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'PRICES'!$A$1:$S$55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<sst xmlns="http://schemas.openxmlformats.org/spreadsheetml/2006/main" count="1465" uniqueCount="751">
  <si>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</si>
  <si>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</si>
  <si>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</si>
  <si>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</si>
  <si>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</si>
  <si>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</si>
  <si>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</si>
  <si>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</si>
  <si>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</si>
  <si>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</si>
  <si>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</si>
  <si>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</si>
  <si>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</si>
  <si>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</si>
  <si>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</si>
  <si>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</si>
  <si>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</si>
  <si>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</si>
  <si>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</si>
  <si>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Miss Dubois         </t>
  </si>
  <si>
    <t xml:space="preserve">Cashinko            </t>
  </si>
  <si>
    <t xml:space="preserve">Jagniwas            </t>
  </si>
  <si>
    <t xml:space="preserve">Misery              </t>
  </si>
  <si>
    <t xml:space="preserve">Lipstick Lover      </t>
  </si>
  <si>
    <t xml:space="preserve">Clever Blaze        </t>
  </si>
  <si>
    <t xml:space="preserve">Attainment          </t>
  </si>
  <si>
    <t xml:space="preserve">Outrageous Deal     </t>
  </si>
  <si>
    <t>Ascot</t>
  </si>
  <si>
    <t xml:space="preserve">Dainty Tess         </t>
  </si>
  <si>
    <t xml:space="preserve">Karlakee Miss       </t>
  </si>
  <si>
    <t xml:space="preserve">Kramden             </t>
  </si>
  <si>
    <t xml:space="preserve">The Diary           </t>
  </si>
  <si>
    <t xml:space="preserve">Invincible Warrior  </t>
  </si>
  <si>
    <t xml:space="preserve">Mantime             </t>
  </si>
  <si>
    <t xml:space="preserve">Mervyn              </t>
  </si>
  <si>
    <t xml:space="preserve">Santiago Gal        </t>
  </si>
  <si>
    <t xml:space="preserve">Storm Power         </t>
  </si>
  <si>
    <t xml:space="preserve">Delicate Miss       </t>
  </si>
  <si>
    <t xml:space="preserve">Spin Da Wheels      </t>
  </si>
  <si>
    <t xml:space="preserve">Mr Motown           </t>
  </si>
  <si>
    <t xml:space="preserve">Border Scot         </t>
  </si>
  <si>
    <t xml:space="preserve">Brackets            </t>
  </si>
  <si>
    <t xml:space="preserve">Tenterden           </t>
  </si>
  <si>
    <t xml:space="preserve">Universal Moon      </t>
  </si>
  <si>
    <t xml:space="preserve">Forbidden Planet    </t>
  </si>
  <si>
    <t xml:space="preserve">Chillie Storm       </t>
  </si>
  <si>
    <t xml:space="preserve">Grecian Summer      </t>
  </si>
  <si>
    <t xml:space="preserve">Hard And Fast       </t>
  </si>
  <si>
    <t xml:space="preserve">Big Caroline        </t>
  </si>
  <si>
    <t xml:space="preserve">Meteoroid           </t>
  </si>
  <si>
    <t xml:space="preserve">Travellin           </t>
  </si>
  <si>
    <t xml:space="preserve">Aerozine            </t>
  </si>
  <si>
    <t xml:space="preserve">Quality Fair        </t>
  </si>
  <si>
    <t xml:space="preserve">Aunty Zelma         </t>
  </si>
  <si>
    <t xml:space="preserve">Forseen             </t>
  </si>
  <si>
    <t xml:space="preserve">Captivated Point    </t>
  </si>
  <si>
    <t xml:space="preserve">Disco Metal         </t>
  </si>
  <si>
    <t xml:space="preserve">Ruby Can Run        </t>
  </si>
  <si>
    <t xml:space="preserve">Jetoomy             </t>
  </si>
  <si>
    <t xml:space="preserve">Ragnars Saga        </t>
  </si>
  <si>
    <t xml:space="preserve">Rivimac             </t>
  </si>
  <si>
    <t xml:space="preserve">Dark Musket         </t>
  </si>
  <si>
    <t xml:space="preserve">Couleur Bizarre     </t>
  </si>
  <si>
    <t xml:space="preserve">Woodsville          </t>
  </si>
  <si>
    <t xml:space="preserve">Verdello Blue       </t>
  </si>
  <si>
    <t xml:space="preserve">Senso               </t>
  </si>
  <si>
    <t xml:space="preserve">War Ksar            </t>
  </si>
  <si>
    <t xml:space="preserve">Push To Pass        </t>
  </si>
  <si>
    <t xml:space="preserve">Saker               </t>
  </si>
  <si>
    <t xml:space="preserve">Bergio              </t>
  </si>
  <si>
    <t xml:space="preserve">Dust Me Off         </t>
  </si>
  <si>
    <t xml:space="preserve">Preselection        </t>
  </si>
  <si>
    <t xml:space="preserve">Ready To Fire       </t>
  </si>
  <si>
    <t xml:space="preserve">Stocks              </t>
  </si>
  <si>
    <t xml:space="preserve">Mister Panon        </t>
  </si>
  <si>
    <t xml:space="preserve">Profit Street       </t>
  </si>
  <si>
    <t xml:space="preserve">Candlelight Star    </t>
  </si>
  <si>
    <t xml:space="preserve">Just Act Natural    </t>
  </si>
  <si>
    <t xml:space="preserve">Special Delivery    </t>
  </si>
  <si>
    <t xml:space="preserve">Black Dynamite      </t>
  </si>
  <si>
    <t xml:space="preserve">Let It Slip         </t>
  </si>
  <si>
    <t xml:space="preserve">Danefin             </t>
  </si>
  <si>
    <t xml:space="preserve">Shady Gray          </t>
  </si>
  <si>
    <t xml:space="preserve">Star Glitter        </t>
  </si>
  <si>
    <t xml:space="preserve">Detection           </t>
  </si>
  <si>
    <t xml:space="preserve">Flytego             </t>
  </si>
  <si>
    <t xml:space="preserve">Ihtsahymn           </t>
  </si>
  <si>
    <t xml:space="preserve">Divine Calling      </t>
  </si>
  <si>
    <t xml:space="preserve">Rock Magic          </t>
  </si>
  <si>
    <t xml:space="preserve">Respondent          </t>
  </si>
  <si>
    <t xml:space="preserve">Battle Hero         </t>
  </si>
  <si>
    <t xml:space="preserve">Durendal            </t>
  </si>
  <si>
    <t xml:space="preserve">Dream Lifter        </t>
  </si>
  <si>
    <t xml:space="preserve">Great Shot          </t>
  </si>
  <si>
    <t xml:space="preserve">Red Ora             </t>
  </si>
  <si>
    <t xml:space="preserve">Pounamu             </t>
  </si>
  <si>
    <t xml:space="preserve">Liten In My Veins   </t>
  </si>
  <si>
    <t xml:space="preserve">Gigante             </t>
  </si>
  <si>
    <t xml:space="preserve">Balmont Girl        </t>
  </si>
  <si>
    <t xml:space="preserve">Im Feeling Lucky    </t>
  </si>
  <si>
    <t xml:space="preserve">Military Reign      </t>
  </si>
  <si>
    <t xml:space="preserve">Caipirinha          </t>
  </si>
  <si>
    <t xml:space="preserve">Testamezzo          </t>
  </si>
  <si>
    <t xml:space="preserve">Magic Rocket        </t>
  </si>
  <si>
    <t xml:space="preserve">Not Again Ken       </t>
  </si>
  <si>
    <t xml:space="preserve">Tonkatuff           </t>
  </si>
  <si>
    <t xml:space="preserve">Tycoon Target       </t>
  </si>
  <si>
    <t xml:space="preserve">Jester Rock         </t>
  </si>
  <si>
    <t xml:space="preserve">Dr Sykes            </t>
  </si>
  <si>
    <t xml:space="preserve">Mr Pago             </t>
  </si>
  <si>
    <t xml:space="preserve">Someday One Day     </t>
  </si>
  <si>
    <t xml:space="preserve">Elite Flight        </t>
  </si>
  <si>
    <t xml:space="preserve">Bevel               </t>
  </si>
  <si>
    <t xml:space="preserve">Lone Sailor         </t>
  </si>
  <si>
    <t xml:space="preserve">Rich Red            </t>
  </si>
  <si>
    <t xml:space="preserve">By Decree           </t>
  </si>
  <si>
    <t xml:space="preserve">Fizza Ma Wizza      </t>
  </si>
  <si>
    <t xml:space="preserve">Flying Force        </t>
  </si>
  <si>
    <t xml:space="preserve">Tapa                </t>
  </si>
  <si>
    <t xml:space="preserve">Boiling             </t>
  </si>
  <si>
    <t>Darwin</t>
  </si>
  <si>
    <t xml:space="preserve">Bon Jet             </t>
  </si>
  <si>
    <t xml:space="preserve">Celebrakti          </t>
  </si>
  <si>
    <t xml:space="preserve">Rye                 </t>
  </si>
  <si>
    <t xml:space="preserve">Crackajack          </t>
  </si>
  <si>
    <t xml:space="preserve">Senior Council      </t>
  </si>
  <si>
    <t xml:space="preserve">Slade De Cerisy     </t>
  </si>
  <si>
    <t xml:space="preserve">Freedoms            </t>
  </si>
  <si>
    <t xml:space="preserve">Macon County        </t>
  </si>
  <si>
    <t xml:space="preserve">Surrounded          </t>
  </si>
  <si>
    <t xml:space="preserve">Dancing Boy         </t>
  </si>
  <si>
    <t xml:space="preserve">Bachelor Pad        </t>
  </si>
  <si>
    <t xml:space="preserve">Hook Me Up          </t>
  </si>
  <si>
    <t xml:space="preserve">Pago Rock           </t>
  </si>
  <si>
    <t xml:space="preserve">Kayno               </t>
  </si>
  <si>
    <t xml:space="preserve">Supercoach          </t>
  </si>
  <si>
    <t xml:space="preserve">Classy Al           </t>
  </si>
  <si>
    <t xml:space="preserve">Flying Tormenta     </t>
  </si>
  <si>
    <t xml:space="preserve">Moonlight Hussler   </t>
  </si>
  <si>
    <t xml:space="preserve">First Draft         </t>
  </si>
  <si>
    <t xml:space="preserve">Mighty Tax          </t>
  </si>
  <si>
    <t xml:space="preserve">Harlequin Bells     </t>
  </si>
  <si>
    <t xml:space="preserve">Jolly Boy           </t>
  </si>
  <si>
    <t xml:space="preserve">Howdee              </t>
  </si>
  <si>
    <t xml:space="preserve">Famous Finnish      </t>
  </si>
  <si>
    <t xml:space="preserve">Hamish Boy          </t>
  </si>
  <si>
    <t xml:space="preserve">All The Credit      </t>
  </si>
  <si>
    <t xml:space="preserve">King Kazou          </t>
  </si>
  <si>
    <t xml:space="preserve">On Your Way         </t>
  </si>
  <si>
    <t xml:space="preserve">One Faster          </t>
  </si>
  <si>
    <t xml:space="preserve">Oh So Jazzy         </t>
  </si>
  <si>
    <t xml:space="preserve">Viotti              </t>
  </si>
  <si>
    <t>Doomben</t>
  </si>
  <si>
    <t xml:space="preserve">Emphasis            </t>
  </si>
  <si>
    <t xml:space="preserve">Gully Command       </t>
  </si>
  <si>
    <t xml:space="preserve">Blackjack Bella     </t>
  </si>
  <si>
    <t xml:space="preserve">American Diva       </t>
  </si>
  <si>
    <t xml:space="preserve">Benicos Prince      </t>
  </si>
  <si>
    <t xml:space="preserve">Honey Holt          </t>
  </si>
  <si>
    <t xml:space="preserve">Street Savvy        </t>
  </si>
  <si>
    <t xml:space="preserve">Walwa               </t>
  </si>
  <si>
    <t xml:space="preserve">Pardoe              </t>
  </si>
  <si>
    <t xml:space="preserve">Wudang Blade        </t>
  </si>
  <si>
    <t xml:space="preserve">Zukaz               </t>
  </si>
  <si>
    <t xml:space="preserve">Magnufighter        </t>
  </si>
  <si>
    <t xml:space="preserve">Leroy Rocks         </t>
  </si>
  <si>
    <t xml:space="preserve">Ubetwedo            </t>
  </si>
  <si>
    <t xml:space="preserve">Red Heavy           </t>
  </si>
  <si>
    <t xml:space="preserve">Dream Kisses        </t>
  </si>
  <si>
    <t xml:space="preserve">Real Princess       </t>
  </si>
  <si>
    <t xml:space="preserve">Cabin Fever         </t>
  </si>
  <si>
    <t xml:space="preserve">Skate To Paris      </t>
  </si>
  <si>
    <t xml:space="preserve">Pricing Power       </t>
  </si>
  <si>
    <t xml:space="preserve">Mount Nebo          </t>
  </si>
  <si>
    <t xml:space="preserve">Into The Red        </t>
  </si>
  <si>
    <t xml:space="preserve">Hidden Pearl        </t>
  </si>
  <si>
    <t xml:space="preserve">Prompt Return       </t>
  </si>
  <si>
    <t xml:space="preserve">Mr Manhattan        </t>
  </si>
  <si>
    <t xml:space="preserve">Sir Statham         </t>
  </si>
  <si>
    <t xml:space="preserve">Tempt Me Not        </t>
  </si>
  <si>
    <t xml:space="preserve">The Virginian       </t>
  </si>
  <si>
    <t xml:space="preserve">Highly Geared       </t>
  </si>
  <si>
    <t xml:space="preserve">Mr Favulous         </t>
  </si>
  <si>
    <t xml:space="preserve">Banda Spice         </t>
  </si>
  <si>
    <t xml:space="preserve">Vienna Queen        </t>
  </si>
  <si>
    <t xml:space="preserve">Colinelle           </t>
  </si>
  <si>
    <t xml:space="preserve">Quelle Liaison      </t>
  </si>
  <si>
    <t xml:space="preserve">Tactical Advantage  </t>
  </si>
  <si>
    <t xml:space="preserve">Ringos A Rockstar   </t>
  </si>
  <si>
    <t xml:space="preserve">Guard Of Honour     </t>
  </si>
  <si>
    <t xml:space="preserve">Secret Mo           </t>
  </si>
  <si>
    <t xml:space="preserve">Zumikon             </t>
  </si>
  <si>
    <t xml:space="preserve">Tiyatrolani         </t>
  </si>
  <si>
    <t xml:space="preserve">With A Promise      </t>
  </si>
  <si>
    <t xml:space="preserve">Heart Skipt A Beat  </t>
  </si>
  <si>
    <t xml:space="preserve">Thunder Raider      </t>
  </si>
  <si>
    <t xml:space="preserve">Manaya              </t>
  </si>
  <si>
    <t xml:space="preserve">Inspired Estelle    </t>
  </si>
  <si>
    <t xml:space="preserve">All Over Bosanova   </t>
  </si>
  <si>
    <t xml:space="preserve">Natural Black       </t>
  </si>
  <si>
    <t xml:space="preserve">Smashed It          </t>
  </si>
  <si>
    <t xml:space="preserve">Prioritise          </t>
  </si>
  <si>
    <t xml:space="preserve">Brook Road          </t>
  </si>
  <si>
    <t xml:space="preserve">Sold For Song       </t>
  </si>
  <si>
    <t xml:space="preserve">Untamed Diamond     </t>
  </si>
  <si>
    <t xml:space="preserve">Elegant Composure   </t>
  </si>
  <si>
    <t xml:space="preserve">Dee Nine Elle       </t>
  </si>
  <si>
    <t xml:space="preserve">Bidii Babe          </t>
  </si>
  <si>
    <t xml:space="preserve">Frill Seeking       </t>
  </si>
  <si>
    <t xml:space="preserve">Bonny Oreilly       </t>
  </si>
  <si>
    <t xml:space="preserve">Shamfrancisco       </t>
  </si>
  <si>
    <t xml:space="preserve">Not A Happy Camper  </t>
  </si>
  <si>
    <t xml:space="preserve">Selita              </t>
  </si>
  <si>
    <t xml:space="preserve">Hermosa Beach       </t>
  </si>
  <si>
    <t xml:space="preserve">Hellaroo            </t>
  </si>
  <si>
    <t xml:space="preserve">Candika             </t>
  </si>
  <si>
    <t xml:space="preserve">Kenedna             </t>
  </si>
  <si>
    <t xml:space="preserve">Invincibella        </t>
  </si>
  <si>
    <t xml:space="preserve">Oklahoma Girl       </t>
  </si>
  <si>
    <t xml:space="preserve">The Pinnacle        </t>
  </si>
  <si>
    <t xml:space="preserve">Savvan              </t>
  </si>
  <si>
    <t xml:space="preserve">Perilous Love       </t>
  </si>
  <si>
    <t xml:space="preserve">Benfica Princess    </t>
  </si>
  <si>
    <t xml:space="preserve">Fallacy             </t>
  </si>
  <si>
    <t xml:space="preserve">Shenandoah          </t>
  </si>
  <si>
    <t xml:space="preserve">Mia Rosa            </t>
  </si>
  <si>
    <t xml:space="preserve">Nordic Show         </t>
  </si>
  <si>
    <t xml:space="preserve">Blanco Cara         </t>
  </si>
  <si>
    <t xml:space="preserve">Its Somewhat        </t>
  </si>
  <si>
    <t xml:space="preserve">Sense Of Occasion   </t>
  </si>
  <si>
    <t xml:space="preserve">Star Exhibit        </t>
  </si>
  <si>
    <t xml:space="preserve">Mccreery            </t>
  </si>
  <si>
    <t xml:space="preserve">Cylinder Beach      </t>
  </si>
  <si>
    <t xml:space="preserve">Maurus              </t>
  </si>
  <si>
    <t xml:space="preserve">Astronomos          </t>
  </si>
  <si>
    <t xml:space="preserve">Articus             </t>
  </si>
  <si>
    <t xml:space="preserve">Rudy                </t>
  </si>
  <si>
    <t xml:space="preserve">Single Gaze         </t>
  </si>
  <si>
    <t xml:space="preserve">Jessy Belle         </t>
  </si>
  <si>
    <t xml:space="preserve">Amelies Star        </t>
  </si>
  <si>
    <t xml:space="preserve">Sound Proposition   </t>
  </si>
  <si>
    <t xml:space="preserve">Auvray              </t>
  </si>
  <si>
    <t xml:space="preserve">Jungle Edge         </t>
  </si>
  <si>
    <t xml:space="preserve">Sir Moments         </t>
  </si>
  <si>
    <t xml:space="preserve">Snippets Land       </t>
  </si>
  <si>
    <t xml:space="preserve">Ulmann              </t>
  </si>
  <si>
    <t xml:space="preserve">Federal             </t>
  </si>
  <si>
    <t xml:space="preserve">Splurge             </t>
  </si>
  <si>
    <t xml:space="preserve">Man Of His Word     </t>
  </si>
  <si>
    <t xml:space="preserve">High Midnight       </t>
  </si>
  <si>
    <t xml:space="preserve">Jopa                </t>
  </si>
  <si>
    <t xml:space="preserve">Handfast            </t>
  </si>
  <si>
    <t>Flemington</t>
  </si>
  <si>
    <t xml:space="preserve">Motown Lil          </t>
  </si>
  <si>
    <t xml:space="preserve">Wasabi              </t>
  </si>
  <si>
    <t xml:space="preserve">Moonlites Choice    </t>
  </si>
  <si>
    <t xml:space="preserve">Divine Quality      </t>
  </si>
  <si>
    <t xml:space="preserve">Overstep            </t>
  </si>
  <si>
    <t xml:space="preserve">Miss Vesper         </t>
  </si>
  <si>
    <t xml:space="preserve">Mandee              </t>
  </si>
  <si>
    <t xml:space="preserve">Summer Glen         </t>
  </si>
  <si>
    <t xml:space="preserve">Call Me Tess        </t>
  </si>
  <si>
    <t xml:space="preserve">Miss Siska          </t>
  </si>
  <si>
    <t xml:space="preserve">Waa Master          </t>
  </si>
  <si>
    <t xml:space="preserve">Delightful Cat      </t>
  </si>
  <si>
    <t xml:space="preserve">Fays Joy            </t>
  </si>
  <si>
    <t xml:space="preserve">Shoreham            </t>
  </si>
  <si>
    <t xml:space="preserve">Gallic Chieftain    </t>
  </si>
  <si>
    <t xml:space="preserve">Adirondack          </t>
  </si>
  <si>
    <t xml:space="preserve">Flow Meter          </t>
  </si>
  <si>
    <t xml:space="preserve">Loving Home         </t>
  </si>
  <si>
    <t xml:space="preserve">Curragh             </t>
  </si>
  <si>
    <t xml:space="preserve">Zahspeed            </t>
  </si>
  <si>
    <t xml:space="preserve">Ferro Nero          </t>
  </si>
  <si>
    <t xml:space="preserve">Granddukeoftuscany  </t>
  </si>
  <si>
    <t xml:space="preserve">Alamonteel          </t>
  </si>
  <si>
    <t xml:space="preserve">Lieder              </t>
  </si>
  <si>
    <t xml:space="preserve">New Graduate        </t>
  </si>
  <si>
    <t xml:space="preserve">Irish Optimism      </t>
  </si>
  <si>
    <t xml:space="preserve">Northern Journey    </t>
  </si>
  <si>
    <t xml:space="preserve">Jimivag             </t>
  </si>
  <si>
    <t xml:space="preserve">Greviste            </t>
  </si>
  <si>
    <t xml:space="preserve">The Passage         </t>
  </si>
  <si>
    <t xml:space="preserve">Spanner Head        </t>
  </si>
  <si>
    <t xml:space="preserve">Atlantic Express    </t>
  </si>
  <si>
    <t xml:space="preserve">Barry The Baptist   </t>
  </si>
  <si>
    <t xml:space="preserve">Guangzhou           </t>
  </si>
  <si>
    <t xml:space="preserve">Havadash            </t>
  </si>
  <si>
    <t xml:space="preserve">Willi Willi         </t>
  </si>
  <si>
    <t xml:space="preserve">Pray For Us         </t>
  </si>
  <si>
    <t xml:space="preserve">Tell The Truth      </t>
  </si>
  <si>
    <t xml:space="preserve">Kaptive Hero        </t>
  </si>
  <si>
    <t xml:space="preserve">Bettyrae Ruby       </t>
  </si>
  <si>
    <t xml:space="preserve">Cincinnati Kid      </t>
  </si>
  <si>
    <t xml:space="preserve">Mahuta              </t>
  </si>
  <si>
    <t xml:space="preserve">Charmed Harmony     </t>
  </si>
  <si>
    <t xml:space="preserve">Tucanchoo           </t>
  </si>
  <si>
    <t xml:space="preserve">Now Or Later        </t>
  </si>
  <si>
    <t xml:space="preserve">Well Sprung         </t>
  </si>
  <si>
    <t xml:space="preserve">Radipole            </t>
  </si>
  <si>
    <t xml:space="preserve">Eximius             </t>
  </si>
  <si>
    <t xml:space="preserve">Inspector           </t>
  </si>
  <si>
    <t xml:space="preserve">Sovereign Nation    </t>
  </si>
  <si>
    <t xml:space="preserve">Mr Individual       </t>
  </si>
  <si>
    <t xml:space="preserve">Arties Shore        </t>
  </si>
  <si>
    <t xml:space="preserve">De Little Engine    </t>
  </si>
  <si>
    <t xml:space="preserve">Mujadale            </t>
  </si>
  <si>
    <t xml:space="preserve">Lucques             </t>
  </si>
  <si>
    <t xml:space="preserve">Like A Carousel     </t>
  </si>
  <si>
    <t xml:space="preserve">Refectory           </t>
  </si>
  <si>
    <t xml:space="preserve">See Line Woman      </t>
  </si>
  <si>
    <t xml:space="preserve">Renew               </t>
  </si>
  <si>
    <t xml:space="preserve">Dane Hussler        </t>
  </si>
  <si>
    <t xml:space="preserve">Shampion            </t>
  </si>
  <si>
    <t xml:space="preserve">Mihany              </t>
  </si>
  <si>
    <t xml:space="preserve">Thermal Current     </t>
  </si>
  <si>
    <t xml:space="preserve">Tashbeeh            </t>
  </si>
  <si>
    <t xml:space="preserve">Malibu Style        </t>
  </si>
  <si>
    <t xml:space="preserve">Yesterdays Songs    </t>
  </si>
  <si>
    <t xml:space="preserve">Tried And Tired     </t>
  </si>
  <si>
    <t xml:space="preserve">Stellar Collision   </t>
  </si>
  <si>
    <t xml:space="preserve">Karlovasi           </t>
  </si>
  <si>
    <t xml:space="preserve">Ruettiger           </t>
  </si>
  <si>
    <t xml:space="preserve">Whistle Baby        </t>
  </si>
  <si>
    <t xml:space="preserve">Demonstrate         </t>
  </si>
  <si>
    <t xml:space="preserve">Onerous             </t>
  </si>
  <si>
    <t xml:space="preserve">Oak Door            </t>
  </si>
  <si>
    <t xml:space="preserve">Orujo               </t>
  </si>
  <si>
    <t xml:space="preserve">Espiritu            </t>
  </si>
  <si>
    <t xml:space="preserve">Ventura Storm       </t>
  </si>
  <si>
    <t xml:space="preserve">Observational       </t>
  </si>
  <si>
    <t xml:space="preserve">Extra Zero          </t>
  </si>
  <si>
    <t xml:space="preserve">Second Bullet       </t>
  </si>
  <si>
    <t xml:space="preserve">Longeron            </t>
  </si>
  <si>
    <t xml:space="preserve">Sadaqa              </t>
  </si>
  <si>
    <t xml:space="preserve">Self Sense          </t>
  </si>
  <si>
    <t xml:space="preserve">Dubai Escapade      </t>
  </si>
  <si>
    <t xml:space="preserve">Magnapal            </t>
  </si>
  <si>
    <t xml:space="preserve">Master Zephyr       </t>
  </si>
  <si>
    <t xml:space="preserve">Black Tomahawk      </t>
  </si>
  <si>
    <t xml:space="preserve">Haradafull          </t>
  </si>
  <si>
    <t xml:space="preserve">Hursley             </t>
  </si>
  <si>
    <t xml:space="preserve">Our Yangtze         </t>
  </si>
  <si>
    <t xml:space="preserve">Albonetti           </t>
  </si>
  <si>
    <t xml:space="preserve">Fastnet Latina      </t>
  </si>
  <si>
    <t xml:space="preserve">Amarela             </t>
  </si>
  <si>
    <t xml:space="preserve">Scapa Cove          </t>
  </si>
  <si>
    <t xml:space="preserve">Steggler            </t>
  </si>
  <si>
    <t xml:space="preserve">Brown Ben           </t>
  </si>
  <si>
    <t xml:space="preserve">Kellstorm           </t>
  </si>
  <si>
    <t xml:space="preserve">Zourkhan            </t>
  </si>
  <si>
    <t xml:space="preserve">Portion Control     </t>
  </si>
  <si>
    <t xml:space="preserve">Stormsabrewing      </t>
  </si>
  <si>
    <t xml:space="preserve">Calendar Lad        </t>
  </si>
  <si>
    <t xml:space="preserve">Subiaso             </t>
  </si>
  <si>
    <t xml:space="preserve">Rock Vantage        </t>
  </si>
  <si>
    <t>Morphettville</t>
  </si>
  <si>
    <t xml:space="preserve">Chase The Horizon   </t>
  </si>
  <si>
    <t xml:space="preserve">Battle Brewing      </t>
  </si>
  <si>
    <t xml:space="preserve">Brinkley Bliss      </t>
  </si>
  <si>
    <t xml:space="preserve">Floral Fever        </t>
  </si>
  <si>
    <t xml:space="preserve">Counter Spin        </t>
  </si>
  <si>
    <t xml:space="preserve">Idatwo              </t>
  </si>
  <si>
    <t xml:space="preserve">Lauchetti           </t>
  </si>
  <si>
    <t xml:space="preserve">Streetcar Valour    </t>
  </si>
  <si>
    <t xml:space="preserve">Babitzin            </t>
  </si>
  <si>
    <t xml:space="preserve">Invitations         </t>
  </si>
  <si>
    <t xml:space="preserve">Halayr Rothestar    </t>
  </si>
  <si>
    <t xml:space="preserve">Beau Rivage         </t>
  </si>
  <si>
    <t xml:space="preserve">Municipality        </t>
  </si>
  <si>
    <t xml:space="preserve">Rugged Angel        </t>
  </si>
  <si>
    <t xml:space="preserve">Liberty Hill        </t>
  </si>
  <si>
    <t xml:space="preserve">So You Too          </t>
  </si>
  <si>
    <t xml:space="preserve">Correct Call        </t>
  </si>
  <si>
    <t xml:space="preserve">Barood              </t>
  </si>
  <si>
    <t xml:space="preserve">Eclair Attack       </t>
  </si>
  <si>
    <t xml:space="preserve">Tabbing             </t>
  </si>
  <si>
    <t xml:space="preserve">Sams Image          </t>
  </si>
  <si>
    <t xml:space="preserve">Phelps Glory        </t>
  </si>
  <si>
    <t xml:space="preserve">Evil Cry            </t>
  </si>
  <si>
    <t xml:space="preserve">Pure Scot           </t>
  </si>
  <si>
    <t xml:space="preserve">Booker              </t>
  </si>
  <si>
    <t xml:space="preserve">Its A Myth          </t>
  </si>
  <si>
    <t xml:space="preserve">Ill Have A Bit      </t>
  </si>
  <si>
    <t xml:space="preserve">Mintha              </t>
  </si>
  <si>
    <t xml:space="preserve">High Church         </t>
  </si>
  <si>
    <t xml:space="preserve">Grey Lion           </t>
  </si>
  <si>
    <t xml:space="preserve">Time To Test        </t>
  </si>
  <si>
    <t xml:space="preserve">Waging War          </t>
  </si>
  <si>
    <t xml:space="preserve">Unfurl              </t>
  </si>
  <si>
    <t xml:space="preserve">Flying Casino       </t>
  </si>
  <si>
    <t xml:space="preserve">Lamborghini         </t>
  </si>
  <si>
    <t xml:space="preserve">Super Haze          </t>
  </si>
  <si>
    <t xml:space="preserve">Exalted Lightning   </t>
  </si>
  <si>
    <t xml:space="preserve">Sassy Jo            </t>
  </si>
  <si>
    <t xml:space="preserve">Spur On Gold        </t>
  </si>
  <si>
    <t xml:space="preserve">Docker Pav          </t>
  </si>
  <si>
    <t xml:space="preserve">Sanima Star         </t>
  </si>
  <si>
    <t xml:space="preserve">Smart As You Think  </t>
  </si>
  <si>
    <t xml:space="preserve">Savvy Dreams        </t>
  </si>
  <si>
    <t xml:space="preserve">Ana Royale          </t>
  </si>
  <si>
    <t xml:space="preserve">Parthesia           </t>
  </si>
  <si>
    <t xml:space="preserve">Pretty Punk         </t>
  </si>
  <si>
    <t xml:space="preserve">Miss Strathallan    </t>
  </si>
  <si>
    <t xml:space="preserve">Tiffanys Lass       </t>
  </si>
  <si>
    <t xml:space="preserve">Cedar Grande        </t>
  </si>
  <si>
    <t xml:space="preserve">Young Hostess       </t>
  </si>
  <si>
    <t xml:space="preserve">Lilymorn            </t>
  </si>
  <si>
    <t xml:space="preserve">Almalita            </t>
  </si>
  <si>
    <t xml:space="preserve">Mojestic            </t>
  </si>
  <si>
    <t xml:space="preserve">Rock Giselle        </t>
  </si>
  <si>
    <t xml:space="preserve">Above Authority     </t>
  </si>
  <si>
    <t xml:space="preserve">Gran Tryphena       </t>
  </si>
  <si>
    <t xml:space="preserve">Rosaleen Dubh       </t>
  </si>
  <si>
    <t xml:space="preserve">Tick Tick Bloom     </t>
  </si>
  <si>
    <t xml:space="preserve">Sort After          </t>
  </si>
  <si>
    <t xml:space="preserve">Vandancer           </t>
  </si>
  <si>
    <t xml:space="preserve">Have Another Glass  </t>
  </si>
  <si>
    <t xml:space="preserve">Tidy Prophet        </t>
  </si>
  <si>
    <t xml:space="preserve">Model Dragon        </t>
  </si>
  <si>
    <t xml:space="preserve">Maraudamiss         </t>
  </si>
  <si>
    <t xml:space="preserve">Tears Of Joy        </t>
  </si>
  <si>
    <t xml:space="preserve">Savannah Moon       </t>
  </si>
  <si>
    <t xml:space="preserve">Loveitt             </t>
  </si>
  <si>
    <t xml:space="preserve">Exocet              </t>
  </si>
  <si>
    <t xml:space="preserve">Nipperkin           </t>
  </si>
  <si>
    <t xml:space="preserve">Burning Front       </t>
  </si>
  <si>
    <t xml:space="preserve">Hooked              </t>
  </si>
  <si>
    <t xml:space="preserve">Royal Rumble        </t>
  </si>
  <si>
    <t xml:space="preserve">Rhythm To Spare     </t>
  </si>
  <si>
    <t xml:space="preserve">Master Reset        </t>
  </si>
  <si>
    <t xml:space="preserve">Kourkam             </t>
  </si>
  <si>
    <t xml:space="preserve">Dances On Stars     </t>
  </si>
  <si>
    <t xml:space="preserve">Victory Downs       </t>
  </si>
  <si>
    <t xml:space="preserve">Kaniana             </t>
  </si>
  <si>
    <t xml:space="preserve">Beluga Blue         </t>
  </si>
  <si>
    <t xml:space="preserve">Black Heart Bart    </t>
  </si>
  <si>
    <t xml:space="preserve">Malaguerra          </t>
  </si>
  <si>
    <t xml:space="preserve">Faatinah            </t>
  </si>
  <si>
    <t xml:space="preserve">Hey Doc             </t>
  </si>
  <si>
    <t xml:space="preserve">Illustrious Lad     </t>
  </si>
  <si>
    <t xml:space="preserve">Secret Agenda       </t>
  </si>
  <si>
    <t xml:space="preserve">Vega Magic          </t>
  </si>
  <si>
    <t xml:space="preserve">Rageese             </t>
  </si>
  <si>
    <t xml:space="preserve">Karacatis           </t>
  </si>
  <si>
    <t xml:space="preserve">Santa Ana Lane      </t>
  </si>
  <si>
    <t xml:space="preserve">First Among Equals  </t>
  </si>
  <si>
    <t xml:space="preserve">Riziz               </t>
  </si>
  <si>
    <t xml:space="preserve">Bassett             </t>
  </si>
  <si>
    <t xml:space="preserve">Casino Wizard       </t>
  </si>
  <si>
    <t xml:space="preserve">Kaepernick          </t>
  </si>
  <si>
    <t xml:space="preserve">Zebulon             </t>
  </si>
  <si>
    <t xml:space="preserve">Sweet Sherry        </t>
  </si>
  <si>
    <t xml:space="preserve">Missrock            </t>
  </si>
  <si>
    <t xml:space="preserve">Lucky Liberty       </t>
  </si>
  <si>
    <t xml:space="preserve">Lope De Capio       </t>
  </si>
  <si>
    <t xml:space="preserve">Miss Gunpowder      </t>
  </si>
  <si>
    <t xml:space="preserve">Samara Dancer       </t>
  </si>
  <si>
    <t xml:space="preserve">Ravi                </t>
  </si>
  <si>
    <t xml:space="preserve">Scratchy Lass       </t>
  </si>
  <si>
    <t xml:space="preserve">Telopea             </t>
  </si>
  <si>
    <t xml:space="preserve">A Lotta Love        </t>
  </si>
  <si>
    <t xml:space="preserve">Fine Mist           </t>
  </si>
  <si>
    <t xml:space="preserve">Beautiful Flyer     </t>
  </si>
  <si>
    <t xml:space="preserve">Fuhryk              </t>
  </si>
  <si>
    <t xml:space="preserve">Schism              </t>
  </si>
  <si>
    <t xml:space="preserve">Tycoon Queen        </t>
  </si>
  <si>
    <t xml:space="preserve">Entrancing          </t>
  </si>
  <si>
    <t xml:space="preserve">Typhoon Jolie       </t>
  </si>
  <si>
    <t xml:space="preserve">Alaskan Jade        </t>
  </si>
  <si>
    <t xml:space="preserve">Best Fortune        </t>
  </si>
  <si>
    <t xml:space="preserve">Gogo Grace          </t>
  </si>
  <si>
    <t>Newcastle</t>
  </si>
  <si>
    <t xml:space="preserve">As Good As It Gets  </t>
  </si>
  <si>
    <t xml:space="preserve">The Garret          </t>
  </si>
  <si>
    <t xml:space="preserve">Whakatane           </t>
  </si>
  <si>
    <t xml:space="preserve">Not For The Lord    </t>
  </si>
  <si>
    <t xml:space="preserve">Saint Jerome        </t>
  </si>
  <si>
    <t xml:space="preserve">Kirini              </t>
  </si>
  <si>
    <t xml:space="preserve">Makfi Lass          </t>
  </si>
  <si>
    <t xml:space="preserve">Sulien              </t>
  </si>
  <si>
    <t xml:space="preserve">Power From Within   </t>
  </si>
  <si>
    <t xml:space="preserve">Princess Pattern    </t>
  </si>
  <si>
    <t xml:space="preserve">El Sid              </t>
  </si>
  <si>
    <t xml:space="preserve">Chicago Stomp       </t>
  </si>
  <si>
    <t xml:space="preserve">Cass N Black        </t>
  </si>
  <si>
    <t xml:space="preserve">Mutarakem           </t>
  </si>
  <si>
    <t xml:space="preserve">Bend It Like Benny  </t>
  </si>
  <si>
    <t xml:space="preserve">Hunter Caulfield    </t>
  </si>
  <si>
    <t xml:space="preserve">King Lear           </t>
  </si>
  <si>
    <t xml:space="preserve">Al Cubana           </t>
  </si>
  <si>
    <t xml:space="preserve">Oakfield Monarch    </t>
  </si>
  <si>
    <t xml:space="preserve">Zarco               </t>
  </si>
  <si>
    <t xml:space="preserve">Broodwar            </t>
  </si>
  <si>
    <t xml:space="preserve">Picardy Rose        </t>
  </si>
  <si>
    <t xml:space="preserve">Tough As Teak       </t>
  </si>
  <si>
    <t xml:space="preserve">Flame Of Love       </t>
  </si>
  <si>
    <t xml:space="preserve">Lucienne            </t>
  </si>
  <si>
    <t xml:space="preserve">Saga Of The Storm   </t>
  </si>
  <si>
    <t xml:space="preserve">Taqaareed           </t>
  </si>
  <si>
    <t xml:space="preserve">Baveno              </t>
  </si>
  <si>
    <t xml:space="preserve">Lunar Duchess       </t>
  </si>
  <si>
    <t xml:space="preserve">Longchamp Lass      </t>
  </si>
  <si>
    <t xml:space="preserve">Duke                </t>
  </si>
  <si>
    <t xml:space="preserve">Mr Bonjove          </t>
  </si>
  <si>
    <t xml:space="preserve">Feature             </t>
  </si>
  <si>
    <t xml:space="preserve">Sadhika             </t>
  </si>
  <si>
    <t xml:space="preserve">Thorn In My Side    </t>
  </si>
  <si>
    <t xml:space="preserve">Bolwarra Ben        </t>
  </si>
  <si>
    <t xml:space="preserve">Love Las Vegas      </t>
  </si>
  <si>
    <t xml:space="preserve">Last Card Joe       </t>
  </si>
  <si>
    <t xml:space="preserve">Galizia             </t>
  </si>
  <si>
    <t xml:space="preserve">Darbies Blugirl     </t>
  </si>
  <si>
    <t xml:space="preserve">Zooming             </t>
  </si>
  <si>
    <t>Pt Augusta</t>
  </si>
  <si>
    <t xml:space="preserve">Four Pillars        </t>
  </si>
  <si>
    <t xml:space="preserve">Red Scimitar        </t>
  </si>
  <si>
    <t xml:space="preserve">Uncle Kenneth       </t>
  </si>
  <si>
    <t xml:space="preserve">Bengara             </t>
  </si>
  <si>
    <t xml:space="preserve">Typhon Breeze       </t>
  </si>
  <si>
    <t xml:space="preserve">Everdeen            </t>
  </si>
  <si>
    <t xml:space="preserve">Fonteyn Lane        </t>
  </si>
  <si>
    <t xml:space="preserve">Karadoc Kid         </t>
  </si>
  <si>
    <t xml:space="preserve">Cerutty             </t>
  </si>
  <si>
    <t xml:space="preserve">Alexis Jet          </t>
  </si>
  <si>
    <t xml:space="preserve">Rods Opinion        </t>
  </si>
  <si>
    <t xml:space="preserve">Umaluka             </t>
  </si>
  <si>
    <t xml:space="preserve">Another Al          </t>
  </si>
  <si>
    <t xml:space="preserve">Latin Hero          </t>
  </si>
  <si>
    <t xml:space="preserve">Its Humphrey        </t>
  </si>
  <si>
    <t xml:space="preserve">Cincinnati          </t>
  </si>
  <si>
    <t xml:space="preserve">Street Embrace      </t>
  </si>
  <si>
    <t xml:space="preserve">Conquer The Moment  </t>
  </si>
  <si>
    <t xml:space="preserve">Mindstorms          </t>
  </si>
  <si>
    <t xml:space="preserve">Set To Surprise     </t>
  </si>
  <si>
    <t xml:space="preserve">Spine Schiller      </t>
  </si>
  <si>
    <t xml:space="preserve">Copper Coast Raida  </t>
  </si>
  <si>
    <t xml:space="preserve">Overstreet          </t>
  </si>
  <si>
    <t xml:space="preserve">Walkaboutcreek      </t>
  </si>
  <si>
    <t xml:space="preserve">Valik               </t>
  </si>
  <si>
    <t xml:space="preserve">Balzac              </t>
  </si>
  <si>
    <t xml:space="preserve">Slippery Moss       </t>
  </si>
  <si>
    <t xml:space="preserve">In Taipei           </t>
  </si>
  <si>
    <t xml:space="preserve">Heidi Star          </t>
  </si>
  <si>
    <t xml:space="preserve">Frederation         </t>
  </si>
  <si>
    <t xml:space="preserve">Spatha              </t>
  </si>
  <si>
    <t xml:space="preserve">Just Wally          </t>
  </si>
  <si>
    <t xml:space="preserve">Triumphant One      </t>
  </si>
  <si>
    <t xml:space="preserve">Maybe This Time     </t>
  </si>
  <si>
    <t xml:space="preserve">Spoilspot           </t>
  </si>
  <si>
    <t xml:space="preserve">Scenic Mint         </t>
  </si>
  <si>
    <t xml:space="preserve">Irish Mambo         </t>
  </si>
  <si>
    <t xml:space="preserve">Lethal Lily         </t>
  </si>
  <si>
    <t xml:space="preserve">Contego             </t>
  </si>
  <si>
    <t xml:space="preserve">Magnusificent       </t>
  </si>
  <si>
    <t xml:space="preserve">Bit Spensive        </t>
  </si>
  <si>
    <t xml:space="preserve">Laika Gordo         </t>
  </si>
  <si>
    <t xml:space="preserve">Wild Run            </t>
  </si>
  <si>
    <t xml:space="preserve">Betcher             </t>
  </si>
  <si>
    <t xml:space="preserve">I Dream Of Gina     </t>
  </si>
  <si>
    <t xml:space="preserve">Princess Astro      </t>
  </si>
  <si>
    <t xml:space="preserve">Shelly Ann          </t>
  </si>
  <si>
    <t xml:space="preserve">Arwa                </t>
  </si>
  <si>
    <t>Rosehill</t>
  </si>
  <si>
    <t xml:space="preserve">Quick Feet          </t>
  </si>
  <si>
    <t xml:space="preserve">Gretna              </t>
  </si>
  <si>
    <t xml:space="preserve">White Moss          </t>
  </si>
  <si>
    <t xml:space="preserve">Samadoubt           </t>
  </si>
  <si>
    <t xml:space="preserve">Fleeting Stryke     </t>
  </si>
  <si>
    <t xml:space="preserve">Miss Ballantine     </t>
  </si>
  <si>
    <t xml:space="preserve">Passage Of Time     </t>
  </si>
  <si>
    <t xml:space="preserve">New Universe        </t>
  </si>
  <si>
    <t xml:space="preserve">Good Time Charlie   </t>
  </si>
  <si>
    <t xml:space="preserve">Memes               </t>
  </si>
  <si>
    <t xml:space="preserve">Diplomacia          </t>
  </si>
  <si>
    <t xml:space="preserve">Another Slipper     </t>
  </si>
  <si>
    <t xml:space="preserve">Once More A Lady    </t>
  </si>
  <si>
    <t xml:space="preserve">Kawaikini           </t>
  </si>
  <si>
    <t xml:space="preserve">Vienna Romance      </t>
  </si>
  <si>
    <t xml:space="preserve">Puzzling Wonder     </t>
  </si>
  <si>
    <t xml:space="preserve">Red Knot            </t>
  </si>
  <si>
    <t xml:space="preserve">Dalmatia Prince     </t>
  </si>
  <si>
    <t xml:space="preserve">Schedule            </t>
  </si>
  <si>
    <t xml:space="preserve">Dyfield             </t>
  </si>
  <si>
    <t xml:space="preserve">I Wanna Be A Jeep   </t>
  </si>
  <si>
    <t xml:space="preserve">Art Attack          </t>
  </si>
  <si>
    <t xml:space="preserve">Hay Now             </t>
  </si>
  <si>
    <t xml:space="preserve">Star Bid            </t>
  </si>
  <si>
    <t xml:space="preserve">Olordy              </t>
  </si>
  <si>
    <t xml:space="preserve">Roseito             </t>
  </si>
  <si>
    <t xml:space="preserve">Bolshoi Devoushka   </t>
  </si>
  <si>
    <t xml:space="preserve">Secret Trail        </t>
  </si>
  <si>
    <t xml:space="preserve">Loverboy Charlie    </t>
  </si>
  <si>
    <t xml:space="preserve">Old Man Sam         </t>
  </si>
  <si>
    <t xml:space="preserve">Elemenohpee         </t>
  </si>
  <si>
    <t xml:space="preserve">Allez Chival        </t>
  </si>
  <si>
    <t xml:space="preserve">Alpen Rose          </t>
  </si>
  <si>
    <t xml:space="preserve">Dissolute           </t>
  </si>
  <si>
    <t xml:space="preserve">Magnajoy            </t>
  </si>
  <si>
    <t xml:space="preserve">Rose Of Man         </t>
  </si>
  <si>
    <t xml:space="preserve">Clear The Beach     </t>
  </si>
  <si>
    <t xml:space="preserve">Mana                </t>
  </si>
  <si>
    <t xml:space="preserve">Caesar Augustus     </t>
  </si>
  <si>
    <t xml:space="preserve">Pepperberry         </t>
  </si>
  <si>
    <t xml:space="preserve">Montauk             </t>
  </si>
  <si>
    <t xml:space="preserve">Floodlight          </t>
  </si>
  <si>
    <t xml:space="preserve">Be Like Dad         </t>
  </si>
  <si>
    <t xml:space="preserve">Broadside           </t>
  </si>
  <si>
    <t xml:space="preserve">Mortar Platoon      </t>
  </si>
  <si>
    <t xml:space="preserve">Nothing Box         </t>
  </si>
  <si>
    <t xml:space="preserve">My Psychiatrist     </t>
  </si>
  <si>
    <t xml:space="preserve">Caerless Choice     </t>
  </si>
  <si>
    <t xml:space="preserve">Get On The Grange   </t>
  </si>
  <si>
    <t xml:space="preserve">More Energy         </t>
  </si>
  <si>
    <t xml:space="preserve">Diamond Made        </t>
  </si>
  <si>
    <t xml:space="preserve">Red Dubawi          </t>
  </si>
  <si>
    <t xml:space="preserve">Moher               </t>
  </si>
  <si>
    <t xml:space="preserve">Foreign Prince      </t>
  </si>
  <si>
    <t xml:space="preserve">Ruling Dynasty      </t>
  </si>
  <si>
    <t xml:space="preserve">Alegria             </t>
  </si>
  <si>
    <t xml:space="preserve">Iggi Pop            </t>
  </si>
  <si>
    <t xml:space="preserve">Kellyville Flyer    </t>
  </si>
  <si>
    <t xml:space="preserve">Berry Delicious     </t>
  </si>
  <si>
    <t xml:space="preserve">Falkenberg          </t>
  </si>
  <si>
    <t xml:space="preserve">Careless            </t>
  </si>
  <si>
    <t xml:space="preserve">Invinzabeel         </t>
  </si>
  <si>
    <t xml:space="preserve">Liapari             </t>
  </si>
  <si>
    <t xml:space="preserve">Believe             </t>
  </si>
  <si>
    <t xml:space="preserve">So Willie           </t>
  </si>
  <si>
    <t xml:space="preserve">Encosta Line        </t>
  </si>
  <si>
    <t xml:space="preserve">Timeless Prince     </t>
  </si>
  <si>
    <t xml:space="preserve">Takewing            </t>
  </si>
  <si>
    <t xml:space="preserve">Mogador             </t>
  </si>
  <si>
    <t xml:space="preserve">Painte              </t>
  </si>
  <si>
    <t xml:space="preserve">Reincarnate         </t>
  </si>
  <si>
    <t xml:space="preserve">Noble Joey          </t>
  </si>
  <si>
    <t xml:space="preserve">Raijinz             </t>
  </si>
  <si>
    <t xml:space="preserve">Butterboom          </t>
  </si>
  <si>
    <t xml:space="preserve">Girl Sunday         </t>
  </si>
  <si>
    <t xml:space="preserve">Wild N Famous       </t>
  </si>
  <si>
    <t xml:space="preserve">Dream Lane          </t>
  </si>
  <si>
    <t xml:space="preserve">Star Wars           </t>
  </si>
  <si>
    <t xml:space="preserve">Brigadoon Rise      </t>
  </si>
  <si>
    <t xml:space="preserve">Balmain Boy         </t>
  </si>
  <si>
    <t xml:space="preserve">Final Decision      </t>
  </si>
  <si>
    <t xml:space="preserve">In A Wink           </t>
  </si>
  <si>
    <t xml:space="preserve">Maraam              </t>
  </si>
  <si>
    <t xml:space="preserve">Rustic Melody       </t>
  </si>
  <si>
    <t xml:space="preserve">Anisha              </t>
  </si>
  <si>
    <t xml:space="preserve">Cottage             </t>
  </si>
  <si>
    <t xml:space="preserve">Knit N Purl         </t>
  </si>
  <si>
    <t xml:space="preserve">Wahng Wah           </t>
  </si>
  <si>
    <t xml:space="preserve">Dagny               </t>
  </si>
  <si>
    <t xml:space="preserve">Labdien             </t>
  </si>
  <si>
    <t xml:space="preserve">Romneys Choice      </t>
  </si>
  <si>
    <t xml:space="preserve">Firebird Flyer      </t>
  </si>
  <si>
    <t xml:space="preserve">Chloes Comet        </t>
  </si>
  <si>
    <t xml:space="preserve">Stilettoed Vixen    </t>
  </si>
  <si>
    <t xml:space="preserve">Shelleys Girl       </t>
  </si>
  <si>
    <t xml:space="preserve">Countess Marinov    </t>
  </si>
  <si>
    <t>Toowoomba</t>
  </si>
  <si>
    <t xml:space="preserve">Ima Showman         </t>
  </si>
  <si>
    <t xml:space="preserve">Rulers Pride        </t>
  </si>
  <si>
    <t xml:space="preserve">Captain Leo         </t>
  </si>
  <si>
    <t xml:space="preserve">Chase The Wind      </t>
  </si>
  <si>
    <t xml:space="preserve">Laylas Lad          </t>
  </si>
  <si>
    <t xml:space="preserve">Daves Valor         </t>
  </si>
  <si>
    <t xml:space="preserve">High Degree         </t>
  </si>
  <si>
    <t xml:space="preserve">Deep Down           </t>
  </si>
  <si>
    <t xml:space="preserve">Revelio             </t>
  </si>
  <si>
    <t xml:space="preserve">Lilly Rush          </t>
  </si>
  <si>
    <t xml:space="preserve">Cashnrun            </t>
  </si>
  <si>
    <t xml:space="preserve">Red Hot Secret      </t>
  </si>
  <si>
    <t xml:space="preserve">Say Cavallo         </t>
  </si>
  <si>
    <t xml:space="preserve">Choix De Roses      </t>
  </si>
  <si>
    <t xml:space="preserve">Bleu                </t>
  </si>
  <si>
    <t xml:space="preserve">Encore Sall         </t>
  </si>
  <si>
    <t xml:space="preserve">Leading Story       </t>
  </si>
  <si>
    <t xml:space="preserve">Franky Cold Medina  </t>
  </si>
  <si>
    <t xml:space="preserve">Walk To The Bar     </t>
  </si>
  <si>
    <t xml:space="preserve">Unique Mistique     </t>
  </si>
  <si>
    <t xml:space="preserve">Wimpole Street      </t>
  </si>
  <si>
    <t xml:space="preserve">Lucky Ducky         </t>
  </si>
  <si>
    <t xml:space="preserve">Salute The Prince   </t>
  </si>
  <si>
    <t xml:space="preserve">Theres Nemo         </t>
  </si>
  <si>
    <t xml:space="preserve">Angel Dancer        </t>
  </si>
  <si>
    <t xml:space="preserve">Saipan              </t>
  </si>
  <si>
    <t xml:space="preserve">Mount Kosciuszko    </t>
  </si>
  <si>
    <t xml:space="preserve">Starwood            </t>
  </si>
  <si>
    <t xml:space="preserve">One In One Out      </t>
  </si>
  <si>
    <t xml:space="preserve">My Maisie           </t>
  </si>
  <si>
    <t xml:space="preserve">Turbo Teddy         </t>
  </si>
  <si>
    <t xml:space="preserve">Dog Days Are Over   </t>
  </si>
  <si>
    <t xml:space="preserve">Duke Of Kingsford   </t>
  </si>
  <si>
    <t xml:space="preserve">Haynatrid           </t>
  </si>
  <si>
    <t xml:space="preserve">Silver Beach        </t>
  </si>
  <si>
    <t xml:space="preserve">Wicked Heights      </t>
  </si>
  <si>
    <t xml:space="preserve">Moss Princess       </t>
  </si>
  <si>
    <t xml:space="preserve">She Is Fierce       </t>
  </si>
  <si>
    <t>Wodonga</t>
  </si>
  <si>
    <t xml:space="preserve">Zeletto             </t>
  </si>
  <si>
    <t xml:space="preserve">Tycoon Tony         </t>
  </si>
  <si>
    <t xml:space="preserve">Im Ready For This   </t>
  </si>
  <si>
    <t xml:space="preserve">Flying Cyril        </t>
  </si>
  <si>
    <t xml:space="preserve">Chanceofalifetime   </t>
  </si>
  <si>
    <t xml:space="preserve">Pieceofeight        </t>
  </si>
  <si>
    <t xml:space="preserve">Aunty Elsie         </t>
  </si>
  <si>
    <t xml:space="preserve">Baby Zara           </t>
  </si>
  <si>
    <t xml:space="preserve">Our Edition         </t>
  </si>
  <si>
    <t xml:space="preserve">Darcis Money        </t>
  </si>
  <si>
    <t xml:space="preserve">Montana Air         </t>
  </si>
  <si>
    <t xml:space="preserve">Max Master          </t>
  </si>
  <si>
    <t xml:space="preserve">Katy Kat            </t>
  </si>
  <si>
    <t xml:space="preserve">Miss Belle Geddes   </t>
  </si>
  <si>
    <t xml:space="preserve">Fildancer           </t>
  </si>
  <si>
    <t xml:space="preserve">Dash Of The Dart    </t>
  </si>
  <si>
    <t xml:space="preserve">Smash The Gong      </t>
  </si>
  <si>
    <t xml:space="preserve">Any Glory           </t>
  </si>
  <si>
    <t xml:space="preserve">Via Torrone         </t>
  </si>
  <si>
    <t xml:space="preserve">Cannon Man          </t>
  </si>
  <si>
    <t xml:space="preserve">Ashdam              </t>
  </si>
  <si>
    <t xml:space="preserve">Greipel             </t>
  </si>
  <si>
    <t xml:space="preserve">Baby Dont Cry       </t>
  </si>
  <si>
    <t xml:space="preserve">Kinselmac Manner    </t>
  </si>
  <si>
    <t xml:space="preserve">Murdochs Joy        </t>
  </si>
  <si>
    <t xml:space="preserve">Smooth Danish       </t>
  </si>
  <si>
    <t xml:space="preserve">Razzle Dazzle Rock  </t>
  </si>
  <si>
    <t xml:space="preserve">Johnny Dowry        </t>
  </si>
  <si>
    <t xml:space="preserve">Dynamic Concept     </t>
  </si>
  <si>
    <t xml:space="preserve">Professor Tee       </t>
  </si>
  <si>
    <t xml:space="preserve">Shandaara           </t>
  </si>
  <si>
    <t xml:space="preserve">Cross Of Gold       </t>
  </si>
  <si>
    <t xml:space="preserve">Kuridala            </t>
  </si>
  <si>
    <t xml:space="preserve">Northern Soul       </t>
  </si>
  <si>
    <t xml:space="preserve">Jay Vee Elle        </t>
  </si>
  <si>
    <t xml:space="preserve">Treicheln           </t>
  </si>
  <si>
    <t xml:space="preserve">Kondoa              </t>
  </si>
  <si>
    <t xml:space="preserve">Jenni In A Bottle   </t>
  </si>
  <si>
    <t xml:space="preserve">Lokitin             </t>
  </si>
  <si>
    <t xml:space="preserve">Hero Master         </t>
  </si>
  <si>
    <t xml:space="preserve">Boldben             </t>
  </si>
  <si>
    <t xml:space="preserve">Robin The Rich      </t>
  </si>
  <si>
    <t xml:space="preserve">Rosielu             </t>
  </si>
  <si>
    <t xml:space="preserve">Yet Tobe Convinced  </t>
  </si>
  <si>
    <t xml:space="preserve">Pupangamirri        </t>
  </si>
  <si>
    <t xml:space="preserve">Magic Pegasus       </t>
  </si>
  <si>
    <t xml:space="preserve">Allelu              </t>
  </si>
  <si>
    <t xml:space="preserve">Domesday Flyer      </t>
  </si>
  <si>
    <t xml:space="preserve">Kaotika             </t>
  </si>
  <si>
    <t xml:space="preserve">Tubbs Gift          </t>
  </si>
  <si>
    <t xml:space="preserve">Tuscan Paddy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</si>
</sst>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725" sqref="A725:IV725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2.8515625" style="10" bestFit="1" customWidth="1"/>
    <col min="4" max="4" width="5.8515625" style="10" bestFit="1" customWidth="1"/>
    <col min="5" max="5" width="5.7109375" style="10" bestFit="1" customWidth="1"/>
    <col min="6" max="6" width="22.28125" style="10" bestFit="1" customWidth="1"/>
    <col min="7" max="7" width="9.2812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59</v>
      </c>
      <c r="B2" s="5">
        <v>0.5</v>
      </c>
      <c r="C2" s="1" t="s">
        <v>563</v>
      </c>
      <c r="D2" s="1">
        <v>2</v>
      </c>
      <c r="E2" s="1">
        <v>3</v>
      </c>
      <c r="F2" s="1" t="s">
        <v>566</v>
      </c>
      <c r="G2" s="2">
        <v>69.1194333333334</v>
      </c>
      <c r="H2" s="6">
        <f>1+_xlfn.COUNTIFS(A:A,A2,O:O,"&lt;"&amp;O2)</f>
        <v>1</v>
      </c>
      <c r="I2" s="2">
        <f>_xlfn.AVERAGEIF(A:A,A2,G:G)</f>
        <v>49.95100476190478</v>
      </c>
      <c r="J2" s="2">
        <f>G2-I2</f>
        <v>19.168428571428628</v>
      </c>
      <c r="K2" s="2">
        <f>90+J2</f>
        <v>109.16842857142862</v>
      </c>
      <c r="L2" s="2">
        <f>EXP(0.06*K2)</f>
        <v>699.318097821605</v>
      </c>
      <c r="M2" s="2">
        <f>SUMIF(A:A,A2,L:L)</f>
        <v>1851.0685614770123</v>
      </c>
      <c r="N2" s="3">
        <f>L2/M2</f>
        <v>0.37779156989387913</v>
      </c>
      <c r="O2" s="7">
        <f>1/N2</f>
        <v>2.646962186797598</v>
      </c>
      <c r="P2" s="3">
        <f>IF(O2&gt;21,"",N2)</f>
        <v>0.37779156989387913</v>
      </c>
      <c r="Q2" s="3">
        <f>IF(ISNUMBER(P2),SUMIF(A:A,A2,P:P),"")</f>
        <v>1</v>
      </c>
      <c r="R2" s="3">
        <f>_xlfn.IFERROR(P2*(1/Q2),"")</f>
        <v>0.37779156989387913</v>
      </c>
      <c r="S2" s="8">
        <f>_xlfn.IFERROR(1/R2,"")</f>
        <v>2.646962186797598</v>
      </c>
    </row>
    <row r="3" spans="1:19" ht="15">
      <c r="A3" s="1">
        <v>59</v>
      </c>
      <c r="B3" s="5">
        <v>0.5</v>
      </c>
      <c r="C3" s="1" t="s">
        <v>563</v>
      </c>
      <c r="D3" s="1">
        <v>2</v>
      </c>
      <c r="E3" s="1">
        <v>2</v>
      </c>
      <c r="F3" s="1" t="s">
        <v>565</v>
      </c>
      <c r="G3" s="2">
        <v>53.8362666666667</v>
      </c>
      <c r="H3" s="6">
        <f>1+_xlfn.COUNTIFS(A:A,A3,O:O,"&lt;"&amp;O3)</f>
        <v>2</v>
      </c>
      <c r="I3" s="2">
        <f>_xlfn.AVERAGEIF(A:A,A3,G:G)</f>
        <v>49.95100476190478</v>
      </c>
      <c r="J3" s="2">
        <f>G3-I3</f>
        <v>3.8852619047619257</v>
      </c>
      <c r="K3" s="2">
        <f>90+J3</f>
        <v>93.88526190476193</v>
      </c>
      <c r="L3" s="2">
        <f>EXP(0.06*K3)</f>
        <v>279.53170316039115</v>
      </c>
      <c r="M3" s="2">
        <f>SUMIF(A:A,A3,L:L)</f>
        <v>1851.0685614770123</v>
      </c>
      <c r="N3" s="3">
        <f>L3/M3</f>
        <v>0.1510109938539208</v>
      </c>
      <c r="O3" s="7">
        <f>1/N3</f>
        <v>6.6220344259659765</v>
      </c>
      <c r="P3" s="3">
        <f>IF(O3&gt;21,"",N3)</f>
        <v>0.1510109938539208</v>
      </c>
      <c r="Q3" s="3">
        <f>IF(ISNUMBER(P3),SUMIF(A:A,A3,P:P),"")</f>
        <v>1</v>
      </c>
      <c r="R3" s="3">
        <f>_xlfn.IFERROR(P3*(1/Q3),"")</f>
        <v>0.1510109938539208</v>
      </c>
      <c r="S3" s="8">
        <f>_xlfn.IFERROR(1/R3,"")</f>
        <v>6.6220344259659765</v>
      </c>
    </row>
    <row r="4" spans="1:19" ht="15">
      <c r="A4" s="1">
        <v>59</v>
      </c>
      <c r="B4" s="5">
        <v>0.5</v>
      </c>
      <c r="C4" s="1" t="s">
        <v>563</v>
      </c>
      <c r="D4" s="1">
        <v>2</v>
      </c>
      <c r="E4" s="1">
        <v>7</v>
      </c>
      <c r="F4" s="1" t="s">
        <v>570</v>
      </c>
      <c r="G4" s="2">
        <v>49.5858666666667</v>
      </c>
      <c r="H4" s="6">
        <f>1+_xlfn.COUNTIFS(A:A,A4,O:O,"&lt;"&amp;O4)</f>
        <v>3</v>
      </c>
      <c r="I4" s="2">
        <f>_xlfn.AVERAGEIF(A:A,A4,G:G)</f>
        <v>49.95100476190478</v>
      </c>
      <c r="J4" s="2">
        <f>G4-I4</f>
        <v>-0.3651380952380734</v>
      </c>
      <c r="K4" s="2">
        <f>90+J4</f>
        <v>89.63486190476192</v>
      </c>
      <c r="L4" s="2">
        <f>EXP(0.06*K4)</f>
        <v>216.6085298150471</v>
      </c>
      <c r="M4" s="2">
        <f>SUMIF(A:A,A4,L:L)</f>
        <v>1851.0685614770123</v>
      </c>
      <c r="N4" s="3">
        <f>L4/M4</f>
        <v>0.11701810204275195</v>
      </c>
      <c r="O4" s="7">
        <f>1/N4</f>
        <v>8.545686372819953</v>
      </c>
      <c r="P4" s="3">
        <f>IF(O4&gt;21,"",N4)</f>
        <v>0.11701810204275195</v>
      </c>
      <c r="Q4" s="3">
        <f>IF(ISNUMBER(P4),SUMIF(A:A,A4,P:P),"")</f>
        <v>1</v>
      </c>
      <c r="R4" s="3">
        <f>_xlfn.IFERROR(P4*(1/Q4),"")</f>
        <v>0.11701810204275195</v>
      </c>
      <c r="S4" s="8">
        <f>_xlfn.IFERROR(1/R4,"")</f>
        <v>8.545686372819953</v>
      </c>
    </row>
    <row r="5" spans="1:19" ht="15">
      <c r="A5" s="1">
        <v>59</v>
      </c>
      <c r="B5" s="5">
        <v>0.5</v>
      </c>
      <c r="C5" s="1" t="s">
        <v>563</v>
      </c>
      <c r="D5" s="1">
        <v>2</v>
      </c>
      <c r="E5" s="1">
        <v>6</v>
      </c>
      <c r="F5" s="1" t="s">
        <v>569</v>
      </c>
      <c r="G5" s="2">
        <v>49.2205666666666</v>
      </c>
      <c r="H5" s="6">
        <f>1+_xlfn.COUNTIFS(A:A,A5,O:O,"&lt;"&amp;O5)</f>
        <v>4</v>
      </c>
      <c r="I5" s="2">
        <f>_xlfn.AVERAGEIF(A:A,A5,G:G)</f>
        <v>49.95100476190478</v>
      </c>
      <c r="J5" s="2">
        <f>G5-I5</f>
        <v>-0.7304380952381777</v>
      </c>
      <c r="K5" s="2">
        <f>90+J5</f>
        <v>89.26956190476182</v>
      </c>
      <c r="L5" s="2">
        <f>EXP(0.06*K5)</f>
        <v>211.91255523746645</v>
      </c>
      <c r="M5" s="2">
        <f>SUMIF(A:A,A5,L:L)</f>
        <v>1851.0685614770123</v>
      </c>
      <c r="N5" s="3">
        <f>L5/M5</f>
        <v>0.11448120272129537</v>
      </c>
      <c r="O5" s="7">
        <f>1/N5</f>
        <v>8.735058474485992</v>
      </c>
      <c r="P5" s="3">
        <f>IF(O5&gt;21,"",N5)</f>
        <v>0.11448120272129537</v>
      </c>
      <c r="Q5" s="3">
        <f>IF(ISNUMBER(P5),SUMIF(A:A,A5,P:P),"")</f>
        <v>1</v>
      </c>
      <c r="R5" s="3">
        <f>_xlfn.IFERROR(P5*(1/Q5),"")</f>
        <v>0.11448120272129537</v>
      </c>
      <c r="S5" s="8">
        <f>_xlfn.IFERROR(1/R5,"")</f>
        <v>8.735058474485992</v>
      </c>
    </row>
    <row r="6" spans="1:19" ht="15">
      <c r="A6" s="1">
        <v>59</v>
      </c>
      <c r="B6" s="5">
        <v>0.5</v>
      </c>
      <c r="C6" s="1" t="s">
        <v>563</v>
      </c>
      <c r="D6" s="1">
        <v>2</v>
      </c>
      <c r="E6" s="1">
        <v>4</v>
      </c>
      <c r="F6" s="1" t="s">
        <v>567</v>
      </c>
      <c r="G6" s="2">
        <v>48.2810666666666</v>
      </c>
      <c r="H6" s="6">
        <f>1+_xlfn.COUNTIFS(A:A,A6,O:O,"&lt;"&amp;O6)</f>
        <v>5</v>
      </c>
      <c r="I6" s="2">
        <f>_xlfn.AVERAGEIF(A:A,A6,G:G)</f>
        <v>49.95100476190478</v>
      </c>
      <c r="J6" s="2">
        <f>G6-I6</f>
        <v>-1.6699380952381802</v>
      </c>
      <c r="K6" s="2">
        <f>90+J6</f>
        <v>88.33006190476182</v>
      </c>
      <c r="L6" s="2">
        <f>EXP(0.06*K6)</f>
        <v>200.29749057999092</v>
      </c>
      <c r="M6" s="2">
        <f>SUMIF(A:A,A6,L:L)</f>
        <v>1851.0685614770123</v>
      </c>
      <c r="N6" s="3">
        <f>L6/M6</f>
        <v>0.10820641371606934</v>
      </c>
      <c r="O6" s="7">
        <f>1/N6</f>
        <v>9.241596368067169</v>
      </c>
      <c r="P6" s="3">
        <f>IF(O6&gt;21,"",N6)</f>
        <v>0.10820641371606934</v>
      </c>
      <c r="Q6" s="3">
        <f>IF(ISNUMBER(P6),SUMIF(A:A,A6,P:P),"")</f>
        <v>1</v>
      </c>
      <c r="R6" s="3">
        <f>_xlfn.IFERROR(P6*(1/Q6),"")</f>
        <v>0.10820641371606934</v>
      </c>
      <c r="S6" s="8">
        <f>_xlfn.IFERROR(1/R6,"")</f>
        <v>9.241596368067169</v>
      </c>
    </row>
    <row r="7" spans="1:19" ht="15">
      <c r="A7" s="1">
        <v>59</v>
      </c>
      <c r="B7" s="5">
        <v>0.5</v>
      </c>
      <c r="C7" s="1" t="s">
        <v>563</v>
      </c>
      <c r="D7" s="1">
        <v>2</v>
      </c>
      <c r="E7" s="1">
        <v>1</v>
      </c>
      <c r="F7" s="1" t="s">
        <v>564</v>
      </c>
      <c r="G7" s="2">
        <v>42.1920333333334</v>
      </c>
      <c r="H7" s="6">
        <f>1+_xlfn.COUNTIFS(A:A,A7,O:O,"&lt;"&amp;O7)</f>
        <v>6</v>
      </c>
      <c r="I7" s="2">
        <f>_xlfn.AVERAGEIF(A:A,A7,G:G)</f>
        <v>49.95100476190478</v>
      </c>
      <c r="J7" s="2">
        <f>G7-I7</f>
        <v>-7.758971428571378</v>
      </c>
      <c r="K7" s="2">
        <f>90+J7</f>
        <v>82.24102857142861</v>
      </c>
      <c r="L7" s="2">
        <f>EXP(0.06*K7)</f>
        <v>138.99830159092477</v>
      </c>
      <c r="M7" s="2">
        <f>SUMIF(A:A,A7,L:L)</f>
        <v>1851.0685614770123</v>
      </c>
      <c r="N7" s="3">
        <f>L7/M7</f>
        <v>0.0750908445444153</v>
      </c>
      <c r="O7" s="7">
        <f>1/N7</f>
        <v>13.317202730467528</v>
      </c>
      <c r="P7" s="3">
        <f>IF(O7&gt;21,"",N7)</f>
        <v>0.0750908445444153</v>
      </c>
      <c r="Q7" s="3">
        <f>IF(ISNUMBER(P7),SUMIF(A:A,A7,P:P),"")</f>
        <v>1</v>
      </c>
      <c r="R7" s="3">
        <f>_xlfn.IFERROR(P7*(1/Q7),"")</f>
        <v>0.0750908445444153</v>
      </c>
      <c r="S7" s="8">
        <f>_xlfn.IFERROR(1/R7,"")</f>
        <v>13.317202730467528</v>
      </c>
    </row>
    <row r="8" spans="1:19" ht="15">
      <c r="A8" s="1">
        <v>59</v>
      </c>
      <c r="B8" s="5">
        <v>0.5</v>
      </c>
      <c r="C8" s="1" t="s">
        <v>563</v>
      </c>
      <c r="D8" s="1">
        <v>2</v>
      </c>
      <c r="E8" s="1">
        <v>5</v>
      </c>
      <c r="F8" s="1" t="s">
        <v>568</v>
      </c>
      <c r="G8" s="2">
        <v>37.4218</v>
      </c>
      <c r="H8" s="6">
        <f>1+_xlfn.COUNTIFS(A:A,A8,O:O,"&lt;"&amp;O8)</f>
        <v>7</v>
      </c>
      <c r="I8" s="2">
        <f>_xlfn.AVERAGEIF(A:A,A8,G:G)</f>
        <v>49.95100476190478</v>
      </c>
      <c r="J8" s="2">
        <f>G8-I8</f>
        <v>-12.52920476190478</v>
      </c>
      <c r="K8" s="2">
        <f>90+J8</f>
        <v>77.47079523809522</v>
      </c>
      <c r="L8" s="2">
        <f>EXP(0.06*K8)</f>
        <v>104.40188327158698</v>
      </c>
      <c r="M8" s="2">
        <f>SUMIF(A:A,A8,L:L)</f>
        <v>1851.0685614770123</v>
      </c>
      <c r="N8" s="3">
        <f>L8/M8</f>
        <v>0.05640087322766813</v>
      </c>
      <c r="O8" s="7">
        <f>1/N8</f>
        <v>17.73022194112835</v>
      </c>
      <c r="P8" s="3">
        <f>IF(O8&gt;21,"",N8)</f>
        <v>0.05640087322766813</v>
      </c>
      <c r="Q8" s="3">
        <f>IF(ISNUMBER(P8),SUMIF(A:A,A8,P:P),"")</f>
        <v>1</v>
      </c>
      <c r="R8" s="3">
        <f>_xlfn.IFERROR(P8*(1/Q8),"")</f>
        <v>0.05640087322766813</v>
      </c>
      <c r="S8" s="8">
        <f>_xlfn.IFERROR(1/R8,"")</f>
        <v>17.73022194112835</v>
      </c>
    </row>
    <row r="9" spans="1:19" ht="15">
      <c r="A9" s="1">
        <v>19</v>
      </c>
      <c r="B9" s="5">
        <v>0.5069444444444444</v>
      </c>
      <c r="C9" s="1" t="s">
        <v>152</v>
      </c>
      <c r="D9" s="1">
        <v>1</v>
      </c>
      <c r="E9" s="1">
        <v>7</v>
      </c>
      <c r="F9" s="1" t="s">
        <v>155</v>
      </c>
      <c r="G9" s="2">
        <v>68.7696666666667</v>
      </c>
      <c r="H9" s="6">
        <f>1+_xlfn.COUNTIFS(A:A,A9,O:O,"&lt;"&amp;O9)</f>
        <v>1</v>
      </c>
      <c r="I9" s="2">
        <f>_xlfn.AVERAGEIF(A:A,A9,G:G)</f>
        <v>48.099450000000026</v>
      </c>
      <c r="J9" s="2">
        <f>G9-I9</f>
        <v>20.67021666666667</v>
      </c>
      <c r="K9" s="2">
        <f>90+J9</f>
        <v>110.67021666666668</v>
      </c>
      <c r="L9" s="2">
        <f>EXP(0.06*K9)</f>
        <v>765.2579756105811</v>
      </c>
      <c r="M9" s="2">
        <f>SUMIF(A:A,A9,L:L)</f>
        <v>2650.7573999216866</v>
      </c>
      <c r="N9" s="3">
        <f>L9/M9</f>
        <v>0.2886940825415369</v>
      </c>
      <c r="O9" s="7">
        <f>1/N9</f>
        <v>3.463874254700463</v>
      </c>
      <c r="P9" s="3">
        <f>IF(O9&gt;21,"",N9)</f>
        <v>0.2886940825415369</v>
      </c>
      <c r="Q9" s="3">
        <f>IF(ISNUMBER(P9),SUMIF(A:A,A9,P:P),"")</f>
        <v>0.9077850675851324</v>
      </c>
      <c r="R9" s="3">
        <f>_xlfn.IFERROR(P9*(1/Q9),"")</f>
        <v>0.318020303318619</v>
      </c>
      <c r="S9" s="8">
        <f>_xlfn.IFERROR(1/R9,"")</f>
        <v>3.14445332440966</v>
      </c>
    </row>
    <row r="10" spans="1:19" ht="15">
      <c r="A10" s="1">
        <v>19</v>
      </c>
      <c r="B10" s="5">
        <v>0.5069444444444444</v>
      </c>
      <c r="C10" s="1" t="s">
        <v>152</v>
      </c>
      <c r="D10" s="1">
        <v>1</v>
      </c>
      <c r="E10" s="1">
        <v>8</v>
      </c>
      <c r="F10" s="1" t="s">
        <v>156</v>
      </c>
      <c r="G10" s="2">
        <v>65.1888666666667</v>
      </c>
      <c r="H10" s="6">
        <f>1+_xlfn.COUNTIFS(A:A,A10,O:O,"&lt;"&amp;O10)</f>
        <v>2</v>
      </c>
      <c r="I10" s="2">
        <f>_xlfn.AVERAGEIF(A:A,A10,G:G)</f>
        <v>48.099450000000026</v>
      </c>
      <c r="J10" s="2">
        <f>G10-I10</f>
        <v>17.089416666666672</v>
      </c>
      <c r="K10" s="2">
        <f>90+J10</f>
        <v>107.08941666666666</v>
      </c>
      <c r="L10" s="2">
        <f>EXP(0.06*K10)</f>
        <v>617.3060931515436</v>
      </c>
      <c r="M10" s="2">
        <f>SUMIF(A:A,A10,L:L)</f>
        <v>2650.7573999216866</v>
      </c>
      <c r="N10" s="3">
        <f>L10/M10</f>
        <v>0.232879136042318</v>
      </c>
      <c r="O10" s="7">
        <f>1/N10</f>
        <v>4.29407295558793</v>
      </c>
      <c r="P10" s="3">
        <f>IF(O10&gt;21,"",N10)</f>
        <v>0.232879136042318</v>
      </c>
      <c r="Q10" s="3">
        <f>IF(ISNUMBER(P10),SUMIF(A:A,A10,P:P),"")</f>
        <v>0.9077850675851324</v>
      </c>
      <c r="R10" s="3">
        <f>_xlfn.IFERROR(P10*(1/Q10),"")</f>
        <v>0.25653554388355093</v>
      </c>
      <c r="S10" s="8">
        <f>_xlfn.IFERROR(1/R10,"")</f>
        <v>3.898095308203878</v>
      </c>
    </row>
    <row r="11" spans="1:19" ht="15">
      <c r="A11" s="1">
        <v>19</v>
      </c>
      <c r="B11" s="5">
        <v>0.5069444444444444</v>
      </c>
      <c r="C11" s="1" t="s">
        <v>152</v>
      </c>
      <c r="D11" s="1">
        <v>1</v>
      </c>
      <c r="E11" s="1">
        <v>6</v>
      </c>
      <c r="F11" s="1" t="s">
        <v>154</v>
      </c>
      <c r="G11" s="2">
        <v>64.8083333333334</v>
      </c>
      <c r="H11" s="6">
        <f>1+_xlfn.COUNTIFS(A:A,A11,O:O,"&lt;"&amp;O11)</f>
        <v>3</v>
      </c>
      <c r="I11" s="2">
        <f>_xlfn.AVERAGEIF(A:A,A11,G:G)</f>
        <v>48.099450000000026</v>
      </c>
      <c r="J11" s="2">
        <f>G11-I11</f>
        <v>16.708883333333368</v>
      </c>
      <c r="K11" s="2">
        <f>90+J11</f>
        <v>106.70888333333338</v>
      </c>
      <c r="L11" s="2">
        <f>EXP(0.06*K11)</f>
        <v>603.371443729903</v>
      </c>
      <c r="M11" s="2">
        <f>SUMIF(A:A,A11,L:L)</f>
        <v>2650.7573999216866</v>
      </c>
      <c r="N11" s="3">
        <f>L11/M11</f>
        <v>0.2276222802387457</v>
      </c>
      <c r="O11" s="7">
        <f>1/N11</f>
        <v>4.393243046994925</v>
      </c>
      <c r="P11" s="3">
        <f>IF(O11&gt;21,"",N11)</f>
        <v>0.2276222802387457</v>
      </c>
      <c r="Q11" s="3">
        <f>IF(ISNUMBER(P11),SUMIF(A:A,A11,P:P),"")</f>
        <v>0.9077850675851324</v>
      </c>
      <c r="R11" s="3">
        <f>_xlfn.IFERROR(P11*(1/Q11),"")</f>
        <v>0.25074468436043007</v>
      </c>
      <c r="S11" s="8">
        <f>_xlfn.IFERROR(1/R11,"")</f>
        <v>3.9881204363342015</v>
      </c>
    </row>
    <row r="12" spans="1:19" ht="15">
      <c r="A12" s="1">
        <v>19</v>
      </c>
      <c r="B12" s="5">
        <v>0.5069444444444444</v>
      </c>
      <c r="C12" s="1" t="s">
        <v>152</v>
      </c>
      <c r="D12" s="1">
        <v>1</v>
      </c>
      <c r="E12" s="1">
        <v>10</v>
      </c>
      <c r="F12" s="1" t="s">
        <v>157</v>
      </c>
      <c r="G12" s="2">
        <v>36.8813666666667</v>
      </c>
      <c r="H12" s="6">
        <f>1+_xlfn.COUNTIFS(A:A,A12,O:O,"&lt;"&amp;O12)</f>
        <v>6</v>
      </c>
      <c r="I12" s="2">
        <f>_xlfn.AVERAGEIF(A:A,A12,G:G)</f>
        <v>48.099450000000026</v>
      </c>
      <c r="J12" s="2">
        <f>G12-I12</f>
        <v>-11.218083333333325</v>
      </c>
      <c r="K12" s="2">
        <f>90+J12</f>
        <v>78.78191666666667</v>
      </c>
      <c r="L12" s="2">
        <f>EXP(0.06*K12)</f>
        <v>112.94658411451573</v>
      </c>
      <c r="M12" s="2">
        <f>SUMIF(A:A,A12,L:L)</f>
        <v>2650.7573999216866</v>
      </c>
      <c r="N12" s="3">
        <f>L12/M12</f>
        <v>0.04260917431291623</v>
      </c>
      <c r="O12" s="7">
        <f>1/N12</f>
        <v>23.469124105905696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19</v>
      </c>
      <c r="B13" s="5">
        <v>0.5069444444444444</v>
      </c>
      <c r="C13" s="1" t="s">
        <v>152</v>
      </c>
      <c r="D13" s="1">
        <v>1</v>
      </c>
      <c r="E13" s="1">
        <v>11</v>
      </c>
      <c r="F13" s="1" t="s">
        <v>158</v>
      </c>
      <c r="G13" s="2">
        <v>49.2327666666667</v>
      </c>
      <c r="H13" s="6">
        <f>1+_xlfn.COUNTIFS(A:A,A13,O:O,"&lt;"&amp;O13)</f>
        <v>4</v>
      </c>
      <c r="I13" s="2">
        <f>_xlfn.AVERAGEIF(A:A,A13,G:G)</f>
        <v>48.099450000000026</v>
      </c>
      <c r="J13" s="2">
        <f>G13-I13</f>
        <v>1.1333166666666727</v>
      </c>
      <c r="K13" s="2">
        <f>90+J13</f>
        <v>91.13331666666667</v>
      </c>
      <c r="L13" s="2">
        <f>EXP(0.06*K13)</f>
        <v>236.9855099939461</v>
      </c>
      <c r="M13" s="2">
        <f>SUMIF(A:A,A13,L:L)</f>
        <v>2650.7573999216866</v>
      </c>
      <c r="N13" s="3">
        <f>L13/M13</f>
        <v>0.08940294196705724</v>
      </c>
      <c r="O13" s="7">
        <f>1/N13</f>
        <v>11.185314241319656</v>
      </c>
      <c r="P13" s="3">
        <f>IF(O13&gt;21,"",N13)</f>
        <v>0.08940294196705724</v>
      </c>
      <c r="Q13" s="3">
        <f>IF(ISNUMBER(P13),SUMIF(A:A,A13,P:P),"")</f>
        <v>0.9077850675851324</v>
      </c>
      <c r="R13" s="3">
        <f>_xlfn.IFERROR(P13*(1/Q13),"")</f>
        <v>0.09848470211664172</v>
      </c>
      <c r="S13" s="8">
        <f>_xlfn.IFERROR(1/R13,"")</f>
        <v>10.153861244517307</v>
      </c>
    </row>
    <row r="14" spans="1:19" ht="15">
      <c r="A14" s="1">
        <v>19</v>
      </c>
      <c r="B14" s="5">
        <v>0.5069444444444444</v>
      </c>
      <c r="C14" s="1" t="s">
        <v>152</v>
      </c>
      <c r="D14" s="1">
        <v>1</v>
      </c>
      <c r="E14" s="1">
        <v>15</v>
      </c>
      <c r="F14" s="1" t="s">
        <v>20</v>
      </c>
      <c r="G14" s="2">
        <v>31.0767666666667</v>
      </c>
      <c r="H14" s="6">
        <f>1+_xlfn.COUNTIFS(A:A,A14,O:O,"&lt;"&amp;O14)</f>
        <v>7</v>
      </c>
      <c r="I14" s="2">
        <f>_xlfn.AVERAGEIF(A:A,A14,G:G)</f>
        <v>48.099450000000026</v>
      </c>
      <c r="J14" s="2">
        <f>G14-I14</f>
        <v>-17.022683333333326</v>
      </c>
      <c r="K14" s="2">
        <f>90+J14</f>
        <v>72.97731666666667</v>
      </c>
      <c r="L14" s="2">
        <f>EXP(0.06*K14)</f>
        <v>79.72944775091912</v>
      </c>
      <c r="M14" s="2">
        <f>SUMIF(A:A,A14,L:L)</f>
        <v>2650.7573999216866</v>
      </c>
      <c r="N14" s="3">
        <f>L14/M14</f>
        <v>0.03007798742852689</v>
      </c>
      <c r="O14" s="7">
        <f>1/N14</f>
        <v>33.24690531160902</v>
      </c>
      <c r="P14" s="3">
        <f>IF(O14&gt;21,"",N14)</f>
      </c>
      <c r="Q14" s="3">
        <f>IF(ISNUMBER(P14),SUMIF(A:A,A14,P:P),"")</f>
      </c>
      <c r="R14" s="3">
        <f>_xlfn.IFERROR(P14*(1/Q14),"")</f>
      </c>
      <c r="S14" s="8">
        <f>_xlfn.IFERROR(1/R14,"")</f>
      </c>
    </row>
    <row r="15" spans="1:19" ht="15">
      <c r="A15" s="1">
        <v>19</v>
      </c>
      <c r="B15" s="5">
        <v>0.5069444444444444</v>
      </c>
      <c r="C15" s="1" t="s">
        <v>152</v>
      </c>
      <c r="D15" s="1">
        <v>1</v>
      </c>
      <c r="E15" s="1">
        <v>16</v>
      </c>
      <c r="F15" s="1" t="s">
        <v>159</v>
      </c>
      <c r="G15" s="2">
        <v>23.877499999999998</v>
      </c>
      <c r="H15" s="6">
        <f>1+_xlfn.COUNTIFS(A:A,A15,O:O,"&lt;"&amp;O15)</f>
        <v>8</v>
      </c>
      <c r="I15" s="2">
        <f>_xlfn.AVERAGEIF(A:A,A15,G:G)</f>
        <v>48.099450000000026</v>
      </c>
      <c r="J15" s="2">
        <f>G15-I15</f>
        <v>-24.221950000000028</v>
      </c>
      <c r="K15" s="2">
        <f>90+J15</f>
        <v>65.77804999999998</v>
      </c>
      <c r="L15" s="2">
        <f>EXP(0.06*K15)</f>
        <v>51.76338261655407</v>
      </c>
      <c r="M15" s="2">
        <f>SUMIF(A:A,A15,L:L)</f>
        <v>2650.7573999216866</v>
      </c>
      <c r="N15" s="3">
        <f>L15/M15</f>
        <v>0.019527770673424642</v>
      </c>
      <c r="O15" s="7">
        <f>1/N15</f>
        <v>51.20912247094855</v>
      </c>
      <c r="P15" s="3">
        <f>IF(O15&gt;21,"",N15)</f>
      </c>
      <c r="Q15" s="3">
        <f>IF(ISNUMBER(P15),SUMIF(A:A,A15,P:P),"")</f>
      </c>
      <c r="R15" s="3">
        <f>_xlfn.IFERROR(P15*(1/Q15),"")</f>
      </c>
      <c r="S15" s="8">
        <f>_xlfn.IFERROR(1/R15,"")</f>
      </c>
    </row>
    <row r="16" spans="1:19" ht="15">
      <c r="A16" s="1">
        <v>19</v>
      </c>
      <c r="B16" s="5">
        <v>0.5069444444444444</v>
      </c>
      <c r="C16" s="1" t="s">
        <v>152</v>
      </c>
      <c r="D16" s="1">
        <v>1</v>
      </c>
      <c r="E16" s="1">
        <v>17</v>
      </c>
      <c r="F16" s="1" t="s">
        <v>160</v>
      </c>
      <c r="G16" s="2">
        <v>44.9603333333333</v>
      </c>
      <c r="H16" s="6">
        <f>1+_xlfn.COUNTIFS(A:A,A16,O:O,"&lt;"&amp;O16)</f>
        <v>5</v>
      </c>
      <c r="I16" s="2">
        <f>_xlfn.AVERAGEIF(A:A,A16,G:G)</f>
        <v>48.099450000000026</v>
      </c>
      <c r="J16" s="2">
        <f>G16-I16</f>
        <v>-3.139116666666723</v>
      </c>
      <c r="K16" s="2">
        <f>90+J16</f>
        <v>86.86088333333328</v>
      </c>
      <c r="L16" s="2">
        <f>EXP(0.06*K16)</f>
        <v>183.39696295372426</v>
      </c>
      <c r="M16" s="2">
        <f>SUMIF(A:A,A16,L:L)</f>
        <v>2650.7573999216866</v>
      </c>
      <c r="N16" s="3">
        <f>L16/M16</f>
        <v>0.06918662679547456</v>
      </c>
      <c r="O16" s="7">
        <f>1/N16</f>
        <v>14.453660285478886</v>
      </c>
      <c r="P16" s="3">
        <f>IF(O16&gt;21,"",N16)</f>
        <v>0.06918662679547456</v>
      </c>
      <c r="Q16" s="3">
        <f>IF(ISNUMBER(P16),SUMIF(A:A,A16,P:P),"")</f>
        <v>0.9077850675851324</v>
      </c>
      <c r="R16" s="3">
        <f>_xlfn.IFERROR(P16*(1/Q16),"")</f>
        <v>0.0762147663207582</v>
      </c>
      <c r="S16" s="8">
        <f>_xlfn.IFERROR(1/R16,"")</f>
        <v>13.120816979105996</v>
      </c>
    </row>
    <row r="17" spans="1:19" ht="15">
      <c r="A17" s="1">
        <v>27</v>
      </c>
      <c r="B17" s="5">
        <v>0.513888888888889</v>
      </c>
      <c r="C17" s="1" t="s">
        <v>252</v>
      </c>
      <c r="D17" s="1">
        <v>2</v>
      </c>
      <c r="E17" s="1">
        <v>5</v>
      </c>
      <c r="F17" s="1" t="s">
        <v>256</v>
      </c>
      <c r="G17" s="2">
        <v>80.1284666666667</v>
      </c>
      <c r="H17" s="6">
        <f>1+_xlfn.COUNTIFS(A:A,A17,O:O,"&lt;"&amp;O17)</f>
        <v>1</v>
      </c>
      <c r="I17" s="2">
        <f>_xlfn.AVERAGEIF(A:A,A17,G:G)</f>
        <v>48.36184358974359</v>
      </c>
      <c r="J17" s="2">
        <f>G17-I17</f>
        <v>31.766623076923103</v>
      </c>
      <c r="K17" s="2">
        <f>90+J17</f>
        <v>121.76662307692311</v>
      </c>
      <c r="L17" s="2">
        <f>EXP(0.06*K17)</f>
        <v>1489.2045310718681</v>
      </c>
      <c r="M17" s="2">
        <f>SUMIF(A:A,A17,L:L)</f>
        <v>4091.0629165182113</v>
      </c>
      <c r="N17" s="3">
        <f>L17/M17</f>
        <v>0.36401408667146296</v>
      </c>
      <c r="O17" s="7">
        <f>1/N17</f>
        <v>2.7471464336558475</v>
      </c>
      <c r="P17" s="3">
        <f>IF(O17&gt;21,"",N17)</f>
        <v>0.36401408667146296</v>
      </c>
      <c r="Q17" s="3">
        <f>IF(ISNUMBER(P17),SUMIF(A:A,A17,P:P),"")</f>
        <v>0.802526982638184</v>
      </c>
      <c r="R17" s="3">
        <f>_xlfn.IFERROR(P17*(1/Q17),"")</f>
        <v>0.4535848570160502</v>
      </c>
      <c r="S17" s="8">
        <f>_xlfn.IFERROR(1/R17,"")</f>
        <v>2.2046591382670755</v>
      </c>
    </row>
    <row r="18" spans="1:19" ht="15">
      <c r="A18" s="1">
        <v>27</v>
      </c>
      <c r="B18" s="5">
        <v>0.513888888888889</v>
      </c>
      <c r="C18" s="1" t="s">
        <v>252</v>
      </c>
      <c r="D18" s="1">
        <v>2</v>
      </c>
      <c r="E18" s="1">
        <v>2</v>
      </c>
      <c r="F18" s="1" t="s">
        <v>254</v>
      </c>
      <c r="G18" s="2">
        <v>57.986033333333296</v>
      </c>
      <c r="H18" s="6">
        <f>1+_xlfn.COUNTIFS(A:A,A18,O:O,"&lt;"&amp;O18)</f>
        <v>2</v>
      </c>
      <c r="I18" s="2">
        <f>_xlfn.AVERAGEIF(A:A,A18,G:G)</f>
        <v>48.36184358974359</v>
      </c>
      <c r="J18" s="2">
        <f>G18-I18</f>
        <v>9.624189743589703</v>
      </c>
      <c r="K18" s="2">
        <f>90+J18</f>
        <v>99.62418974358971</v>
      </c>
      <c r="L18" s="2">
        <f>EXP(0.06*K18)</f>
        <v>394.43382593866164</v>
      </c>
      <c r="M18" s="2">
        <f>SUMIF(A:A,A18,L:L)</f>
        <v>4091.0629165182113</v>
      </c>
      <c r="N18" s="3">
        <f>L18/M18</f>
        <v>0.09641353212782001</v>
      </c>
      <c r="O18" s="7">
        <f>1/N18</f>
        <v>10.371988017970883</v>
      </c>
      <c r="P18" s="3">
        <f>IF(O18&gt;21,"",N18)</f>
        <v>0.09641353212782001</v>
      </c>
      <c r="Q18" s="3">
        <f>IF(ISNUMBER(P18),SUMIF(A:A,A18,P:P),"")</f>
        <v>0.802526982638184</v>
      </c>
      <c r="R18" s="3">
        <f>_xlfn.IFERROR(P18*(1/Q18),"")</f>
        <v>0.12013743364849286</v>
      </c>
      <c r="S18" s="8">
        <f>_xlfn.IFERROR(1/R18,"")</f>
        <v>8.323800248021572</v>
      </c>
    </row>
    <row r="19" spans="1:19" ht="15">
      <c r="A19" s="1">
        <v>27</v>
      </c>
      <c r="B19" s="5">
        <v>0.513888888888889</v>
      </c>
      <c r="C19" s="1" t="s">
        <v>252</v>
      </c>
      <c r="D19" s="1">
        <v>2</v>
      </c>
      <c r="E19" s="1">
        <v>1</v>
      </c>
      <c r="F19" s="1" t="s">
        <v>253</v>
      </c>
      <c r="G19" s="2">
        <v>56.935333333333304</v>
      </c>
      <c r="H19" s="6">
        <f>1+_xlfn.COUNTIFS(A:A,A19,O:O,"&lt;"&amp;O19)</f>
        <v>3</v>
      </c>
      <c r="I19" s="2">
        <f>_xlfn.AVERAGEIF(A:A,A19,G:G)</f>
        <v>48.36184358974359</v>
      </c>
      <c r="J19" s="2">
        <f>G19-I19</f>
        <v>8.573489743589711</v>
      </c>
      <c r="K19" s="2">
        <f>90+J19</f>
        <v>98.5734897435897</v>
      </c>
      <c r="L19" s="2">
        <f>EXP(0.06*K19)</f>
        <v>370.3355122491868</v>
      </c>
      <c r="M19" s="2">
        <f>SUMIF(A:A,A19,L:L)</f>
        <v>4091.0629165182113</v>
      </c>
      <c r="N19" s="3">
        <f>L19/M19</f>
        <v>0.09052305471859351</v>
      </c>
      <c r="O19" s="7">
        <f>1/N19</f>
        <v>11.046909575783452</v>
      </c>
      <c r="P19" s="3">
        <f>IF(O19&gt;21,"",N19)</f>
        <v>0.09052305471859351</v>
      </c>
      <c r="Q19" s="3">
        <f>IF(ISNUMBER(P19),SUMIF(A:A,A19,P:P),"")</f>
        <v>0.802526982638184</v>
      </c>
      <c r="R19" s="3">
        <f>_xlfn.IFERROR(P19*(1/Q19),"")</f>
        <v>0.11279752167461446</v>
      </c>
      <c r="S19" s="8">
        <f>_xlfn.IFERROR(1/R19,"")</f>
        <v>8.865443009330356</v>
      </c>
    </row>
    <row r="20" spans="1:19" ht="15">
      <c r="A20" s="1">
        <v>27</v>
      </c>
      <c r="B20" s="5">
        <v>0.513888888888889</v>
      </c>
      <c r="C20" s="1" t="s">
        <v>252</v>
      </c>
      <c r="D20" s="1">
        <v>2</v>
      </c>
      <c r="E20" s="1">
        <v>3</v>
      </c>
      <c r="F20" s="1" t="s">
        <v>255</v>
      </c>
      <c r="G20" s="2">
        <v>53.937900000000106</v>
      </c>
      <c r="H20" s="6">
        <f>1+_xlfn.COUNTIFS(A:A,A20,O:O,"&lt;"&amp;O20)</f>
        <v>4</v>
      </c>
      <c r="I20" s="2">
        <f>_xlfn.AVERAGEIF(A:A,A20,G:G)</f>
        <v>48.36184358974359</v>
      </c>
      <c r="J20" s="2">
        <f>G20-I20</f>
        <v>5.576056410256513</v>
      </c>
      <c r="K20" s="2">
        <f>90+J20</f>
        <v>95.57605641025651</v>
      </c>
      <c r="L20" s="2">
        <f>EXP(0.06*K20)</f>
        <v>309.3778621318366</v>
      </c>
      <c r="M20" s="2">
        <f>SUMIF(A:A,A20,L:L)</f>
        <v>4091.0629165182113</v>
      </c>
      <c r="N20" s="3">
        <f>L20/M20</f>
        <v>0.07562285607554024</v>
      </c>
      <c r="O20" s="7">
        <f>1/N20</f>
        <v>13.223515374784212</v>
      </c>
      <c r="P20" s="3">
        <f>IF(O20&gt;21,"",N20)</f>
        <v>0.07562285607554024</v>
      </c>
      <c r="Q20" s="3">
        <f>IF(ISNUMBER(P20),SUMIF(A:A,A20,P:P),"")</f>
        <v>0.802526982638184</v>
      </c>
      <c r="R20" s="3">
        <f>_xlfn.IFERROR(P20*(1/Q20),"")</f>
        <v>0.0942309202202046</v>
      </c>
      <c r="S20" s="8">
        <f>_xlfn.IFERROR(1/R20,"")</f>
        <v>10.61222789359521</v>
      </c>
    </row>
    <row r="21" spans="1:19" ht="15">
      <c r="A21" s="1">
        <v>27</v>
      </c>
      <c r="B21" s="5">
        <v>0.513888888888889</v>
      </c>
      <c r="C21" s="1" t="s">
        <v>252</v>
      </c>
      <c r="D21" s="1">
        <v>2</v>
      </c>
      <c r="E21" s="1">
        <v>6</v>
      </c>
      <c r="F21" s="1" t="s">
        <v>257</v>
      </c>
      <c r="G21" s="2">
        <v>52.3277</v>
      </c>
      <c r="H21" s="6">
        <f>1+_xlfn.COUNTIFS(A:A,A21,O:O,"&lt;"&amp;O21)</f>
        <v>5</v>
      </c>
      <c r="I21" s="2">
        <f>_xlfn.AVERAGEIF(A:A,A21,G:G)</f>
        <v>48.36184358974359</v>
      </c>
      <c r="J21" s="2">
        <f>G21-I21</f>
        <v>3.965856410256407</v>
      </c>
      <c r="K21" s="2">
        <f>90+J21</f>
        <v>93.96585641025641</v>
      </c>
      <c r="L21" s="2">
        <f>EXP(0.06*K21)</f>
        <v>280.88669984178716</v>
      </c>
      <c r="M21" s="2">
        <f>SUMIF(A:A,A21,L:L)</f>
        <v>4091.0629165182113</v>
      </c>
      <c r="N21" s="3">
        <f>L21/M21</f>
        <v>0.06865861160620867</v>
      </c>
      <c r="O21" s="7">
        <f>1/N21</f>
        <v>14.56481534662393</v>
      </c>
      <c r="P21" s="3">
        <f>IF(O21&gt;21,"",N21)</f>
        <v>0.06865861160620867</v>
      </c>
      <c r="Q21" s="3">
        <f>IF(ISNUMBER(P21),SUMIF(A:A,A21,P:P),"")</f>
        <v>0.802526982638184</v>
      </c>
      <c r="R21" s="3">
        <f>_xlfn.IFERROR(P21*(1/Q21),"")</f>
        <v>0.08555302574438563</v>
      </c>
      <c r="S21" s="8">
        <f>_xlfn.IFERROR(1/R21,"")</f>
        <v>11.688657312808418</v>
      </c>
    </row>
    <row r="22" spans="1:19" ht="15">
      <c r="A22" s="1">
        <v>27</v>
      </c>
      <c r="B22" s="5">
        <v>0.513888888888889</v>
      </c>
      <c r="C22" s="1" t="s">
        <v>252</v>
      </c>
      <c r="D22" s="1">
        <v>2</v>
      </c>
      <c r="E22" s="1">
        <v>10</v>
      </c>
      <c r="F22" s="1" t="s">
        <v>260</v>
      </c>
      <c r="G22" s="2">
        <v>49.2749</v>
      </c>
      <c r="H22" s="6">
        <f>1+_xlfn.COUNTIFS(A:A,A22,O:O,"&lt;"&amp;O22)</f>
        <v>6</v>
      </c>
      <c r="I22" s="2">
        <f>_xlfn.AVERAGEIF(A:A,A22,G:G)</f>
        <v>48.36184358974359</v>
      </c>
      <c r="J22" s="2">
        <f>G22-I22</f>
        <v>0.9130564102564094</v>
      </c>
      <c r="K22" s="2">
        <f>90+J22</f>
        <v>90.91305641025642</v>
      </c>
      <c r="L22" s="2">
        <f>EXP(0.06*K22)</f>
        <v>233.8742048312938</v>
      </c>
      <c r="M22" s="2">
        <f>SUMIF(A:A,A22,L:L)</f>
        <v>4091.0629165182113</v>
      </c>
      <c r="N22" s="3">
        <f>L22/M22</f>
        <v>0.057167100483103195</v>
      </c>
      <c r="O22" s="7">
        <f>1/N22</f>
        <v>17.492578625630465</v>
      </c>
      <c r="P22" s="3">
        <f>IF(O22&gt;21,"",N22)</f>
        <v>0.057167100483103195</v>
      </c>
      <c r="Q22" s="3">
        <f>IF(ISNUMBER(P22),SUMIF(A:A,A22,P:P),"")</f>
        <v>0.802526982638184</v>
      </c>
      <c r="R22" s="3">
        <f>_xlfn.IFERROR(P22*(1/Q22),"")</f>
        <v>0.07123386717188641</v>
      </c>
      <c r="S22" s="8">
        <f>_xlfn.IFERROR(1/R22,"")</f>
        <v>14.03826634298841</v>
      </c>
    </row>
    <row r="23" spans="1:19" ht="15">
      <c r="A23" s="1">
        <v>27</v>
      </c>
      <c r="B23" s="5">
        <v>0.513888888888889</v>
      </c>
      <c r="C23" s="1" t="s">
        <v>252</v>
      </c>
      <c r="D23" s="1">
        <v>2</v>
      </c>
      <c r="E23" s="1">
        <v>7</v>
      </c>
      <c r="F23" s="1" t="s">
        <v>258</v>
      </c>
      <c r="G23" s="2">
        <v>44.8588</v>
      </c>
      <c r="H23" s="6">
        <f>1+_xlfn.COUNTIFS(A:A,A23,O:O,"&lt;"&amp;O23)</f>
        <v>9</v>
      </c>
      <c r="I23" s="2">
        <f>_xlfn.AVERAGEIF(A:A,A23,G:G)</f>
        <v>48.36184358974359</v>
      </c>
      <c r="J23" s="2">
        <f>G23-I23</f>
        <v>-3.5030435897435908</v>
      </c>
      <c r="K23" s="2">
        <f>90+J23</f>
        <v>86.49695641025642</v>
      </c>
      <c r="L23" s="2">
        <f>EXP(0.06*K23)</f>
        <v>179.43578220532285</v>
      </c>
      <c r="M23" s="2">
        <f>SUMIF(A:A,A23,L:L)</f>
        <v>4091.0629165182113</v>
      </c>
      <c r="N23" s="3">
        <f>L23/M23</f>
        <v>0.04386043086280267</v>
      </c>
      <c r="O23" s="7">
        <f>1/N23</f>
        <v>22.79959362752371</v>
      </c>
      <c r="P23" s="3">
        <f>IF(O23&gt;21,"",N23)</f>
      </c>
      <c r="Q23" s="3">
        <f>IF(ISNUMBER(P23),SUMIF(A:A,A23,P:P),"")</f>
      </c>
      <c r="R23" s="3">
        <f>_xlfn.IFERROR(P23*(1/Q23),"")</f>
      </c>
      <c r="S23" s="8">
        <f>_xlfn.IFERROR(1/R23,"")</f>
      </c>
    </row>
    <row r="24" spans="1:19" ht="15">
      <c r="A24" s="1">
        <v>27</v>
      </c>
      <c r="B24" s="5">
        <v>0.513888888888889</v>
      </c>
      <c r="C24" s="1" t="s">
        <v>252</v>
      </c>
      <c r="D24" s="1">
        <v>2</v>
      </c>
      <c r="E24" s="1">
        <v>9</v>
      </c>
      <c r="F24" s="1" t="s">
        <v>259</v>
      </c>
      <c r="G24" s="2">
        <v>47.0848333333334</v>
      </c>
      <c r="H24" s="6">
        <f>1+_xlfn.COUNTIFS(A:A,A24,O:O,"&lt;"&amp;O24)</f>
        <v>7</v>
      </c>
      <c r="I24" s="2">
        <f>_xlfn.AVERAGEIF(A:A,A24,G:G)</f>
        <v>48.36184358974359</v>
      </c>
      <c r="J24" s="2">
        <f>G24-I24</f>
        <v>-1.2770102564101933</v>
      </c>
      <c r="K24" s="2">
        <f>90+J24</f>
        <v>88.7229897435898</v>
      </c>
      <c r="L24" s="2">
        <f>EXP(0.06*K24)</f>
        <v>205.0757421116951</v>
      </c>
      <c r="M24" s="2">
        <f>SUMIF(A:A,A24,L:L)</f>
        <v>4091.0629165182113</v>
      </c>
      <c r="N24" s="3">
        <f>L24/M24</f>
        <v>0.05012774095545548</v>
      </c>
      <c r="O24" s="7">
        <f>1/N24</f>
        <v>19.94903382717007</v>
      </c>
      <c r="P24" s="3">
        <f>IF(O24&gt;21,"",N24)</f>
        <v>0.05012774095545548</v>
      </c>
      <c r="Q24" s="3">
        <f>IF(ISNUMBER(P24),SUMIF(A:A,A24,P:P),"")</f>
        <v>0.802526982638184</v>
      </c>
      <c r="R24" s="3">
        <f>_xlfn.IFERROR(P24*(1/Q24),"")</f>
        <v>0.06246237452436582</v>
      </c>
      <c r="S24" s="8">
        <f>_xlfn.IFERROR(1/R24,"")</f>
        <v>16.009637923865863</v>
      </c>
    </row>
    <row r="25" spans="1:19" ht="15">
      <c r="A25" s="1">
        <v>27</v>
      </c>
      <c r="B25" s="5">
        <v>0.513888888888889</v>
      </c>
      <c r="C25" s="1" t="s">
        <v>252</v>
      </c>
      <c r="D25" s="1">
        <v>2</v>
      </c>
      <c r="E25" s="1">
        <v>11</v>
      </c>
      <c r="F25" s="1" t="s">
        <v>261</v>
      </c>
      <c r="G25" s="2">
        <v>45.1854</v>
      </c>
      <c r="H25" s="6">
        <f>1+_xlfn.COUNTIFS(A:A,A25,O:O,"&lt;"&amp;O25)</f>
        <v>8</v>
      </c>
      <c r="I25" s="2">
        <f>_xlfn.AVERAGEIF(A:A,A25,G:G)</f>
        <v>48.36184358974359</v>
      </c>
      <c r="J25" s="2">
        <f>G25-I25</f>
        <v>-3.1764435897435916</v>
      </c>
      <c r="K25" s="2">
        <f>90+J25</f>
        <v>86.8235564102564</v>
      </c>
      <c r="L25" s="2">
        <f>EXP(0.06*K25)</f>
        <v>182.98668389913556</v>
      </c>
      <c r="M25" s="2">
        <f>SUMIF(A:A,A25,L:L)</f>
        <v>4091.0629165182113</v>
      </c>
      <c r="N25" s="3">
        <f>L25/M25</f>
        <v>0.04472839641754285</v>
      </c>
      <c r="O25" s="7">
        <f>1/N25</f>
        <v>22.357161894759805</v>
      </c>
      <c r="P25" s="3">
        <f>IF(O25&gt;21,"",N25)</f>
      </c>
      <c r="Q25" s="3">
        <f>IF(ISNUMBER(P25),SUMIF(A:A,A25,P:P),"")</f>
      </c>
      <c r="R25" s="3">
        <f>_xlfn.IFERROR(P25*(1/Q25),"")</f>
      </c>
      <c r="S25" s="8">
        <f>_xlfn.IFERROR(1/R25,"")</f>
      </c>
    </row>
    <row r="26" spans="1:19" ht="15">
      <c r="A26" s="1">
        <v>27</v>
      </c>
      <c r="B26" s="5">
        <v>0.513888888888889</v>
      </c>
      <c r="C26" s="1" t="s">
        <v>252</v>
      </c>
      <c r="D26" s="1">
        <v>2</v>
      </c>
      <c r="E26" s="1">
        <v>12</v>
      </c>
      <c r="F26" s="1" t="s">
        <v>262</v>
      </c>
      <c r="G26" s="2">
        <v>44.668266666666604</v>
      </c>
      <c r="H26" s="6">
        <f>1+_xlfn.COUNTIFS(A:A,A26,O:O,"&lt;"&amp;O26)</f>
        <v>10</v>
      </c>
      <c r="I26" s="2">
        <f>_xlfn.AVERAGEIF(A:A,A26,G:G)</f>
        <v>48.36184358974359</v>
      </c>
      <c r="J26" s="2">
        <f>G26-I26</f>
        <v>-3.6935769230769893</v>
      </c>
      <c r="K26" s="2">
        <f>90+J26</f>
        <v>86.30642307692301</v>
      </c>
      <c r="L26" s="2">
        <f>EXP(0.06*K26)</f>
        <v>177.3961530765695</v>
      </c>
      <c r="M26" s="2">
        <f>SUMIF(A:A,A26,L:L)</f>
        <v>4091.0629165182113</v>
      </c>
      <c r="N26" s="3">
        <f>L26/M26</f>
        <v>0.043361873600210085</v>
      </c>
      <c r="O26" s="7">
        <f>1/N26</f>
        <v>23.061734122004246</v>
      </c>
      <c r="P26" s="3">
        <f>IF(O26&gt;21,"",N26)</f>
      </c>
      <c r="Q26" s="3">
        <f>IF(ISNUMBER(P26),SUMIF(A:A,A26,P:P),"")</f>
      </c>
      <c r="R26" s="3">
        <f>_xlfn.IFERROR(P26*(1/Q26),"")</f>
      </c>
      <c r="S26" s="8">
        <f>_xlfn.IFERROR(1/R26,"")</f>
      </c>
    </row>
    <row r="27" spans="1:19" ht="15">
      <c r="A27" s="1">
        <v>27</v>
      </c>
      <c r="B27" s="5">
        <v>0.513888888888889</v>
      </c>
      <c r="C27" s="1" t="s">
        <v>252</v>
      </c>
      <c r="D27" s="1">
        <v>2</v>
      </c>
      <c r="E27" s="1">
        <v>13</v>
      </c>
      <c r="F27" s="1" t="s">
        <v>263</v>
      </c>
      <c r="G27" s="2">
        <v>33.7622333333333</v>
      </c>
      <c r="H27" s="6">
        <f>1+_xlfn.COUNTIFS(A:A,A27,O:O,"&lt;"&amp;O27)</f>
        <v>12</v>
      </c>
      <c r="I27" s="2">
        <f>_xlfn.AVERAGEIF(A:A,A27,G:G)</f>
        <v>48.36184358974359</v>
      </c>
      <c r="J27" s="2">
        <f>G27-I27</f>
        <v>-14.599610256410294</v>
      </c>
      <c r="K27" s="2">
        <f>90+J27</f>
        <v>75.4003897435897</v>
      </c>
      <c r="L27" s="2">
        <f>EXP(0.06*K27)</f>
        <v>92.20583220812473</v>
      </c>
      <c r="M27" s="2">
        <f>SUMIF(A:A,A27,L:L)</f>
        <v>4091.0629165182113</v>
      </c>
      <c r="N27" s="3">
        <f>L27/M27</f>
        <v>0.02253835594554936</v>
      </c>
      <c r="O27" s="7">
        <f>1/N27</f>
        <v>44.36880855089475</v>
      </c>
      <c r="P27" s="3">
        <f>IF(O27&gt;21,"",N27)</f>
      </c>
      <c r="Q27" s="3">
        <f>IF(ISNUMBER(P27),SUMIF(A:A,A27,P:P),"")</f>
      </c>
      <c r="R27" s="3">
        <f>_xlfn.IFERROR(P27*(1/Q27),"")</f>
      </c>
      <c r="S27" s="8">
        <f>_xlfn.IFERROR(1/R27,"")</f>
      </c>
    </row>
    <row r="28" spans="1:19" ht="15">
      <c r="A28" s="1">
        <v>27</v>
      </c>
      <c r="B28" s="5">
        <v>0.513888888888889</v>
      </c>
      <c r="C28" s="1" t="s">
        <v>252</v>
      </c>
      <c r="D28" s="1">
        <v>2</v>
      </c>
      <c r="E28" s="1">
        <v>14</v>
      </c>
      <c r="F28" s="1" t="s">
        <v>264</v>
      </c>
      <c r="G28" s="2">
        <v>23.6373333333333</v>
      </c>
      <c r="H28" s="6">
        <f>1+_xlfn.COUNTIFS(A:A,A28,O:O,"&lt;"&amp;O28)</f>
        <v>13</v>
      </c>
      <c r="I28" s="2">
        <f>_xlfn.AVERAGEIF(A:A,A28,G:G)</f>
        <v>48.36184358974359</v>
      </c>
      <c r="J28" s="2">
        <f>G28-I28</f>
        <v>-24.724510256410294</v>
      </c>
      <c r="K28" s="2">
        <f>90+J28</f>
        <v>65.2754897435897</v>
      </c>
      <c r="L28" s="2">
        <f>EXP(0.06*K28)</f>
        <v>50.22582740916524</v>
      </c>
      <c r="M28" s="2">
        <f>SUMIF(A:A,A28,L:L)</f>
        <v>4091.0629165182113</v>
      </c>
      <c r="N28" s="3">
        <f>L28/M28</f>
        <v>0.012276962841703503</v>
      </c>
      <c r="O28" s="7">
        <f>1/N28</f>
        <v>81.45337025889735</v>
      </c>
      <c r="P28" s="3">
        <f>IF(O28&gt;21,"",N28)</f>
      </c>
      <c r="Q28" s="3">
        <f>IF(ISNUMBER(P28),SUMIF(A:A,A28,P:P),"")</f>
      </c>
      <c r="R28" s="3">
        <f>_xlfn.IFERROR(P28*(1/Q28),"")</f>
      </c>
      <c r="S28" s="8">
        <f>_xlfn.IFERROR(1/R28,"")</f>
      </c>
    </row>
    <row r="29" spans="1:19" ht="15">
      <c r="A29" s="1">
        <v>27</v>
      </c>
      <c r="B29" s="5">
        <v>0.513888888888889</v>
      </c>
      <c r="C29" s="1" t="s">
        <v>252</v>
      </c>
      <c r="D29" s="1">
        <v>2</v>
      </c>
      <c r="E29" s="1">
        <v>15</v>
      </c>
      <c r="F29" s="1" t="s">
        <v>265</v>
      </c>
      <c r="G29" s="2">
        <v>38.9167666666667</v>
      </c>
      <c r="H29" s="6">
        <f>1+_xlfn.COUNTIFS(A:A,A29,O:O,"&lt;"&amp;O29)</f>
        <v>11</v>
      </c>
      <c r="I29" s="2">
        <f>_xlfn.AVERAGEIF(A:A,A29,G:G)</f>
        <v>48.36184358974359</v>
      </c>
      <c r="J29" s="2">
        <f>G29-I29</f>
        <v>-9.44507692307689</v>
      </c>
      <c r="K29" s="2">
        <f>90+J29</f>
        <v>80.5549230769231</v>
      </c>
      <c r="L29" s="2">
        <f>EXP(0.06*K29)</f>
        <v>125.62425954356425</v>
      </c>
      <c r="M29" s="2">
        <f>SUMIF(A:A,A29,L:L)</f>
        <v>4091.0629165182113</v>
      </c>
      <c r="N29" s="3">
        <f>L29/M29</f>
        <v>0.030706997694007483</v>
      </c>
      <c r="O29" s="7">
        <f>1/N29</f>
        <v>32.56586690645929</v>
      </c>
      <c r="P29" s="3">
        <f>IF(O29&gt;21,"",N29)</f>
      </c>
      <c r="Q29" s="3">
        <f>IF(ISNUMBER(P29),SUMIF(A:A,A29,P:P),"")</f>
      </c>
      <c r="R29" s="3">
        <f>_xlfn.IFERROR(P29*(1/Q29),"")</f>
      </c>
      <c r="S29" s="8">
        <f>_xlfn.IFERROR(1/R29,"")</f>
      </c>
    </row>
    <row r="30" spans="1:19" ht="15">
      <c r="A30" s="1">
        <v>60</v>
      </c>
      <c r="B30" s="5">
        <v>0.5243055555555556</v>
      </c>
      <c r="C30" s="1" t="s">
        <v>563</v>
      </c>
      <c r="D30" s="1">
        <v>3</v>
      </c>
      <c r="E30" s="1">
        <v>3</v>
      </c>
      <c r="F30" s="1" t="s">
        <v>573</v>
      </c>
      <c r="G30" s="2">
        <v>66.2412</v>
      </c>
      <c r="H30" s="6">
        <f>1+_xlfn.COUNTIFS(A:A,A30,O:O,"&lt;"&amp;O30)</f>
        <v>1</v>
      </c>
      <c r="I30" s="2">
        <f>_xlfn.AVERAGEIF(A:A,A30,G:G)</f>
        <v>52.27915</v>
      </c>
      <c r="J30" s="2">
        <f>G30-I30</f>
        <v>13.962050000000005</v>
      </c>
      <c r="K30" s="2">
        <f>90+J30</f>
        <v>103.96205</v>
      </c>
      <c r="L30" s="2">
        <f>EXP(0.06*K30)</f>
        <v>511.69206062108077</v>
      </c>
      <c r="M30" s="2">
        <f>SUMIF(A:A,A30,L:L)</f>
        <v>2129.181950385833</v>
      </c>
      <c r="N30" s="3">
        <f>L30/M30</f>
        <v>0.24032331315243216</v>
      </c>
      <c r="O30" s="7">
        <f>1/N30</f>
        <v>4.161061142518955</v>
      </c>
      <c r="P30" s="3">
        <f>IF(O30&gt;21,"",N30)</f>
        <v>0.24032331315243216</v>
      </c>
      <c r="Q30" s="3">
        <f>IF(ISNUMBER(P30),SUMIF(A:A,A30,P:P),"")</f>
        <v>0.9575420083688602</v>
      </c>
      <c r="R30" s="3">
        <f>_xlfn.IFERROR(P30*(1/Q30),"")</f>
        <v>0.25097939416967685</v>
      </c>
      <c r="S30" s="8">
        <f>_xlfn.IFERROR(1/R30,"")</f>
        <v>3.984390843353224</v>
      </c>
    </row>
    <row r="31" spans="1:19" ht="15">
      <c r="A31" s="1">
        <v>60</v>
      </c>
      <c r="B31" s="5">
        <v>0.5243055555555556</v>
      </c>
      <c r="C31" s="1" t="s">
        <v>563</v>
      </c>
      <c r="D31" s="1">
        <v>3</v>
      </c>
      <c r="E31" s="1">
        <v>1</v>
      </c>
      <c r="F31" s="1" t="s">
        <v>571</v>
      </c>
      <c r="G31" s="2">
        <v>66.19453333333331</v>
      </c>
      <c r="H31" s="6">
        <f>1+_xlfn.COUNTIFS(A:A,A31,O:O,"&lt;"&amp;O31)</f>
        <v>2</v>
      </c>
      <c r="I31" s="2">
        <f>_xlfn.AVERAGEIF(A:A,A31,G:G)</f>
        <v>52.27915</v>
      </c>
      <c r="J31" s="2">
        <f>G31-I31</f>
        <v>13.91538333333331</v>
      </c>
      <c r="K31" s="2">
        <f>90+J31</f>
        <v>103.91538333333331</v>
      </c>
      <c r="L31" s="2">
        <f>EXP(0.06*K31)</f>
        <v>510.26132681341767</v>
      </c>
      <c r="M31" s="2">
        <f>SUMIF(A:A,A31,L:L)</f>
        <v>2129.181950385833</v>
      </c>
      <c r="N31" s="3">
        <f>L31/M31</f>
        <v>0.2396513490643448</v>
      </c>
      <c r="O31" s="7">
        <f>1/N31</f>
        <v>4.172728440312292</v>
      </c>
      <c r="P31" s="3">
        <f>IF(O31&gt;21,"",N31)</f>
        <v>0.2396513490643448</v>
      </c>
      <c r="Q31" s="3">
        <f>IF(ISNUMBER(P31),SUMIF(A:A,A31,P:P),"")</f>
        <v>0.9575420083688602</v>
      </c>
      <c r="R31" s="3">
        <f>_xlfn.IFERROR(P31*(1/Q31),"")</f>
        <v>0.250277634787619</v>
      </c>
      <c r="S31" s="8">
        <f>_xlfn.IFERROR(1/R31,"")</f>
        <v>3.995562771114493</v>
      </c>
    </row>
    <row r="32" spans="1:19" ht="15">
      <c r="A32" s="1">
        <v>60</v>
      </c>
      <c r="B32" s="5">
        <v>0.5243055555555556</v>
      </c>
      <c r="C32" s="1" t="s">
        <v>563</v>
      </c>
      <c r="D32" s="1">
        <v>3</v>
      </c>
      <c r="E32" s="1">
        <v>7</v>
      </c>
      <c r="F32" s="1" t="s">
        <v>577</v>
      </c>
      <c r="G32" s="2">
        <v>56.7294</v>
      </c>
      <c r="H32" s="6">
        <f>1+_xlfn.COUNTIFS(A:A,A32,O:O,"&lt;"&amp;O32)</f>
        <v>3</v>
      </c>
      <c r="I32" s="2">
        <f>_xlfn.AVERAGEIF(A:A,A32,G:G)</f>
        <v>52.27915</v>
      </c>
      <c r="J32" s="2">
        <f>G32-I32</f>
        <v>4.450249999999997</v>
      </c>
      <c r="K32" s="2">
        <f>90+J32</f>
        <v>94.45025</v>
      </c>
      <c r="L32" s="2">
        <f>EXP(0.06*K32)</f>
        <v>289.1700721583378</v>
      </c>
      <c r="M32" s="2">
        <f>SUMIF(A:A,A32,L:L)</f>
        <v>2129.181950385833</v>
      </c>
      <c r="N32" s="3">
        <f>L32/M32</f>
        <v>0.1358127576208021</v>
      </c>
      <c r="O32" s="7">
        <f>1/N32</f>
        <v>7.363078531930438</v>
      </c>
      <c r="P32" s="3">
        <f>IF(O32&gt;21,"",N32)</f>
        <v>0.1358127576208021</v>
      </c>
      <c r="Q32" s="3">
        <f>IF(ISNUMBER(P32),SUMIF(A:A,A32,P:P),"")</f>
        <v>0.9575420083688602</v>
      </c>
      <c r="R32" s="3">
        <f>_xlfn.IFERROR(P32*(1/Q32),"")</f>
        <v>0.14183477741321704</v>
      </c>
      <c r="S32" s="8">
        <f>_xlfn.IFERROR(1/R32,"")</f>
        <v>7.050457005242311</v>
      </c>
    </row>
    <row r="33" spans="1:19" ht="15">
      <c r="A33" s="1">
        <v>60</v>
      </c>
      <c r="B33" s="5">
        <v>0.5243055555555556</v>
      </c>
      <c r="C33" s="1" t="s">
        <v>563</v>
      </c>
      <c r="D33" s="1">
        <v>3</v>
      </c>
      <c r="E33" s="1">
        <v>2</v>
      </c>
      <c r="F33" s="1" t="s">
        <v>572</v>
      </c>
      <c r="G33" s="2">
        <v>54.3644</v>
      </c>
      <c r="H33" s="6">
        <f>1+_xlfn.COUNTIFS(A:A,A33,O:O,"&lt;"&amp;O33)</f>
        <v>4</v>
      </c>
      <c r="I33" s="2">
        <f>_xlfn.AVERAGEIF(A:A,A33,G:G)</f>
        <v>52.27915</v>
      </c>
      <c r="J33" s="2">
        <f>G33-I33</f>
        <v>2.085250000000002</v>
      </c>
      <c r="K33" s="2">
        <f>90+J33</f>
        <v>92.08525</v>
      </c>
      <c r="L33" s="2">
        <f>EXP(0.06*K33)</f>
        <v>250.9151916087663</v>
      </c>
      <c r="M33" s="2">
        <f>SUMIF(A:A,A33,L:L)</f>
        <v>2129.181950385833</v>
      </c>
      <c r="N33" s="3">
        <f>L33/M33</f>
        <v>0.11784581940650846</v>
      </c>
      <c r="O33" s="7">
        <f>1/N33</f>
        <v>8.485663768440576</v>
      </c>
      <c r="P33" s="3">
        <f>IF(O33&gt;21,"",N33)</f>
        <v>0.11784581940650846</v>
      </c>
      <c r="Q33" s="3">
        <f>IF(ISNUMBER(P33),SUMIF(A:A,A33,P:P),"")</f>
        <v>0.9575420083688602</v>
      </c>
      <c r="R33" s="3">
        <f>_xlfn.IFERROR(P33*(1/Q33),"")</f>
        <v>0.12307117429474947</v>
      </c>
      <c r="S33" s="8">
        <f>_xlfn.IFERROR(1/R33,"")</f>
        <v>8.12537952717546</v>
      </c>
    </row>
    <row r="34" spans="1:19" ht="15">
      <c r="A34" s="1">
        <v>60</v>
      </c>
      <c r="B34" s="5">
        <v>0.5243055555555556</v>
      </c>
      <c r="C34" s="1" t="s">
        <v>563</v>
      </c>
      <c r="D34" s="1">
        <v>3</v>
      </c>
      <c r="E34" s="1">
        <v>5</v>
      </c>
      <c r="F34" s="1" t="s">
        <v>575</v>
      </c>
      <c r="G34" s="2">
        <v>53.5794000000001</v>
      </c>
      <c r="H34" s="6">
        <f>1+_xlfn.COUNTIFS(A:A,A34,O:O,"&lt;"&amp;O34)</f>
        <v>5</v>
      </c>
      <c r="I34" s="2">
        <f>_xlfn.AVERAGEIF(A:A,A34,G:G)</f>
        <v>52.27915</v>
      </c>
      <c r="J34" s="2">
        <f>G34-I34</f>
        <v>1.3002500000000978</v>
      </c>
      <c r="K34" s="2">
        <f>90+J34</f>
        <v>91.30025000000009</v>
      </c>
      <c r="L34" s="2">
        <f>EXP(0.06*K34)</f>
        <v>239.371083872616</v>
      </c>
      <c r="M34" s="2">
        <f>SUMIF(A:A,A34,L:L)</f>
        <v>2129.181950385833</v>
      </c>
      <c r="N34" s="3">
        <f>L34/M34</f>
        <v>0.11242396819550304</v>
      </c>
      <c r="O34" s="7">
        <f>1/N34</f>
        <v>8.894900402919598</v>
      </c>
      <c r="P34" s="3">
        <f>IF(O34&gt;21,"",N34)</f>
        <v>0.11242396819550304</v>
      </c>
      <c r="Q34" s="3">
        <f>IF(ISNUMBER(P34),SUMIF(A:A,A34,P:P),"")</f>
        <v>0.9575420083688602</v>
      </c>
      <c r="R34" s="3">
        <f>_xlfn.IFERROR(P34*(1/Q34),"")</f>
        <v>0.11740891492271278</v>
      </c>
      <c r="S34" s="8">
        <f>_xlfn.IFERROR(1/R34,"")</f>
        <v>8.517240796052615</v>
      </c>
    </row>
    <row r="35" spans="1:19" ht="15">
      <c r="A35" s="1">
        <v>60</v>
      </c>
      <c r="B35" s="5">
        <v>0.5243055555555556</v>
      </c>
      <c r="C35" s="1" t="s">
        <v>563</v>
      </c>
      <c r="D35" s="1">
        <v>3</v>
      </c>
      <c r="E35" s="1">
        <v>6</v>
      </c>
      <c r="F35" s="1" t="s">
        <v>576</v>
      </c>
      <c r="G35" s="2">
        <v>41.9098666666667</v>
      </c>
      <c r="H35" s="6">
        <f>1+_xlfn.COUNTIFS(A:A,A35,O:O,"&lt;"&amp;O35)</f>
        <v>6</v>
      </c>
      <c r="I35" s="2">
        <f>_xlfn.AVERAGEIF(A:A,A35,G:G)</f>
        <v>52.27915</v>
      </c>
      <c r="J35" s="2">
        <f>G35-I35</f>
        <v>-10.3692833333333</v>
      </c>
      <c r="K35" s="2">
        <f>90+J35</f>
        <v>79.6307166666667</v>
      </c>
      <c r="L35" s="2">
        <f>EXP(0.06*K35)</f>
        <v>118.84771883802513</v>
      </c>
      <c r="M35" s="2">
        <f>SUMIF(A:A,A35,L:L)</f>
        <v>2129.181950385833</v>
      </c>
      <c r="N35" s="3">
        <f>L35/M35</f>
        <v>0.055818488794012425</v>
      </c>
      <c r="O35" s="7">
        <f>1/N35</f>
        <v>17.915210920351335</v>
      </c>
      <c r="P35" s="3">
        <f>IF(O35&gt;21,"",N35)</f>
        <v>0.055818488794012425</v>
      </c>
      <c r="Q35" s="3">
        <f>IF(ISNUMBER(P35),SUMIF(A:A,A35,P:P),"")</f>
        <v>0.9575420083688602</v>
      </c>
      <c r="R35" s="3">
        <f>_xlfn.IFERROR(P35*(1/Q35),"")</f>
        <v>0.058293514337921626</v>
      </c>
      <c r="S35" s="8">
        <f>_xlfn.IFERROR(1/R35,"")</f>
        <v>17.154567045024955</v>
      </c>
    </row>
    <row r="36" spans="1:19" ht="15">
      <c r="A36" s="1">
        <v>60</v>
      </c>
      <c r="B36" s="5">
        <v>0.5243055555555556</v>
      </c>
      <c r="C36" s="1" t="s">
        <v>563</v>
      </c>
      <c r="D36" s="1">
        <v>3</v>
      </c>
      <c r="E36" s="1">
        <v>4</v>
      </c>
      <c r="F36" s="1" t="s">
        <v>574</v>
      </c>
      <c r="G36" s="2">
        <v>41.864366666666704</v>
      </c>
      <c r="H36" s="6">
        <f>1+_xlfn.COUNTIFS(A:A,A36,O:O,"&lt;"&amp;O36)</f>
        <v>7</v>
      </c>
      <c r="I36" s="2">
        <f>_xlfn.AVERAGEIF(A:A,A36,G:G)</f>
        <v>52.27915</v>
      </c>
      <c r="J36" s="2">
        <f>G36-I36</f>
        <v>-10.414783333333297</v>
      </c>
      <c r="K36" s="2">
        <f>90+J36</f>
        <v>79.5852166666667</v>
      </c>
      <c r="L36" s="2">
        <f>EXP(0.06*K36)</f>
        <v>118.52370704293327</v>
      </c>
      <c r="M36" s="2">
        <f>SUMIF(A:A,A36,L:L)</f>
        <v>2129.181950385833</v>
      </c>
      <c r="N36" s="3">
        <f>L36/M36</f>
        <v>0.0556663121352571</v>
      </c>
      <c r="O36" s="7">
        <f>1/N36</f>
        <v>17.96418626709483</v>
      </c>
      <c r="P36" s="3">
        <f>IF(O36&gt;21,"",N36)</f>
        <v>0.0556663121352571</v>
      </c>
      <c r="Q36" s="3">
        <f>IF(ISNUMBER(P36),SUMIF(A:A,A36,P:P),"")</f>
        <v>0.9575420083688602</v>
      </c>
      <c r="R36" s="3">
        <f>_xlfn.IFERROR(P36*(1/Q36),"")</f>
        <v>0.05813459007410311</v>
      </c>
      <c r="S36" s="8">
        <f>_xlfn.IFERROR(1/R36,"")</f>
        <v>17.201462996906283</v>
      </c>
    </row>
    <row r="37" spans="1:19" ht="15">
      <c r="A37" s="1">
        <v>60</v>
      </c>
      <c r="B37" s="5">
        <v>0.5243055555555556</v>
      </c>
      <c r="C37" s="1" t="s">
        <v>563</v>
      </c>
      <c r="D37" s="1">
        <v>3</v>
      </c>
      <c r="E37" s="1">
        <v>8</v>
      </c>
      <c r="F37" s="1" t="s">
        <v>578</v>
      </c>
      <c r="G37" s="2">
        <v>37.3500333333333</v>
      </c>
      <c r="H37" s="6">
        <f>1+_xlfn.COUNTIFS(A:A,A37,O:O,"&lt;"&amp;O37)</f>
        <v>8</v>
      </c>
      <c r="I37" s="2">
        <f>_xlfn.AVERAGEIF(A:A,A37,G:G)</f>
        <v>52.27915</v>
      </c>
      <c r="J37" s="2">
        <f>G37-I37</f>
        <v>-14.929116666666701</v>
      </c>
      <c r="K37" s="2">
        <f>90+J37</f>
        <v>75.0708833333333</v>
      </c>
      <c r="L37" s="2">
        <f>EXP(0.06*K37)</f>
        <v>90.40078943065565</v>
      </c>
      <c r="M37" s="2">
        <f>SUMIF(A:A,A37,L:L)</f>
        <v>2129.181950385833</v>
      </c>
      <c r="N37" s="3">
        <f>L37/M37</f>
        <v>0.04245799163113982</v>
      </c>
      <c r="O37" s="7">
        <f>1/N37</f>
        <v>23.552692004079002</v>
      </c>
      <c r="P37" s="3">
        <f>IF(O37&gt;21,"",N37)</f>
      </c>
      <c r="Q37" s="3">
        <f>IF(ISNUMBER(P37),SUMIF(A:A,A37,P:P),"")</f>
      </c>
      <c r="R37" s="3">
        <f>_xlfn.IFERROR(P37*(1/Q37),"")</f>
      </c>
      <c r="S37" s="8">
        <f>_xlfn.IFERROR(1/R37,"")</f>
      </c>
    </row>
    <row r="38" spans="1:19" ht="15">
      <c r="A38" s="1">
        <v>20</v>
      </c>
      <c r="B38" s="5">
        <v>0.5319444444444444</v>
      </c>
      <c r="C38" s="1" t="s">
        <v>152</v>
      </c>
      <c r="D38" s="1">
        <v>2</v>
      </c>
      <c r="E38" s="1">
        <v>11</v>
      </c>
      <c r="F38" s="1" t="s">
        <v>170</v>
      </c>
      <c r="G38" s="2">
        <v>66.4129</v>
      </c>
      <c r="H38" s="6">
        <f>1+_xlfn.COUNTIFS(A:A,A38,O:O,"&lt;"&amp;O38)</f>
        <v>1</v>
      </c>
      <c r="I38" s="2">
        <f>_xlfn.AVERAGEIF(A:A,A38,G:G)</f>
        <v>49.39744615384617</v>
      </c>
      <c r="J38" s="2">
        <f>G38-I38</f>
        <v>17.015453846153825</v>
      </c>
      <c r="K38" s="2">
        <f>90+J38</f>
        <v>107.01545384615383</v>
      </c>
      <c r="L38" s="2">
        <f>EXP(0.06*K38)</f>
        <v>614.5727007336772</v>
      </c>
      <c r="M38" s="2">
        <f>SUMIF(A:A,A38,L:L)</f>
        <v>3420.574972498662</v>
      </c>
      <c r="N38" s="3">
        <f>L38/M38</f>
        <v>0.1796694139654375</v>
      </c>
      <c r="O38" s="7">
        <f>1/N38</f>
        <v>5.565777601925986</v>
      </c>
      <c r="P38" s="3">
        <f>IF(O38&gt;21,"",N38)</f>
        <v>0.1796694139654375</v>
      </c>
      <c r="Q38" s="3">
        <f>IF(ISNUMBER(P38),SUMIF(A:A,A38,P:P),"")</f>
        <v>0.8229477545675224</v>
      </c>
      <c r="R38" s="3">
        <f>_xlfn.IFERROR(P38*(1/Q38),"")</f>
        <v>0.21832420462688767</v>
      </c>
      <c r="S38" s="8">
        <f>_xlfn.IFERROR(1/R38,"")</f>
        <v>4.5803441799271996</v>
      </c>
    </row>
    <row r="39" spans="1:19" ht="15">
      <c r="A39" s="1">
        <v>20</v>
      </c>
      <c r="B39" s="5">
        <v>0.5319444444444444</v>
      </c>
      <c r="C39" s="1" t="s">
        <v>152</v>
      </c>
      <c r="D39" s="1">
        <v>2</v>
      </c>
      <c r="E39" s="1">
        <v>9</v>
      </c>
      <c r="F39" s="1" t="s">
        <v>168</v>
      </c>
      <c r="G39" s="2">
        <v>59.596700000000006</v>
      </c>
      <c r="H39" s="6">
        <f>1+_xlfn.COUNTIFS(A:A,A39,O:O,"&lt;"&amp;O39)</f>
        <v>2</v>
      </c>
      <c r="I39" s="2">
        <f>_xlfn.AVERAGEIF(A:A,A39,G:G)</f>
        <v>49.39744615384617</v>
      </c>
      <c r="J39" s="2">
        <f>G39-I39</f>
        <v>10.199253846153837</v>
      </c>
      <c r="K39" s="2">
        <f>90+J39</f>
        <v>100.19925384615384</v>
      </c>
      <c r="L39" s="2">
        <f>EXP(0.06*K39)</f>
        <v>408.28082359710055</v>
      </c>
      <c r="M39" s="2">
        <f>SUMIF(A:A,A39,L:L)</f>
        <v>3420.574972498662</v>
      </c>
      <c r="N39" s="3">
        <f>L39/M39</f>
        <v>0.1193602908515873</v>
      </c>
      <c r="O39" s="7">
        <f>1/N39</f>
        <v>8.377995670632211</v>
      </c>
      <c r="P39" s="3">
        <f>IF(O39&gt;21,"",N39)</f>
        <v>0.1193602908515873</v>
      </c>
      <c r="Q39" s="3">
        <f>IF(ISNUMBER(P39),SUMIF(A:A,A39,P:P),"")</f>
        <v>0.8229477545675224</v>
      </c>
      <c r="R39" s="3">
        <f>_xlfn.IFERROR(P39*(1/Q39),"")</f>
        <v>0.14503993745546315</v>
      </c>
      <c r="S39" s="8">
        <f>_xlfn.IFERROR(1/R39,"")</f>
        <v>6.894652724923204</v>
      </c>
    </row>
    <row r="40" spans="1:19" ht="15">
      <c r="A40" s="1">
        <v>20</v>
      </c>
      <c r="B40" s="5">
        <v>0.5319444444444444</v>
      </c>
      <c r="C40" s="1" t="s">
        <v>152</v>
      </c>
      <c r="D40" s="1">
        <v>2</v>
      </c>
      <c r="E40" s="1">
        <v>1</v>
      </c>
      <c r="F40" s="1" t="s">
        <v>161</v>
      </c>
      <c r="G40" s="2">
        <v>59.248833333333394</v>
      </c>
      <c r="H40" s="6">
        <f>1+_xlfn.COUNTIFS(A:A,A40,O:O,"&lt;"&amp;O40)</f>
        <v>3</v>
      </c>
      <c r="I40" s="2">
        <f>_xlfn.AVERAGEIF(A:A,A40,G:G)</f>
        <v>49.39744615384617</v>
      </c>
      <c r="J40" s="2">
        <f>G40-I40</f>
        <v>9.851387179487226</v>
      </c>
      <c r="K40" s="2">
        <f>90+J40</f>
        <v>99.85138717948723</v>
      </c>
      <c r="L40" s="2">
        <f>EXP(0.06*K40)</f>
        <v>399.8475025412348</v>
      </c>
      <c r="M40" s="2">
        <f>SUMIF(A:A,A40,L:L)</f>
        <v>3420.574972498662</v>
      </c>
      <c r="N40" s="3">
        <f>L40/M40</f>
        <v>0.11689482199805552</v>
      </c>
      <c r="O40" s="7">
        <f>1/N40</f>
        <v>8.554698855836698</v>
      </c>
      <c r="P40" s="3">
        <f>IF(O40&gt;21,"",N40)</f>
        <v>0.11689482199805552</v>
      </c>
      <c r="Q40" s="3">
        <f>IF(ISNUMBER(P40),SUMIF(A:A,A40,P:P),"")</f>
        <v>0.8229477545675224</v>
      </c>
      <c r="R40" s="3">
        <f>_xlfn.IFERROR(P40*(1/Q40),"")</f>
        <v>0.142044037849628</v>
      </c>
      <c r="S40" s="8">
        <f>_xlfn.IFERROR(1/R40,"")</f>
        <v>7.040070214412164</v>
      </c>
    </row>
    <row r="41" spans="1:19" ht="15">
      <c r="A41" s="1">
        <v>20</v>
      </c>
      <c r="B41" s="5">
        <v>0.5319444444444444</v>
      </c>
      <c r="C41" s="1" t="s">
        <v>152</v>
      </c>
      <c r="D41" s="1">
        <v>2</v>
      </c>
      <c r="E41" s="1">
        <v>12</v>
      </c>
      <c r="F41" s="1" t="s">
        <v>171</v>
      </c>
      <c r="G41" s="2">
        <v>58.448133333333296</v>
      </c>
      <c r="H41" s="6">
        <f>1+_xlfn.COUNTIFS(A:A,A41,O:O,"&lt;"&amp;O41)</f>
        <v>4</v>
      </c>
      <c r="I41" s="2">
        <f>_xlfn.AVERAGEIF(A:A,A41,G:G)</f>
        <v>49.39744615384617</v>
      </c>
      <c r="J41" s="2">
        <f>G41-I41</f>
        <v>9.050687179487127</v>
      </c>
      <c r="K41" s="2">
        <f>90+J41</f>
        <v>99.05068717948713</v>
      </c>
      <c r="L41" s="2">
        <f>EXP(0.06*K41)</f>
        <v>381.092158143837</v>
      </c>
      <c r="M41" s="2">
        <f>SUMIF(A:A,A41,L:L)</f>
        <v>3420.574972498662</v>
      </c>
      <c r="N41" s="3">
        <f>L41/M41</f>
        <v>0.1114117249900407</v>
      </c>
      <c r="O41" s="7">
        <f>1/N41</f>
        <v>8.975715976836296</v>
      </c>
      <c r="P41" s="3">
        <f>IF(O41&gt;21,"",N41)</f>
        <v>0.1114117249900407</v>
      </c>
      <c r="Q41" s="3">
        <f>IF(ISNUMBER(P41),SUMIF(A:A,A41,P:P),"")</f>
        <v>0.8229477545675224</v>
      </c>
      <c r="R41" s="3">
        <f>_xlfn.IFERROR(P41*(1/Q41),"")</f>
        <v>0.13538128559399262</v>
      </c>
      <c r="S41" s="8">
        <f>_xlfn.IFERROR(1/R41,"")</f>
        <v>7.386545308773266</v>
      </c>
    </row>
    <row r="42" spans="1:19" ht="15">
      <c r="A42" s="1">
        <v>20</v>
      </c>
      <c r="B42" s="5">
        <v>0.5319444444444444</v>
      </c>
      <c r="C42" s="1" t="s">
        <v>152</v>
      </c>
      <c r="D42" s="1">
        <v>2</v>
      </c>
      <c r="E42" s="1">
        <v>7</v>
      </c>
      <c r="F42" s="1" t="s">
        <v>166</v>
      </c>
      <c r="G42" s="2">
        <v>55.704600000000006</v>
      </c>
      <c r="H42" s="6">
        <f>1+_xlfn.COUNTIFS(A:A,A42,O:O,"&lt;"&amp;O42)</f>
        <v>5</v>
      </c>
      <c r="I42" s="2">
        <f>_xlfn.AVERAGEIF(A:A,A42,G:G)</f>
        <v>49.39744615384617</v>
      </c>
      <c r="J42" s="2">
        <f>G42-I42</f>
        <v>6.307153846153838</v>
      </c>
      <c r="K42" s="2">
        <f>90+J42</f>
        <v>96.30715384615384</v>
      </c>
      <c r="L42" s="2">
        <f>EXP(0.06*K42)</f>
        <v>323.2510386418241</v>
      </c>
      <c r="M42" s="2">
        <f>SUMIF(A:A,A42,L:L)</f>
        <v>3420.574972498662</v>
      </c>
      <c r="N42" s="3">
        <f>L42/M42</f>
        <v>0.09450195982861198</v>
      </c>
      <c r="O42" s="7">
        <f>1/N42</f>
        <v>10.581791127015697</v>
      </c>
      <c r="P42" s="3">
        <f>IF(O42&gt;21,"",N42)</f>
        <v>0.09450195982861198</v>
      </c>
      <c r="Q42" s="3">
        <f>IF(ISNUMBER(P42),SUMIF(A:A,A42,P:P),"")</f>
        <v>0.8229477545675224</v>
      </c>
      <c r="R42" s="3">
        <f>_xlfn.IFERROR(P42*(1/Q42),"")</f>
        <v>0.1148334864565915</v>
      </c>
      <c r="S42" s="8">
        <f>_xlfn.IFERROR(1/R42,"")</f>
        <v>8.7082612472801</v>
      </c>
    </row>
    <row r="43" spans="1:19" ht="15">
      <c r="A43" s="1">
        <v>20</v>
      </c>
      <c r="B43" s="5">
        <v>0.5319444444444444</v>
      </c>
      <c r="C43" s="1" t="s">
        <v>152</v>
      </c>
      <c r="D43" s="1">
        <v>2</v>
      </c>
      <c r="E43" s="1">
        <v>3</v>
      </c>
      <c r="F43" s="1" t="s">
        <v>162</v>
      </c>
      <c r="G43" s="2">
        <v>55.105433333333295</v>
      </c>
      <c r="H43" s="6">
        <f>1+_xlfn.COUNTIFS(A:A,A43,O:O,"&lt;"&amp;O43)</f>
        <v>6</v>
      </c>
      <c r="I43" s="2">
        <f>_xlfn.AVERAGEIF(A:A,A43,G:G)</f>
        <v>49.39744615384617</v>
      </c>
      <c r="J43" s="2">
        <f>G43-I43</f>
        <v>5.707987179487127</v>
      </c>
      <c r="K43" s="2">
        <f>90+J43</f>
        <v>95.70798717948713</v>
      </c>
      <c r="L43" s="2">
        <f>EXP(0.06*K43)</f>
        <v>311.8365682227947</v>
      </c>
      <c r="M43" s="2">
        <f>SUMIF(A:A,A43,L:L)</f>
        <v>3420.574972498662</v>
      </c>
      <c r="N43" s="3">
        <f>L43/M43</f>
        <v>0.09116495639766793</v>
      </c>
      <c r="O43" s="7">
        <f>1/N43</f>
        <v>10.969127168096586</v>
      </c>
      <c r="P43" s="3">
        <f>IF(O43&gt;21,"",N43)</f>
        <v>0.09116495639766793</v>
      </c>
      <c r="Q43" s="3">
        <f>IF(ISNUMBER(P43),SUMIF(A:A,A43,P:P),"")</f>
        <v>0.8229477545675224</v>
      </c>
      <c r="R43" s="3">
        <f>_xlfn.IFERROR(P43*(1/Q43),"")</f>
        <v>0.11077854686604882</v>
      </c>
      <c r="S43" s="8">
        <f>_xlfn.IFERROR(1/R43,"")</f>
        <v>9.027018572550693</v>
      </c>
    </row>
    <row r="44" spans="1:19" ht="15">
      <c r="A44" s="1">
        <v>20</v>
      </c>
      <c r="B44" s="5">
        <v>0.5319444444444444</v>
      </c>
      <c r="C44" s="1" t="s">
        <v>152</v>
      </c>
      <c r="D44" s="1">
        <v>2</v>
      </c>
      <c r="E44" s="1">
        <v>13</v>
      </c>
      <c r="F44" s="1" t="s">
        <v>172</v>
      </c>
      <c r="G44" s="2">
        <v>47.9159333333334</v>
      </c>
      <c r="H44" s="6">
        <f>1+_xlfn.COUNTIFS(A:A,A44,O:O,"&lt;"&amp;O44)</f>
        <v>7</v>
      </c>
      <c r="I44" s="2">
        <f>_xlfn.AVERAGEIF(A:A,A44,G:G)</f>
        <v>49.39744615384617</v>
      </c>
      <c r="J44" s="2">
        <f>G44-I44</f>
        <v>-1.4815128205127692</v>
      </c>
      <c r="K44" s="2">
        <f>90+J44</f>
        <v>88.51848717948724</v>
      </c>
      <c r="L44" s="2">
        <f>EXP(0.06*K44)</f>
        <v>202.5748060188197</v>
      </c>
      <c r="M44" s="2">
        <f>SUMIF(A:A,A44,L:L)</f>
        <v>3420.574972498662</v>
      </c>
      <c r="N44" s="3">
        <f>L44/M44</f>
        <v>0.05922244290726445</v>
      </c>
      <c r="O44" s="7">
        <f>1/N44</f>
        <v>16.88549054901172</v>
      </c>
      <c r="P44" s="3">
        <f>IF(O44&gt;21,"",N44)</f>
        <v>0.05922244290726445</v>
      </c>
      <c r="Q44" s="3">
        <f>IF(ISNUMBER(P44),SUMIF(A:A,A44,P:P),"")</f>
        <v>0.8229477545675224</v>
      </c>
      <c r="R44" s="3">
        <f>_xlfn.IFERROR(P44*(1/Q44),"")</f>
        <v>0.07196379427317008</v>
      </c>
      <c r="S44" s="8">
        <f>_xlfn.IFERROR(1/R44,"")</f>
        <v>13.895876532080317</v>
      </c>
    </row>
    <row r="45" spans="1:19" ht="15">
      <c r="A45" s="1">
        <v>20</v>
      </c>
      <c r="B45" s="5">
        <v>0.5319444444444444</v>
      </c>
      <c r="C45" s="1" t="s">
        <v>152</v>
      </c>
      <c r="D45" s="1">
        <v>2</v>
      </c>
      <c r="E45" s="1">
        <v>4</v>
      </c>
      <c r="F45" s="1" t="s">
        <v>163</v>
      </c>
      <c r="G45" s="2">
        <v>38.7187</v>
      </c>
      <c r="H45" s="6">
        <f>1+_xlfn.COUNTIFS(A:A,A45,O:O,"&lt;"&amp;O45)</f>
        <v>11</v>
      </c>
      <c r="I45" s="2">
        <f>_xlfn.AVERAGEIF(A:A,A45,G:G)</f>
        <v>49.39744615384617</v>
      </c>
      <c r="J45" s="2">
        <f>G45-I45</f>
        <v>-10.67874615384617</v>
      </c>
      <c r="K45" s="2">
        <f>90+J45</f>
        <v>79.32125384615384</v>
      </c>
      <c r="L45" s="2">
        <f>EXP(0.06*K45)</f>
        <v>116.66134269943339</v>
      </c>
      <c r="M45" s="2">
        <f>SUMIF(A:A,A45,L:L)</f>
        <v>3420.574972498662</v>
      </c>
      <c r="N45" s="3">
        <f>L45/M45</f>
        <v>0.03410576983033194</v>
      </c>
      <c r="O45" s="7">
        <f>1/N45</f>
        <v>29.32055206420383</v>
      </c>
      <c r="P45" s="3">
        <f>IF(O45&gt;21,"",N45)</f>
      </c>
      <c r="Q45" s="3">
        <f>IF(ISNUMBER(P45),SUMIF(A:A,A45,P:P),"")</f>
      </c>
      <c r="R45" s="3">
        <f>_xlfn.IFERROR(P45*(1/Q45),"")</f>
      </c>
      <c r="S45" s="8">
        <f>_xlfn.IFERROR(1/R45,"")</f>
      </c>
    </row>
    <row r="46" spans="1:19" ht="15">
      <c r="A46" s="1">
        <v>20</v>
      </c>
      <c r="B46" s="5">
        <v>0.5319444444444444</v>
      </c>
      <c r="C46" s="1" t="s">
        <v>152</v>
      </c>
      <c r="D46" s="1">
        <v>2</v>
      </c>
      <c r="E46" s="1">
        <v>5</v>
      </c>
      <c r="F46" s="1" t="s">
        <v>164</v>
      </c>
      <c r="G46" s="2">
        <v>41.756666666666696</v>
      </c>
      <c r="H46" s="6">
        <f>1+_xlfn.COUNTIFS(A:A,A46,O:O,"&lt;"&amp;O46)</f>
        <v>10</v>
      </c>
      <c r="I46" s="2">
        <f>_xlfn.AVERAGEIF(A:A,A46,G:G)</f>
        <v>49.39744615384617</v>
      </c>
      <c r="J46" s="2">
        <f>G46-I46</f>
        <v>-7.640779487179472</v>
      </c>
      <c r="K46" s="2">
        <f>90+J46</f>
        <v>82.35922051282053</v>
      </c>
      <c r="L46" s="2">
        <f>EXP(0.06*K46)</f>
        <v>139.9875136992361</v>
      </c>
      <c r="M46" s="2">
        <f>SUMIF(A:A,A46,L:L)</f>
        <v>3420.574972498662</v>
      </c>
      <c r="N46" s="3">
        <f>L46/M46</f>
        <v>0.04092514118963397</v>
      </c>
      <c r="O46" s="7">
        <f>1/N46</f>
        <v>24.434857667718745</v>
      </c>
      <c r="P46" s="3">
        <f>IF(O46&gt;21,"",N46)</f>
      </c>
      <c r="Q46" s="3">
        <f>IF(ISNUMBER(P46),SUMIF(A:A,A46,P:P),"")</f>
      </c>
      <c r="R46" s="3">
        <f>_xlfn.IFERROR(P46*(1/Q46),"")</f>
      </c>
      <c r="S46" s="8">
        <f>_xlfn.IFERROR(1/R46,"")</f>
      </c>
    </row>
    <row r="47" spans="1:19" ht="15">
      <c r="A47" s="1">
        <v>20</v>
      </c>
      <c r="B47" s="5">
        <v>0.5319444444444444</v>
      </c>
      <c r="C47" s="1" t="s">
        <v>152</v>
      </c>
      <c r="D47" s="1">
        <v>2</v>
      </c>
      <c r="E47" s="1">
        <v>6</v>
      </c>
      <c r="F47" s="1" t="s">
        <v>165</v>
      </c>
      <c r="G47" s="2">
        <v>32.2214333333333</v>
      </c>
      <c r="H47" s="6">
        <f>1+_xlfn.COUNTIFS(A:A,A47,O:O,"&lt;"&amp;O47)</f>
        <v>13</v>
      </c>
      <c r="I47" s="2">
        <f>_xlfn.AVERAGEIF(A:A,A47,G:G)</f>
        <v>49.39744615384617</v>
      </c>
      <c r="J47" s="2">
        <f>G47-I47</f>
        <v>-17.176012820512867</v>
      </c>
      <c r="K47" s="2">
        <f>90+J47</f>
        <v>72.82398717948713</v>
      </c>
      <c r="L47" s="2">
        <f>EXP(0.06*K47)</f>
        <v>78.99931888881045</v>
      </c>
      <c r="M47" s="2">
        <f>SUMIF(A:A,A47,L:L)</f>
        <v>3420.574972498662</v>
      </c>
      <c r="N47" s="3">
        <f>L47/M47</f>
        <v>0.023095333247761855</v>
      </c>
      <c r="O47" s="7">
        <f>1/N47</f>
        <v>43.298790680879605</v>
      </c>
      <c r="P47" s="3">
        <f>IF(O47&gt;21,"",N47)</f>
      </c>
      <c r="Q47" s="3">
        <f>IF(ISNUMBER(P47),SUMIF(A:A,A47,P:P),"")</f>
      </c>
      <c r="R47" s="3">
        <f>_xlfn.IFERROR(P47*(1/Q47),"")</f>
      </c>
      <c r="S47" s="8">
        <f>_xlfn.IFERROR(1/R47,"")</f>
      </c>
    </row>
    <row r="48" spans="1:19" ht="15">
      <c r="A48" s="1">
        <v>20</v>
      </c>
      <c r="B48" s="5">
        <v>0.5319444444444444</v>
      </c>
      <c r="C48" s="1" t="s">
        <v>152</v>
      </c>
      <c r="D48" s="1">
        <v>2</v>
      </c>
      <c r="E48" s="1">
        <v>8</v>
      </c>
      <c r="F48" s="1" t="s">
        <v>167</v>
      </c>
      <c r="G48" s="2">
        <v>44.0151666666667</v>
      </c>
      <c r="H48" s="6">
        <f>1+_xlfn.COUNTIFS(A:A,A48,O:O,"&lt;"&amp;O48)</f>
        <v>9</v>
      </c>
      <c r="I48" s="2">
        <f>_xlfn.AVERAGEIF(A:A,A48,G:G)</f>
        <v>49.39744615384617</v>
      </c>
      <c r="J48" s="2">
        <f>G48-I48</f>
        <v>-5.382279487179467</v>
      </c>
      <c r="K48" s="2">
        <f>90+J48</f>
        <v>84.61772051282054</v>
      </c>
      <c r="L48" s="2">
        <f>EXP(0.06*K48)</f>
        <v>160.30259225690193</v>
      </c>
      <c r="M48" s="2">
        <f>SUMIF(A:A,A48,L:L)</f>
        <v>3420.574972498662</v>
      </c>
      <c r="N48" s="3">
        <f>L48/M48</f>
        <v>0.04686422415697092</v>
      </c>
      <c r="O48" s="7">
        <f>1/N48</f>
        <v>21.33823866688835</v>
      </c>
      <c r="P48" s="3">
        <f>IF(O48&gt;21,"",N48)</f>
      </c>
      <c r="Q48" s="3">
        <f>IF(ISNUMBER(P48),SUMIF(A:A,A48,P:P),"")</f>
      </c>
      <c r="R48" s="3">
        <f>_xlfn.IFERROR(P48*(1/Q48),"")</f>
      </c>
      <c r="S48" s="8">
        <f>_xlfn.IFERROR(1/R48,"")</f>
      </c>
    </row>
    <row r="49" spans="1:19" ht="15">
      <c r="A49" s="1">
        <v>20</v>
      </c>
      <c r="B49" s="5">
        <v>0.5319444444444444</v>
      </c>
      <c r="C49" s="1" t="s">
        <v>152</v>
      </c>
      <c r="D49" s="1">
        <v>2</v>
      </c>
      <c r="E49" s="1">
        <v>10</v>
      </c>
      <c r="F49" s="1" t="s">
        <v>169</v>
      </c>
      <c r="G49" s="2">
        <v>45.3336333333334</v>
      </c>
      <c r="H49" s="6">
        <f>1+_xlfn.COUNTIFS(A:A,A49,O:O,"&lt;"&amp;O49)</f>
        <v>8</v>
      </c>
      <c r="I49" s="2">
        <f>_xlfn.AVERAGEIF(A:A,A49,G:G)</f>
        <v>49.39744615384617</v>
      </c>
      <c r="J49" s="2">
        <f>G49-I49</f>
        <v>-4.063812820512766</v>
      </c>
      <c r="K49" s="2">
        <f>90+J49</f>
        <v>85.93618717948723</v>
      </c>
      <c r="L49" s="2">
        <f>EXP(0.06*K49)</f>
        <v>173.498895048351</v>
      </c>
      <c r="M49" s="2">
        <f>SUMIF(A:A,A49,L:L)</f>
        <v>3420.574972498662</v>
      </c>
      <c r="N49" s="3">
        <f>L49/M49</f>
        <v>0.050722143628857075</v>
      </c>
      <c r="O49" s="7">
        <f>1/N49</f>
        <v>19.71525508301024</v>
      </c>
      <c r="P49" s="3">
        <f>IF(O49&gt;21,"",N49)</f>
        <v>0.050722143628857075</v>
      </c>
      <c r="Q49" s="3">
        <f>IF(ISNUMBER(P49),SUMIF(A:A,A49,P:P),"")</f>
        <v>0.8229477545675224</v>
      </c>
      <c r="R49" s="3">
        <f>_xlfn.IFERROR(P49*(1/Q49),"")</f>
        <v>0.06163470687821817</v>
      </c>
      <c r="S49" s="8">
        <f>_xlfn.IFERROR(1/R49,"")</f>
        <v>16.22462490128921</v>
      </c>
    </row>
    <row r="50" spans="1:19" ht="15">
      <c r="A50" s="1">
        <v>20</v>
      </c>
      <c r="B50" s="5">
        <v>0.5319444444444444</v>
      </c>
      <c r="C50" s="1" t="s">
        <v>152</v>
      </c>
      <c r="D50" s="1">
        <v>2</v>
      </c>
      <c r="E50" s="1">
        <v>15</v>
      </c>
      <c r="F50" s="1" t="s">
        <v>118</v>
      </c>
      <c r="G50" s="2">
        <v>37.6886666666667</v>
      </c>
      <c r="H50" s="6">
        <f>1+_xlfn.COUNTIFS(A:A,A50,O:O,"&lt;"&amp;O50)</f>
        <v>12</v>
      </c>
      <c r="I50" s="2">
        <f>_xlfn.AVERAGEIF(A:A,A50,G:G)</f>
        <v>49.39744615384617</v>
      </c>
      <c r="J50" s="2">
        <f>G50-I50</f>
        <v>-11.70877948717947</v>
      </c>
      <c r="K50" s="2">
        <f>90+J50</f>
        <v>78.29122051282053</v>
      </c>
      <c r="L50" s="2">
        <f>EXP(0.06*K50)</f>
        <v>109.66971200664166</v>
      </c>
      <c r="M50" s="2">
        <f>SUMIF(A:A,A50,L:L)</f>
        <v>3420.574972498662</v>
      </c>
      <c r="N50" s="3">
        <f>L50/M50</f>
        <v>0.03206177700777893</v>
      </c>
      <c r="O50" s="7">
        <f>1/N50</f>
        <v>31.18978713367562</v>
      </c>
      <c r="P50" s="3">
        <f>IF(O50&gt;21,"",N50)</f>
      </c>
      <c r="Q50" s="3">
        <f>IF(ISNUMBER(P50),SUMIF(A:A,A50,P:P),"")</f>
      </c>
      <c r="R50" s="3">
        <f>_xlfn.IFERROR(P50*(1/Q50),"")</f>
      </c>
      <c r="S50" s="8">
        <f>_xlfn.IFERROR(1/R50,"")</f>
      </c>
    </row>
    <row r="51" spans="1:19" ht="15">
      <c r="A51" s="1">
        <v>28</v>
      </c>
      <c r="B51" s="5">
        <v>0.5381944444444444</v>
      </c>
      <c r="C51" s="1" t="s">
        <v>252</v>
      </c>
      <c r="D51" s="1">
        <v>3</v>
      </c>
      <c r="E51" s="1">
        <v>8</v>
      </c>
      <c r="F51" s="1" t="s">
        <v>271</v>
      </c>
      <c r="G51" s="2">
        <v>67.16126666666659</v>
      </c>
      <c r="H51" s="6">
        <f>1+_xlfn.COUNTIFS(A:A,A51,O:O,"&lt;"&amp;O51)</f>
        <v>1</v>
      </c>
      <c r="I51" s="2">
        <f>_xlfn.AVERAGEIF(A:A,A51,G:G)</f>
        <v>49.51942444444441</v>
      </c>
      <c r="J51" s="2">
        <f>G51-I51</f>
        <v>17.64184222222218</v>
      </c>
      <c r="K51" s="2">
        <f>90+J51</f>
        <v>107.64184222222218</v>
      </c>
      <c r="L51" s="2">
        <f>EXP(0.06*K51)</f>
        <v>638.1099049579813</v>
      </c>
      <c r="M51" s="2">
        <f>SUMIF(A:A,A51,L:L)</f>
        <v>3991.0729455388205</v>
      </c>
      <c r="N51" s="3">
        <f>L51/M51</f>
        <v>0.159884300203346</v>
      </c>
      <c r="O51" s="7">
        <f>1/N51</f>
        <v>6.254522793846348</v>
      </c>
      <c r="P51" s="3">
        <f>IF(O51&gt;21,"",N51)</f>
        <v>0.159884300203346</v>
      </c>
      <c r="Q51" s="3">
        <f>IF(ISNUMBER(P51),SUMIF(A:A,A51,P:P),"")</f>
        <v>0.7773615961809491</v>
      </c>
      <c r="R51" s="3">
        <f>_xlfn.IFERROR(P51*(1/Q51),"")</f>
        <v>0.20567558390951077</v>
      </c>
      <c r="S51" s="8">
        <f>_xlfn.IFERROR(1/R51,"")</f>
        <v>4.862025822374527</v>
      </c>
    </row>
    <row r="52" spans="1:19" ht="15">
      <c r="A52" s="1">
        <v>28</v>
      </c>
      <c r="B52" s="5">
        <v>0.5381944444444444</v>
      </c>
      <c r="C52" s="1" t="s">
        <v>252</v>
      </c>
      <c r="D52" s="1">
        <v>3</v>
      </c>
      <c r="E52" s="1">
        <v>4</v>
      </c>
      <c r="F52" s="1" t="s">
        <v>267</v>
      </c>
      <c r="G52" s="2">
        <v>61.72616666666661</v>
      </c>
      <c r="H52" s="6">
        <f>1+_xlfn.COUNTIFS(A:A,A52,O:O,"&lt;"&amp;O52)</f>
        <v>2</v>
      </c>
      <c r="I52" s="2">
        <f>_xlfn.AVERAGEIF(A:A,A52,G:G)</f>
        <v>49.51942444444441</v>
      </c>
      <c r="J52" s="2">
        <f>G52-I52</f>
        <v>12.206742222222196</v>
      </c>
      <c r="K52" s="2">
        <f>90+J52</f>
        <v>102.2067422222222</v>
      </c>
      <c r="L52" s="2">
        <f>EXP(0.06*K52)</f>
        <v>460.5422194875474</v>
      </c>
      <c r="M52" s="2">
        <f>SUMIF(A:A,A52,L:L)</f>
        <v>3991.0729455388205</v>
      </c>
      <c r="N52" s="3">
        <f>L52/M52</f>
        <v>0.11539308496035801</v>
      </c>
      <c r="O52" s="7">
        <f>1/N52</f>
        <v>8.666030554114561</v>
      </c>
      <c r="P52" s="3">
        <f>IF(O52&gt;21,"",N52)</f>
        <v>0.11539308496035801</v>
      </c>
      <c r="Q52" s="3">
        <f>IF(ISNUMBER(P52),SUMIF(A:A,A52,P:P),"")</f>
        <v>0.7773615961809491</v>
      </c>
      <c r="R52" s="3">
        <f>_xlfn.IFERROR(P52*(1/Q52),"")</f>
        <v>0.14844196771137838</v>
      </c>
      <c r="S52" s="8">
        <f>_xlfn.IFERROR(1/R52,"")</f>
        <v>6.736639344099371</v>
      </c>
    </row>
    <row r="53" spans="1:19" ht="15">
      <c r="A53" s="1">
        <v>28</v>
      </c>
      <c r="B53" s="5">
        <v>0.5381944444444444</v>
      </c>
      <c r="C53" s="1" t="s">
        <v>252</v>
      </c>
      <c r="D53" s="1">
        <v>3</v>
      </c>
      <c r="E53" s="1">
        <v>12</v>
      </c>
      <c r="F53" s="1" t="s">
        <v>275</v>
      </c>
      <c r="G53" s="2">
        <v>60.7695333333333</v>
      </c>
      <c r="H53" s="6">
        <f>1+_xlfn.COUNTIFS(A:A,A53,O:O,"&lt;"&amp;O53)</f>
        <v>3</v>
      </c>
      <c r="I53" s="2">
        <f>_xlfn.AVERAGEIF(A:A,A53,G:G)</f>
        <v>49.51942444444441</v>
      </c>
      <c r="J53" s="2">
        <f>G53-I53</f>
        <v>11.250108888888889</v>
      </c>
      <c r="K53" s="2">
        <f>90+J53</f>
        <v>101.25010888888889</v>
      </c>
      <c r="L53" s="2">
        <f>EXP(0.06*K53)</f>
        <v>434.85234354235854</v>
      </c>
      <c r="M53" s="2">
        <f>SUMIF(A:A,A53,L:L)</f>
        <v>3991.0729455388205</v>
      </c>
      <c r="N53" s="3">
        <f>L53/M53</f>
        <v>0.10895625048107224</v>
      </c>
      <c r="O53" s="7">
        <f>1/N53</f>
        <v>9.177995714653552</v>
      </c>
      <c r="P53" s="3">
        <f>IF(O53&gt;21,"",N53)</f>
        <v>0.10895625048107224</v>
      </c>
      <c r="Q53" s="3">
        <f>IF(ISNUMBER(P53),SUMIF(A:A,A53,P:P),"")</f>
        <v>0.7773615961809491</v>
      </c>
      <c r="R53" s="3">
        <f>_xlfn.IFERROR(P53*(1/Q53),"")</f>
        <v>0.14016160692315718</v>
      </c>
      <c r="S53" s="8">
        <f>_xlfn.IFERROR(1/R53,"")</f>
        <v>7.134621398484996</v>
      </c>
    </row>
    <row r="54" spans="1:19" ht="15">
      <c r="A54" s="1">
        <v>28</v>
      </c>
      <c r="B54" s="5">
        <v>0.5381944444444444</v>
      </c>
      <c r="C54" s="1" t="s">
        <v>252</v>
      </c>
      <c r="D54" s="1">
        <v>3</v>
      </c>
      <c r="E54" s="1">
        <v>13</v>
      </c>
      <c r="F54" s="1" t="s">
        <v>276</v>
      </c>
      <c r="G54" s="2">
        <v>59.61466666666661</v>
      </c>
      <c r="H54" s="6">
        <f>1+_xlfn.COUNTIFS(A:A,A54,O:O,"&lt;"&amp;O54)</f>
        <v>4</v>
      </c>
      <c r="I54" s="2">
        <f>_xlfn.AVERAGEIF(A:A,A54,G:G)</f>
        <v>49.51942444444441</v>
      </c>
      <c r="J54" s="2">
        <f>G54-I54</f>
        <v>10.095242222222197</v>
      </c>
      <c r="K54" s="2">
        <f>90+J54</f>
        <v>100.0952422222222</v>
      </c>
      <c r="L54" s="2">
        <f>EXP(0.06*K54)</f>
        <v>405.74080050964017</v>
      </c>
      <c r="M54" s="2">
        <f>SUMIF(A:A,A54,L:L)</f>
        <v>3991.0729455388205</v>
      </c>
      <c r="N54" s="3">
        <f>L54/M54</f>
        <v>0.10166208587171352</v>
      </c>
      <c r="O54" s="7">
        <f>1/N54</f>
        <v>9.836508777341939</v>
      </c>
      <c r="P54" s="3">
        <f>IF(O54&gt;21,"",N54)</f>
        <v>0.10166208587171352</v>
      </c>
      <c r="Q54" s="3">
        <f>IF(ISNUMBER(P54),SUMIF(A:A,A54,P:P),"")</f>
        <v>0.7773615961809491</v>
      </c>
      <c r="R54" s="3">
        <f>_xlfn.IFERROR(P54*(1/Q54),"")</f>
        <v>0.13077837440280404</v>
      </c>
      <c r="S54" s="8">
        <f>_xlfn.IFERROR(1/R54,"")</f>
        <v>7.646524164002446</v>
      </c>
    </row>
    <row r="55" spans="1:19" ht="15">
      <c r="A55" s="1">
        <v>28</v>
      </c>
      <c r="B55" s="5">
        <v>0.5381944444444444</v>
      </c>
      <c r="C55" s="1" t="s">
        <v>252</v>
      </c>
      <c r="D55" s="1">
        <v>3</v>
      </c>
      <c r="E55" s="1">
        <v>14</v>
      </c>
      <c r="F55" s="1" t="s">
        <v>277</v>
      </c>
      <c r="G55" s="2">
        <v>56.87743333333331</v>
      </c>
      <c r="H55" s="6">
        <f>1+_xlfn.COUNTIFS(A:A,A55,O:O,"&lt;"&amp;O55)</f>
        <v>5</v>
      </c>
      <c r="I55" s="2">
        <f>_xlfn.AVERAGEIF(A:A,A55,G:G)</f>
        <v>49.51942444444441</v>
      </c>
      <c r="J55" s="2">
        <f>G55-I55</f>
        <v>7.358008888888897</v>
      </c>
      <c r="K55" s="2">
        <f>90+J55</f>
        <v>97.35800888888889</v>
      </c>
      <c r="L55" s="2">
        <f>EXP(0.06*K55)</f>
        <v>344.2886944026847</v>
      </c>
      <c r="M55" s="2">
        <f>SUMIF(A:A,A55,L:L)</f>
        <v>3991.0729455388205</v>
      </c>
      <c r="N55" s="3">
        <f>L55/M55</f>
        <v>0.08626469601051191</v>
      </c>
      <c r="O55" s="7">
        <f>1/N55</f>
        <v>11.59222771593774</v>
      </c>
      <c r="P55" s="3">
        <f>IF(O55&gt;21,"",N55)</f>
        <v>0.08626469601051191</v>
      </c>
      <c r="Q55" s="3">
        <f>IF(ISNUMBER(P55),SUMIF(A:A,A55,P:P),"")</f>
        <v>0.7773615961809491</v>
      </c>
      <c r="R55" s="3">
        <f>_xlfn.IFERROR(P55*(1/Q55),"")</f>
        <v>0.11097113162563768</v>
      </c>
      <c r="S55" s="8">
        <f>_xlfn.IFERROR(1/R55,"")</f>
        <v>9.0113526405544</v>
      </c>
    </row>
    <row r="56" spans="1:19" ht="15">
      <c r="A56" s="1">
        <v>28</v>
      </c>
      <c r="B56" s="5">
        <v>0.5381944444444444</v>
      </c>
      <c r="C56" s="1" t="s">
        <v>252</v>
      </c>
      <c r="D56" s="1">
        <v>3</v>
      </c>
      <c r="E56" s="1">
        <v>7</v>
      </c>
      <c r="F56" s="1" t="s">
        <v>270</v>
      </c>
      <c r="G56" s="2">
        <v>53.826333333333295</v>
      </c>
      <c r="H56" s="6">
        <f>1+_xlfn.COUNTIFS(A:A,A56,O:O,"&lt;"&amp;O56)</f>
        <v>6</v>
      </c>
      <c r="I56" s="2">
        <f>_xlfn.AVERAGEIF(A:A,A56,G:G)</f>
        <v>49.51942444444441</v>
      </c>
      <c r="J56" s="2">
        <f>G56-I56</f>
        <v>4.306908888888884</v>
      </c>
      <c r="K56" s="2">
        <f>90+J56</f>
        <v>94.30690888888888</v>
      </c>
      <c r="L56" s="2">
        <f>EXP(0.06*K56)</f>
        <v>286.69373866766983</v>
      </c>
      <c r="M56" s="2">
        <f>SUMIF(A:A,A56,L:L)</f>
        <v>3991.0729455388205</v>
      </c>
      <c r="N56" s="3">
        <f>L56/M56</f>
        <v>0.07183375061789665</v>
      </c>
      <c r="O56" s="7">
        <f>1/N56</f>
        <v>13.921032820898818</v>
      </c>
      <c r="P56" s="3">
        <f>IF(O56&gt;21,"",N56)</f>
        <v>0.07183375061789665</v>
      </c>
      <c r="Q56" s="3">
        <f>IF(ISNUMBER(P56),SUMIF(A:A,A56,P:P),"")</f>
        <v>0.7773615961809491</v>
      </c>
      <c r="R56" s="3">
        <f>_xlfn.IFERROR(P56*(1/Q56),"")</f>
        <v>0.09240712555238664</v>
      </c>
      <c r="S56" s="8">
        <f>_xlfn.IFERROR(1/R56,"")</f>
        <v>10.821676294141286</v>
      </c>
    </row>
    <row r="57" spans="1:19" ht="15">
      <c r="A57" s="1">
        <v>28</v>
      </c>
      <c r="B57" s="5">
        <v>0.5381944444444444</v>
      </c>
      <c r="C57" s="1" t="s">
        <v>252</v>
      </c>
      <c r="D57" s="1">
        <v>3</v>
      </c>
      <c r="E57" s="1">
        <v>9</v>
      </c>
      <c r="F57" s="1" t="s">
        <v>272</v>
      </c>
      <c r="G57" s="2">
        <v>52.7560666666667</v>
      </c>
      <c r="H57" s="6">
        <f>1+_xlfn.COUNTIFS(A:A,A57,O:O,"&lt;"&amp;O57)</f>
        <v>7</v>
      </c>
      <c r="I57" s="2">
        <f>_xlfn.AVERAGEIF(A:A,A57,G:G)</f>
        <v>49.51942444444441</v>
      </c>
      <c r="J57" s="2">
        <f>G57-I57</f>
        <v>3.2366422222222866</v>
      </c>
      <c r="K57" s="2">
        <f>90+J57</f>
        <v>93.23664222222229</v>
      </c>
      <c r="L57" s="2">
        <f>EXP(0.06*K57)</f>
        <v>268.8620797227456</v>
      </c>
      <c r="M57" s="2">
        <f>SUMIF(A:A,A57,L:L)</f>
        <v>3991.0729455388205</v>
      </c>
      <c r="N57" s="3">
        <f>L57/M57</f>
        <v>0.06736586461624983</v>
      </c>
      <c r="O57" s="7">
        <f>1/N57</f>
        <v>14.844313298678905</v>
      </c>
      <c r="P57" s="3">
        <f>IF(O57&gt;21,"",N57)</f>
        <v>0.06736586461624983</v>
      </c>
      <c r="Q57" s="3">
        <f>IF(ISNUMBER(P57),SUMIF(A:A,A57,P:P),"")</f>
        <v>0.7773615961809491</v>
      </c>
      <c r="R57" s="3">
        <f>_xlfn.IFERROR(P57*(1/Q57),"")</f>
        <v>0.0866596252596055</v>
      </c>
      <c r="S57" s="8">
        <f>_xlfn.IFERROR(1/R57,"")</f>
        <v>11.539399080071124</v>
      </c>
    </row>
    <row r="58" spans="1:19" ht="15">
      <c r="A58" s="1">
        <v>28</v>
      </c>
      <c r="B58" s="5">
        <v>0.5381944444444444</v>
      </c>
      <c r="C58" s="1" t="s">
        <v>252</v>
      </c>
      <c r="D58" s="1">
        <v>3</v>
      </c>
      <c r="E58" s="1">
        <v>6</v>
      </c>
      <c r="F58" s="1" t="s">
        <v>269</v>
      </c>
      <c r="G58" s="2">
        <v>52.4150666666666</v>
      </c>
      <c r="H58" s="6">
        <f>1+_xlfn.COUNTIFS(A:A,A58,O:O,"&lt;"&amp;O58)</f>
        <v>8</v>
      </c>
      <c r="I58" s="2">
        <f>_xlfn.AVERAGEIF(A:A,A58,G:G)</f>
        <v>49.51942444444441</v>
      </c>
      <c r="J58" s="2">
        <f>G58-I58</f>
        <v>2.895642222222186</v>
      </c>
      <c r="K58" s="2">
        <f>90+J58</f>
        <v>92.8956422222222</v>
      </c>
      <c r="L58" s="2">
        <f>EXP(0.06*K58)</f>
        <v>263.4170541280319</v>
      </c>
      <c r="M58" s="2">
        <f>SUMIF(A:A,A58,L:L)</f>
        <v>3991.0729455388205</v>
      </c>
      <c r="N58" s="3">
        <f>L58/M58</f>
        <v>0.06600156341980086</v>
      </c>
      <c r="O58" s="7">
        <f>1/N58</f>
        <v>15.151156248216903</v>
      </c>
      <c r="P58" s="3">
        <f>IF(O58&gt;21,"",N58)</f>
        <v>0.06600156341980086</v>
      </c>
      <c r="Q58" s="3">
        <f>IF(ISNUMBER(P58),SUMIF(A:A,A58,P:P),"")</f>
        <v>0.7773615961809491</v>
      </c>
      <c r="R58" s="3">
        <f>_xlfn.IFERROR(P58*(1/Q58),"")</f>
        <v>0.08490458461551971</v>
      </c>
      <c r="S58" s="8">
        <f>_xlfn.IFERROR(1/R58,"")</f>
        <v>11.777927005100853</v>
      </c>
    </row>
    <row r="59" spans="1:19" ht="15">
      <c r="A59" s="1">
        <v>28</v>
      </c>
      <c r="B59" s="5">
        <v>0.5381944444444444</v>
      </c>
      <c r="C59" s="1" t="s">
        <v>252</v>
      </c>
      <c r="D59" s="1">
        <v>3</v>
      </c>
      <c r="E59" s="1">
        <v>3</v>
      </c>
      <c r="F59" s="1" t="s">
        <v>266</v>
      </c>
      <c r="G59" s="2">
        <v>45.0311</v>
      </c>
      <c r="H59" s="6">
        <f>1+_xlfn.COUNTIFS(A:A,A59,O:O,"&lt;"&amp;O59)</f>
        <v>9</v>
      </c>
      <c r="I59" s="2">
        <f>_xlfn.AVERAGEIF(A:A,A59,G:G)</f>
        <v>49.51942444444441</v>
      </c>
      <c r="J59" s="2">
        <f>G59-I59</f>
        <v>-4.488324444444409</v>
      </c>
      <c r="K59" s="2">
        <f>90+J59</f>
        <v>85.5116755555556</v>
      </c>
      <c r="L59" s="2">
        <f>EXP(0.06*K59)</f>
        <v>169.1355616519856</v>
      </c>
      <c r="M59" s="2">
        <f>SUMIF(A:A,A59,L:L)</f>
        <v>3991.0729455388205</v>
      </c>
      <c r="N59" s="3">
        <f>L59/M59</f>
        <v>0.04237846913849158</v>
      </c>
      <c r="O59" s="7">
        <f>1/N59</f>
        <v>23.596888238978845</v>
      </c>
      <c r="P59" s="3">
        <f>IF(O59&gt;21,"",N59)</f>
      </c>
      <c r="Q59" s="3">
        <f>IF(ISNUMBER(P59),SUMIF(A:A,A59,P:P),"")</f>
      </c>
      <c r="R59" s="3">
        <f>_xlfn.IFERROR(P59*(1/Q59),"")</f>
      </c>
      <c r="S59" s="8">
        <f>_xlfn.IFERROR(1/R59,"")</f>
      </c>
    </row>
    <row r="60" spans="1:19" ht="15">
      <c r="A60" s="1">
        <v>28</v>
      </c>
      <c r="B60" s="5">
        <v>0.5381944444444444</v>
      </c>
      <c r="C60" s="1" t="s">
        <v>252</v>
      </c>
      <c r="D60" s="1">
        <v>3</v>
      </c>
      <c r="E60" s="1">
        <v>5</v>
      </c>
      <c r="F60" s="1" t="s">
        <v>268</v>
      </c>
      <c r="G60" s="2">
        <v>44.3326</v>
      </c>
      <c r="H60" s="6">
        <f>1+_xlfn.COUNTIFS(A:A,A60,O:O,"&lt;"&amp;O60)</f>
        <v>10</v>
      </c>
      <c r="I60" s="2">
        <f>_xlfn.AVERAGEIF(A:A,A60,G:G)</f>
        <v>49.51942444444441</v>
      </c>
      <c r="J60" s="2">
        <f>G60-I60</f>
        <v>-5.186824444444412</v>
      </c>
      <c r="K60" s="2">
        <f>90+J60</f>
        <v>84.81317555555559</v>
      </c>
      <c r="L60" s="2">
        <f>EXP(0.06*K60)</f>
        <v>162.1935756531878</v>
      </c>
      <c r="M60" s="2">
        <f>SUMIF(A:A,A60,L:L)</f>
        <v>3991.0729455388205</v>
      </c>
      <c r="N60" s="3">
        <f>L60/M60</f>
        <v>0.040639090757408</v>
      </c>
      <c r="O60" s="7">
        <f>1/N60</f>
        <v>24.60684974399218</v>
      </c>
      <c r="P60" s="3">
        <f>IF(O60&gt;21,"",N60)</f>
      </c>
      <c r="Q60" s="3">
        <f>IF(ISNUMBER(P60),SUMIF(A:A,A60,P:P),"")</f>
      </c>
      <c r="R60" s="3">
        <f>_xlfn.IFERROR(P60*(1/Q60),"")</f>
      </c>
      <c r="S60" s="8">
        <f>_xlfn.IFERROR(1/R60,"")</f>
      </c>
    </row>
    <row r="61" spans="1:19" ht="15">
      <c r="A61" s="1">
        <v>28</v>
      </c>
      <c r="B61" s="5">
        <v>0.5381944444444444</v>
      </c>
      <c r="C61" s="1" t="s">
        <v>252</v>
      </c>
      <c r="D61" s="1">
        <v>3</v>
      </c>
      <c r="E61" s="1">
        <v>10</v>
      </c>
      <c r="F61" s="1" t="s">
        <v>273</v>
      </c>
      <c r="G61" s="2">
        <v>37.4361666666666</v>
      </c>
      <c r="H61" s="6">
        <f>1+_xlfn.COUNTIFS(A:A,A61,O:O,"&lt;"&amp;O61)</f>
        <v>13</v>
      </c>
      <c r="I61" s="2">
        <f>_xlfn.AVERAGEIF(A:A,A61,G:G)</f>
        <v>49.51942444444441</v>
      </c>
      <c r="J61" s="2">
        <f>G61-I61</f>
        <v>-12.08325777777781</v>
      </c>
      <c r="K61" s="2">
        <f>90+J61</f>
        <v>77.91674222222218</v>
      </c>
      <c r="L61" s="2">
        <f>EXP(0.06*K61)</f>
        <v>107.23305321411691</v>
      </c>
      <c r="M61" s="2">
        <f>SUMIF(A:A,A61,L:L)</f>
        <v>3991.0729455388205</v>
      </c>
      <c r="N61" s="3">
        <f>L61/M61</f>
        <v>0.026868226834586145</v>
      </c>
      <c r="O61" s="7">
        <f>1/N61</f>
        <v>37.21868235505401</v>
      </c>
      <c r="P61" s="3">
        <f>IF(O61&gt;21,"",N61)</f>
      </c>
      <c r="Q61" s="3">
        <f>IF(ISNUMBER(P61),SUMIF(A:A,A61,P:P),"")</f>
      </c>
      <c r="R61" s="3">
        <f>_xlfn.IFERROR(P61*(1/Q61),"")</f>
      </c>
      <c r="S61" s="8">
        <f>_xlfn.IFERROR(1/R61,"")</f>
      </c>
    </row>
    <row r="62" spans="1:19" ht="15">
      <c r="A62" s="1">
        <v>28</v>
      </c>
      <c r="B62" s="5">
        <v>0.5381944444444444</v>
      </c>
      <c r="C62" s="1" t="s">
        <v>252</v>
      </c>
      <c r="D62" s="1">
        <v>3</v>
      </c>
      <c r="E62" s="1">
        <v>11</v>
      </c>
      <c r="F62" s="1" t="s">
        <v>274</v>
      </c>
      <c r="G62" s="2">
        <v>33.3958333333333</v>
      </c>
      <c r="H62" s="6">
        <f>1+_xlfn.COUNTIFS(A:A,A62,O:O,"&lt;"&amp;O62)</f>
        <v>15</v>
      </c>
      <c r="I62" s="2">
        <f>_xlfn.AVERAGEIF(A:A,A62,G:G)</f>
        <v>49.51942444444441</v>
      </c>
      <c r="J62" s="2">
        <f>G62-I62</f>
        <v>-16.12359111111111</v>
      </c>
      <c r="K62" s="2">
        <f>90+J62</f>
        <v>73.87640888888889</v>
      </c>
      <c r="L62" s="2">
        <f>EXP(0.06*K62)</f>
        <v>84.14862101971093</v>
      </c>
      <c r="M62" s="2">
        <f>SUMIF(A:A,A62,L:L)</f>
        <v>3991.0729455388205</v>
      </c>
      <c r="N62" s="3">
        <f>L62/M62</f>
        <v>0.021084210228172195</v>
      </c>
      <c r="O62" s="7">
        <f>1/N62</f>
        <v>47.42885738560057</v>
      </c>
      <c r="P62" s="3">
        <f>IF(O62&gt;21,"",N62)</f>
      </c>
      <c r="Q62" s="3">
        <f>IF(ISNUMBER(P62),SUMIF(A:A,A62,P:P),"")</f>
      </c>
      <c r="R62" s="3">
        <f>_xlfn.IFERROR(P62*(1/Q62),"")</f>
      </c>
      <c r="S62" s="8">
        <f>_xlfn.IFERROR(1/R62,"")</f>
      </c>
    </row>
    <row r="63" spans="1:19" ht="15">
      <c r="A63" s="1">
        <v>28</v>
      </c>
      <c r="B63" s="5">
        <v>0.5381944444444444</v>
      </c>
      <c r="C63" s="1" t="s">
        <v>252</v>
      </c>
      <c r="D63" s="1">
        <v>3</v>
      </c>
      <c r="E63" s="1">
        <v>15</v>
      </c>
      <c r="F63" s="1" t="s">
        <v>278</v>
      </c>
      <c r="G63" s="2">
        <v>44.2348</v>
      </c>
      <c r="H63" s="6">
        <f>1+_xlfn.COUNTIFS(A:A,A63,O:O,"&lt;"&amp;O63)</f>
        <v>11</v>
      </c>
      <c r="I63" s="2">
        <f>_xlfn.AVERAGEIF(A:A,A63,G:G)</f>
        <v>49.51942444444441</v>
      </c>
      <c r="J63" s="2">
        <f>G63-I63</f>
        <v>-5.284624444444411</v>
      </c>
      <c r="K63" s="2">
        <f>90+J63</f>
        <v>84.7153755555556</v>
      </c>
      <c r="L63" s="2">
        <f>EXP(0.06*K63)</f>
        <v>161.24461073732581</v>
      </c>
      <c r="M63" s="2">
        <f>SUMIF(A:A,A63,L:L)</f>
        <v>3991.0729455388205</v>
      </c>
      <c r="N63" s="3">
        <f>L63/M63</f>
        <v>0.04040131887781288</v>
      </c>
      <c r="O63" s="7">
        <f>1/N63</f>
        <v>24.751667217209786</v>
      </c>
      <c r="P63" s="3">
        <f>IF(O63&gt;21,"",N63)</f>
      </c>
      <c r="Q63" s="3">
        <f>IF(ISNUMBER(P63),SUMIF(A:A,A63,P:P),"")</f>
      </c>
      <c r="R63" s="3">
        <f>_xlfn.IFERROR(P63*(1/Q63),"")</f>
      </c>
      <c r="S63" s="8">
        <f>_xlfn.IFERROR(1/R63,"")</f>
      </c>
    </row>
    <row r="64" spans="1:19" ht="15">
      <c r="A64" s="1">
        <v>28</v>
      </c>
      <c r="B64" s="5">
        <v>0.5381944444444444</v>
      </c>
      <c r="C64" s="1" t="s">
        <v>252</v>
      </c>
      <c r="D64" s="1">
        <v>3</v>
      </c>
      <c r="E64" s="1">
        <v>16</v>
      </c>
      <c r="F64" s="1" t="s">
        <v>279</v>
      </c>
      <c r="G64" s="2">
        <v>35.3824666666667</v>
      </c>
      <c r="H64" s="6">
        <f>1+_xlfn.COUNTIFS(A:A,A64,O:O,"&lt;"&amp;O64)</f>
        <v>14</v>
      </c>
      <c r="I64" s="2">
        <f>_xlfn.AVERAGEIF(A:A,A64,G:G)</f>
        <v>49.51942444444441</v>
      </c>
      <c r="J64" s="2">
        <f>G64-I64</f>
        <v>-14.13695777777771</v>
      </c>
      <c r="K64" s="2">
        <f>90+J64</f>
        <v>75.86304222222229</v>
      </c>
      <c r="L64" s="2">
        <f>EXP(0.06*K64)</f>
        <v>94.80124417022407</v>
      </c>
      <c r="M64" s="2">
        <f>SUMIF(A:A,A64,L:L)</f>
        <v>3991.0729455388205</v>
      </c>
      <c r="N64" s="3">
        <f>L64/M64</f>
        <v>0.023753322844222106</v>
      </c>
      <c r="O64" s="7">
        <f>1/N64</f>
        <v>42.09937306700842</v>
      </c>
      <c r="P64" s="3">
        <f>IF(O64&gt;21,"",N64)</f>
      </c>
      <c r="Q64" s="3">
        <f>IF(ISNUMBER(P64),SUMIF(A:A,A64,P:P),"")</f>
      </c>
      <c r="R64" s="3">
        <f>_xlfn.IFERROR(P64*(1/Q64),"")</f>
      </c>
      <c r="S64" s="8">
        <f>_xlfn.IFERROR(1/R64,"")</f>
      </c>
    </row>
    <row r="65" spans="1:19" ht="15">
      <c r="A65" s="1">
        <v>28</v>
      </c>
      <c r="B65" s="5">
        <v>0.5381944444444444</v>
      </c>
      <c r="C65" s="1" t="s">
        <v>252</v>
      </c>
      <c r="D65" s="1">
        <v>3</v>
      </c>
      <c r="E65" s="1">
        <v>17</v>
      </c>
      <c r="F65" s="1" t="s">
        <v>280</v>
      </c>
      <c r="G65" s="2">
        <v>37.831866666666706</v>
      </c>
      <c r="H65" s="6">
        <f>1+_xlfn.COUNTIFS(A:A,A65,O:O,"&lt;"&amp;O65)</f>
        <v>12</v>
      </c>
      <c r="I65" s="2">
        <f>_xlfn.AVERAGEIF(A:A,A65,G:G)</f>
        <v>49.51942444444441</v>
      </c>
      <c r="J65" s="2">
        <f>G65-I65</f>
        <v>-11.687557777777705</v>
      </c>
      <c r="K65" s="2">
        <f>90+J65</f>
        <v>78.3124422222223</v>
      </c>
      <c r="L65" s="2">
        <f>EXP(0.06*K65)</f>
        <v>109.80944367361055</v>
      </c>
      <c r="M65" s="2">
        <f>SUMIF(A:A,A65,L:L)</f>
        <v>3991.0729455388205</v>
      </c>
      <c r="N65" s="3">
        <f>L65/M65</f>
        <v>0.027513765138358192</v>
      </c>
      <c r="O65" s="7">
        <f>1/N65</f>
        <v>36.345443634170394</v>
      </c>
      <c r="P65" s="3">
        <f>IF(O65&gt;21,"",N65)</f>
      </c>
      <c r="Q65" s="3">
        <f>IF(ISNUMBER(P65),SUMIF(A:A,A65,P:P),"")</f>
      </c>
      <c r="R65" s="3">
        <f>_xlfn.IFERROR(P65*(1/Q65),"")</f>
      </c>
      <c r="S65" s="8">
        <f>_xlfn.IFERROR(1/R65,"")</f>
      </c>
    </row>
    <row r="66" spans="1:19" ht="15">
      <c r="A66" s="1">
        <v>41</v>
      </c>
      <c r="B66" s="5">
        <v>0.5416666666666666</v>
      </c>
      <c r="C66" s="1" t="s">
        <v>356</v>
      </c>
      <c r="D66" s="1">
        <v>1</v>
      </c>
      <c r="E66" s="1">
        <v>18</v>
      </c>
      <c r="F66" s="1" t="s">
        <v>372</v>
      </c>
      <c r="G66" s="2">
        <v>64.6643666666666</v>
      </c>
      <c r="H66" s="6">
        <f>1+_xlfn.COUNTIFS(A:A,A66,O:O,"&lt;"&amp;O66)</f>
        <v>1</v>
      </c>
      <c r="I66" s="2">
        <f>_xlfn.AVERAGEIF(A:A,A66,G:G)</f>
        <v>47.67182631578945</v>
      </c>
      <c r="J66" s="2">
        <f>G66-I66</f>
        <v>16.992540350877142</v>
      </c>
      <c r="K66" s="2">
        <f>90+J66</f>
        <v>106.99254035087714</v>
      </c>
      <c r="L66" s="2">
        <f>EXP(0.06*K66)</f>
        <v>613.7283607495483</v>
      </c>
      <c r="M66" s="2">
        <f>SUMIF(A:A,A66,L:L)</f>
        <v>4666.2309315530865</v>
      </c>
      <c r="N66" s="3">
        <f>L66/M66</f>
        <v>0.13152550093470788</v>
      </c>
      <c r="O66" s="7">
        <f>1/N66</f>
        <v>7.6030883204651065</v>
      </c>
      <c r="P66" s="3">
        <f>IF(O66&gt;21,"",N66)</f>
        <v>0.13152550093470788</v>
      </c>
      <c r="Q66" s="3">
        <f>IF(ISNUMBER(P66),SUMIF(A:A,A66,P:P),"")</f>
        <v>0.6551847637706507</v>
      </c>
      <c r="R66" s="3">
        <f>_xlfn.IFERROR(P66*(1/Q66),"")</f>
        <v>0.20074566474617955</v>
      </c>
      <c r="S66" s="8">
        <f>_xlfn.IFERROR(1/R66,"")</f>
        <v>4.981427625171324</v>
      </c>
    </row>
    <row r="67" spans="1:19" ht="15">
      <c r="A67" s="1">
        <v>41</v>
      </c>
      <c r="B67" s="5">
        <v>0.5416666666666666</v>
      </c>
      <c r="C67" s="1" t="s">
        <v>356</v>
      </c>
      <c r="D67" s="1">
        <v>1</v>
      </c>
      <c r="E67" s="1">
        <v>7</v>
      </c>
      <c r="F67" s="1" t="s">
        <v>362</v>
      </c>
      <c r="G67" s="2">
        <v>55.937099999999994</v>
      </c>
      <c r="H67" s="6">
        <f>1+_xlfn.COUNTIFS(A:A,A67,O:O,"&lt;"&amp;O67)</f>
        <v>2</v>
      </c>
      <c r="I67" s="2">
        <f>_xlfn.AVERAGEIF(A:A,A67,G:G)</f>
        <v>47.67182631578945</v>
      </c>
      <c r="J67" s="2">
        <f>G67-I67</f>
        <v>8.265273684210541</v>
      </c>
      <c r="K67" s="2">
        <f>90+J67</f>
        <v>98.26527368421054</v>
      </c>
      <c r="L67" s="2">
        <f>EXP(0.06*K67)</f>
        <v>363.5498480203416</v>
      </c>
      <c r="M67" s="2">
        <f>SUMIF(A:A,A67,L:L)</f>
        <v>4666.2309315530865</v>
      </c>
      <c r="N67" s="3">
        <f>L67/M67</f>
        <v>0.07791081353518424</v>
      </c>
      <c r="O67" s="7">
        <f>1/N67</f>
        <v>12.835188783497989</v>
      </c>
      <c r="P67" s="3">
        <f>IF(O67&gt;21,"",N67)</f>
        <v>0.07791081353518424</v>
      </c>
      <c r="Q67" s="3">
        <f>IF(ISNUMBER(P67),SUMIF(A:A,A67,P:P),"")</f>
        <v>0.6551847637706507</v>
      </c>
      <c r="R67" s="3">
        <f>_xlfn.IFERROR(P67*(1/Q67),"")</f>
        <v>0.11891426333970298</v>
      </c>
      <c r="S67" s="8">
        <f>_xlfn.IFERROR(1/R67,"")</f>
        <v>8.409420131067835</v>
      </c>
    </row>
    <row r="68" spans="1:19" ht="15">
      <c r="A68" s="1">
        <v>41</v>
      </c>
      <c r="B68" s="5">
        <v>0.5416666666666666</v>
      </c>
      <c r="C68" s="1" t="s">
        <v>356</v>
      </c>
      <c r="D68" s="1">
        <v>1</v>
      </c>
      <c r="E68" s="1">
        <v>2</v>
      </c>
      <c r="F68" s="1" t="s">
        <v>358</v>
      </c>
      <c r="G68" s="2">
        <v>55.6132333333333</v>
      </c>
      <c r="H68" s="6">
        <f>1+_xlfn.COUNTIFS(A:A,A68,O:O,"&lt;"&amp;O68)</f>
        <v>3</v>
      </c>
      <c r="I68" s="2">
        <f>_xlfn.AVERAGEIF(A:A,A68,G:G)</f>
        <v>47.67182631578945</v>
      </c>
      <c r="J68" s="2">
        <f>G68-I68</f>
        <v>7.941407017543845</v>
      </c>
      <c r="K68" s="2">
        <f>90+J68</f>
        <v>97.94140701754384</v>
      </c>
      <c r="L68" s="2">
        <f>EXP(0.06*K68)</f>
        <v>356.55354361770816</v>
      </c>
      <c r="M68" s="2">
        <f>SUMIF(A:A,A68,L:L)</f>
        <v>4666.2309315530865</v>
      </c>
      <c r="N68" s="3">
        <f>L68/M68</f>
        <v>0.07641146545206123</v>
      </c>
      <c r="O68" s="7">
        <f>1/N68</f>
        <v>13.087041245497073</v>
      </c>
      <c r="P68" s="3">
        <f>IF(O68&gt;21,"",N68)</f>
        <v>0.07641146545206123</v>
      </c>
      <c r="Q68" s="3">
        <f>IF(ISNUMBER(P68),SUMIF(A:A,A68,P:P),"")</f>
        <v>0.6551847637706507</v>
      </c>
      <c r="R68" s="3">
        <f>_xlfn.IFERROR(P68*(1/Q68),"")</f>
        <v>0.11662582782344628</v>
      </c>
      <c r="S68" s="8">
        <f>_xlfn.IFERROR(1/R68,"")</f>
        <v>8.574430026887761</v>
      </c>
    </row>
    <row r="69" spans="1:19" ht="15">
      <c r="A69" s="1">
        <v>41</v>
      </c>
      <c r="B69" s="5">
        <v>0.5416666666666666</v>
      </c>
      <c r="C69" s="1" t="s">
        <v>356</v>
      </c>
      <c r="D69" s="1">
        <v>1</v>
      </c>
      <c r="E69" s="1">
        <v>13</v>
      </c>
      <c r="F69" s="1" t="s">
        <v>368</v>
      </c>
      <c r="G69" s="2">
        <v>53.4151</v>
      </c>
      <c r="H69" s="6">
        <f>1+_xlfn.COUNTIFS(A:A,A69,O:O,"&lt;"&amp;O69)</f>
        <v>4</v>
      </c>
      <c r="I69" s="2">
        <f>_xlfn.AVERAGEIF(A:A,A69,G:G)</f>
        <v>47.67182631578945</v>
      </c>
      <c r="J69" s="2">
        <f>G69-I69</f>
        <v>5.74327368421055</v>
      </c>
      <c r="K69" s="2">
        <f>90+J69</f>
        <v>95.74327368421055</v>
      </c>
      <c r="L69" s="2">
        <f>EXP(0.06*K69)</f>
        <v>312.4974849714257</v>
      </c>
      <c r="M69" s="2">
        <f>SUMIF(A:A,A69,L:L)</f>
        <v>4666.2309315530865</v>
      </c>
      <c r="N69" s="3">
        <f>L69/M69</f>
        <v>0.06696999988970016</v>
      </c>
      <c r="O69" s="7">
        <f>1/N69</f>
        <v>14.932059155547314</v>
      </c>
      <c r="P69" s="3">
        <f>IF(O69&gt;21,"",N69)</f>
        <v>0.06696999988970016</v>
      </c>
      <c r="Q69" s="3">
        <f>IF(ISNUMBER(P69),SUMIF(A:A,A69,P:P),"")</f>
        <v>0.6551847637706507</v>
      </c>
      <c r="R69" s="3">
        <f>_xlfn.IFERROR(P69*(1/Q69),"")</f>
        <v>0.102215441495131</v>
      </c>
      <c r="S69" s="8">
        <f>_xlfn.IFERROR(1/R69,"")</f>
        <v>9.78325765043665</v>
      </c>
    </row>
    <row r="70" spans="1:19" ht="15">
      <c r="A70" s="1">
        <v>41</v>
      </c>
      <c r="B70" s="5">
        <v>0.5416666666666666</v>
      </c>
      <c r="C70" s="1" t="s">
        <v>356</v>
      </c>
      <c r="D70" s="1">
        <v>1</v>
      </c>
      <c r="E70" s="1">
        <v>1</v>
      </c>
      <c r="F70" s="1" t="s">
        <v>357</v>
      </c>
      <c r="G70" s="2">
        <v>51.069933333333296</v>
      </c>
      <c r="H70" s="6">
        <f>1+_xlfn.COUNTIFS(A:A,A70,O:O,"&lt;"&amp;O70)</f>
        <v>9</v>
      </c>
      <c r="I70" s="2">
        <f>_xlfn.AVERAGEIF(A:A,A70,G:G)</f>
        <v>47.67182631578945</v>
      </c>
      <c r="J70" s="2">
        <f>G70-I70</f>
        <v>3.3981070175438433</v>
      </c>
      <c r="K70" s="2">
        <f>90+J70</f>
        <v>93.39810701754385</v>
      </c>
      <c r="L70" s="2">
        <f>EXP(0.06*K70)</f>
        <v>271.479443254022</v>
      </c>
      <c r="M70" s="2">
        <f>SUMIF(A:A,A70,L:L)</f>
        <v>4666.2309315530865</v>
      </c>
      <c r="N70" s="3">
        <f>L70/M70</f>
        <v>0.058179598746019204</v>
      </c>
      <c r="O70" s="7">
        <f>1/N70</f>
        <v>17.18815566888767</v>
      </c>
      <c r="P70" s="3">
        <f>IF(O70&gt;21,"",N70)</f>
        <v>0.058179598746019204</v>
      </c>
      <c r="Q70" s="3">
        <f>IF(ISNUMBER(P70),SUMIF(A:A,A70,P:P),"")</f>
        <v>0.6551847637706507</v>
      </c>
      <c r="R70" s="3">
        <f>_xlfn.IFERROR(P70*(1/Q70),"")</f>
        <v>0.08879876633759014</v>
      </c>
      <c r="S70" s="8">
        <f>_xlfn.IFERROR(1/R70,"")</f>
        <v>11.261417711573339</v>
      </c>
    </row>
    <row r="71" spans="1:19" ht="15">
      <c r="A71" s="1">
        <v>41</v>
      </c>
      <c r="B71" s="5">
        <v>0.5416666666666666</v>
      </c>
      <c r="C71" s="1" t="s">
        <v>356</v>
      </c>
      <c r="D71" s="1">
        <v>1</v>
      </c>
      <c r="E71" s="1">
        <v>3</v>
      </c>
      <c r="F71" s="1" t="s">
        <v>359</v>
      </c>
      <c r="G71" s="2">
        <v>42.0690666666666</v>
      </c>
      <c r="H71" s="6">
        <f>1+_xlfn.COUNTIFS(A:A,A71,O:O,"&lt;"&amp;O71)</f>
        <v>14</v>
      </c>
      <c r="I71" s="2">
        <f>_xlfn.AVERAGEIF(A:A,A71,G:G)</f>
        <v>47.67182631578945</v>
      </c>
      <c r="J71" s="2">
        <f>G71-I71</f>
        <v>-5.602759649122852</v>
      </c>
      <c r="K71" s="2">
        <f>90+J71</f>
        <v>84.39724035087715</v>
      </c>
      <c r="L71" s="2">
        <f>EXP(0.06*K71)</f>
        <v>158.19594470873523</v>
      </c>
      <c r="M71" s="2">
        <f>SUMIF(A:A,A71,L:L)</f>
        <v>4666.2309315530865</v>
      </c>
      <c r="N71" s="3">
        <f>L71/M71</f>
        <v>0.03390229652780644</v>
      </c>
      <c r="O71" s="7">
        <f>1/N71</f>
        <v>29.496526855630755</v>
      </c>
      <c r="P71" s="3">
        <f>IF(O71&gt;21,"",N71)</f>
      </c>
      <c r="Q71" s="3">
        <f>IF(ISNUMBER(P71),SUMIF(A:A,A71,P:P),"")</f>
      </c>
      <c r="R71" s="3">
        <f>_xlfn.IFERROR(P71*(1/Q71),"")</f>
      </c>
      <c r="S71" s="8">
        <f>_xlfn.IFERROR(1/R71,"")</f>
      </c>
    </row>
    <row r="72" spans="1:19" ht="15">
      <c r="A72" s="1">
        <v>41</v>
      </c>
      <c r="B72" s="5">
        <v>0.5416666666666666</v>
      </c>
      <c r="C72" s="1" t="s">
        <v>356</v>
      </c>
      <c r="D72" s="1">
        <v>1</v>
      </c>
      <c r="E72" s="1">
        <v>5</v>
      </c>
      <c r="F72" s="1" t="s">
        <v>360</v>
      </c>
      <c r="G72" s="2">
        <v>52.4077</v>
      </c>
      <c r="H72" s="6">
        <f>1+_xlfn.COUNTIFS(A:A,A72,O:O,"&lt;"&amp;O72)</f>
        <v>5</v>
      </c>
      <c r="I72" s="2">
        <f>_xlfn.AVERAGEIF(A:A,A72,G:G)</f>
        <v>47.67182631578945</v>
      </c>
      <c r="J72" s="2">
        <f>G72-I72</f>
        <v>4.735873684210546</v>
      </c>
      <c r="K72" s="2">
        <f>90+J72</f>
        <v>94.73587368421055</v>
      </c>
      <c r="L72" s="2">
        <f>EXP(0.06*K72)</f>
        <v>294.16840840714934</v>
      </c>
      <c r="M72" s="2">
        <f>SUMIF(A:A,A72,L:L)</f>
        <v>4666.2309315530865</v>
      </c>
      <c r="N72" s="3">
        <f>L72/M72</f>
        <v>0.06304197385902624</v>
      </c>
      <c r="O72" s="7">
        <f>1/N72</f>
        <v>15.862447489924552</v>
      </c>
      <c r="P72" s="3">
        <f>IF(O72&gt;21,"",N72)</f>
        <v>0.06304197385902624</v>
      </c>
      <c r="Q72" s="3">
        <f>IF(ISNUMBER(P72),SUMIF(A:A,A72,P:P),"")</f>
        <v>0.6551847637706507</v>
      </c>
      <c r="R72" s="3">
        <f>_xlfn.IFERROR(P72*(1/Q72),"")</f>
        <v>0.09622014635415768</v>
      </c>
      <c r="S72" s="8">
        <f>_xlfn.IFERROR(1/R72,"")</f>
        <v>10.39283391151057</v>
      </c>
    </row>
    <row r="73" spans="1:19" ht="15">
      <c r="A73" s="1">
        <v>41</v>
      </c>
      <c r="B73" s="5">
        <v>0.5416666666666666</v>
      </c>
      <c r="C73" s="1" t="s">
        <v>356</v>
      </c>
      <c r="D73" s="1">
        <v>1</v>
      </c>
      <c r="E73" s="1">
        <v>6</v>
      </c>
      <c r="F73" s="1" t="s">
        <v>361</v>
      </c>
      <c r="G73" s="2">
        <v>39.2471333333333</v>
      </c>
      <c r="H73" s="6">
        <f>1+_xlfn.COUNTIFS(A:A,A73,O:O,"&lt;"&amp;O73)</f>
        <v>18</v>
      </c>
      <c r="I73" s="2">
        <f>_xlfn.AVERAGEIF(A:A,A73,G:G)</f>
        <v>47.67182631578945</v>
      </c>
      <c r="J73" s="2">
        <f>G73-I73</f>
        <v>-8.42469298245615</v>
      </c>
      <c r="K73" s="2">
        <f>90+J73</f>
        <v>81.57530701754385</v>
      </c>
      <c r="L73" s="2">
        <f>EXP(0.06*K73)</f>
        <v>133.5556735243881</v>
      </c>
      <c r="M73" s="2">
        <f>SUMIF(A:A,A73,L:L)</f>
        <v>4666.2309315530865</v>
      </c>
      <c r="N73" s="3">
        <f>L73/M73</f>
        <v>0.028621745362254515</v>
      </c>
      <c r="O73" s="7">
        <f>1/N73</f>
        <v>34.93847029045159</v>
      </c>
      <c r="P73" s="3">
        <f>IF(O73&gt;21,"",N73)</f>
      </c>
      <c r="Q73" s="3">
        <f>IF(ISNUMBER(P73),SUMIF(A:A,A73,P:P),"")</f>
      </c>
      <c r="R73" s="3">
        <f>_xlfn.IFERROR(P73*(1/Q73),"")</f>
      </c>
      <c r="S73" s="8">
        <f>_xlfn.IFERROR(1/R73,"")</f>
      </c>
    </row>
    <row r="74" spans="1:19" ht="15">
      <c r="A74" s="1">
        <v>41</v>
      </c>
      <c r="B74" s="5">
        <v>0.5416666666666666</v>
      </c>
      <c r="C74" s="1" t="s">
        <v>356</v>
      </c>
      <c r="D74" s="1">
        <v>1</v>
      </c>
      <c r="E74" s="1">
        <v>8</v>
      </c>
      <c r="F74" s="1" t="s">
        <v>363</v>
      </c>
      <c r="G74" s="2">
        <v>51.552033333333306</v>
      </c>
      <c r="H74" s="6">
        <f>1+_xlfn.COUNTIFS(A:A,A74,O:O,"&lt;"&amp;O74)</f>
        <v>8</v>
      </c>
      <c r="I74" s="2">
        <f>_xlfn.AVERAGEIF(A:A,A74,G:G)</f>
        <v>47.67182631578945</v>
      </c>
      <c r="J74" s="2">
        <f>G74-I74</f>
        <v>3.880207017543853</v>
      </c>
      <c r="K74" s="2">
        <f>90+J74</f>
        <v>93.88020701754385</v>
      </c>
      <c r="L74" s="2">
        <f>EXP(0.06*K74)</f>
        <v>279.44693594170167</v>
      </c>
      <c r="M74" s="2">
        <f>SUMIF(A:A,A74,L:L)</f>
        <v>4666.2309315530865</v>
      </c>
      <c r="N74" s="3">
        <f>L74/M74</f>
        <v>0.05988707803809698</v>
      </c>
      <c r="O74" s="7">
        <f>1/N74</f>
        <v>16.698093023737993</v>
      </c>
      <c r="P74" s="3">
        <f>IF(O74&gt;21,"",N74)</f>
        <v>0.05988707803809698</v>
      </c>
      <c r="Q74" s="3">
        <f>IF(ISNUMBER(P74),SUMIF(A:A,A74,P:P),"")</f>
        <v>0.6551847637706507</v>
      </c>
      <c r="R74" s="3">
        <f>_xlfn.IFERROR(P74*(1/Q74),"")</f>
        <v>0.09140486981632653</v>
      </c>
      <c r="S74" s="8">
        <f>_xlfn.IFERROR(1/R74,"")</f>
        <v>10.940336133178128</v>
      </c>
    </row>
    <row r="75" spans="1:19" ht="15">
      <c r="A75" s="1">
        <v>41</v>
      </c>
      <c r="B75" s="5">
        <v>0.5416666666666666</v>
      </c>
      <c r="C75" s="1" t="s">
        <v>356</v>
      </c>
      <c r="D75" s="1">
        <v>1</v>
      </c>
      <c r="E75" s="1">
        <v>9</v>
      </c>
      <c r="F75" s="1" t="s">
        <v>364</v>
      </c>
      <c r="G75" s="2">
        <v>43.9769666666667</v>
      </c>
      <c r="H75" s="6">
        <f>1+_xlfn.COUNTIFS(A:A,A75,O:O,"&lt;"&amp;O75)</f>
        <v>13</v>
      </c>
      <c r="I75" s="2">
        <f>_xlfn.AVERAGEIF(A:A,A75,G:G)</f>
        <v>47.67182631578945</v>
      </c>
      <c r="J75" s="2">
        <f>G75-I75</f>
        <v>-3.6948596491227548</v>
      </c>
      <c r="K75" s="2">
        <f>90+J75</f>
        <v>86.30514035087725</v>
      </c>
      <c r="L75" s="2">
        <f>EXP(0.06*K75)</f>
        <v>177.3825005619911</v>
      </c>
      <c r="M75" s="2">
        <f>SUMIF(A:A,A75,L:L)</f>
        <v>4666.2309315530865</v>
      </c>
      <c r="N75" s="3">
        <f>L75/M75</f>
        <v>0.03801408527866235</v>
      </c>
      <c r="O75" s="7">
        <f>1/N75</f>
        <v>26.306038739838073</v>
      </c>
      <c r="P75" s="3">
        <f>IF(O75&gt;21,"",N75)</f>
      </c>
      <c r="Q75" s="3">
        <f>IF(ISNUMBER(P75),SUMIF(A:A,A75,P:P),"")</f>
      </c>
      <c r="R75" s="3">
        <f>_xlfn.IFERROR(P75*(1/Q75),"")</f>
      </c>
      <c r="S75" s="8">
        <f>_xlfn.IFERROR(1/R75,"")</f>
      </c>
    </row>
    <row r="76" spans="1:19" ht="15">
      <c r="A76" s="1">
        <v>41</v>
      </c>
      <c r="B76" s="5">
        <v>0.5416666666666666</v>
      </c>
      <c r="C76" s="1" t="s">
        <v>356</v>
      </c>
      <c r="D76" s="1">
        <v>1</v>
      </c>
      <c r="E76" s="1">
        <v>10</v>
      </c>
      <c r="F76" s="1" t="s">
        <v>365</v>
      </c>
      <c r="G76" s="2">
        <v>47.004200000000004</v>
      </c>
      <c r="H76" s="6">
        <f>1+_xlfn.COUNTIFS(A:A,A76,O:O,"&lt;"&amp;O76)</f>
        <v>11</v>
      </c>
      <c r="I76" s="2">
        <f>_xlfn.AVERAGEIF(A:A,A76,G:G)</f>
        <v>47.67182631578945</v>
      </c>
      <c r="J76" s="2">
        <f>G76-I76</f>
        <v>-0.6676263157894482</v>
      </c>
      <c r="K76" s="2">
        <f>90+J76</f>
        <v>89.33237368421055</v>
      </c>
      <c r="L76" s="2">
        <f>EXP(0.06*K76)</f>
        <v>212.71269832367196</v>
      </c>
      <c r="M76" s="2">
        <f>SUMIF(A:A,A76,L:L)</f>
        <v>4666.2309315530865</v>
      </c>
      <c r="N76" s="3">
        <f>L76/M76</f>
        <v>0.04558554890314304</v>
      </c>
      <c r="O76" s="7">
        <f>1/N76</f>
        <v>21.936776545670853</v>
      </c>
      <c r="P76" s="3">
        <f>IF(O76&gt;21,"",N76)</f>
      </c>
      <c r="Q76" s="3">
        <f>IF(ISNUMBER(P76),SUMIF(A:A,A76,P:P),"")</f>
      </c>
      <c r="R76" s="3">
        <f>_xlfn.IFERROR(P76*(1/Q76),"")</f>
      </c>
      <c r="S76" s="8">
        <f>_xlfn.IFERROR(1/R76,"")</f>
      </c>
    </row>
    <row r="77" spans="1:19" ht="15">
      <c r="A77" s="1">
        <v>41</v>
      </c>
      <c r="B77" s="5">
        <v>0.5416666666666666</v>
      </c>
      <c r="C77" s="1" t="s">
        <v>356</v>
      </c>
      <c r="D77" s="1">
        <v>1</v>
      </c>
      <c r="E77" s="1">
        <v>11</v>
      </c>
      <c r="F77" s="1" t="s">
        <v>366</v>
      </c>
      <c r="G77" s="2">
        <v>41.3298</v>
      </c>
      <c r="H77" s="6">
        <f>1+_xlfn.COUNTIFS(A:A,A77,O:O,"&lt;"&amp;O77)</f>
        <v>15</v>
      </c>
      <c r="I77" s="2">
        <f>_xlfn.AVERAGEIF(A:A,A77,G:G)</f>
        <v>47.67182631578945</v>
      </c>
      <c r="J77" s="2">
        <f>G77-I77</f>
        <v>-6.342026315789454</v>
      </c>
      <c r="K77" s="2">
        <f>90+J77</f>
        <v>83.65797368421055</v>
      </c>
      <c r="L77" s="2">
        <f>EXP(0.06*K77)</f>
        <v>151.3323514373337</v>
      </c>
      <c r="M77" s="2">
        <f>SUMIF(A:A,A77,L:L)</f>
        <v>4666.2309315530865</v>
      </c>
      <c r="N77" s="3">
        <f>L77/M77</f>
        <v>0.032431389199797905</v>
      </c>
      <c r="O77" s="7">
        <f>1/N77</f>
        <v>30.834325160706697</v>
      </c>
      <c r="P77" s="3">
        <f>IF(O77&gt;21,"",N77)</f>
      </c>
      <c r="Q77" s="3">
        <f>IF(ISNUMBER(P77),SUMIF(A:A,A77,P:P),"")</f>
      </c>
      <c r="R77" s="3">
        <f>_xlfn.IFERROR(P77*(1/Q77),"")</f>
      </c>
      <c r="S77" s="8">
        <f>_xlfn.IFERROR(1/R77,"")</f>
      </c>
    </row>
    <row r="78" spans="1:19" ht="15">
      <c r="A78" s="1">
        <v>41</v>
      </c>
      <c r="B78" s="5">
        <v>0.5416666666666666</v>
      </c>
      <c r="C78" s="1" t="s">
        <v>356</v>
      </c>
      <c r="D78" s="1">
        <v>1</v>
      </c>
      <c r="E78" s="1">
        <v>12</v>
      </c>
      <c r="F78" s="1" t="s">
        <v>367</v>
      </c>
      <c r="G78" s="2">
        <v>47.12</v>
      </c>
      <c r="H78" s="6">
        <f>1+_xlfn.COUNTIFS(A:A,A78,O:O,"&lt;"&amp;O78)</f>
        <v>10</v>
      </c>
      <c r="I78" s="2">
        <f>_xlfn.AVERAGEIF(A:A,A78,G:G)</f>
        <v>47.67182631578945</v>
      </c>
      <c r="J78" s="2">
        <f>G78-I78</f>
        <v>-0.5518263157894552</v>
      </c>
      <c r="K78" s="2">
        <f>90+J78</f>
        <v>89.44817368421054</v>
      </c>
      <c r="L78" s="2">
        <f>EXP(0.06*K78)</f>
        <v>214.19577238467068</v>
      </c>
      <c r="M78" s="2">
        <f>SUMIF(A:A,A78,L:L)</f>
        <v>4666.2309315530865</v>
      </c>
      <c r="N78" s="3">
        <f>L78/M78</f>
        <v>0.0459033801641229</v>
      </c>
      <c r="O78" s="7">
        <f>1/N78</f>
        <v>21.78488809374388</v>
      </c>
      <c r="P78" s="3">
        <f>IF(O78&gt;21,"",N78)</f>
      </c>
      <c r="Q78" s="3">
        <f>IF(ISNUMBER(P78),SUMIF(A:A,A78,P:P),"")</f>
      </c>
      <c r="R78" s="3">
        <f>_xlfn.IFERROR(P78*(1/Q78),"")</f>
      </c>
      <c r="S78" s="8">
        <f>_xlfn.IFERROR(1/R78,"")</f>
      </c>
    </row>
    <row r="79" spans="1:19" ht="15">
      <c r="A79" s="1">
        <v>41</v>
      </c>
      <c r="B79" s="5">
        <v>0.5416666666666666</v>
      </c>
      <c r="C79" s="1" t="s">
        <v>356</v>
      </c>
      <c r="D79" s="1">
        <v>1</v>
      </c>
      <c r="E79" s="1">
        <v>14</v>
      </c>
      <c r="F79" s="1" t="s">
        <v>369</v>
      </c>
      <c r="G79" s="2">
        <v>51.8164333333333</v>
      </c>
      <c r="H79" s="6">
        <f>1+_xlfn.COUNTIFS(A:A,A79,O:O,"&lt;"&amp;O79)</f>
        <v>6</v>
      </c>
      <c r="I79" s="2">
        <f>_xlfn.AVERAGEIF(A:A,A79,G:G)</f>
        <v>47.67182631578945</v>
      </c>
      <c r="J79" s="2">
        <f>G79-I79</f>
        <v>4.144607017543848</v>
      </c>
      <c r="K79" s="2">
        <f>90+J79</f>
        <v>94.14460701754385</v>
      </c>
      <c r="L79" s="2">
        <f>EXP(0.06*K79)</f>
        <v>283.9154325346088</v>
      </c>
      <c r="M79" s="2">
        <f>SUMIF(A:A,A79,L:L)</f>
        <v>4666.2309315530865</v>
      </c>
      <c r="N79" s="3">
        <f>L79/M79</f>
        <v>0.060844702437414876</v>
      </c>
      <c r="O79" s="7">
        <f>1/N79</f>
        <v>16.43528458420196</v>
      </c>
      <c r="P79" s="3">
        <f>IF(O79&gt;21,"",N79)</f>
        <v>0.060844702437414876</v>
      </c>
      <c r="Q79" s="3">
        <f>IF(ISNUMBER(P79),SUMIF(A:A,A79,P:P),"")</f>
        <v>0.6551847637706507</v>
      </c>
      <c r="R79" s="3">
        <f>_xlfn.IFERROR(P79*(1/Q79),"")</f>
        <v>0.09286647950609812</v>
      </c>
      <c r="S79" s="8">
        <f>_xlfn.IFERROR(1/R79,"")</f>
        <v>10.768148047803777</v>
      </c>
    </row>
    <row r="80" spans="1:19" ht="15">
      <c r="A80" s="1">
        <v>41</v>
      </c>
      <c r="B80" s="5">
        <v>0.5416666666666666</v>
      </c>
      <c r="C80" s="1" t="s">
        <v>356</v>
      </c>
      <c r="D80" s="1">
        <v>1</v>
      </c>
      <c r="E80" s="1">
        <v>15</v>
      </c>
      <c r="F80" s="1" t="s">
        <v>370</v>
      </c>
      <c r="G80" s="2">
        <v>40.641933333333405</v>
      </c>
      <c r="H80" s="6">
        <f>1+_xlfn.COUNTIFS(A:A,A80,O:O,"&lt;"&amp;O80)</f>
        <v>16</v>
      </c>
      <c r="I80" s="2">
        <f>_xlfn.AVERAGEIF(A:A,A80,G:G)</f>
        <v>47.67182631578945</v>
      </c>
      <c r="J80" s="2">
        <f>G80-I80</f>
        <v>-7.029892982456047</v>
      </c>
      <c r="K80" s="2">
        <f>90+J80</f>
        <v>82.97010701754395</v>
      </c>
      <c r="L80" s="2">
        <f>EXP(0.06*K80)</f>
        <v>145.21369571558455</v>
      </c>
      <c r="M80" s="2">
        <f>SUMIF(A:A,A80,L:L)</f>
        <v>4666.2309315530865</v>
      </c>
      <c r="N80" s="3">
        <f>L80/M80</f>
        <v>0.03112012625299972</v>
      </c>
      <c r="O80" s="7">
        <f>1/N80</f>
        <v>32.133545727617616</v>
      </c>
      <c r="P80" s="3">
        <f>IF(O80&gt;21,"",N80)</f>
      </c>
      <c r="Q80" s="3">
        <f>IF(ISNUMBER(P80),SUMIF(A:A,A80,P:P),"")</f>
      </c>
      <c r="R80" s="3">
        <f>_xlfn.IFERROR(P80*(1/Q80),"")</f>
      </c>
      <c r="S80" s="8">
        <f>_xlfn.IFERROR(1/R80,"")</f>
      </c>
    </row>
    <row r="81" spans="1:19" ht="15">
      <c r="A81" s="1">
        <v>41</v>
      </c>
      <c r="B81" s="5">
        <v>0.5416666666666666</v>
      </c>
      <c r="C81" s="1" t="s">
        <v>356</v>
      </c>
      <c r="D81" s="1">
        <v>1</v>
      </c>
      <c r="E81" s="1">
        <v>17</v>
      </c>
      <c r="F81" s="1" t="s">
        <v>371</v>
      </c>
      <c r="G81" s="2">
        <v>30.1936333333333</v>
      </c>
      <c r="H81" s="6">
        <f>1+_xlfn.COUNTIFS(A:A,A81,O:O,"&lt;"&amp;O81)</f>
        <v>19</v>
      </c>
      <c r="I81" s="2">
        <f>_xlfn.AVERAGEIF(A:A,A81,G:G)</f>
        <v>47.67182631578945</v>
      </c>
      <c r="J81" s="2">
        <f>G81-I81</f>
        <v>-17.478192982456154</v>
      </c>
      <c r="K81" s="2">
        <f>90+J81</f>
        <v>72.52180701754385</v>
      </c>
      <c r="L81" s="2">
        <f>EXP(0.06*K81)</f>
        <v>77.57990372644572</v>
      </c>
      <c r="M81" s="2">
        <f>SUMIF(A:A,A81,L:L)</f>
        <v>4666.2309315530865</v>
      </c>
      <c r="N81" s="3">
        <f>L81/M81</f>
        <v>0.016625817466908863</v>
      </c>
      <c r="O81" s="7">
        <f>1/N81</f>
        <v>60.14741843463315</v>
      </c>
      <c r="P81" s="3">
        <f>IF(O81&gt;21,"",N81)</f>
      </c>
      <c r="Q81" s="3">
        <f>IF(ISNUMBER(P81),SUMIF(A:A,A81,P:P),"")</f>
      </c>
      <c r="R81" s="3">
        <f>_xlfn.IFERROR(P81*(1/Q81),"")</f>
      </c>
      <c r="S81" s="8">
        <f>_xlfn.IFERROR(1/R81,"")</f>
      </c>
    </row>
    <row r="82" spans="1:19" ht="15">
      <c r="A82" s="1">
        <v>41</v>
      </c>
      <c r="B82" s="5">
        <v>0.5416666666666666</v>
      </c>
      <c r="C82" s="1" t="s">
        <v>356</v>
      </c>
      <c r="D82" s="1">
        <v>1</v>
      </c>
      <c r="E82" s="1">
        <v>19</v>
      </c>
      <c r="F82" s="1" t="s">
        <v>373</v>
      </c>
      <c r="G82" s="2">
        <v>51.6979333333333</v>
      </c>
      <c r="H82" s="6">
        <f>1+_xlfn.COUNTIFS(A:A,A82,O:O,"&lt;"&amp;O82)</f>
        <v>7</v>
      </c>
      <c r="I82" s="2">
        <f>_xlfn.AVERAGEIF(A:A,A82,G:G)</f>
        <v>47.67182631578945</v>
      </c>
      <c r="J82" s="2">
        <f>G82-I82</f>
        <v>4.0261070175438505</v>
      </c>
      <c r="K82" s="2">
        <f>90+J82</f>
        <v>94.02610701754385</v>
      </c>
      <c r="L82" s="2">
        <f>EXP(0.06*K82)</f>
        <v>281.90395309240677</v>
      </c>
      <c r="M82" s="2">
        <f>SUMIF(A:A,A82,L:L)</f>
        <v>4666.2309315530865</v>
      </c>
      <c r="N82" s="3">
        <f>L82/M82</f>
        <v>0.060413630878439865</v>
      </c>
      <c r="O82" s="7">
        <f>1/N82</f>
        <v>16.552555862966273</v>
      </c>
      <c r="P82" s="3">
        <f>IF(O82&gt;21,"",N82)</f>
        <v>0.060413630878439865</v>
      </c>
      <c r="Q82" s="3">
        <f>IF(ISNUMBER(P82),SUMIF(A:A,A82,P:P),"")</f>
        <v>0.6551847637706507</v>
      </c>
      <c r="R82" s="3">
        <f>_xlfn.IFERROR(P82*(1/Q82),"")</f>
        <v>0.09220854058136772</v>
      </c>
      <c r="S82" s="8">
        <f>_xlfn.IFERROR(1/R82,"")</f>
        <v>10.844982402878054</v>
      </c>
    </row>
    <row r="83" spans="1:19" ht="15">
      <c r="A83" s="1">
        <v>41</v>
      </c>
      <c r="B83" s="5">
        <v>0.5416666666666666</v>
      </c>
      <c r="C83" s="1" t="s">
        <v>356</v>
      </c>
      <c r="D83" s="1">
        <v>1</v>
      </c>
      <c r="E83" s="1">
        <v>21</v>
      </c>
      <c r="F83" s="1" t="s">
        <v>374</v>
      </c>
      <c r="G83" s="2">
        <v>40.3756333333333</v>
      </c>
      <c r="H83" s="6">
        <f>1+_xlfn.COUNTIFS(A:A,A83,O:O,"&lt;"&amp;O83)</f>
        <v>17</v>
      </c>
      <c r="I83" s="2">
        <f>_xlfn.AVERAGEIF(A:A,A83,G:G)</f>
        <v>47.67182631578945</v>
      </c>
      <c r="J83" s="2">
        <f>G83-I83</f>
        <v>-7.296192982456155</v>
      </c>
      <c r="K83" s="2">
        <f>90+J83</f>
        <v>82.70380701754385</v>
      </c>
      <c r="L83" s="2">
        <f>EXP(0.06*K83)</f>
        <v>142.91190922731948</v>
      </c>
      <c r="M83" s="2">
        <f>SUMIF(A:A,A83,L:L)</f>
        <v>4666.2309315530865</v>
      </c>
      <c r="N83" s="3">
        <f>L83/M83</f>
        <v>0.030626840232220003</v>
      </c>
      <c r="O83" s="7">
        <f>1/N83</f>
        <v>32.65109924555591</v>
      </c>
      <c r="P83" s="3">
        <f>IF(O83&gt;21,"",N83)</f>
      </c>
      <c r="Q83" s="3">
        <f>IF(ISNUMBER(P83),SUMIF(A:A,A83,P:P),"")</f>
      </c>
      <c r="R83" s="3">
        <f>_xlfn.IFERROR(P83*(1/Q83),"")</f>
      </c>
      <c r="S83" s="8">
        <f>_xlfn.IFERROR(1/R83,"")</f>
      </c>
    </row>
    <row r="84" spans="1:19" ht="15">
      <c r="A84" s="1">
        <v>41</v>
      </c>
      <c r="B84" s="5">
        <v>0.5416666666666666</v>
      </c>
      <c r="C84" s="1" t="s">
        <v>356</v>
      </c>
      <c r="D84" s="1">
        <v>1</v>
      </c>
      <c r="E84" s="1">
        <v>24</v>
      </c>
      <c r="F84" s="1" t="s">
        <v>375</v>
      </c>
      <c r="G84" s="2">
        <v>45.6325000000001</v>
      </c>
      <c r="H84" s="6">
        <f>1+_xlfn.COUNTIFS(A:A,A84,O:O,"&lt;"&amp;O84)</f>
        <v>12</v>
      </c>
      <c r="I84" s="2">
        <f>_xlfn.AVERAGEIF(A:A,A84,G:G)</f>
        <v>47.67182631578945</v>
      </c>
      <c r="J84" s="2">
        <f>G84-I84</f>
        <v>-2.039326315789353</v>
      </c>
      <c r="K84" s="2">
        <f>90+J84</f>
        <v>87.96067368421065</v>
      </c>
      <c r="L84" s="2">
        <f>EXP(0.06*K84)</f>
        <v>195.90707135403335</v>
      </c>
      <c r="M84" s="2">
        <f>SUMIF(A:A,A84,L:L)</f>
        <v>4666.2309315530865</v>
      </c>
      <c r="N84" s="3">
        <f>L84/M84</f>
        <v>0.04198400684143349</v>
      </c>
      <c r="O84" s="7">
        <f>1/N84</f>
        <v>23.818593679655955</v>
      </c>
      <c r="P84" s="3">
        <f>IF(O84&gt;21,"",N84)</f>
      </c>
      <c r="Q84" s="3">
        <f>IF(ISNUMBER(P84),SUMIF(A:A,A84,P:P),"")</f>
      </c>
      <c r="R84" s="3">
        <f>_xlfn.IFERROR(P84*(1/Q84),"")</f>
      </c>
      <c r="S84" s="8">
        <f>_xlfn.IFERROR(1/R84,"")</f>
      </c>
    </row>
    <row r="85" spans="1:19" ht="15">
      <c r="A85" s="1">
        <v>72</v>
      </c>
      <c r="B85" s="5">
        <v>0.5458333333333333</v>
      </c>
      <c r="C85" s="1" t="s">
        <v>699</v>
      </c>
      <c r="D85" s="1">
        <v>2</v>
      </c>
      <c r="E85" s="1">
        <v>6</v>
      </c>
      <c r="F85" s="1" t="s">
        <v>704</v>
      </c>
      <c r="G85" s="2">
        <v>73.9375</v>
      </c>
      <c r="H85" s="6">
        <f>1+_xlfn.COUNTIFS(A:A,A85,O:O,"&lt;"&amp;O85)</f>
        <v>1</v>
      </c>
      <c r="I85" s="2">
        <f>_xlfn.AVERAGEIF(A:A,A85,G:G)</f>
        <v>50.007633333333324</v>
      </c>
      <c r="J85" s="2">
        <f>G85-I85</f>
        <v>23.929866666666676</v>
      </c>
      <c r="K85" s="2">
        <f>90+J85</f>
        <v>113.92986666666667</v>
      </c>
      <c r="L85" s="2">
        <f>EXP(0.06*K85)</f>
        <v>930.5650664802396</v>
      </c>
      <c r="M85" s="2">
        <f>SUMIF(A:A,A85,L:L)</f>
        <v>2705.613930066982</v>
      </c>
      <c r="N85" s="3">
        <f>L85/M85</f>
        <v>0.343938599716332</v>
      </c>
      <c r="O85" s="7">
        <f>1/N85</f>
        <v>2.9074957007581106</v>
      </c>
      <c r="P85" s="3">
        <f>IF(O85&gt;21,"",N85)</f>
        <v>0.343938599716332</v>
      </c>
      <c r="Q85" s="3">
        <f>IF(ISNUMBER(P85),SUMIF(A:A,A85,P:P),"")</f>
        <v>0.9303100009161839</v>
      </c>
      <c r="R85" s="3">
        <f>_xlfn.IFERROR(P85*(1/Q85),"")</f>
        <v>0.3697032165381603</v>
      </c>
      <c r="S85" s="8">
        <f>_xlfn.IFERROR(1/R85,"")</f>
        <v>2.7048723280360782</v>
      </c>
    </row>
    <row r="86" spans="1:19" ht="15">
      <c r="A86" s="1">
        <v>72</v>
      </c>
      <c r="B86" s="5">
        <v>0.5458333333333333</v>
      </c>
      <c r="C86" s="1" t="s">
        <v>699</v>
      </c>
      <c r="D86" s="1">
        <v>2</v>
      </c>
      <c r="E86" s="1">
        <v>2</v>
      </c>
      <c r="F86" s="1" t="s">
        <v>701</v>
      </c>
      <c r="G86" s="2">
        <v>66.8589666666667</v>
      </c>
      <c r="H86" s="6">
        <f>1+_xlfn.COUNTIFS(A:A,A86,O:O,"&lt;"&amp;O86)</f>
        <v>2</v>
      </c>
      <c r="I86" s="2">
        <f>_xlfn.AVERAGEIF(A:A,A86,G:G)</f>
        <v>50.007633333333324</v>
      </c>
      <c r="J86" s="2">
        <f>G86-I86</f>
        <v>16.85133333333338</v>
      </c>
      <c r="K86" s="2">
        <f>90+J86</f>
        <v>106.85133333333337</v>
      </c>
      <c r="L86" s="2">
        <f>EXP(0.06*K86)</f>
        <v>608.5505608882793</v>
      </c>
      <c r="M86" s="2">
        <f>SUMIF(A:A,A86,L:L)</f>
        <v>2705.613930066982</v>
      </c>
      <c r="N86" s="3">
        <f>L86/M86</f>
        <v>0.22492143247991542</v>
      </c>
      <c r="O86" s="7">
        <f>1/N86</f>
        <v>4.44599693757195</v>
      </c>
      <c r="P86" s="3">
        <f>IF(O86&gt;21,"",N86)</f>
        <v>0.22492143247991542</v>
      </c>
      <c r="Q86" s="3">
        <f>IF(ISNUMBER(P86),SUMIF(A:A,A86,P:P),"")</f>
        <v>0.9303100009161839</v>
      </c>
      <c r="R86" s="3">
        <f>_xlfn.IFERROR(P86*(1/Q86),"")</f>
        <v>0.24177041229096674</v>
      </c>
      <c r="S86" s="8">
        <f>_xlfn.IFERROR(1/R86,"")</f>
        <v>4.136155415065911</v>
      </c>
    </row>
    <row r="87" spans="1:19" ht="15">
      <c r="A87" s="1">
        <v>72</v>
      </c>
      <c r="B87" s="5">
        <v>0.5458333333333333</v>
      </c>
      <c r="C87" s="1" t="s">
        <v>699</v>
      </c>
      <c r="D87" s="1">
        <v>2</v>
      </c>
      <c r="E87" s="1">
        <v>7</v>
      </c>
      <c r="F87" s="1" t="s">
        <v>705</v>
      </c>
      <c r="G87" s="2">
        <v>53.4575666666667</v>
      </c>
      <c r="H87" s="6">
        <f>1+_xlfn.COUNTIFS(A:A,A87,O:O,"&lt;"&amp;O87)</f>
        <v>3</v>
      </c>
      <c r="I87" s="2">
        <f>_xlfn.AVERAGEIF(A:A,A87,G:G)</f>
        <v>50.007633333333324</v>
      </c>
      <c r="J87" s="2">
        <f>G87-I87</f>
        <v>3.4499333333333766</v>
      </c>
      <c r="K87" s="2">
        <f>90+J87</f>
        <v>93.44993333333338</v>
      </c>
      <c r="L87" s="2">
        <f>EXP(0.06*K87)</f>
        <v>272.32494390963217</v>
      </c>
      <c r="M87" s="2">
        <f>SUMIF(A:A,A87,L:L)</f>
        <v>2705.613930066982</v>
      </c>
      <c r="N87" s="3">
        <f>L87/M87</f>
        <v>0.10065181173238945</v>
      </c>
      <c r="O87" s="7">
        <f>1/N87</f>
        <v>9.935240933951347</v>
      </c>
      <c r="P87" s="3">
        <f>IF(O87&gt;21,"",N87)</f>
        <v>0.10065181173238945</v>
      </c>
      <c r="Q87" s="3">
        <f>IF(ISNUMBER(P87),SUMIF(A:A,A87,P:P),"")</f>
        <v>0.9303100009161839</v>
      </c>
      <c r="R87" s="3">
        <f>_xlfn.IFERROR(P87*(1/Q87),"")</f>
        <v>0.10819169054752284</v>
      </c>
      <c r="S87" s="8">
        <f>_xlfn.IFERROR(1/R87,"")</f>
        <v>9.242854002366784</v>
      </c>
    </row>
    <row r="88" spans="1:19" ht="15">
      <c r="A88" s="1">
        <v>72</v>
      </c>
      <c r="B88" s="5">
        <v>0.5458333333333333</v>
      </c>
      <c r="C88" s="1" t="s">
        <v>699</v>
      </c>
      <c r="D88" s="1">
        <v>2</v>
      </c>
      <c r="E88" s="1">
        <v>8</v>
      </c>
      <c r="F88" s="1" t="s">
        <v>706</v>
      </c>
      <c r="G88" s="2">
        <v>48.4845666666667</v>
      </c>
      <c r="H88" s="6">
        <f>1+_xlfn.COUNTIFS(A:A,A88,O:O,"&lt;"&amp;O88)</f>
        <v>4</v>
      </c>
      <c r="I88" s="2">
        <f>_xlfn.AVERAGEIF(A:A,A88,G:G)</f>
        <v>50.007633333333324</v>
      </c>
      <c r="J88" s="2">
        <f>G88-I88</f>
        <v>-1.5230666666666224</v>
      </c>
      <c r="K88" s="2">
        <f>90+J88</f>
        <v>88.47693333333338</v>
      </c>
      <c r="L88" s="2">
        <f>EXP(0.06*K88)</f>
        <v>202.07036937916456</v>
      </c>
      <c r="M88" s="2">
        <f>SUMIF(A:A,A88,L:L)</f>
        <v>2705.613930066982</v>
      </c>
      <c r="N88" s="3">
        <f>L88/M88</f>
        <v>0.07468558878027434</v>
      </c>
      <c r="O88" s="7">
        <f>1/N88</f>
        <v>13.389463969307503</v>
      </c>
      <c r="P88" s="3">
        <f>IF(O88&gt;21,"",N88)</f>
        <v>0.07468558878027434</v>
      </c>
      <c r="Q88" s="3">
        <f>IF(ISNUMBER(P88),SUMIF(A:A,A88,P:P),"")</f>
        <v>0.9303100009161839</v>
      </c>
      <c r="R88" s="3">
        <f>_xlfn.IFERROR(P88*(1/Q88),"")</f>
        <v>0.0802803245227105</v>
      </c>
      <c r="S88" s="8">
        <f>_xlfn.IFERROR(1/R88,"")</f>
        <v>12.456352237553673</v>
      </c>
    </row>
    <row r="89" spans="1:19" ht="15">
      <c r="A89" s="1">
        <v>72</v>
      </c>
      <c r="B89" s="5">
        <v>0.5458333333333333</v>
      </c>
      <c r="C89" s="1" t="s">
        <v>699</v>
      </c>
      <c r="D89" s="1">
        <v>2</v>
      </c>
      <c r="E89" s="1">
        <v>1</v>
      </c>
      <c r="F89" s="1" t="s">
        <v>700</v>
      </c>
      <c r="G89" s="2">
        <v>47.3235666666666</v>
      </c>
      <c r="H89" s="6">
        <f>1+_xlfn.COUNTIFS(A:A,A89,O:O,"&lt;"&amp;O89)</f>
        <v>5</v>
      </c>
      <c r="I89" s="2">
        <f>_xlfn.AVERAGEIF(A:A,A89,G:G)</f>
        <v>50.007633333333324</v>
      </c>
      <c r="J89" s="2">
        <f>G89-I89</f>
        <v>-2.6840666666667232</v>
      </c>
      <c r="K89" s="2">
        <f>90+J89</f>
        <v>87.31593333333328</v>
      </c>
      <c r="L89" s="2">
        <f>EXP(0.06*K89)</f>
        <v>188.4732336021504</v>
      </c>
      <c r="M89" s="2">
        <f>SUMIF(A:A,A89,L:L)</f>
        <v>2705.613930066982</v>
      </c>
      <c r="N89" s="3">
        <f>L89/M89</f>
        <v>0.06966006180988447</v>
      </c>
      <c r="O89" s="7">
        <f>1/N89</f>
        <v>14.355427974341879</v>
      </c>
      <c r="P89" s="3">
        <f>IF(O89&gt;21,"",N89)</f>
        <v>0.06966006180988447</v>
      </c>
      <c r="Q89" s="3">
        <f>IF(ISNUMBER(P89),SUMIF(A:A,A89,P:P),"")</f>
        <v>0.9303100009161839</v>
      </c>
      <c r="R89" s="3">
        <f>_xlfn.IFERROR(P89*(1/Q89),"")</f>
        <v>0.07487833275067682</v>
      </c>
      <c r="S89" s="8">
        <f>_xlfn.IFERROR(1/R89,"")</f>
        <v>13.354998211962206</v>
      </c>
    </row>
    <row r="90" spans="1:19" ht="15">
      <c r="A90" s="1">
        <v>72</v>
      </c>
      <c r="B90" s="5">
        <v>0.5458333333333333</v>
      </c>
      <c r="C90" s="1" t="s">
        <v>699</v>
      </c>
      <c r="D90" s="1">
        <v>2</v>
      </c>
      <c r="E90" s="1">
        <v>9</v>
      </c>
      <c r="F90" s="1" t="s">
        <v>707</v>
      </c>
      <c r="G90" s="2">
        <v>45.5336666666666</v>
      </c>
      <c r="H90" s="6">
        <f>1+_xlfn.COUNTIFS(A:A,A90,O:O,"&lt;"&amp;O90)</f>
        <v>6</v>
      </c>
      <c r="I90" s="2">
        <f>_xlfn.AVERAGEIF(A:A,A90,G:G)</f>
        <v>50.007633333333324</v>
      </c>
      <c r="J90" s="2">
        <f>G90-I90</f>
        <v>-4.473966666666726</v>
      </c>
      <c r="K90" s="2">
        <f>90+J90</f>
        <v>85.52603333333327</v>
      </c>
      <c r="L90" s="2">
        <f>EXP(0.06*K90)</f>
        <v>169.28132907837033</v>
      </c>
      <c r="M90" s="2">
        <f>SUMIF(A:A,A90,L:L)</f>
        <v>2705.613930066982</v>
      </c>
      <c r="N90" s="3">
        <f>L90/M90</f>
        <v>0.06256669778240663</v>
      </c>
      <c r="O90" s="7">
        <f>1/N90</f>
        <v>15.982943569721108</v>
      </c>
      <c r="P90" s="3">
        <f>IF(O90&gt;21,"",N90)</f>
        <v>0.06256669778240663</v>
      </c>
      <c r="Q90" s="3">
        <f>IF(ISNUMBER(P90),SUMIF(A:A,A90,P:P),"")</f>
        <v>0.9303100009161839</v>
      </c>
      <c r="R90" s="3">
        <f>_xlfn.IFERROR(P90*(1/Q90),"")</f>
        <v>0.06725360118755035</v>
      </c>
      <c r="S90" s="8">
        <f>_xlfn.IFERROR(1/R90,"")</f>
        <v>14.86909224699056</v>
      </c>
    </row>
    <row r="91" spans="1:19" ht="15">
      <c r="A91" s="1">
        <v>72</v>
      </c>
      <c r="B91" s="5">
        <v>0.5458333333333333</v>
      </c>
      <c r="C91" s="1" t="s">
        <v>699</v>
      </c>
      <c r="D91" s="1">
        <v>2</v>
      </c>
      <c r="E91" s="1">
        <v>10</v>
      </c>
      <c r="F91" s="1" t="s">
        <v>708</v>
      </c>
      <c r="G91" s="2">
        <v>43.044233333333295</v>
      </c>
      <c r="H91" s="6">
        <f>1+_xlfn.COUNTIFS(A:A,A91,O:O,"&lt;"&amp;O91)</f>
        <v>7</v>
      </c>
      <c r="I91" s="2">
        <f>_xlfn.AVERAGEIF(A:A,A91,G:G)</f>
        <v>50.007633333333324</v>
      </c>
      <c r="J91" s="2">
        <f>G91-I91</f>
        <v>-6.9634000000000285</v>
      </c>
      <c r="K91" s="2">
        <f>90+J91</f>
        <v>83.03659999999996</v>
      </c>
      <c r="L91" s="2">
        <f>EXP(0.06*K91)</f>
        <v>145.7941944216177</v>
      </c>
      <c r="M91" s="2">
        <f>SUMIF(A:A,A91,L:L)</f>
        <v>2705.613930066982</v>
      </c>
      <c r="N91" s="3">
        <f>L91/M91</f>
        <v>0.053885808614981635</v>
      </c>
      <c r="O91" s="7">
        <f>1/N91</f>
        <v>18.557761787432366</v>
      </c>
      <c r="P91" s="3">
        <f>IF(O91&gt;21,"",N91)</f>
        <v>0.053885808614981635</v>
      </c>
      <c r="Q91" s="3">
        <f>IF(ISNUMBER(P91),SUMIF(A:A,A91,P:P),"")</f>
        <v>0.9303100009161839</v>
      </c>
      <c r="R91" s="3">
        <f>_xlfn.IFERROR(P91*(1/Q91),"")</f>
        <v>0.05792242216241258</v>
      </c>
      <c r="S91" s="8">
        <f>_xlfn.IFERROR(1/R91,"")</f>
        <v>17.26447138546853</v>
      </c>
    </row>
    <row r="92" spans="1:19" ht="15">
      <c r="A92" s="1">
        <v>72</v>
      </c>
      <c r="B92" s="5">
        <v>0.5458333333333333</v>
      </c>
      <c r="C92" s="1" t="s">
        <v>699</v>
      </c>
      <c r="D92" s="1">
        <v>2</v>
      </c>
      <c r="E92" s="1">
        <v>3</v>
      </c>
      <c r="F92" s="1" t="s">
        <v>702</v>
      </c>
      <c r="G92" s="2">
        <v>37.1753666666667</v>
      </c>
      <c r="H92" s="6">
        <f>1+_xlfn.COUNTIFS(A:A,A92,O:O,"&lt;"&amp;O92)</f>
        <v>8</v>
      </c>
      <c r="I92" s="2">
        <f>_xlfn.AVERAGEIF(A:A,A92,G:G)</f>
        <v>50.007633333333324</v>
      </c>
      <c r="J92" s="2">
        <f>G92-I92</f>
        <v>-12.832266666666627</v>
      </c>
      <c r="K92" s="2">
        <f>90+J92</f>
        <v>77.16773333333337</v>
      </c>
      <c r="L92" s="2">
        <f>EXP(0.06*K92)</f>
        <v>102.52062522055009</v>
      </c>
      <c r="M92" s="2">
        <f>SUMIF(A:A,A92,L:L)</f>
        <v>2705.613930066982</v>
      </c>
      <c r="N92" s="3">
        <f>L92/M92</f>
        <v>0.037891816005697465</v>
      </c>
      <c r="O92" s="7">
        <f>1/N92</f>
        <v>26.39092303862234</v>
      </c>
      <c r="P92" s="3">
        <f>IF(O92&gt;21,"",N92)</f>
      </c>
      <c r="Q92" s="3">
        <f>IF(ISNUMBER(P92),SUMIF(A:A,A92,P:P),"")</f>
      </c>
      <c r="R92" s="3">
        <f>_xlfn.IFERROR(P92*(1/Q92),"")</f>
      </c>
      <c r="S92" s="8">
        <f>_xlfn.IFERROR(1/R92,"")</f>
      </c>
    </row>
    <row r="93" spans="1:19" ht="15">
      <c r="A93" s="1">
        <v>72</v>
      </c>
      <c r="B93" s="5">
        <v>0.5458333333333333</v>
      </c>
      <c r="C93" s="1" t="s">
        <v>699</v>
      </c>
      <c r="D93" s="1">
        <v>2</v>
      </c>
      <c r="E93" s="1">
        <v>4</v>
      </c>
      <c r="F93" s="1" t="s">
        <v>703</v>
      </c>
      <c r="G93" s="2">
        <v>34.2532666666666</v>
      </c>
      <c r="H93" s="6">
        <f>1+_xlfn.COUNTIFS(A:A,A93,O:O,"&lt;"&amp;O93)</f>
        <v>9</v>
      </c>
      <c r="I93" s="2">
        <f>_xlfn.AVERAGEIF(A:A,A93,G:G)</f>
        <v>50.007633333333324</v>
      </c>
      <c r="J93" s="2">
        <f>G93-I93</f>
        <v>-15.754366666666726</v>
      </c>
      <c r="K93" s="2">
        <f>90+J93</f>
        <v>74.24563333333327</v>
      </c>
      <c r="L93" s="2">
        <f>EXP(0.06*K93)</f>
        <v>86.03360708697791</v>
      </c>
      <c r="M93" s="2">
        <f>SUMIF(A:A,A93,L:L)</f>
        <v>2705.613930066982</v>
      </c>
      <c r="N93" s="3">
        <f>L93/M93</f>
        <v>0.031798183078118616</v>
      </c>
      <c r="O93" s="7">
        <f>1/N93</f>
        <v>31.448337709840192</v>
      </c>
      <c r="P93" s="3">
        <f>IF(O93&gt;21,"",N93)</f>
      </c>
      <c r="Q93" s="3">
        <f>IF(ISNUMBER(P93),SUMIF(A:A,A93,P:P),"")</f>
      </c>
      <c r="R93" s="3">
        <f>_xlfn.IFERROR(P93*(1/Q93),"")</f>
      </c>
      <c r="S93" s="8">
        <f>_xlfn.IFERROR(1/R93,"")</f>
      </c>
    </row>
    <row r="94" spans="1:19" ht="15">
      <c r="A94" s="1">
        <v>61</v>
      </c>
      <c r="B94" s="5">
        <v>0.548611111111111</v>
      </c>
      <c r="C94" s="1" t="s">
        <v>563</v>
      </c>
      <c r="D94" s="1">
        <v>4</v>
      </c>
      <c r="E94" s="1">
        <v>4</v>
      </c>
      <c r="F94" s="1" t="s">
        <v>582</v>
      </c>
      <c r="G94" s="2">
        <v>74.2381333333334</v>
      </c>
      <c r="H94" s="6">
        <f>1+_xlfn.COUNTIFS(A:A,A94,O:O,"&lt;"&amp;O94)</f>
        <v>1</v>
      </c>
      <c r="I94" s="2">
        <f>_xlfn.AVERAGEIF(A:A,A94,G:G)</f>
        <v>48.097141025641015</v>
      </c>
      <c r="J94" s="2">
        <f>G94-I94</f>
        <v>26.14099230769238</v>
      </c>
      <c r="K94" s="2">
        <f>90+J94</f>
        <v>116.14099230769239</v>
      </c>
      <c r="L94" s="2">
        <f>EXP(0.06*K94)</f>
        <v>1062.5846183862675</v>
      </c>
      <c r="M94" s="2">
        <f>SUMIF(A:A,A94,L:L)</f>
        <v>3939.5385271113005</v>
      </c>
      <c r="N94" s="3">
        <f>L94/M94</f>
        <v>0.26972311885611044</v>
      </c>
      <c r="O94" s="7">
        <f>1/N94</f>
        <v>3.707505697846655</v>
      </c>
      <c r="P94" s="3">
        <f>IF(O94&gt;21,"",N94)</f>
        <v>0.26972311885611044</v>
      </c>
      <c r="Q94" s="3">
        <f>IF(ISNUMBER(P94),SUMIF(A:A,A94,P:P),"")</f>
        <v>0.8523464017724047</v>
      </c>
      <c r="R94" s="3">
        <f>_xlfn.IFERROR(P94*(1/Q94),"")</f>
        <v>0.316447770877236</v>
      </c>
      <c r="S94" s="8">
        <f>_xlfn.IFERROR(1/R94,"")</f>
        <v>3.160079141110284</v>
      </c>
    </row>
    <row r="95" spans="1:19" ht="15">
      <c r="A95" s="1">
        <v>61</v>
      </c>
      <c r="B95" s="5">
        <v>0.548611111111111</v>
      </c>
      <c r="C95" s="1" t="s">
        <v>563</v>
      </c>
      <c r="D95" s="1">
        <v>4</v>
      </c>
      <c r="E95" s="1">
        <v>12</v>
      </c>
      <c r="F95" s="1" t="s">
        <v>588</v>
      </c>
      <c r="G95" s="2">
        <v>64.36206666666659</v>
      </c>
      <c r="H95" s="6">
        <f>1+_xlfn.COUNTIFS(A:A,A95,O:O,"&lt;"&amp;O95)</f>
        <v>2</v>
      </c>
      <c r="I95" s="2">
        <f>_xlfn.AVERAGEIF(A:A,A95,G:G)</f>
        <v>48.097141025641015</v>
      </c>
      <c r="J95" s="2">
        <f>G95-I95</f>
        <v>16.264925641025577</v>
      </c>
      <c r="K95" s="2">
        <f>90+J95</f>
        <v>106.26492564102557</v>
      </c>
      <c r="L95" s="2">
        <f>EXP(0.06*K95)</f>
        <v>587.5113344197257</v>
      </c>
      <c r="M95" s="2">
        <f>SUMIF(A:A,A95,L:L)</f>
        <v>3939.5385271113005</v>
      </c>
      <c r="N95" s="3">
        <f>L95/M95</f>
        <v>0.14913201898561537</v>
      </c>
      <c r="O95" s="7">
        <f>1/N95</f>
        <v>6.705468126844415</v>
      </c>
      <c r="P95" s="3">
        <f>IF(O95&gt;21,"",N95)</f>
        <v>0.14913201898561537</v>
      </c>
      <c r="Q95" s="3">
        <f>IF(ISNUMBER(P95),SUMIF(A:A,A95,P:P),"")</f>
        <v>0.8523464017724047</v>
      </c>
      <c r="R95" s="3">
        <f>_xlfn.IFERROR(P95*(1/Q95),"")</f>
        <v>0.17496644401326036</v>
      </c>
      <c r="S95" s="8">
        <f>_xlfn.IFERROR(1/R95,"")</f>
        <v>5.715381630115384</v>
      </c>
    </row>
    <row r="96" spans="1:19" ht="15">
      <c r="A96" s="1">
        <v>61</v>
      </c>
      <c r="B96" s="5">
        <v>0.548611111111111</v>
      </c>
      <c r="C96" s="1" t="s">
        <v>563</v>
      </c>
      <c r="D96" s="1">
        <v>4</v>
      </c>
      <c r="E96" s="1">
        <v>2</v>
      </c>
      <c r="F96" s="1" t="s">
        <v>580</v>
      </c>
      <c r="G96" s="2">
        <v>59.4179</v>
      </c>
      <c r="H96" s="6">
        <f>1+_xlfn.COUNTIFS(A:A,A96,O:O,"&lt;"&amp;O96)</f>
        <v>3</v>
      </c>
      <c r="I96" s="2">
        <f>_xlfn.AVERAGEIF(A:A,A96,G:G)</f>
        <v>48.097141025641015</v>
      </c>
      <c r="J96" s="2">
        <f>G96-I96</f>
        <v>11.320758974358988</v>
      </c>
      <c r="K96" s="2">
        <f>90+J96</f>
        <v>101.320758974359</v>
      </c>
      <c r="L96" s="2">
        <f>EXP(0.06*K96)</f>
        <v>436.69959734969524</v>
      </c>
      <c r="M96" s="2">
        <f>SUMIF(A:A,A96,L:L)</f>
        <v>3939.5385271113005</v>
      </c>
      <c r="N96" s="3">
        <f>L96/M96</f>
        <v>0.11085044462553051</v>
      </c>
      <c r="O96" s="7">
        <f>1/N96</f>
        <v>9.021163635185683</v>
      </c>
      <c r="P96" s="3">
        <f>IF(O96&gt;21,"",N96)</f>
        <v>0.11085044462553051</v>
      </c>
      <c r="Q96" s="3">
        <f>IF(ISNUMBER(P96),SUMIF(A:A,A96,P:P),"")</f>
        <v>0.8523464017724047</v>
      </c>
      <c r="R96" s="3">
        <f>_xlfn.IFERROR(P96*(1/Q96),"")</f>
        <v>0.13005327927122526</v>
      </c>
      <c r="S96" s="8">
        <f>_xlfn.IFERROR(1/R96,"")</f>
        <v>7.689156364250582</v>
      </c>
    </row>
    <row r="97" spans="1:19" ht="15">
      <c r="A97" s="1">
        <v>61</v>
      </c>
      <c r="B97" s="5">
        <v>0.548611111111111</v>
      </c>
      <c r="C97" s="1" t="s">
        <v>563</v>
      </c>
      <c r="D97" s="1">
        <v>4</v>
      </c>
      <c r="E97" s="1">
        <v>10</v>
      </c>
      <c r="F97" s="1" t="s">
        <v>586</v>
      </c>
      <c r="G97" s="2">
        <v>56.6644</v>
      </c>
      <c r="H97" s="6">
        <f>1+_xlfn.COUNTIFS(A:A,A97,O:O,"&lt;"&amp;O97)</f>
        <v>4</v>
      </c>
      <c r="I97" s="2">
        <f>_xlfn.AVERAGEIF(A:A,A97,G:G)</f>
        <v>48.097141025641015</v>
      </c>
      <c r="J97" s="2">
        <f>G97-I97</f>
        <v>8.567258974358985</v>
      </c>
      <c r="K97" s="2">
        <f>90+J97</f>
        <v>98.56725897435899</v>
      </c>
      <c r="L97" s="2">
        <f>EXP(0.06*K97)</f>
        <v>370.19708961829735</v>
      </c>
      <c r="M97" s="2">
        <f>SUMIF(A:A,A97,L:L)</f>
        <v>3939.5385271113005</v>
      </c>
      <c r="N97" s="3">
        <f>L97/M97</f>
        <v>0.09396965839289494</v>
      </c>
      <c r="O97" s="7">
        <f>1/N97</f>
        <v>10.64173284337075</v>
      </c>
      <c r="P97" s="3">
        <f>IF(O97&gt;21,"",N97)</f>
        <v>0.09396965839289494</v>
      </c>
      <c r="Q97" s="3">
        <f>IF(ISNUMBER(P97),SUMIF(A:A,A97,P:P),"")</f>
        <v>0.8523464017724047</v>
      </c>
      <c r="R97" s="3">
        <f>_xlfn.IFERROR(P97*(1/Q97),"")</f>
        <v>0.11024820213646765</v>
      </c>
      <c r="S97" s="8">
        <f>_xlfn.IFERROR(1/R97,"")</f>
        <v>9.07044269767028</v>
      </c>
    </row>
    <row r="98" spans="1:19" ht="15">
      <c r="A98" s="1">
        <v>61</v>
      </c>
      <c r="B98" s="5">
        <v>0.548611111111111</v>
      </c>
      <c r="C98" s="1" t="s">
        <v>563</v>
      </c>
      <c r="D98" s="1">
        <v>4</v>
      </c>
      <c r="E98" s="1">
        <v>3</v>
      </c>
      <c r="F98" s="1" t="s">
        <v>581</v>
      </c>
      <c r="G98" s="2">
        <v>49.932266666666706</v>
      </c>
      <c r="H98" s="6">
        <f>1+_xlfn.COUNTIFS(A:A,A98,O:O,"&lt;"&amp;O98)</f>
        <v>5</v>
      </c>
      <c r="I98" s="2">
        <f>_xlfn.AVERAGEIF(A:A,A98,G:G)</f>
        <v>48.097141025641015</v>
      </c>
      <c r="J98" s="2">
        <f>G98-I98</f>
        <v>1.8351256410256909</v>
      </c>
      <c r="K98" s="2">
        <f>90+J98</f>
        <v>91.83512564102568</v>
      </c>
      <c r="L98" s="2">
        <f>EXP(0.06*K98)</f>
        <v>247.17770674874004</v>
      </c>
      <c r="M98" s="2">
        <f>SUMIF(A:A,A98,L:L)</f>
        <v>3939.5385271113005</v>
      </c>
      <c r="N98" s="3">
        <f>L98/M98</f>
        <v>0.06274280732316766</v>
      </c>
      <c r="O98" s="7">
        <f>1/N98</f>
        <v>15.938081872067462</v>
      </c>
      <c r="P98" s="3">
        <f>IF(O98&gt;21,"",N98)</f>
        <v>0.06274280732316766</v>
      </c>
      <c r="Q98" s="3">
        <f>IF(ISNUMBER(P98),SUMIF(A:A,A98,P:P),"")</f>
        <v>0.8523464017724047</v>
      </c>
      <c r="R98" s="3">
        <f>_xlfn.IFERROR(P98*(1/Q98),"")</f>
        <v>0.07361186390028472</v>
      </c>
      <c r="S98" s="8">
        <f>_xlfn.IFERROR(1/R98,"")</f>
        <v>13.584766734810692</v>
      </c>
    </row>
    <row r="99" spans="1:19" ht="15">
      <c r="A99" s="1">
        <v>61</v>
      </c>
      <c r="B99" s="5">
        <v>0.548611111111111</v>
      </c>
      <c r="C99" s="1" t="s">
        <v>563</v>
      </c>
      <c r="D99" s="1">
        <v>4</v>
      </c>
      <c r="E99" s="1">
        <v>5</v>
      </c>
      <c r="F99" s="1" t="s">
        <v>25</v>
      </c>
      <c r="G99" s="2">
        <v>49.2307666666666</v>
      </c>
      <c r="H99" s="6">
        <f>1+_xlfn.COUNTIFS(A:A,A99,O:O,"&lt;"&amp;O99)</f>
        <v>6</v>
      </c>
      <c r="I99" s="2">
        <f>_xlfn.AVERAGEIF(A:A,A99,G:G)</f>
        <v>48.097141025641015</v>
      </c>
      <c r="J99" s="2">
        <f>G99-I99</f>
        <v>1.1336256410255814</v>
      </c>
      <c r="K99" s="2">
        <f>90+J99</f>
        <v>91.13362564102559</v>
      </c>
      <c r="L99" s="2">
        <f>EXP(0.06*K99)</f>
        <v>236.98990338143082</v>
      </c>
      <c r="M99" s="2">
        <f>SUMIF(A:A,A99,L:L)</f>
        <v>3939.5385271113005</v>
      </c>
      <c r="N99" s="3">
        <f>L99/M99</f>
        <v>0.06015676753774652</v>
      </c>
      <c r="O99" s="7">
        <f>1/N99</f>
        <v>16.62323360995969</v>
      </c>
      <c r="P99" s="3">
        <f>IF(O99&gt;21,"",N99)</f>
        <v>0.06015676753774652</v>
      </c>
      <c r="Q99" s="3">
        <f>IF(ISNUMBER(P99),SUMIF(A:A,A99,P:P),"")</f>
        <v>0.8523464017724047</v>
      </c>
      <c r="R99" s="3">
        <f>_xlfn.IFERROR(P99*(1/Q99),"")</f>
        <v>0.07057783949419394</v>
      </c>
      <c r="S99" s="8">
        <f>_xlfn.IFERROR(1/R99,"")</f>
        <v>14.168753353271244</v>
      </c>
    </row>
    <row r="100" spans="1:19" ht="15">
      <c r="A100" s="1">
        <v>61</v>
      </c>
      <c r="B100" s="5">
        <v>0.548611111111111</v>
      </c>
      <c r="C100" s="1" t="s">
        <v>563</v>
      </c>
      <c r="D100" s="1">
        <v>4</v>
      </c>
      <c r="E100" s="1">
        <v>6</v>
      </c>
      <c r="F100" s="1" t="s">
        <v>583</v>
      </c>
      <c r="G100" s="2">
        <v>48.0253333333334</v>
      </c>
      <c r="H100" s="6">
        <f>1+_xlfn.COUNTIFS(A:A,A100,O:O,"&lt;"&amp;O100)</f>
        <v>7</v>
      </c>
      <c r="I100" s="2">
        <f>_xlfn.AVERAGEIF(A:A,A100,G:G)</f>
        <v>48.097141025641015</v>
      </c>
      <c r="J100" s="2">
        <f>G100-I100</f>
        <v>-0.07180769230761541</v>
      </c>
      <c r="K100" s="2">
        <f>90+J100</f>
        <v>89.92819230769238</v>
      </c>
      <c r="L100" s="2">
        <f>EXP(0.06*K100)</f>
        <v>220.45454719356368</v>
      </c>
      <c r="M100" s="2">
        <f>SUMIF(A:A,A100,L:L)</f>
        <v>3939.5385271113005</v>
      </c>
      <c r="N100" s="3">
        <f>L100/M100</f>
        <v>0.05595948501999137</v>
      </c>
      <c r="O100" s="7">
        <f>1/N100</f>
        <v>17.870071528405823</v>
      </c>
      <c r="P100" s="3">
        <f>IF(O100&gt;21,"",N100)</f>
        <v>0.05595948501999137</v>
      </c>
      <c r="Q100" s="3">
        <f>IF(ISNUMBER(P100),SUMIF(A:A,A100,P:P),"")</f>
        <v>0.8523464017724047</v>
      </c>
      <c r="R100" s="3">
        <f>_xlfn.IFERROR(P100*(1/Q100),"")</f>
        <v>0.0656534536939757</v>
      </c>
      <c r="S100" s="8">
        <f>_xlfn.IFERROR(1/R100,"")</f>
        <v>15.2314911666522</v>
      </c>
    </row>
    <row r="101" spans="1:19" ht="15">
      <c r="A101" s="1">
        <v>61</v>
      </c>
      <c r="B101" s="5">
        <v>0.548611111111111</v>
      </c>
      <c r="C101" s="1" t="s">
        <v>563</v>
      </c>
      <c r="D101" s="1">
        <v>4</v>
      </c>
      <c r="E101" s="1">
        <v>1</v>
      </c>
      <c r="F101" s="1" t="s">
        <v>579</v>
      </c>
      <c r="G101" s="2">
        <v>46.0858333333334</v>
      </c>
      <c r="H101" s="6">
        <f>1+_xlfn.COUNTIFS(A:A,A101,O:O,"&lt;"&amp;O101)</f>
        <v>8</v>
      </c>
      <c r="I101" s="2">
        <f>_xlfn.AVERAGEIF(A:A,A101,G:G)</f>
        <v>48.097141025641015</v>
      </c>
      <c r="J101" s="2">
        <f>G101-I101</f>
        <v>-2.011307692307618</v>
      </c>
      <c r="K101" s="2">
        <f>90+J101</f>
        <v>87.98869230769239</v>
      </c>
      <c r="L101" s="2">
        <f>EXP(0.06*K101)</f>
        <v>196.23669112935568</v>
      </c>
      <c r="M101" s="2">
        <f>SUMIF(A:A,A101,L:L)</f>
        <v>3939.5385271113005</v>
      </c>
      <c r="N101" s="3">
        <f>L101/M101</f>
        <v>0.04981210103134792</v>
      </c>
      <c r="O101" s="7">
        <f>1/N101</f>
        <v>20.075443101078523</v>
      </c>
      <c r="P101" s="3">
        <f>IF(O101&gt;21,"",N101)</f>
        <v>0.04981210103134792</v>
      </c>
      <c r="Q101" s="3">
        <f>IF(ISNUMBER(P101),SUMIF(A:A,A101,P:P),"")</f>
        <v>0.8523464017724047</v>
      </c>
      <c r="R101" s="3">
        <f>_xlfn.IFERROR(P101*(1/Q101),"")</f>
        <v>0.05844114661335645</v>
      </c>
      <c r="S101" s="8">
        <f>_xlfn.IFERROR(1/R101,"")</f>
        <v>17.111231691190923</v>
      </c>
    </row>
    <row r="102" spans="1:19" ht="15">
      <c r="A102" s="1">
        <v>61</v>
      </c>
      <c r="B102" s="5">
        <v>0.548611111111111</v>
      </c>
      <c r="C102" s="1" t="s">
        <v>563</v>
      </c>
      <c r="D102" s="1">
        <v>4</v>
      </c>
      <c r="E102" s="1">
        <v>8</v>
      </c>
      <c r="F102" s="1" t="s">
        <v>584</v>
      </c>
      <c r="G102" s="2">
        <v>45.2160333333333</v>
      </c>
      <c r="H102" s="6">
        <f>1+_xlfn.COUNTIFS(A:A,A102,O:O,"&lt;"&amp;O102)</f>
        <v>9</v>
      </c>
      <c r="I102" s="2">
        <f>_xlfn.AVERAGEIF(A:A,A102,G:G)</f>
        <v>48.097141025641015</v>
      </c>
      <c r="J102" s="2">
        <f>G102-I102</f>
        <v>-2.8811076923077152</v>
      </c>
      <c r="K102" s="2">
        <f>90+J102</f>
        <v>87.11889230769228</v>
      </c>
      <c r="L102" s="2">
        <f>EXP(0.06*K102)</f>
        <v>186.25813580153726</v>
      </c>
      <c r="M102" s="2">
        <f>SUMIF(A:A,A102,L:L)</f>
        <v>3939.5385271113005</v>
      </c>
      <c r="N102" s="3">
        <f>L102/M102</f>
        <v>0.04727917610647473</v>
      </c>
      <c r="O102" s="7">
        <f>1/N102</f>
        <v>21.150960789755665</v>
      </c>
      <c r="P102" s="3">
        <f>IF(O102&gt;21,"",N102)</f>
      </c>
      <c r="Q102" s="3">
        <f>IF(ISNUMBER(P102),SUMIF(A:A,A102,P:P),"")</f>
      </c>
      <c r="R102" s="3">
        <f>_xlfn.IFERROR(P102*(1/Q102),"")</f>
      </c>
      <c r="S102" s="8">
        <f>_xlfn.IFERROR(1/R102,"")</f>
      </c>
    </row>
    <row r="103" spans="1:19" ht="15">
      <c r="A103" s="1">
        <v>61</v>
      </c>
      <c r="B103" s="5">
        <v>0.548611111111111</v>
      </c>
      <c r="C103" s="1" t="s">
        <v>563</v>
      </c>
      <c r="D103" s="1">
        <v>4</v>
      </c>
      <c r="E103" s="1">
        <v>9</v>
      </c>
      <c r="F103" s="1" t="s">
        <v>585</v>
      </c>
      <c r="G103" s="2">
        <v>40.0526333333333</v>
      </c>
      <c r="H103" s="6">
        <f>1+_xlfn.COUNTIFS(A:A,A103,O:O,"&lt;"&amp;O103)</f>
        <v>11</v>
      </c>
      <c r="I103" s="2">
        <f>_xlfn.AVERAGEIF(A:A,A103,G:G)</f>
        <v>48.097141025641015</v>
      </c>
      <c r="J103" s="2">
        <f>G103-I103</f>
        <v>-8.044507692307718</v>
      </c>
      <c r="K103" s="2">
        <f>90+J103</f>
        <v>81.95549230769228</v>
      </c>
      <c r="L103" s="2">
        <f>EXP(0.06*K103)</f>
        <v>136.63724105053709</v>
      </c>
      <c r="M103" s="2">
        <f>SUMIF(A:A,A103,L:L)</f>
        <v>3939.5385271113005</v>
      </c>
      <c r="N103" s="3">
        <f>L103/M103</f>
        <v>0.034683565120691304</v>
      </c>
      <c r="O103" s="7">
        <f>1/N103</f>
        <v>28.832099483435925</v>
      </c>
      <c r="P103" s="3">
        <f>IF(O103&gt;21,"",N103)</f>
      </c>
      <c r="Q103" s="3">
        <f>IF(ISNUMBER(P103),SUMIF(A:A,A103,P:P),"")</f>
      </c>
      <c r="R103" s="3">
        <f>_xlfn.IFERROR(P103*(1/Q103),"")</f>
      </c>
      <c r="S103" s="8">
        <f>_xlfn.IFERROR(1/R103,"")</f>
      </c>
    </row>
    <row r="104" spans="1:19" ht="15">
      <c r="A104" s="1">
        <v>61</v>
      </c>
      <c r="B104" s="5">
        <v>0.548611111111111</v>
      </c>
      <c r="C104" s="1" t="s">
        <v>563</v>
      </c>
      <c r="D104" s="1">
        <v>4</v>
      </c>
      <c r="E104" s="1">
        <v>11</v>
      </c>
      <c r="F104" s="1" t="s">
        <v>587</v>
      </c>
      <c r="G104" s="2">
        <v>21.6913</v>
      </c>
      <c r="H104" s="6">
        <f>1+_xlfn.COUNTIFS(A:A,A104,O:O,"&lt;"&amp;O104)</f>
        <v>13</v>
      </c>
      <c r="I104" s="2">
        <f>_xlfn.AVERAGEIF(A:A,A104,G:G)</f>
        <v>48.097141025641015</v>
      </c>
      <c r="J104" s="2">
        <f>G104-I104</f>
        <v>-26.405841025641017</v>
      </c>
      <c r="K104" s="2">
        <f>90+J104</f>
        <v>63.59415897435898</v>
      </c>
      <c r="L104" s="2">
        <f>EXP(0.06*K104)</f>
        <v>45.4062399057823</v>
      </c>
      <c r="M104" s="2">
        <f>SUMIF(A:A,A104,L:L)</f>
        <v>3939.5385271113005</v>
      </c>
      <c r="N104" s="3">
        <f>L104/M104</f>
        <v>0.011525776329715654</v>
      </c>
      <c r="O104" s="7">
        <f>1/N104</f>
        <v>86.7620515437046</v>
      </c>
      <c r="P104" s="3">
        <f>IF(O104&gt;21,"",N104)</f>
      </c>
      <c r="Q104" s="3">
        <f>IF(ISNUMBER(P104),SUMIF(A:A,A104,P:P),"")</f>
      </c>
      <c r="R104" s="3">
        <f>_xlfn.IFERROR(P104*(1/Q104),"")</f>
      </c>
      <c r="S104" s="8">
        <f>_xlfn.IFERROR(1/R104,"")</f>
      </c>
    </row>
    <row r="105" spans="1:19" ht="15">
      <c r="A105" s="1">
        <v>61</v>
      </c>
      <c r="B105" s="5">
        <v>0.548611111111111</v>
      </c>
      <c r="C105" s="1" t="s">
        <v>563</v>
      </c>
      <c r="D105" s="1">
        <v>4</v>
      </c>
      <c r="E105" s="1">
        <v>13</v>
      </c>
      <c r="F105" s="1" t="s">
        <v>589</v>
      </c>
      <c r="G105" s="2">
        <v>40.2331333333333</v>
      </c>
      <c r="H105" s="6">
        <f>1+_xlfn.COUNTIFS(A:A,A105,O:O,"&lt;"&amp;O105)</f>
        <v>10</v>
      </c>
      <c r="I105" s="2">
        <f>_xlfn.AVERAGEIF(A:A,A105,G:G)</f>
        <v>48.097141025641015</v>
      </c>
      <c r="J105" s="2">
        <f>G105-I105</f>
        <v>-7.864007692307716</v>
      </c>
      <c r="K105" s="2">
        <f>90+J105</f>
        <v>82.13599230769228</v>
      </c>
      <c r="L105" s="2">
        <f>EXP(0.06*K105)</f>
        <v>138.12506439244237</v>
      </c>
      <c r="M105" s="2">
        <f>SUMIF(A:A,A105,L:L)</f>
        <v>3939.5385271113005</v>
      </c>
      <c r="N105" s="3">
        <f>L105/M105</f>
        <v>0.03506122949220748</v>
      </c>
      <c r="O105" s="7">
        <f>1/N105</f>
        <v>28.521532601195705</v>
      </c>
      <c r="P105" s="3">
        <f>IF(O105&gt;21,"",N105)</f>
      </c>
      <c r="Q105" s="3">
        <f>IF(ISNUMBER(P105),SUMIF(A:A,A105,P:P),"")</f>
      </c>
      <c r="R105" s="3">
        <f>_xlfn.IFERROR(P105*(1/Q105),"")</f>
      </c>
      <c r="S105" s="8">
        <f>_xlfn.IFERROR(1/R105,"")</f>
      </c>
    </row>
    <row r="106" spans="1:19" ht="15">
      <c r="A106" s="1">
        <v>61</v>
      </c>
      <c r="B106" s="5">
        <v>0.548611111111111</v>
      </c>
      <c r="C106" s="1" t="s">
        <v>563</v>
      </c>
      <c r="D106" s="1">
        <v>4</v>
      </c>
      <c r="E106" s="1">
        <v>14</v>
      </c>
      <c r="F106" s="1" t="s">
        <v>590</v>
      </c>
      <c r="G106" s="2">
        <v>30.1130333333333</v>
      </c>
      <c r="H106" s="6">
        <f>1+_xlfn.COUNTIFS(A:A,A106,O:O,"&lt;"&amp;O106)</f>
        <v>12</v>
      </c>
      <c r="I106" s="2">
        <f>_xlfn.AVERAGEIF(A:A,A106,G:G)</f>
        <v>48.097141025641015</v>
      </c>
      <c r="J106" s="2">
        <f>G106-I106</f>
        <v>-17.984107692307717</v>
      </c>
      <c r="K106" s="2">
        <f>90+J106</f>
        <v>72.01589230769228</v>
      </c>
      <c r="L106" s="2">
        <f>EXP(0.06*K106)</f>
        <v>75.26035773392566</v>
      </c>
      <c r="M106" s="2">
        <f>SUMIF(A:A,A106,L:L)</f>
        <v>3939.5385271113005</v>
      </c>
      <c r="N106" s="3">
        <f>L106/M106</f>
        <v>0.019103851178506166</v>
      </c>
      <c r="O106" s="7">
        <f>1/N106</f>
        <v>52.34546640130367</v>
      </c>
      <c r="P106" s="3">
        <f>IF(O106&gt;21,"",N106)</f>
      </c>
      <c r="Q106" s="3">
        <f>IF(ISNUMBER(P106),SUMIF(A:A,A106,P:P),"")</f>
      </c>
      <c r="R106" s="3">
        <f>_xlfn.IFERROR(P106*(1/Q106),"")</f>
      </c>
      <c r="S106" s="8">
        <f>_xlfn.IFERROR(1/R106,"")</f>
      </c>
    </row>
    <row r="107" spans="1:19" ht="15">
      <c r="A107" s="1">
        <v>21</v>
      </c>
      <c r="B107" s="5">
        <v>0.55625</v>
      </c>
      <c r="C107" s="1" t="s">
        <v>152</v>
      </c>
      <c r="D107" s="1">
        <v>3</v>
      </c>
      <c r="E107" s="1">
        <v>4</v>
      </c>
      <c r="F107" s="1" t="s">
        <v>176</v>
      </c>
      <c r="G107" s="2">
        <v>69.91579999999999</v>
      </c>
      <c r="H107" s="6">
        <f>1+_xlfn.COUNTIFS(A:A,A107,O:O,"&lt;"&amp;O107)</f>
        <v>1</v>
      </c>
      <c r="I107" s="2">
        <f>_xlfn.AVERAGEIF(A:A,A107,G:G)</f>
        <v>50.92045238095238</v>
      </c>
      <c r="J107" s="2">
        <f>G107-I107</f>
        <v>18.995347619047607</v>
      </c>
      <c r="K107" s="2">
        <f>90+J107</f>
        <v>108.9953476190476</v>
      </c>
      <c r="L107" s="2">
        <f>EXP(0.06*K107)</f>
        <v>692.0933581523661</v>
      </c>
      <c r="M107" s="2">
        <f>SUMIF(A:A,A107,L:L)</f>
        <v>3935.2511223475135</v>
      </c>
      <c r="N107" s="3">
        <f>L107/M107</f>
        <v>0.17587018887361588</v>
      </c>
      <c r="O107" s="7">
        <f>1/N107</f>
        <v>5.68601197510865</v>
      </c>
      <c r="P107" s="3">
        <f>IF(O107&gt;21,"",N107)</f>
        <v>0.17587018887361588</v>
      </c>
      <c r="Q107" s="3">
        <f>IF(ISNUMBER(P107),SUMIF(A:A,A107,P:P),"")</f>
        <v>0.8756376591275505</v>
      </c>
      <c r="R107" s="3">
        <f>_xlfn.IFERROR(P107*(1/Q107),"")</f>
        <v>0.20084813283252997</v>
      </c>
      <c r="S107" s="8">
        <f>_xlfn.IFERROR(1/R107,"")</f>
        <v>4.978886215655359</v>
      </c>
    </row>
    <row r="108" spans="1:19" ht="15">
      <c r="A108" s="1">
        <v>21</v>
      </c>
      <c r="B108" s="5">
        <v>0.55625</v>
      </c>
      <c r="C108" s="1" t="s">
        <v>152</v>
      </c>
      <c r="D108" s="1">
        <v>3</v>
      </c>
      <c r="E108" s="1">
        <v>3</v>
      </c>
      <c r="F108" s="1" t="s">
        <v>175</v>
      </c>
      <c r="G108" s="2">
        <v>64.4947333333334</v>
      </c>
      <c r="H108" s="6">
        <f>1+_xlfn.COUNTIFS(A:A,A108,O:O,"&lt;"&amp;O108)</f>
        <v>2</v>
      </c>
      <c r="I108" s="2">
        <f>_xlfn.AVERAGEIF(A:A,A108,G:G)</f>
        <v>50.92045238095238</v>
      </c>
      <c r="J108" s="2">
        <f>G108-I108</f>
        <v>13.574280952381017</v>
      </c>
      <c r="K108" s="2">
        <f>90+J108</f>
        <v>103.57428095238102</v>
      </c>
      <c r="L108" s="2">
        <f>EXP(0.06*K108)</f>
        <v>499.92438507852745</v>
      </c>
      <c r="M108" s="2">
        <f>SUMIF(A:A,A108,L:L)</f>
        <v>3935.2511223475135</v>
      </c>
      <c r="N108" s="3">
        <f>L108/M108</f>
        <v>0.12703747982931907</v>
      </c>
      <c r="O108" s="7">
        <f>1/N108</f>
        <v>7.871692679542666</v>
      </c>
      <c r="P108" s="3">
        <f>IF(O108&gt;21,"",N108)</f>
        <v>0.12703747982931907</v>
      </c>
      <c r="Q108" s="3">
        <f>IF(ISNUMBER(P108),SUMIF(A:A,A108,P:P),"")</f>
        <v>0.8756376591275505</v>
      </c>
      <c r="R108" s="3">
        <f>_xlfn.IFERROR(P108*(1/Q108),"")</f>
        <v>0.145079963732823</v>
      </c>
      <c r="S108" s="8">
        <f>_xlfn.IFERROR(1/R108,"")</f>
        <v>6.892750551286216</v>
      </c>
    </row>
    <row r="109" spans="1:19" ht="15">
      <c r="A109" s="1">
        <v>21</v>
      </c>
      <c r="B109" s="5">
        <v>0.55625</v>
      </c>
      <c r="C109" s="1" t="s">
        <v>152</v>
      </c>
      <c r="D109" s="1">
        <v>3</v>
      </c>
      <c r="E109" s="1">
        <v>14</v>
      </c>
      <c r="F109" s="1" t="s">
        <v>185</v>
      </c>
      <c r="G109" s="2">
        <v>63.0043666666666</v>
      </c>
      <c r="H109" s="6">
        <f>1+_xlfn.COUNTIFS(A:A,A109,O:O,"&lt;"&amp;O109)</f>
        <v>3</v>
      </c>
      <c r="I109" s="2">
        <f>_xlfn.AVERAGEIF(A:A,A109,G:G)</f>
        <v>50.92045238095238</v>
      </c>
      <c r="J109" s="2">
        <f>G109-I109</f>
        <v>12.083914285714215</v>
      </c>
      <c r="K109" s="2">
        <f>90+J109</f>
        <v>102.08391428571421</v>
      </c>
      <c r="L109" s="2">
        <f>EXP(0.06*K109)</f>
        <v>457.16064830520713</v>
      </c>
      <c r="M109" s="2">
        <f>SUMIF(A:A,A109,L:L)</f>
        <v>3935.2511223475135</v>
      </c>
      <c r="N109" s="3">
        <f>L109/M109</f>
        <v>0.11617064174356806</v>
      </c>
      <c r="O109" s="7">
        <f>1/N109</f>
        <v>8.608026821504293</v>
      </c>
      <c r="P109" s="3">
        <f>IF(O109&gt;21,"",N109)</f>
        <v>0.11617064174356806</v>
      </c>
      <c r="Q109" s="3">
        <f>IF(ISNUMBER(P109),SUMIF(A:A,A109,P:P),"")</f>
        <v>0.8756376591275505</v>
      </c>
      <c r="R109" s="3">
        <f>_xlfn.IFERROR(P109*(1/Q109),"")</f>
        <v>0.1326697641799871</v>
      </c>
      <c r="S109" s="8">
        <f>_xlfn.IFERROR(1/R109,"")</f>
        <v>7.537512455689187</v>
      </c>
    </row>
    <row r="110" spans="1:19" ht="15">
      <c r="A110" s="1">
        <v>21</v>
      </c>
      <c r="B110" s="5">
        <v>0.55625</v>
      </c>
      <c r="C110" s="1" t="s">
        <v>152</v>
      </c>
      <c r="D110" s="1">
        <v>3</v>
      </c>
      <c r="E110" s="1">
        <v>12</v>
      </c>
      <c r="F110" s="1" t="s">
        <v>22</v>
      </c>
      <c r="G110" s="2">
        <v>60.8468</v>
      </c>
      <c r="H110" s="6">
        <f>1+_xlfn.COUNTIFS(A:A,A110,O:O,"&lt;"&amp;O110)</f>
        <v>4</v>
      </c>
      <c r="I110" s="2">
        <f>_xlfn.AVERAGEIF(A:A,A110,G:G)</f>
        <v>50.92045238095238</v>
      </c>
      <c r="J110" s="2">
        <f>G110-I110</f>
        <v>9.926347619047618</v>
      </c>
      <c r="K110" s="2">
        <f>90+J110</f>
        <v>99.92634761904762</v>
      </c>
      <c r="L110" s="2">
        <f>EXP(0.06*K110)</f>
        <v>401.6499174701855</v>
      </c>
      <c r="M110" s="2">
        <f>SUMIF(A:A,A110,L:L)</f>
        <v>3935.2511223475135</v>
      </c>
      <c r="N110" s="3">
        <f>L110/M110</f>
        <v>0.10206462179485701</v>
      </c>
      <c r="O110" s="7">
        <f>1/N110</f>
        <v>9.79771425607134</v>
      </c>
      <c r="P110" s="3">
        <f>IF(O110&gt;21,"",N110)</f>
        <v>0.10206462179485701</v>
      </c>
      <c r="Q110" s="3">
        <f>IF(ISNUMBER(P110),SUMIF(A:A,A110,P:P),"")</f>
        <v>0.8756376591275505</v>
      </c>
      <c r="R110" s="3">
        <f>_xlfn.IFERROR(P110*(1/Q110),"")</f>
        <v>0.1165603383213897</v>
      </c>
      <c r="S110" s="8">
        <f>_xlfn.IFERROR(1/R110,"")</f>
        <v>8.579247575986937</v>
      </c>
    </row>
    <row r="111" spans="1:19" ht="15">
      <c r="A111" s="1">
        <v>21</v>
      </c>
      <c r="B111" s="5">
        <v>0.55625</v>
      </c>
      <c r="C111" s="1" t="s">
        <v>152</v>
      </c>
      <c r="D111" s="1">
        <v>3</v>
      </c>
      <c r="E111" s="1">
        <v>5</v>
      </c>
      <c r="F111" s="1" t="s">
        <v>177</v>
      </c>
      <c r="G111" s="2">
        <v>59.4815333333334</v>
      </c>
      <c r="H111" s="6">
        <f>1+_xlfn.COUNTIFS(A:A,A111,O:O,"&lt;"&amp;O111)</f>
        <v>5</v>
      </c>
      <c r="I111" s="2">
        <f>_xlfn.AVERAGEIF(A:A,A111,G:G)</f>
        <v>50.92045238095238</v>
      </c>
      <c r="J111" s="2">
        <f>G111-I111</f>
        <v>8.561080952381019</v>
      </c>
      <c r="K111" s="2">
        <f>90+J111</f>
        <v>98.56108095238102</v>
      </c>
      <c r="L111" s="2">
        <f>EXP(0.06*K111)</f>
        <v>370.05988990320316</v>
      </c>
      <c r="M111" s="2">
        <f>SUMIF(A:A,A111,L:L)</f>
        <v>3935.2511223475135</v>
      </c>
      <c r="N111" s="3">
        <f>L111/M111</f>
        <v>0.09403717282531378</v>
      </c>
      <c r="O111" s="7">
        <f>1/N111</f>
        <v>10.634092561009139</v>
      </c>
      <c r="P111" s="3">
        <f>IF(O111&gt;21,"",N111)</f>
        <v>0.09403717282531378</v>
      </c>
      <c r="Q111" s="3">
        <f>IF(ISNUMBER(P111),SUMIF(A:A,A111,P:P),"")</f>
        <v>0.8756376591275505</v>
      </c>
      <c r="R111" s="3">
        <f>_xlfn.IFERROR(P111*(1/Q111),"")</f>
        <v>0.10739279180729681</v>
      </c>
      <c r="S111" s="8">
        <f>_xlfn.IFERROR(1/R111,"")</f>
        <v>9.311611917067742</v>
      </c>
    </row>
    <row r="112" spans="1:19" ht="15">
      <c r="A112" s="1">
        <v>21</v>
      </c>
      <c r="B112" s="5">
        <v>0.55625</v>
      </c>
      <c r="C112" s="1" t="s">
        <v>152</v>
      </c>
      <c r="D112" s="1">
        <v>3</v>
      </c>
      <c r="E112" s="1">
        <v>8</v>
      </c>
      <c r="F112" s="1" t="s">
        <v>180</v>
      </c>
      <c r="G112" s="2">
        <v>55.4052</v>
      </c>
      <c r="H112" s="6">
        <f>1+_xlfn.COUNTIFS(A:A,A112,O:O,"&lt;"&amp;O112)</f>
        <v>6</v>
      </c>
      <c r="I112" s="2">
        <f>_xlfn.AVERAGEIF(A:A,A112,G:G)</f>
        <v>50.92045238095238</v>
      </c>
      <c r="J112" s="2">
        <f>G112-I112</f>
        <v>4.484747619047617</v>
      </c>
      <c r="K112" s="2">
        <f>90+J112</f>
        <v>94.48474761904762</v>
      </c>
      <c r="L112" s="2">
        <f>EXP(0.06*K112)</f>
        <v>289.7692327722179</v>
      </c>
      <c r="M112" s="2">
        <f>SUMIF(A:A,A112,L:L)</f>
        <v>3935.2511223475135</v>
      </c>
      <c r="N112" s="3">
        <f>L112/M112</f>
        <v>0.07363424182174186</v>
      </c>
      <c r="O112" s="7">
        <f>1/N112</f>
        <v>13.580638236499526</v>
      </c>
      <c r="P112" s="3">
        <f>IF(O112&gt;21,"",N112)</f>
        <v>0.07363424182174186</v>
      </c>
      <c r="Q112" s="3">
        <f>IF(ISNUMBER(P112),SUMIF(A:A,A112,P:P),"")</f>
        <v>0.8756376591275505</v>
      </c>
      <c r="R112" s="3">
        <f>_xlfn.IFERROR(P112*(1/Q112),"")</f>
        <v>0.08409213680360435</v>
      </c>
      <c r="S112" s="8">
        <f>_xlfn.IFERROR(1/R112,"")</f>
        <v>11.891718274866552</v>
      </c>
    </row>
    <row r="113" spans="1:19" ht="15">
      <c r="A113" s="1">
        <v>21</v>
      </c>
      <c r="B113" s="5">
        <v>0.55625</v>
      </c>
      <c r="C113" s="1" t="s">
        <v>152</v>
      </c>
      <c r="D113" s="1">
        <v>3</v>
      </c>
      <c r="E113" s="1">
        <v>1</v>
      </c>
      <c r="F113" s="1" t="s">
        <v>173</v>
      </c>
      <c r="G113" s="2">
        <v>55.298133333333396</v>
      </c>
      <c r="H113" s="6">
        <f>1+_xlfn.COUNTIFS(A:A,A113,O:O,"&lt;"&amp;O113)</f>
        <v>7</v>
      </c>
      <c r="I113" s="2">
        <f>_xlfn.AVERAGEIF(A:A,A113,G:G)</f>
        <v>50.92045238095238</v>
      </c>
      <c r="J113" s="2">
        <f>G113-I113</f>
        <v>4.377680952381013</v>
      </c>
      <c r="K113" s="2">
        <f>90+J113</f>
        <v>94.37768095238101</v>
      </c>
      <c r="L113" s="2">
        <f>EXP(0.06*K113)</f>
        <v>287.9137215041474</v>
      </c>
      <c r="M113" s="2">
        <f>SUMIF(A:A,A113,L:L)</f>
        <v>3935.2511223475135</v>
      </c>
      <c r="N113" s="3">
        <f>L113/M113</f>
        <v>0.0731627315647386</v>
      </c>
      <c r="O113" s="7">
        <f>1/N113</f>
        <v>13.668161078911364</v>
      </c>
      <c r="P113" s="3">
        <f>IF(O113&gt;21,"",N113)</f>
        <v>0.0731627315647386</v>
      </c>
      <c r="Q113" s="3">
        <f>IF(ISNUMBER(P113),SUMIF(A:A,A113,P:P),"")</f>
        <v>0.8756376591275505</v>
      </c>
      <c r="R113" s="3">
        <f>_xlfn.IFERROR(P113*(1/Q113),"")</f>
        <v>0.08355366035494058</v>
      </c>
      <c r="S113" s="8">
        <f>_xlfn.IFERROR(1/R113,"")</f>
        <v>11.968356571716242</v>
      </c>
    </row>
    <row r="114" spans="1:19" ht="15">
      <c r="A114" s="1">
        <v>21</v>
      </c>
      <c r="B114" s="5">
        <v>0.55625</v>
      </c>
      <c r="C114" s="1" t="s">
        <v>152</v>
      </c>
      <c r="D114" s="1">
        <v>3</v>
      </c>
      <c r="E114" s="1">
        <v>6</v>
      </c>
      <c r="F114" s="1" t="s">
        <v>178</v>
      </c>
      <c r="G114" s="2">
        <v>53.3574</v>
      </c>
      <c r="H114" s="6">
        <f>1+_xlfn.COUNTIFS(A:A,A114,O:O,"&lt;"&amp;O114)</f>
        <v>8</v>
      </c>
      <c r="I114" s="2">
        <f>_xlfn.AVERAGEIF(A:A,A114,G:G)</f>
        <v>50.92045238095238</v>
      </c>
      <c r="J114" s="2">
        <f>G114-I114</f>
        <v>2.436947619047615</v>
      </c>
      <c r="K114" s="2">
        <f>90+J114</f>
        <v>92.43694761904761</v>
      </c>
      <c r="L114" s="2">
        <f>EXP(0.06*K114)</f>
        <v>256.2662279782003</v>
      </c>
      <c r="M114" s="2">
        <f>SUMIF(A:A,A114,L:L)</f>
        <v>3935.2511223475135</v>
      </c>
      <c r="N114" s="3">
        <f>L114/M114</f>
        <v>0.06512067972559998</v>
      </c>
      <c r="O114" s="7">
        <f>1/N114</f>
        <v>15.356105068523785</v>
      </c>
      <c r="P114" s="3">
        <f>IF(O114&gt;21,"",N114)</f>
        <v>0.06512067972559998</v>
      </c>
      <c r="Q114" s="3">
        <f>IF(ISNUMBER(P114),SUMIF(A:A,A114,P:P),"")</f>
        <v>0.8756376591275505</v>
      </c>
      <c r="R114" s="3">
        <f>_xlfn.IFERROR(P114*(1/Q114),"")</f>
        <v>0.07436943700032678</v>
      </c>
      <c r="S114" s="8">
        <f>_xlfn.IFERROR(1/R114,"")</f>
        <v>13.446383895518881</v>
      </c>
    </row>
    <row r="115" spans="1:19" ht="15">
      <c r="A115" s="1">
        <v>21</v>
      </c>
      <c r="B115" s="5">
        <v>0.55625</v>
      </c>
      <c r="C115" s="1" t="s">
        <v>152</v>
      </c>
      <c r="D115" s="1">
        <v>3</v>
      </c>
      <c r="E115" s="1">
        <v>2</v>
      </c>
      <c r="F115" s="1" t="s">
        <v>174</v>
      </c>
      <c r="G115" s="2">
        <v>37.7947</v>
      </c>
      <c r="H115" s="6">
        <f>1+_xlfn.COUNTIFS(A:A,A115,O:O,"&lt;"&amp;O115)</f>
        <v>12</v>
      </c>
      <c r="I115" s="2">
        <f>_xlfn.AVERAGEIF(A:A,A115,G:G)</f>
        <v>50.92045238095238</v>
      </c>
      <c r="J115" s="2">
        <f>G115-I115</f>
        <v>-13.125752380952385</v>
      </c>
      <c r="K115" s="2">
        <f>90+J115</f>
        <v>76.87424761904762</v>
      </c>
      <c r="L115" s="2">
        <f>EXP(0.06*K115)</f>
        <v>100.73112689177749</v>
      </c>
      <c r="M115" s="2">
        <f>SUMIF(A:A,A115,L:L)</f>
        <v>3935.2511223475135</v>
      </c>
      <c r="N115" s="3">
        <f>L115/M115</f>
        <v>0.02559712805105253</v>
      </c>
      <c r="O115" s="7">
        <f>1/N115</f>
        <v>39.06688273799845</v>
      </c>
      <c r="P115" s="3">
        <f>IF(O115&gt;21,"",N115)</f>
      </c>
      <c r="Q115" s="3">
        <f>IF(ISNUMBER(P115),SUMIF(A:A,A115,P:P),"")</f>
      </c>
      <c r="R115" s="3">
        <f>_xlfn.IFERROR(P115*(1/Q115),"")</f>
      </c>
      <c r="S115" s="8">
        <f>_xlfn.IFERROR(1/R115,"")</f>
      </c>
    </row>
    <row r="116" spans="1:19" ht="15">
      <c r="A116" s="1">
        <v>21</v>
      </c>
      <c r="B116" s="5">
        <v>0.55625</v>
      </c>
      <c r="C116" s="1" t="s">
        <v>152</v>
      </c>
      <c r="D116" s="1">
        <v>3</v>
      </c>
      <c r="E116" s="1">
        <v>7</v>
      </c>
      <c r="F116" s="1" t="s">
        <v>179</v>
      </c>
      <c r="G116" s="2">
        <v>33.089</v>
      </c>
      <c r="H116" s="6">
        <f>1+_xlfn.COUNTIFS(A:A,A116,O:O,"&lt;"&amp;O116)</f>
        <v>13</v>
      </c>
      <c r="I116" s="2">
        <f>_xlfn.AVERAGEIF(A:A,A116,G:G)</f>
        <v>50.92045238095238</v>
      </c>
      <c r="J116" s="2">
        <f>G116-I116</f>
        <v>-17.831452380952385</v>
      </c>
      <c r="K116" s="2">
        <f>90+J116</f>
        <v>72.16854761904762</v>
      </c>
      <c r="L116" s="2">
        <f>EXP(0.06*K116)</f>
        <v>75.95285790804513</v>
      </c>
      <c r="M116" s="2">
        <f>SUMIF(A:A,A116,L:L)</f>
        <v>3935.2511223475135</v>
      </c>
      <c r="N116" s="3">
        <f>L116/M116</f>
        <v>0.019300638141419708</v>
      </c>
      <c r="O116" s="7">
        <f>1/N116</f>
        <v>51.81175838191444</v>
      </c>
      <c r="P116" s="3">
        <f>IF(O116&gt;21,"",N116)</f>
      </c>
      <c r="Q116" s="3">
        <f>IF(ISNUMBER(P116),SUMIF(A:A,A116,P:P),"")</f>
      </c>
      <c r="R116" s="3">
        <f>_xlfn.IFERROR(P116*(1/Q116),"")</f>
      </c>
      <c r="S116" s="8">
        <f>_xlfn.IFERROR(1/R116,"")</f>
      </c>
    </row>
    <row r="117" spans="1:19" ht="15">
      <c r="A117" s="1">
        <v>21</v>
      </c>
      <c r="B117" s="5">
        <v>0.55625</v>
      </c>
      <c r="C117" s="1" t="s">
        <v>152</v>
      </c>
      <c r="D117" s="1">
        <v>3</v>
      </c>
      <c r="E117" s="1">
        <v>9</v>
      </c>
      <c r="F117" s="1" t="s">
        <v>181</v>
      </c>
      <c r="G117" s="2">
        <v>44.0978</v>
      </c>
      <c r="H117" s="6">
        <f>1+_xlfn.COUNTIFS(A:A,A117,O:O,"&lt;"&amp;O117)</f>
        <v>10</v>
      </c>
      <c r="I117" s="2">
        <f>_xlfn.AVERAGEIF(A:A,A117,G:G)</f>
        <v>50.92045238095238</v>
      </c>
      <c r="J117" s="2">
        <f>G117-I117</f>
        <v>-6.822652380952384</v>
      </c>
      <c r="K117" s="2">
        <f>90+J117</f>
        <v>83.17734761904762</v>
      </c>
      <c r="L117" s="2">
        <f>EXP(0.06*K117)</f>
        <v>147.03061893192313</v>
      </c>
      <c r="M117" s="2">
        <f>SUMIF(A:A,A117,L:L)</f>
        <v>3935.2511223475135</v>
      </c>
      <c r="N117" s="3">
        <f>L117/M117</f>
        <v>0.037362448890990795</v>
      </c>
      <c r="O117" s="7">
        <f>1/N117</f>
        <v>26.76484089460019</v>
      </c>
      <c r="P117" s="3">
        <f>IF(O117&gt;21,"",N117)</f>
      </c>
      <c r="Q117" s="3">
        <f>IF(ISNUMBER(P117),SUMIF(A:A,A117,P:P),"")</f>
      </c>
      <c r="R117" s="3">
        <f>_xlfn.IFERROR(P117*(1/Q117),"")</f>
      </c>
      <c r="S117" s="8">
        <f>_xlfn.IFERROR(1/R117,"")</f>
      </c>
    </row>
    <row r="118" spans="1:19" ht="15">
      <c r="A118" s="1">
        <v>21</v>
      </c>
      <c r="B118" s="5">
        <v>0.55625</v>
      </c>
      <c r="C118" s="1" t="s">
        <v>152</v>
      </c>
      <c r="D118" s="1">
        <v>3</v>
      </c>
      <c r="E118" s="1">
        <v>10</v>
      </c>
      <c r="F118" s="1" t="s">
        <v>182</v>
      </c>
      <c r="G118" s="2">
        <v>48.459799999999994</v>
      </c>
      <c r="H118" s="6">
        <f>1+_xlfn.COUNTIFS(A:A,A118,O:O,"&lt;"&amp;O118)</f>
        <v>9</v>
      </c>
      <c r="I118" s="2">
        <f>_xlfn.AVERAGEIF(A:A,A118,G:G)</f>
        <v>50.92045238095238</v>
      </c>
      <c r="J118" s="2">
        <f>G118-I118</f>
        <v>-2.4606523809523893</v>
      </c>
      <c r="K118" s="2">
        <f>90+J118</f>
        <v>87.53934761904762</v>
      </c>
      <c r="L118" s="2">
        <f>EXP(0.06*K118)</f>
        <v>191.01669968738796</v>
      </c>
      <c r="M118" s="2">
        <f>SUMIF(A:A,A118,L:L)</f>
        <v>3935.2511223475135</v>
      </c>
      <c r="N118" s="3">
        <f>L118/M118</f>
        <v>0.048539900948796344</v>
      </c>
      <c r="O118" s="7">
        <f>1/N118</f>
        <v>20.601607758839016</v>
      </c>
      <c r="P118" s="3">
        <f>IF(O118&gt;21,"",N118)</f>
        <v>0.048539900948796344</v>
      </c>
      <c r="Q118" s="3">
        <f>IF(ISNUMBER(P118),SUMIF(A:A,A118,P:P),"")</f>
        <v>0.8756376591275505</v>
      </c>
      <c r="R118" s="3">
        <f>_xlfn.IFERROR(P118*(1/Q118),"")</f>
        <v>0.0554337749671017</v>
      </c>
      <c r="S118" s="8">
        <f>_xlfn.IFERROR(1/R118,"")</f>
        <v>18.03954359221378</v>
      </c>
    </row>
    <row r="119" spans="1:19" ht="15">
      <c r="A119" s="1">
        <v>21</v>
      </c>
      <c r="B119" s="5">
        <v>0.55625</v>
      </c>
      <c r="C119" s="1" t="s">
        <v>152</v>
      </c>
      <c r="D119" s="1">
        <v>3</v>
      </c>
      <c r="E119" s="1">
        <v>13</v>
      </c>
      <c r="F119" s="1" t="s">
        <v>184</v>
      </c>
      <c r="G119" s="2">
        <v>38.738666666666596</v>
      </c>
      <c r="H119" s="6">
        <f>1+_xlfn.COUNTIFS(A:A,A119,O:O,"&lt;"&amp;O119)</f>
        <v>11</v>
      </c>
      <c r="I119" s="2">
        <f>_xlfn.AVERAGEIF(A:A,A119,G:G)</f>
        <v>50.92045238095238</v>
      </c>
      <c r="J119" s="2">
        <f>G119-I119</f>
        <v>-12.181785714285787</v>
      </c>
      <c r="K119" s="2">
        <f>90+J119</f>
        <v>77.81821428571422</v>
      </c>
      <c r="L119" s="2">
        <f>EXP(0.06*K119)</f>
        <v>106.60099622547924</v>
      </c>
      <c r="M119" s="2">
        <f>SUMIF(A:A,A119,L:L)</f>
        <v>3935.2511223475135</v>
      </c>
      <c r="N119" s="3">
        <f>L119/M119</f>
        <v>0.027088740441521823</v>
      </c>
      <c r="O119" s="7">
        <f>1/N119</f>
        <v>36.915706810317126</v>
      </c>
      <c r="P119" s="3">
        <f>IF(O119&gt;21,"",N119)</f>
      </c>
      <c r="Q119" s="3">
        <f>IF(ISNUMBER(P119),SUMIF(A:A,A119,P:P),"")</f>
      </c>
      <c r="R119" s="3">
        <f>_xlfn.IFERROR(P119*(1/Q119),"")</f>
      </c>
      <c r="S119" s="8">
        <f>_xlfn.IFERROR(1/R119,"")</f>
      </c>
    </row>
    <row r="120" spans="1:19" ht="15">
      <c r="A120" s="1">
        <v>21</v>
      </c>
      <c r="B120" s="5">
        <v>0.55625</v>
      </c>
      <c r="C120" s="1" t="s">
        <v>152</v>
      </c>
      <c r="D120" s="1">
        <v>3</v>
      </c>
      <c r="E120" s="1">
        <v>16</v>
      </c>
      <c r="F120" s="1" t="s">
        <v>186</v>
      </c>
      <c r="G120" s="2">
        <v>28.9024</v>
      </c>
      <c r="H120" s="6">
        <f>1+_xlfn.COUNTIFS(A:A,A120,O:O,"&lt;"&amp;O120)</f>
        <v>14</v>
      </c>
      <c r="I120" s="2">
        <f>_xlfn.AVERAGEIF(A:A,A120,G:G)</f>
        <v>50.92045238095238</v>
      </c>
      <c r="J120" s="2">
        <f>G120-I120</f>
        <v>-22.018052380952383</v>
      </c>
      <c r="K120" s="2">
        <f>90+J120</f>
        <v>67.98194761904762</v>
      </c>
      <c r="L120" s="2">
        <f>EXP(0.06*K120)</f>
        <v>59.08144153884568</v>
      </c>
      <c r="M120" s="2">
        <f>SUMIF(A:A,A120,L:L)</f>
        <v>3935.2511223475135</v>
      </c>
      <c r="N120" s="3">
        <f>L120/M120</f>
        <v>0.015013385347464575</v>
      </c>
      <c r="O120" s="7">
        <f>1/N120</f>
        <v>66.60722927283537</v>
      </c>
      <c r="P120" s="3">
        <f>IF(O120&gt;21,"",N120)</f>
      </c>
      <c r="Q120" s="3">
        <f>IF(ISNUMBER(P120),SUMIF(A:A,A120,P:P),"")</f>
      </c>
      <c r="R120" s="3">
        <f>_xlfn.IFERROR(P120*(1/Q120),"")</f>
      </c>
      <c r="S120" s="8">
        <f>_xlfn.IFERROR(1/R120,"")</f>
      </c>
    </row>
    <row r="121" spans="1:19" ht="15">
      <c r="A121" s="1">
        <v>49</v>
      </c>
      <c r="B121" s="5">
        <v>0.5590277777777778</v>
      </c>
      <c r="C121" s="1" t="s">
        <v>472</v>
      </c>
      <c r="D121" s="1">
        <v>4</v>
      </c>
      <c r="E121" s="1">
        <v>6</v>
      </c>
      <c r="F121" s="1" t="s">
        <v>227</v>
      </c>
      <c r="G121" s="2">
        <v>71.4157000000001</v>
      </c>
      <c r="H121" s="6">
        <f>1+_xlfn.COUNTIFS(A:A,A121,O:O,"&lt;"&amp;O121)</f>
        <v>1</v>
      </c>
      <c r="I121" s="2">
        <f>_xlfn.AVERAGEIF(A:A,A121,G:G)</f>
        <v>48.58520303030302</v>
      </c>
      <c r="J121" s="2">
        <f>G121-I121</f>
        <v>22.83049696969708</v>
      </c>
      <c r="K121" s="2">
        <f>90+J121</f>
        <v>112.83049696969708</v>
      </c>
      <c r="L121" s="2">
        <f>EXP(0.06*K121)</f>
        <v>871.1636251651421</v>
      </c>
      <c r="M121" s="2">
        <f>SUMIF(A:A,A121,L:L)</f>
        <v>3166.2558266956444</v>
      </c>
      <c r="N121" s="3">
        <f>L121/M121</f>
        <v>0.2751399990550677</v>
      </c>
      <c r="O121" s="7">
        <f>1/N121</f>
        <v>3.634513351146213</v>
      </c>
      <c r="P121" s="3">
        <f>IF(O121&gt;21,"",N121)</f>
        <v>0.2751399990550677</v>
      </c>
      <c r="Q121" s="3">
        <f>IF(ISNUMBER(P121),SUMIF(A:A,A121,P:P),"")</f>
        <v>0.8568736883639001</v>
      </c>
      <c r="R121" s="3">
        <f>_xlfn.IFERROR(P121*(1/Q121),"")</f>
        <v>0.32109749988987907</v>
      </c>
      <c r="S121" s="8">
        <f>_xlfn.IFERROR(1/R121,"")</f>
        <v>3.1143188606044947</v>
      </c>
    </row>
    <row r="122" spans="1:19" ht="15">
      <c r="A122" s="1">
        <v>49</v>
      </c>
      <c r="B122" s="5">
        <v>0.5590277777777778</v>
      </c>
      <c r="C122" s="1" t="s">
        <v>472</v>
      </c>
      <c r="D122" s="1">
        <v>4</v>
      </c>
      <c r="E122" s="1">
        <v>7</v>
      </c>
      <c r="F122" s="1" t="s">
        <v>478</v>
      </c>
      <c r="G122" s="2">
        <v>65.67116666666661</v>
      </c>
      <c r="H122" s="6">
        <f>1+_xlfn.COUNTIFS(A:A,A122,O:O,"&lt;"&amp;O122)</f>
        <v>2</v>
      </c>
      <c r="I122" s="2">
        <f>_xlfn.AVERAGEIF(A:A,A122,G:G)</f>
        <v>48.58520303030302</v>
      </c>
      <c r="J122" s="2">
        <f>G122-I122</f>
        <v>17.085963636363587</v>
      </c>
      <c r="K122" s="2">
        <f>90+J122</f>
        <v>107.08596363636359</v>
      </c>
      <c r="L122" s="2">
        <f>EXP(0.06*K122)</f>
        <v>617.178211800591</v>
      </c>
      <c r="M122" s="2">
        <f>SUMIF(A:A,A122,L:L)</f>
        <v>3166.2558266956444</v>
      </c>
      <c r="N122" s="3">
        <f>L122/M122</f>
        <v>0.19492367186409199</v>
      </c>
      <c r="O122" s="7">
        <f>1/N122</f>
        <v>5.130213228782377</v>
      </c>
      <c r="P122" s="3">
        <f>IF(O122&gt;21,"",N122)</f>
        <v>0.19492367186409199</v>
      </c>
      <c r="Q122" s="3">
        <f>IF(ISNUMBER(P122),SUMIF(A:A,A122,P:P),"")</f>
        <v>0.8568736883639001</v>
      </c>
      <c r="R122" s="3">
        <f>_xlfn.IFERROR(P122*(1/Q122),"")</f>
        <v>0.2274823868571293</v>
      </c>
      <c r="S122" s="8">
        <f>_xlfn.IFERROR(1/R122,"")</f>
        <v>4.395944731440029</v>
      </c>
    </row>
    <row r="123" spans="1:19" ht="15">
      <c r="A123" s="1">
        <v>49</v>
      </c>
      <c r="B123" s="5">
        <v>0.5590277777777778</v>
      </c>
      <c r="C123" s="1" t="s">
        <v>472</v>
      </c>
      <c r="D123" s="1">
        <v>4</v>
      </c>
      <c r="E123" s="1">
        <v>1</v>
      </c>
      <c r="F123" s="1" t="s">
        <v>473</v>
      </c>
      <c r="G123" s="2">
        <v>55.4955</v>
      </c>
      <c r="H123" s="6">
        <f>1+_xlfn.COUNTIFS(A:A,A123,O:O,"&lt;"&amp;O123)</f>
        <v>3</v>
      </c>
      <c r="I123" s="2">
        <f>_xlfn.AVERAGEIF(A:A,A123,G:G)</f>
        <v>48.58520303030302</v>
      </c>
      <c r="J123" s="2">
        <f>G123-I123</f>
        <v>6.910296969696979</v>
      </c>
      <c r="K123" s="2">
        <f>90+J123</f>
        <v>96.91029696969699</v>
      </c>
      <c r="L123" s="2">
        <f>EXP(0.06*K123)</f>
        <v>335.1632807085121</v>
      </c>
      <c r="M123" s="2">
        <f>SUMIF(A:A,A123,L:L)</f>
        <v>3166.2558266956444</v>
      </c>
      <c r="N123" s="3">
        <f>L123/M123</f>
        <v>0.10585476949861436</v>
      </c>
      <c r="O123" s="7">
        <f>1/N123</f>
        <v>9.446905460533737</v>
      </c>
      <c r="P123" s="3">
        <f>IF(O123&gt;21,"",N123)</f>
        <v>0.10585476949861436</v>
      </c>
      <c r="Q123" s="3">
        <f>IF(ISNUMBER(P123),SUMIF(A:A,A123,P:P),"")</f>
        <v>0.8568736883639001</v>
      </c>
      <c r="R123" s="3">
        <f>_xlfn.IFERROR(P123*(1/Q123),"")</f>
        <v>0.12353602512959831</v>
      </c>
      <c r="S123" s="8">
        <f>_xlfn.IFERROR(1/R123,"")</f>
        <v>8.094804725592612</v>
      </c>
    </row>
    <row r="124" spans="1:19" ht="15">
      <c r="A124" s="1">
        <v>49</v>
      </c>
      <c r="B124" s="5">
        <v>0.5590277777777778</v>
      </c>
      <c r="C124" s="1" t="s">
        <v>472</v>
      </c>
      <c r="D124" s="1">
        <v>4</v>
      </c>
      <c r="E124" s="1">
        <v>8</v>
      </c>
      <c r="F124" s="1" t="s">
        <v>479</v>
      </c>
      <c r="G124" s="2">
        <v>52.737100000000005</v>
      </c>
      <c r="H124" s="6">
        <f>1+_xlfn.COUNTIFS(A:A,A124,O:O,"&lt;"&amp;O124)</f>
        <v>4</v>
      </c>
      <c r="I124" s="2">
        <f>_xlfn.AVERAGEIF(A:A,A124,G:G)</f>
        <v>48.58520303030302</v>
      </c>
      <c r="J124" s="2">
        <f>G124-I124</f>
        <v>4.151896969696985</v>
      </c>
      <c r="K124" s="2">
        <f>90+J124</f>
        <v>94.15189696969699</v>
      </c>
      <c r="L124" s="2">
        <f>EXP(0.06*K124)</f>
        <v>284.03964349250947</v>
      </c>
      <c r="M124" s="2">
        <f>SUMIF(A:A,A124,L:L)</f>
        <v>3166.2558266956444</v>
      </c>
      <c r="N124" s="3">
        <f>L124/M124</f>
        <v>0.08970836819238887</v>
      </c>
      <c r="O124" s="7">
        <f>1/N124</f>
        <v>11.147232082690397</v>
      </c>
      <c r="P124" s="3">
        <f>IF(O124&gt;21,"",N124)</f>
        <v>0.08970836819238887</v>
      </c>
      <c r="Q124" s="3">
        <f>IF(ISNUMBER(P124),SUMIF(A:A,A124,P:P),"")</f>
        <v>0.8568736883639001</v>
      </c>
      <c r="R124" s="3">
        <f>_xlfn.IFERROR(P124*(1/Q124),"")</f>
        <v>0.10469263954606481</v>
      </c>
      <c r="S124" s="8">
        <f>_xlfn.IFERROR(1/R124,"")</f>
        <v>9.551769869743321</v>
      </c>
    </row>
    <row r="125" spans="1:19" ht="15">
      <c r="A125" s="1">
        <v>49</v>
      </c>
      <c r="B125" s="5">
        <v>0.5590277777777778</v>
      </c>
      <c r="C125" s="1" t="s">
        <v>472</v>
      </c>
      <c r="D125" s="1">
        <v>4</v>
      </c>
      <c r="E125" s="1">
        <v>9</v>
      </c>
      <c r="F125" s="1" t="s">
        <v>480</v>
      </c>
      <c r="G125" s="2">
        <v>48.812066666666695</v>
      </c>
      <c r="H125" s="6">
        <f>1+_xlfn.COUNTIFS(A:A,A125,O:O,"&lt;"&amp;O125)</f>
        <v>5</v>
      </c>
      <c r="I125" s="2">
        <f>_xlfn.AVERAGEIF(A:A,A125,G:G)</f>
        <v>48.58520303030302</v>
      </c>
      <c r="J125" s="2">
        <f>G125-I125</f>
        <v>0.22686363636367446</v>
      </c>
      <c r="K125" s="2">
        <f>90+J125</f>
        <v>90.22686363636367</v>
      </c>
      <c r="L125" s="2">
        <f>EXP(0.06*K125)</f>
        <v>224.44076473550146</v>
      </c>
      <c r="M125" s="2">
        <f>SUMIF(A:A,A125,L:L)</f>
        <v>3166.2558266956444</v>
      </c>
      <c r="N125" s="3">
        <f>L125/M125</f>
        <v>0.0708852275432625</v>
      </c>
      <c r="O125" s="7">
        <f>1/N125</f>
        <v>14.107311701717856</v>
      </c>
      <c r="P125" s="3">
        <f>IF(O125&gt;21,"",N125)</f>
        <v>0.0708852275432625</v>
      </c>
      <c r="Q125" s="3">
        <f>IF(ISNUMBER(P125),SUMIF(A:A,A125,P:P),"")</f>
        <v>0.8568736883639001</v>
      </c>
      <c r="R125" s="3">
        <f>_xlfn.IFERROR(P125*(1/Q125),"")</f>
        <v>0.08272541041446789</v>
      </c>
      <c r="S125" s="8">
        <f>_xlfn.IFERROR(1/R125,"")</f>
        <v>12.088184210750189</v>
      </c>
    </row>
    <row r="126" spans="1:19" ht="15">
      <c r="A126" s="1">
        <v>49</v>
      </c>
      <c r="B126" s="5">
        <v>0.5590277777777778</v>
      </c>
      <c r="C126" s="1" t="s">
        <v>472</v>
      </c>
      <c r="D126" s="1">
        <v>4</v>
      </c>
      <c r="E126" s="1">
        <v>3</v>
      </c>
      <c r="F126" s="1" t="s">
        <v>475</v>
      </c>
      <c r="G126" s="2">
        <v>48.681999999999995</v>
      </c>
      <c r="H126" s="6">
        <f>1+_xlfn.COUNTIFS(A:A,A126,O:O,"&lt;"&amp;O126)</f>
        <v>6</v>
      </c>
      <c r="I126" s="2">
        <f>_xlfn.AVERAGEIF(A:A,A126,G:G)</f>
        <v>48.58520303030302</v>
      </c>
      <c r="J126" s="2">
        <f>G126-I126</f>
        <v>0.0967969696969746</v>
      </c>
      <c r="K126" s="2">
        <f>90+J126</f>
        <v>90.09679696969698</v>
      </c>
      <c r="L126" s="2">
        <f>EXP(0.06*K126)</f>
        <v>222.69604575575525</v>
      </c>
      <c r="M126" s="2">
        <f>SUMIF(A:A,A126,L:L)</f>
        <v>3166.2558266956444</v>
      </c>
      <c r="N126" s="3">
        <f>L126/M126</f>
        <v>0.07033419216417659</v>
      </c>
      <c r="O126" s="7">
        <f>1/N126</f>
        <v>14.21783586659763</v>
      </c>
      <c r="P126" s="3">
        <f>IF(O126&gt;21,"",N126)</f>
        <v>0.07033419216417659</v>
      </c>
      <c r="Q126" s="3">
        <f>IF(ISNUMBER(P126),SUMIF(A:A,A126,P:P),"")</f>
        <v>0.8568736883639001</v>
      </c>
      <c r="R126" s="3">
        <f>_xlfn.IFERROR(P126*(1/Q126),"")</f>
        <v>0.08208233386004825</v>
      </c>
      <c r="S126" s="8">
        <f>_xlfn.IFERROR(1/R126,"")</f>
        <v>12.18288945956406</v>
      </c>
    </row>
    <row r="127" spans="1:19" ht="15">
      <c r="A127" s="1">
        <v>49</v>
      </c>
      <c r="B127" s="5">
        <v>0.5590277777777778</v>
      </c>
      <c r="C127" s="1" t="s">
        <v>472</v>
      </c>
      <c r="D127" s="1">
        <v>4</v>
      </c>
      <c r="E127" s="1">
        <v>5</v>
      </c>
      <c r="F127" s="1" t="s">
        <v>477</v>
      </c>
      <c r="G127" s="2">
        <v>43.0039</v>
      </c>
      <c r="H127" s="6">
        <f>1+_xlfn.COUNTIFS(A:A,A127,O:O,"&lt;"&amp;O127)</f>
        <v>7</v>
      </c>
      <c r="I127" s="2">
        <f>_xlfn.AVERAGEIF(A:A,A127,G:G)</f>
        <v>48.58520303030302</v>
      </c>
      <c r="J127" s="2">
        <f>G127-I127</f>
        <v>-5.581303030303019</v>
      </c>
      <c r="K127" s="2">
        <f>90+J127</f>
        <v>84.41869696969698</v>
      </c>
      <c r="L127" s="2">
        <f>EXP(0.06*K127)</f>
        <v>158.3997368663751</v>
      </c>
      <c r="M127" s="2">
        <f>SUMIF(A:A,A127,L:L)</f>
        <v>3166.2558266956444</v>
      </c>
      <c r="N127" s="3">
        <f>L127/M127</f>
        <v>0.050027460046298156</v>
      </c>
      <c r="O127" s="7">
        <f>1/N127</f>
        <v>19.98902201060268</v>
      </c>
      <c r="P127" s="3">
        <f>IF(O127&gt;21,"",N127)</f>
        <v>0.050027460046298156</v>
      </c>
      <c r="Q127" s="3">
        <f>IF(ISNUMBER(P127),SUMIF(A:A,A127,P:P),"")</f>
        <v>0.8568736883639001</v>
      </c>
      <c r="R127" s="3">
        <f>_xlfn.IFERROR(P127*(1/Q127),"")</f>
        <v>0.05838370430281238</v>
      </c>
      <c r="S127" s="8">
        <f>_xlfn.IFERROR(1/R127,"")</f>
        <v>17.128067017012302</v>
      </c>
    </row>
    <row r="128" spans="1:19" ht="15">
      <c r="A128" s="1">
        <v>49</v>
      </c>
      <c r="B128" s="5">
        <v>0.5590277777777778</v>
      </c>
      <c r="C128" s="1" t="s">
        <v>472</v>
      </c>
      <c r="D128" s="1">
        <v>4</v>
      </c>
      <c r="E128" s="1">
        <v>2</v>
      </c>
      <c r="F128" s="1" t="s">
        <v>474</v>
      </c>
      <c r="G128" s="2">
        <v>33.0606333333333</v>
      </c>
      <c r="H128" s="6">
        <f>1+_xlfn.COUNTIFS(A:A,A128,O:O,"&lt;"&amp;O128)</f>
        <v>11</v>
      </c>
      <c r="I128" s="2">
        <f>_xlfn.AVERAGEIF(A:A,A128,G:G)</f>
        <v>48.58520303030302</v>
      </c>
      <c r="J128" s="2">
        <f>G128-I128</f>
        <v>-15.52456969696972</v>
      </c>
      <c r="K128" s="2">
        <f>90+J128</f>
        <v>74.47543030303028</v>
      </c>
      <c r="L128" s="2">
        <f>EXP(0.06*K128)</f>
        <v>87.2280381963922</v>
      </c>
      <c r="M128" s="2">
        <f>SUMIF(A:A,A128,L:L)</f>
        <v>3166.2558266956444</v>
      </c>
      <c r="N128" s="3">
        <f>L128/M128</f>
        <v>0.027549270485646385</v>
      </c>
      <c r="O128" s="7">
        <f>1/N128</f>
        <v>36.298601827624296</v>
      </c>
      <c r="P128" s="3">
        <f>IF(O128&gt;21,"",N128)</f>
      </c>
      <c r="Q128" s="3">
        <f>IF(ISNUMBER(P128),SUMIF(A:A,A128,P:P),"")</f>
      </c>
      <c r="R128" s="3">
        <f>_xlfn.IFERROR(P128*(1/Q128),"")</f>
      </c>
      <c r="S128" s="8">
        <f>_xlfn.IFERROR(1/R128,"")</f>
      </c>
    </row>
    <row r="129" spans="1:19" ht="15">
      <c r="A129" s="1">
        <v>49</v>
      </c>
      <c r="B129" s="5">
        <v>0.5590277777777778</v>
      </c>
      <c r="C129" s="1" t="s">
        <v>472</v>
      </c>
      <c r="D129" s="1">
        <v>4</v>
      </c>
      <c r="E129" s="1">
        <v>4</v>
      </c>
      <c r="F129" s="1" t="s">
        <v>476</v>
      </c>
      <c r="G129" s="2">
        <v>38.6799333333333</v>
      </c>
      <c r="H129" s="6">
        <f>1+_xlfn.COUNTIFS(A:A,A129,O:O,"&lt;"&amp;O129)</f>
        <v>9</v>
      </c>
      <c r="I129" s="2">
        <f>_xlfn.AVERAGEIF(A:A,A129,G:G)</f>
        <v>48.58520303030302</v>
      </c>
      <c r="J129" s="2">
        <f>G129-I129</f>
        <v>-9.905269696969718</v>
      </c>
      <c r="K129" s="2">
        <f>90+J129</f>
        <v>80.09473030303027</v>
      </c>
      <c r="L129" s="2">
        <f>EXP(0.06*K129)</f>
        <v>122.20302710798887</v>
      </c>
      <c r="M129" s="2">
        <f>SUMIF(A:A,A129,L:L)</f>
        <v>3166.2558266956444</v>
      </c>
      <c r="N129" s="3">
        <f>L129/M129</f>
        <v>0.03859543694405828</v>
      </c>
      <c r="O129" s="7">
        <f>1/N129</f>
        <v>25.90979864924029</v>
      </c>
      <c r="P129" s="3">
        <f>IF(O129&gt;21,"",N129)</f>
      </c>
      <c r="Q129" s="3">
        <f>IF(ISNUMBER(P129),SUMIF(A:A,A129,P:P),"")</f>
      </c>
      <c r="R129" s="3">
        <f>_xlfn.IFERROR(P129*(1/Q129),"")</f>
      </c>
      <c r="S129" s="8">
        <f>_xlfn.IFERROR(1/R129,"")</f>
      </c>
    </row>
    <row r="130" spans="1:19" ht="15">
      <c r="A130" s="1">
        <v>49</v>
      </c>
      <c r="B130" s="5">
        <v>0.5590277777777778</v>
      </c>
      <c r="C130" s="1" t="s">
        <v>472</v>
      </c>
      <c r="D130" s="1">
        <v>4</v>
      </c>
      <c r="E130" s="1">
        <v>10</v>
      </c>
      <c r="F130" s="1" t="s">
        <v>481</v>
      </c>
      <c r="G130" s="2">
        <v>35.8846666666666</v>
      </c>
      <c r="H130" s="6">
        <f>1+_xlfn.COUNTIFS(A:A,A130,O:O,"&lt;"&amp;O130)</f>
        <v>10</v>
      </c>
      <c r="I130" s="2">
        <f>_xlfn.AVERAGEIF(A:A,A130,G:G)</f>
        <v>48.58520303030302</v>
      </c>
      <c r="J130" s="2">
        <f>G130-I130</f>
        <v>-12.700536363636424</v>
      </c>
      <c r="K130" s="2">
        <f>90+J130</f>
        <v>77.29946363636358</v>
      </c>
      <c r="L130" s="2">
        <f>EXP(0.06*K130)</f>
        <v>103.3341403047933</v>
      </c>
      <c r="M130" s="2">
        <f>SUMIF(A:A,A130,L:L)</f>
        <v>3166.2558266956444</v>
      </c>
      <c r="N130" s="3">
        <f>L130/M130</f>
        <v>0.03263606794926437</v>
      </c>
      <c r="O130" s="7">
        <f>1/N130</f>
        <v>30.640946132192997</v>
      </c>
      <c r="P130" s="3">
        <f>IF(O130&gt;21,"",N130)</f>
      </c>
      <c r="Q130" s="3">
        <f>IF(ISNUMBER(P130),SUMIF(A:A,A130,P:P),"")</f>
      </c>
      <c r="R130" s="3">
        <f>_xlfn.IFERROR(P130*(1/Q130),"")</f>
      </c>
      <c r="S130" s="8">
        <f>_xlfn.IFERROR(1/R130,"")</f>
      </c>
    </row>
    <row r="131" spans="1:19" ht="15">
      <c r="A131" s="1">
        <v>49</v>
      </c>
      <c r="B131" s="5">
        <v>0.5590277777777778</v>
      </c>
      <c r="C131" s="1" t="s">
        <v>472</v>
      </c>
      <c r="D131" s="1">
        <v>4</v>
      </c>
      <c r="E131" s="1">
        <v>11</v>
      </c>
      <c r="F131" s="1" t="s">
        <v>482</v>
      </c>
      <c r="G131" s="2">
        <v>40.9945666666667</v>
      </c>
      <c r="H131" s="6">
        <f>1+_xlfn.COUNTIFS(A:A,A131,O:O,"&lt;"&amp;O131)</f>
        <v>8</v>
      </c>
      <c r="I131" s="2">
        <f>_xlfn.AVERAGEIF(A:A,A131,G:G)</f>
        <v>48.58520303030302</v>
      </c>
      <c r="J131" s="2">
        <f>G131-I131</f>
        <v>-7.590636363636321</v>
      </c>
      <c r="K131" s="2">
        <f>90+J131</f>
        <v>82.40936363636368</v>
      </c>
      <c r="L131" s="2">
        <f>EXP(0.06*K131)</f>
        <v>140.40931256208322</v>
      </c>
      <c r="M131" s="2">
        <f>SUMIF(A:A,A131,L:L)</f>
        <v>3166.2558266956444</v>
      </c>
      <c r="N131" s="3">
        <f>L131/M131</f>
        <v>0.04434553625713076</v>
      </c>
      <c r="O131" s="7">
        <f>1/N131</f>
        <v>22.550183950908927</v>
      </c>
      <c r="P131" s="3">
        <f>IF(O131&gt;21,"",N131)</f>
      </c>
      <c r="Q131" s="3">
        <f>IF(ISNUMBER(P131),SUMIF(A:A,A131,P:P),"")</f>
      </c>
      <c r="R131" s="3">
        <f>_xlfn.IFERROR(P131*(1/Q131),"")</f>
      </c>
      <c r="S131" s="8">
        <f>_xlfn.IFERROR(1/R131,"")</f>
      </c>
    </row>
    <row r="132" spans="1:19" ht="15">
      <c r="A132" s="1">
        <v>29</v>
      </c>
      <c r="B132" s="5">
        <v>0.5625</v>
      </c>
      <c r="C132" s="1" t="s">
        <v>252</v>
      </c>
      <c r="D132" s="1">
        <v>4</v>
      </c>
      <c r="E132" s="1">
        <v>4</v>
      </c>
      <c r="F132" s="1" t="s">
        <v>283</v>
      </c>
      <c r="G132" s="2">
        <v>68.1397</v>
      </c>
      <c r="H132" s="6">
        <f>1+_xlfn.COUNTIFS(A:A,A132,O:O,"&lt;"&amp;O132)</f>
        <v>1</v>
      </c>
      <c r="I132" s="2">
        <f>_xlfn.AVERAGEIF(A:A,A132,G:G)</f>
        <v>47.83110769230769</v>
      </c>
      <c r="J132" s="2">
        <f>G132-I132</f>
        <v>20.308592307692315</v>
      </c>
      <c r="K132" s="2">
        <f>90+J132</f>
        <v>110.30859230769232</v>
      </c>
      <c r="L132" s="2">
        <f>EXP(0.06*K132)</f>
        <v>748.8326583498236</v>
      </c>
      <c r="M132" s="2">
        <f>SUMIF(A:A,A132,L:L)</f>
        <v>3415.6481340331698</v>
      </c>
      <c r="N132" s="3">
        <f>L132/M132</f>
        <v>0.21923588992921472</v>
      </c>
      <c r="O132" s="7">
        <f>1/N132</f>
        <v>4.561296967950241</v>
      </c>
      <c r="P132" s="3">
        <f>IF(O132&gt;21,"",N132)</f>
        <v>0.21923588992921472</v>
      </c>
      <c r="Q132" s="3">
        <f>IF(ISNUMBER(P132),SUMIF(A:A,A132,P:P),"")</f>
        <v>0.8049603054333891</v>
      </c>
      <c r="R132" s="3">
        <f>_xlfn.IFERROR(P132*(1/Q132),"")</f>
        <v>0.27235615029635346</v>
      </c>
      <c r="S132" s="8">
        <f>_xlfn.IFERROR(1/R132,"")</f>
        <v>3.671663000493618</v>
      </c>
    </row>
    <row r="133" spans="1:19" ht="15">
      <c r="A133" s="1">
        <v>29</v>
      </c>
      <c r="B133" s="5">
        <v>0.5625</v>
      </c>
      <c r="C133" s="1" t="s">
        <v>252</v>
      </c>
      <c r="D133" s="1">
        <v>4</v>
      </c>
      <c r="E133" s="1">
        <v>3</v>
      </c>
      <c r="F133" s="1" t="s">
        <v>282</v>
      </c>
      <c r="G133" s="2">
        <v>62.2336999999999</v>
      </c>
      <c r="H133" s="6">
        <f>1+_xlfn.COUNTIFS(A:A,A133,O:O,"&lt;"&amp;O133)</f>
        <v>2</v>
      </c>
      <c r="I133" s="2">
        <f>_xlfn.AVERAGEIF(A:A,A133,G:G)</f>
        <v>47.83110769230769</v>
      </c>
      <c r="J133" s="2">
        <f>G133-I133</f>
        <v>14.40259230769221</v>
      </c>
      <c r="K133" s="2">
        <f>90+J133</f>
        <v>104.4025923076922</v>
      </c>
      <c r="L133" s="2">
        <f>EXP(0.06*K133)</f>
        <v>525.3977204047279</v>
      </c>
      <c r="M133" s="2">
        <f>SUMIF(A:A,A133,L:L)</f>
        <v>3415.6481340331698</v>
      </c>
      <c r="N133" s="3">
        <f>L133/M133</f>
        <v>0.1538207976312661</v>
      </c>
      <c r="O133" s="7">
        <f>1/N133</f>
        <v>6.50107147667486</v>
      </c>
      <c r="P133" s="3">
        <f>IF(O133&gt;21,"",N133)</f>
        <v>0.1538207976312661</v>
      </c>
      <c r="Q133" s="3">
        <f>IF(ISNUMBER(P133),SUMIF(A:A,A133,P:P),"")</f>
        <v>0.8049603054333891</v>
      </c>
      <c r="R133" s="3">
        <f>_xlfn.IFERROR(P133*(1/Q133),"")</f>
        <v>0.19109115889689648</v>
      </c>
      <c r="S133" s="8">
        <f>_xlfn.IFERROR(1/R133,"")</f>
        <v>5.23310448150849</v>
      </c>
    </row>
    <row r="134" spans="1:19" ht="15">
      <c r="A134" s="1">
        <v>29</v>
      </c>
      <c r="B134" s="5">
        <v>0.5625</v>
      </c>
      <c r="C134" s="1" t="s">
        <v>252</v>
      </c>
      <c r="D134" s="1">
        <v>4</v>
      </c>
      <c r="E134" s="1">
        <v>2</v>
      </c>
      <c r="F134" s="1" t="s">
        <v>281</v>
      </c>
      <c r="G134" s="2">
        <v>54.32096666666661</v>
      </c>
      <c r="H134" s="6">
        <f>1+_xlfn.COUNTIFS(A:A,A134,O:O,"&lt;"&amp;O134)</f>
        <v>3</v>
      </c>
      <c r="I134" s="2">
        <f>_xlfn.AVERAGEIF(A:A,A134,G:G)</f>
        <v>47.83110769230769</v>
      </c>
      <c r="J134" s="2">
        <f>G134-I134</f>
        <v>6.489858974358917</v>
      </c>
      <c r="K134" s="2">
        <f>90+J134</f>
        <v>96.48985897435892</v>
      </c>
      <c r="L134" s="2">
        <f>EXP(0.06*K134)</f>
        <v>326.81411005005646</v>
      </c>
      <c r="M134" s="2">
        <f>SUMIF(A:A,A134,L:L)</f>
        <v>3415.6481340331698</v>
      </c>
      <c r="N134" s="3">
        <f>L134/M134</f>
        <v>0.09568143357441125</v>
      </c>
      <c r="O134" s="7">
        <f>1/N134</f>
        <v>10.451348424062878</v>
      </c>
      <c r="P134" s="3">
        <f>IF(O134&gt;21,"",N134)</f>
        <v>0.09568143357441125</v>
      </c>
      <c r="Q134" s="3">
        <f>IF(ISNUMBER(P134),SUMIF(A:A,A134,P:P),"")</f>
        <v>0.8049603054333891</v>
      </c>
      <c r="R134" s="3">
        <f>_xlfn.IFERROR(P134*(1/Q134),"")</f>
        <v>0.11886478491991793</v>
      </c>
      <c r="S134" s="8">
        <f>_xlfn.IFERROR(1/R134,"")</f>
        <v>8.412920619624424</v>
      </c>
    </row>
    <row r="135" spans="1:19" ht="15">
      <c r="A135" s="1">
        <v>29</v>
      </c>
      <c r="B135" s="5">
        <v>0.5625</v>
      </c>
      <c r="C135" s="1" t="s">
        <v>252</v>
      </c>
      <c r="D135" s="1">
        <v>4</v>
      </c>
      <c r="E135" s="1">
        <v>5</v>
      </c>
      <c r="F135" s="1" t="s">
        <v>284</v>
      </c>
      <c r="G135" s="2">
        <v>52.886766666666695</v>
      </c>
      <c r="H135" s="6">
        <f>1+_xlfn.COUNTIFS(A:A,A135,O:O,"&lt;"&amp;O135)</f>
        <v>4</v>
      </c>
      <c r="I135" s="2">
        <f>_xlfn.AVERAGEIF(A:A,A135,G:G)</f>
        <v>47.83110769230769</v>
      </c>
      <c r="J135" s="2">
        <f>G135-I135</f>
        <v>5.055658974359005</v>
      </c>
      <c r="K135" s="2">
        <f>90+J135</f>
        <v>95.055658974359</v>
      </c>
      <c r="L135" s="2">
        <f>EXP(0.06*K135)</f>
        <v>299.867148566128</v>
      </c>
      <c r="M135" s="2">
        <f>SUMIF(A:A,A135,L:L)</f>
        <v>3415.6481340331698</v>
      </c>
      <c r="N135" s="3">
        <f>L135/M135</f>
        <v>0.08779216617141627</v>
      </c>
      <c r="O135" s="7">
        <f>1/N135</f>
        <v>11.390537944438874</v>
      </c>
      <c r="P135" s="3">
        <f>IF(O135&gt;21,"",N135)</f>
        <v>0.08779216617141627</v>
      </c>
      <c r="Q135" s="3">
        <f>IF(ISNUMBER(P135),SUMIF(A:A,A135,P:P),"")</f>
        <v>0.8049603054333891</v>
      </c>
      <c r="R135" s="3">
        <f>_xlfn.IFERROR(P135*(1/Q135),"")</f>
        <v>0.10906396946387205</v>
      </c>
      <c r="S135" s="8">
        <f>_xlfn.IFERROR(1/R135,"")</f>
        <v>9.168930902806125</v>
      </c>
    </row>
    <row r="136" spans="1:19" ht="15">
      <c r="A136" s="1">
        <v>29</v>
      </c>
      <c r="B136" s="5">
        <v>0.5625</v>
      </c>
      <c r="C136" s="1" t="s">
        <v>252</v>
      </c>
      <c r="D136" s="1">
        <v>4</v>
      </c>
      <c r="E136" s="1">
        <v>8</v>
      </c>
      <c r="F136" s="1" t="s">
        <v>287</v>
      </c>
      <c r="G136" s="2">
        <v>48.9334333333333</v>
      </c>
      <c r="H136" s="6">
        <f>1+_xlfn.COUNTIFS(A:A,A136,O:O,"&lt;"&amp;O136)</f>
        <v>5</v>
      </c>
      <c r="I136" s="2">
        <f>_xlfn.AVERAGEIF(A:A,A136,G:G)</f>
        <v>47.83110769230769</v>
      </c>
      <c r="J136" s="2">
        <f>G136-I136</f>
        <v>1.1023256410256081</v>
      </c>
      <c r="K136" s="2">
        <f>90+J136</f>
        <v>91.1023256410256</v>
      </c>
      <c r="L136" s="2">
        <f>EXP(0.06*K136)</f>
        <v>236.54525399933593</v>
      </c>
      <c r="M136" s="2">
        <f>SUMIF(A:A,A136,L:L)</f>
        <v>3415.6481340331698</v>
      </c>
      <c r="N136" s="3">
        <f>L136/M136</f>
        <v>0.06925340219984112</v>
      </c>
      <c r="O136" s="7">
        <f>1/N136</f>
        <v>14.439723800346291</v>
      </c>
      <c r="P136" s="3">
        <f>IF(O136&gt;21,"",N136)</f>
        <v>0.06925340219984112</v>
      </c>
      <c r="Q136" s="3">
        <f>IF(ISNUMBER(P136),SUMIF(A:A,A136,P:P),"")</f>
        <v>0.8049603054333891</v>
      </c>
      <c r="R136" s="3">
        <f>_xlfn.IFERROR(P136*(1/Q136),"")</f>
        <v>0.0860333133601603</v>
      </c>
      <c r="S136" s="8">
        <f>_xlfn.IFERROR(1/R136,"")</f>
        <v>11.623404480700529</v>
      </c>
    </row>
    <row r="137" spans="1:19" ht="15">
      <c r="A137" s="1">
        <v>29</v>
      </c>
      <c r="B137" s="5">
        <v>0.5625</v>
      </c>
      <c r="C137" s="1" t="s">
        <v>252</v>
      </c>
      <c r="D137" s="1">
        <v>4</v>
      </c>
      <c r="E137" s="1">
        <v>13</v>
      </c>
      <c r="F137" s="1" t="s">
        <v>292</v>
      </c>
      <c r="G137" s="2">
        <v>47.8833</v>
      </c>
      <c r="H137" s="6">
        <f>1+_xlfn.COUNTIFS(A:A,A137,O:O,"&lt;"&amp;O137)</f>
        <v>6</v>
      </c>
      <c r="I137" s="2">
        <f>_xlfn.AVERAGEIF(A:A,A137,G:G)</f>
        <v>47.83110769230769</v>
      </c>
      <c r="J137" s="2">
        <f>G137-I137</f>
        <v>0.05219230769230876</v>
      </c>
      <c r="K137" s="2">
        <f>90+J137</f>
        <v>90.05219230769231</v>
      </c>
      <c r="L137" s="2">
        <f>EXP(0.06*K137)</f>
        <v>222.1008456609429</v>
      </c>
      <c r="M137" s="2">
        <f>SUMIF(A:A,A137,L:L)</f>
        <v>3415.6481340331698</v>
      </c>
      <c r="N137" s="3">
        <f>L137/M137</f>
        <v>0.06502450982815025</v>
      </c>
      <c r="O137" s="7">
        <f>1/N137</f>
        <v>15.378816428495128</v>
      </c>
      <c r="P137" s="3">
        <f>IF(O137&gt;21,"",N137)</f>
        <v>0.06502450982815025</v>
      </c>
      <c r="Q137" s="3">
        <f>IF(ISNUMBER(P137),SUMIF(A:A,A137,P:P),"")</f>
        <v>0.8049603054333891</v>
      </c>
      <c r="R137" s="3">
        <f>_xlfn.IFERROR(P137*(1/Q137),"")</f>
        <v>0.08077977185861503</v>
      </c>
      <c r="S137" s="8">
        <f>_xlfn.IFERROR(1/R137,"")</f>
        <v>12.379336769485462</v>
      </c>
    </row>
    <row r="138" spans="1:19" ht="15">
      <c r="A138" s="1">
        <v>29</v>
      </c>
      <c r="B138" s="5">
        <v>0.5625</v>
      </c>
      <c r="C138" s="1" t="s">
        <v>252</v>
      </c>
      <c r="D138" s="1">
        <v>4</v>
      </c>
      <c r="E138" s="1">
        <v>6</v>
      </c>
      <c r="F138" s="1" t="s">
        <v>285</v>
      </c>
      <c r="G138" s="2">
        <v>45.7860333333333</v>
      </c>
      <c r="H138" s="6">
        <f>1+_xlfn.COUNTIFS(A:A,A138,O:O,"&lt;"&amp;O138)</f>
        <v>7</v>
      </c>
      <c r="I138" s="2">
        <f>_xlfn.AVERAGEIF(A:A,A138,G:G)</f>
        <v>47.83110769230769</v>
      </c>
      <c r="J138" s="2">
        <f>G138-I138</f>
        <v>-2.0450743589743894</v>
      </c>
      <c r="K138" s="2">
        <f>90+J138</f>
        <v>87.95492564102561</v>
      </c>
      <c r="L138" s="2">
        <f>EXP(0.06*K138)</f>
        <v>195.8395180652957</v>
      </c>
      <c r="M138" s="2">
        <f>SUMIF(A:A,A138,L:L)</f>
        <v>3415.6481340331698</v>
      </c>
      <c r="N138" s="3">
        <f>L138/M138</f>
        <v>0.057335975598297347</v>
      </c>
      <c r="O138" s="7">
        <f>1/N138</f>
        <v>17.44105667628504</v>
      </c>
      <c r="P138" s="3">
        <f>IF(O138&gt;21,"",N138)</f>
        <v>0.057335975598297347</v>
      </c>
      <c r="Q138" s="3">
        <f>IF(ISNUMBER(P138),SUMIF(A:A,A138,P:P),"")</f>
        <v>0.8049603054333891</v>
      </c>
      <c r="R138" s="3">
        <f>_xlfn.IFERROR(P138*(1/Q138),"")</f>
        <v>0.07122832667808104</v>
      </c>
      <c r="S138" s="8">
        <f>_xlfn.IFERROR(1/R138,"")</f>
        <v>14.039358309223458</v>
      </c>
    </row>
    <row r="139" spans="1:19" ht="15">
      <c r="A139" s="1">
        <v>29</v>
      </c>
      <c r="B139" s="5">
        <v>0.5625</v>
      </c>
      <c r="C139" s="1" t="s">
        <v>252</v>
      </c>
      <c r="D139" s="1">
        <v>4</v>
      </c>
      <c r="E139" s="1">
        <v>9</v>
      </c>
      <c r="F139" s="1" t="s">
        <v>288</v>
      </c>
      <c r="G139" s="2">
        <v>45.6342333333334</v>
      </c>
      <c r="H139" s="6">
        <f>1+_xlfn.COUNTIFS(A:A,A139,O:O,"&lt;"&amp;O139)</f>
        <v>8</v>
      </c>
      <c r="I139" s="2">
        <f>_xlfn.AVERAGEIF(A:A,A139,G:G)</f>
        <v>47.83110769230769</v>
      </c>
      <c r="J139" s="2">
        <f>G139-I139</f>
        <v>-2.1968743589742914</v>
      </c>
      <c r="K139" s="2">
        <f>90+J139</f>
        <v>87.8031256410257</v>
      </c>
      <c r="L139" s="2">
        <f>EXP(0.06*K139)</f>
        <v>194.06391012801546</v>
      </c>
      <c r="M139" s="2">
        <f>SUMIF(A:A,A139,L:L)</f>
        <v>3415.6481340331698</v>
      </c>
      <c r="N139" s="3">
        <f>L139/M139</f>
        <v>0.05681613050079206</v>
      </c>
      <c r="O139" s="7">
        <f>1/N139</f>
        <v>17.600635439016024</v>
      </c>
      <c r="P139" s="3">
        <f>IF(O139&gt;21,"",N139)</f>
        <v>0.05681613050079206</v>
      </c>
      <c r="Q139" s="3">
        <f>IF(ISNUMBER(P139),SUMIF(A:A,A139,P:P),"")</f>
        <v>0.8049603054333891</v>
      </c>
      <c r="R139" s="3">
        <f>_xlfn.IFERROR(P139*(1/Q139),"")</f>
        <v>0.07058252452610363</v>
      </c>
      <c r="S139" s="8">
        <f>_xlfn.IFERROR(1/R139,"")</f>
        <v>14.167812878812073</v>
      </c>
    </row>
    <row r="140" spans="1:19" ht="15">
      <c r="A140" s="1">
        <v>29</v>
      </c>
      <c r="B140" s="5">
        <v>0.5625</v>
      </c>
      <c r="C140" s="1" t="s">
        <v>252</v>
      </c>
      <c r="D140" s="1">
        <v>4</v>
      </c>
      <c r="E140" s="1">
        <v>7</v>
      </c>
      <c r="F140" s="1" t="s">
        <v>286</v>
      </c>
      <c r="G140" s="2">
        <v>40.1105</v>
      </c>
      <c r="H140" s="6">
        <f>1+_xlfn.COUNTIFS(A:A,A140,O:O,"&lt;"&amp;O140)</f>
        <v>10</v>
      </c>
      <c r="I140" s="2">
        <f>_xlfn.AVERAGEIF(A:A,A140,G:G)</f>
        <v>47.83110769230769</v>
      </c>
      <c r="J140" s="2">
        <f>G140-I140</f>
        <v>-7.720607692307688</v>
      </c>
      <c r="K140" s="2">
        <f>90+J140</f>
        <v>82.27939230769232</v>
      </c>
      <c r="L140" s="2">
        <f>EXP(0.06*K140)</f>
        <v>139.31861975854517</v>
      </c>
      <c r="M140" s="2">
        <f>SUMIF(A:A,A140,L:L)</f>
        <v>3415.6481340331698</v>
      </c>
      <c r="N140" s="3">
        <f>L140/M140</f>
        <v>0.04078834068720037</v>
      </c>
      <c r="O140" s="7">
        <f>1/N140</f>
        <v>24.5168100283571</v>
      </c>
      <c r="P140" s="3">
        <f>IF(O140&gt;21,"",N140)</f>
      </c>
      <c r="Q140" s="3">
        <f>IF(ISNUMBER(P140),SUMIF(A:A,A140,P:P),"")</f>
      </c>
      <c r="R140" s="3">
        <f>_xlfn.IFERROR(P140*(1/Q140),"")</f>
      </c>
      <c r="S140" s="8">
        <f>_xlfn.IFERROR(1/R140,"")</f>
      </c>
    </row>
    <row r="141" spans="1:19" ht="15">
      <c r="A141" s="1">
        <v>29</v>
      </c>
      <c r="B141" s="5">
        <v>0.5625</v>
      </c>
      <c r="C141" s="1" t="s">
        <v>252</v>
      </c>
      <c r="D141" s="1">
        <v>4</v>
      </c>
      <c r="E141" s="1">
        <v>10</v>
      </c>
      <c r="F141" s="1" t="s">
        <v>289</v>
      </c>
      <c r="G141" s="2">
        <v>34.5595</v>
      </c>
      <c r="H141" s="6">
        <f>1+_xlfn.COUNTIFS(A:A,A141,O:O,"&lt;"&amp;O141)</f>
        <v>13</v>
      </c>
      <c r="I141" s="2">
        <f>_xlfn.AVERAGEIF(A:A,A141,G:G)</f>
        <v>47.83110769230769</v>
      </c>
      <c r="J141" s="2">
        <f>G141-I141</f>
        <v>-13.27160769230769</v>
      </c>
      <c r="K141" s="2">
        <f>90+J141</f>
        <v>76.7283923076923</v>
      </c>
      <c r="L141" s="2">
        <f>EXP(0.06*K141)</f>
        <v>99.85344274753163</v>
      </c>
      <c r="M141" s="2">
        <f>SUMIF(A:A,A141,L:L)</f>
        <v>3415.6481340331698</v>
      </c>
      <c r="N141" s="3">
        <f>L141/M141</f>
        <v>0.029234112774264454</v>
      </c>
      <c r="O141" s="7">
        <f>1/N141</f>
        <v>34.20661361340598</v>
      </c>
      <c r="P141" s="3">
        <f>IF(O141&gt;21,"",N141)</f>
      </c>
      <c r="Q141" s="3">
        <f>IF(ISNUMBER(P141),SUMIF(A:A,A141,P:P),"")</f>
      </c>
      <c r="R141" s="3">
        <f>_xlfn.IFERROR(P141*(1/Q141),"")</f>
      </c>
      <c r="S141" s="8">
        <f>_xlfn.IFERROR(1/R141,"")</f>
      </c>
    </row>
    <row r="142" spans="1:19" ht="15">
      <c r="A142" s="1">
        <v>29</v>
      </c>
      <c r="B142" s="5">
        <v>0.5625</v>
      </c>
      <c r="C142" s="1" t="s">
        <v>252</v>
      </c>
      <c r="D142" s="1">
        <v>4</v>
      </c>
      <c r="E142" s="1">
        <v>11</v>
      </c>
      <c r="F142" s="1" t="s">
        <v>290</v>
      </c>
      <c r="G142" s="2">
        <v>39.7229</v>
      </c>
      <c r="H142" s="6">
        <f>1+_xlfn.COUNTIFS(A:A,A142,O:O,"&lt;"&amp;O142)</f>
        <v>12</v>
      </c>
      <c r="I142" s="2">
        <f>_xlfn.AVERAGEIF(A:A,A142,G:G)</f>
        <v>47.83110769230769</v>
      </c>
      <c r="J142" s="2">
        <f>G142-I142</f>
        <v>-8.108207692307687</v>
      </c>
      <c r="K142" s="2">
        <f>90+J142</f>
        <v>81.89179230769231</v>
      </c>
      <c r="L142" s="2">
        <f>EXP(0.06*K142)</f>
        <v>136.11601022185366</v>
      </c>
      <c r="M142" s="2">
        <f>SUMIF(A:A,A142,L:L)</f>
        <v>3415.6481340331698</v>
      </c>
      <c r="N142" s="3">
        <f>L142/M142</f>
        <v>0.039850712040742024</v>
      </c>
      <c r="O142" s="7">
        <f>1/N142</f>
        <v>25.09365451180982</v>
      </c>
      <c r="P142" s="3">
        <f>IF(O142&gt;21,"",N142)</f>
      </c>
      <c r="Q142" s="3">
        <f>IF(ISNUMBER(P142),SUMIF(A:A,A142,P:P),"")</f>
      </c>
      <c r="R142" s="3">
        <f>_xlfn.IFERROR(P142*(1/Q142),"")</f>
      </c>
      <c r="S142" s="8">
        <f>_xlfn.IFERROR(1/R142,"")</f>
      </c>
    </row>
    <row r="143" spans="1:19" ht="15">
      <c r="A143" s="1">
        <v>29</v>
      </c>
      <c r="B143" s="5">
        <v>0.5625</v>
      </c>
      <c r="C143" s="1" t="s">
        <v>252</v>
      </c>
      <c r="D143" s="1">
        <v>4</v>
      </c>
      <c r="E143" s="1">
        <v>12</v>
      </c>
      <c r="F143" s="1" t="s">
        <v>291</v>
      </c>
      <c r="G143" s="2">
        <v>41.8228</v>
      </c>
      <c r="H143" s="6">
        <f>1+_xlfn.COUNTIFS(A:A,A143,O:O,"&lt;"&amp;O143)</f>
        <v>9</v>
      </c>
      <c r="I143" s="2">
        <f>_xlfn.AVERAGEIF(A:A,A143,G:G)</f>
        <v>47.83110769230769</v>
      </c>
      <c r="J143" s="2">
        <f>G143-I143</f>
        <v>-6.008307692307689</v>
      </c>
      <c r="K143" s="2">
        <f>90+J143</f>
        <v>83.99169230769232</v>
      </c>
      <c r="L143" s="2">
        <f>EXP(0.06*K143)</f>
        <v>154.39303685147843</v>
      </c>
      <c r="M143" s="2">
        <f>SUMIF(A:A,A143,L:L)</f>
        <v>3415.6481340331698</v>
      </c>
      <c r="N143" s="3">
        <f>L143/M143</f>
        <v>0.0452016808502966</v>
      </c>
      <c r="O143" s="7">
        <f>1/N143</f>
        <v>22.123071115693662</v>
      </c>
      <c r="P143" s="3">
        <f>IF(O143&gt;21,"",N143)</f>
      </c>
      <c r="Q143" s="3">
        <f>IF(ISNUMBER(P143),SUMIF(A:A,A143,P:P),"")</f>
      </c>
      <c r="R143" s="3">
        <f>_xlfn.IFERROR(P143*(1/Q143),"")</f>
      </c>
      <c r="S143" s="8">
        <f>_xlfn.IFERROR(1/R143,"")</f>
      </c>
    </row>
    <row r="144" spans="1:19" ht="15">
      <c r="A144" s="1">
        <v>29</v>
      </c>
      <c r="B144" s="5">
        <v>0.5625</v>
      </c>
      <c r="C144" s="1" t="s">
        <v>252</v>
      </c>
      <c r="D144" s="1">
        <v>4</v>
      </c>
      <c r="E144" s="1">
        <v>14</v>
      </c>
      <c r="F144" s="1" t="s">
        <v>293</v>
      </c>
      <c r="G144" s="2">
        <v>39.7705666666667</v>
      </c>
      <c r="H144" s="6">
        <f>1+_xlfn.COUNTIFS(A:A,A144,O:O,"&lt;"&amp;O144)</f>
        <v>11</v>
      </c>
      <c r="I144" s="2">
        <f>_xlfn.AVERAGEIF(A:A,A144,G:G)</f>
        <v>47.83110769230769</v>
      </c>
      <c r="J144" s="2">
        <f>G144-I144</f>
        <v>-8.060541025640987</v>
      </c>
      <c r="K144" s="2">
        <f>90+J144</f>
        <v>81.93945897435901</v>
      </c>
      <c r="L144" s="2">
        <f>EXP(0.06*K144)</f>
        <v>136.5058592294352</v>
      </c>
      <c r="M144" s="2">
        <f>SUMIF(A:A,A144,L:L)</f>
        <v>3415.6481340331698</v>
      </c>
      <c r="N144" s="3">
        <f>L144/M144</f>
        <v>0.03996484821410752</v>
      </c>
      <c r="O144" s="7">
        <f>1/N144</f>
        <v>25.021989190165417</v>
      </c>
      <c r="P144" s="3">
        <f>IF(O144&gt;21,"",N144)</f>
      </c>
      <c r="Q144" s="3">
        <f>IF(ISNUMBER(P144),SUMIF(A:A,A144,P:P),"")</f>
      </c>
      <c r="R144" s="3">
        <f>_xlfn.IFERROR(P144*(1/Q144),"")</f>
      </c>
      <c r="S144" s="8">
        <f>_xlfn.IFERROR(1/R144,"")</f>
      </c>
    </row>
    <row r="145" spans="1:19" ht="15">
      <c r="A145" s="1">
        <v>42</v>
      </c>
      <c r="B145" s="5">
        <v>0.5659722222222222</v>
      </c>
      <c r="C145" s="1" t="s">
        <v>356</v>
      </c>
      <c r="D145" s="1">
        <v>2</v>
      </c>
      <c r="E145" s="1">
        <v>7</v>
      </c>
      <c r="F145" s="1" t="s">
        <v>381</v>
      </c>
      <c r="G145" s="2">
        <v>73.5552</v>
      </c>
      <c r="H145" s="6">
        <f>1+_xlfn.COUNTIFS(A:A,A145,O:O,"&lt;"&amp;O145)</f>
        <v>1</v>
      </c>
      <c r="I145" s="2">
        <f>_xlfn.AVERAGEIF(A:A,A145,G:G)</f>
        <v>49.751537037037025</v>
      </c>
      <c r="J145" s="2">
        <f>G145-I145</f>
        <v>23.803662962962974</v>
      </c>
      <c r="K145" s="2">
        <f>90+J145</f>
        <v>113.80366296296297</v>
      </c>
      <c r="L145" s="2">
        <f>EXP(0.06*K145)</f>
        <v>923.5452324185802</v>
      </c>
      <c r="M145" s="2">
        <f>SUMIF(A:A,A145,L:L)</f>
        <v>2774.5463292951936</v>
      </c>
      <c r="N145" s="3">
        <f>L145/M145</f>
        <v>0.33286351093412253</v>
      </c>
      <c r="O145" s="7">
        <f>1/N145</f>
        <v>3.0042343697982306</v>
      </c>
      <c r="P145" s="3">
        <f>IF(O145&gt;21,"",N145)</f>
        <v>0.33286351093412253</v>
      </c>
      <c r="Q145" s="3">
        <f>IF(ISNUMBER(P145),SUMIF(A:A,A145,P:P),"")</f>
        <v>0.9513663337478291</v>
      </c>
      <c r="R145" s="3">
        <f>_xlfn.IFERROR(P145*(1/Q145),"")</f>
        <v>0.349879430379709</v>
      </c>
      <c r="S145" s="8">
        <f>_xlfn.IFERROR(1/R145,"")</f>
        <v>2.8581274381141624</v>
      </c>
    </row>
    <row r="146" spans="1:19" ht="15">
      <c r="A146" s="1">
        <v>42</v>
      </c>
      <c r="B146" s="5">
        <v>0.5659722222222222</v>
      </c>
      <c r="C146" s="1" t="s">
        <v>356</v>
      </c>
      <c r="D146" s="1">
        <v>2</v>
      </c>
      <c r="E146" s="1">
        <v>6</v>
      </c>
      <c r="F146" s="1" t="s">
        <v>380</v>
      </c>
      <c r="G146" s="2">
        <v>65.0493999999999</v>
      </c>
      <c r="H146" s="6">
        <f>1+_xlfn.COUNTIFS(A:A,A146,O:O,"&lt;"&amp;O146)</f>
        <v>2</v>
      </c>
      <c r="I146" s="2">
        <f>_xlfn.AVERAGEIF(A:A,A146,G:G)</f>
        <v>49.751537037037025</v>
      </c>
      <c r="J146" s="2">
        <f>G146-I146</f>
        <v>15.297862962962881</v>
      </c>
      <c r="K146" s="2">
        <f>90+J146</f>
        <v>105.29786296296288</v>
      </c>
      <c r="L146" s="2">
        <f>EXP(0.06*K146)</f>
        <v>554.3918669573688</v>
      </c>
      <c r="M146" s="2">
        <f>SUMIF(A:A,A146,L:L)</f>
        <v>2774.5463292951936</v>
      </c>
      <c r="N146" s="3">
        <f>L146/M146</f>
        <v>0.1998135194585843</v>
      </c>
      <c r="O146" s="7">
        <f>1/N146</f>
        <v>5.004666364466253</v>
      </c>
      <c r="P146" s="3">
        <f>IF(O146&gt;21,"",N146)</f>
        <v>0.1998135194585843</v>
      </c>
      <c r="Q146" s="3">
        <f>IF(ISNUMBER(P146),SUMIF(A:A,A146,P:P),"")</f>
        <v>0.9513663337478291</v>
      </c>
      <c r="R146" s="3">
        <f>_xlfn.IFERROR(P146*(1/Q146),"")</f>
        <v>0.21002794861516222</v>
      </c>
      <c r="S146" s="8">
        <f>_xlfn.IFERROR(1/R146,"")</f>
        <v>4.761271090793335</v>
      </c>
    </row>
    <row r="147" spans="1:19" ht="15">
      <c r="A147" s="1">
        <v>42</v>
      </c>
      <c r="B147" s="5">
        <v>0.5659722222222222</v>
      </c>
      <c r="C147" s="1" t="s">
        <v>356</v>
      </c>
      <c r="D147" s="1">
        <v>2</v>
      </c>
      <c r="E147" s="1">
        <v>10</v>
      </c>
      <c r="F147" s="1" t="s">
        <v>384</v>
      </c>
      <c r="G147" s="2">
        <v>55.899533333333295</v>
      </c>
      <c r="H147" s="6">
        <f>1+_xlfn.COUNTIFS(A:A,A147,O:O,"&lt;"&amp;O147)</f>
        <v>3</v>
      </c>
      <c r="I147" s="2">
        <f>_xlfn.AVERAGEIF(A:A,A147,G:G)</f>
        <v>49.751537037037025</v>
      </c>
      <c r="J147" s="2">
        <f>G147-I147</f>
        <v>6.14799629629627</v>
      </c>
      <c r="K147" s="2">
        <f>90+J147</f>
        <v>96.14799629629627</v>
      </c>
      <c r="L147" s="2">
        <f>EXP(0.06*K147)</f>
        <v>320.1788602021565</v>
      </c>
      <c r="M147" s="2">
        <f>SUMIF(A:A,A147,L:L)</f>
        <v>2774.5463292951936</v>
      </c>
      <c r="N147" s="3">
        <f>L147/M147</f>
        <v>0.11539863538104632</v>
      </c>
      <c r="O147" s="7">
        <f>1/N147</f>
        <v>8.665613737094896</v>
      </c>
      <c r="P147" s="3">
        <f>IF(O147&gt;21,"",N147)</f>
        <v>0.11539863538104632</v>
      </c>
      <c r="Q147" s="3">
        <f>IF(ISNUMBER(P147),SUMIF(A:A,A147,P:P),"")</f>
        <v>0.9513663337478291</v>
      </c>
      <c r="R147" s="3">
        <f>_xlfn.IFERROR(P147*(1/Q147),"")</f>
        <v>0.12129779169969461</v>
      </c>
      <c r="S147" s="8">
        <f>_xlfn.IFERROR(1/R147,"")</f>
        <v>8.244173170734795</v>
      </c>
    </row>
    <row r="148" spans="1:19" ht="15">
      <c r="A148" s="1">
        <v>42</v>
      </c>
      <c r="B148" s="5">
        <v>0.5659722222222222</v>
      </c>
      <c r="C148" s="1" t="s">
        <v>356</v>
      </c>
      <c r="D148" s="1">
        <v>2</v>
      </c>
      <c r="E148" s="1">
        <v>9</v>
      </c>
      <c r="F148" s="1" t="s">
        <v>383</v>
      </c>
      <c r="G148" s="2">
        <v>52.522233333333304</v>
      </c>
      <c r="H148" s="6">
        <f>1+_xlfn.COUNTIFS(A:A,A148,O:O,"&lt;"&amp;O148)</f>
        <v>4</v>
      </c>
      <c r="I148" s="2">
        <f>_xlfn.AVERAGEIF(A:A,A148,G:G)</f>
        <v>49.751537037037025</v>
      </c>
      <c r="J148" s="2">
        <f>G148-I148</f>
        <v>2.770696296296279</v>
      </c>
      <c r="K148" s="2">
        <f>90+J148</f>
        <v>92.77069629629628</v>
      </c>
      <c r="L148" s="2">
        <f>EXP(0.06*K148)</f>
        <v>261.4496645974189</v>
      </c>
      <c r="M148" s="2">
        <f>SUMIF(A:A,A148,L:L)</f>
        <v>2774.5463292951936</v>
      </c>
      <c r="N148" s="3">
        <f>L148/M148</f>
        <v>0.09423150078154718</v>
      </c>
      <c r="O148" s="7">
        <f>1/N148</f>
        <v>10.612162511539074</v>
      </c>
      <c r="P148" s="3">
        <f>IF(O148&gt;21,"",N148)</f>
        <v>0.09423150078154718</v>
      </c>
      <c r="Q148" s="3">
        <f>IF(ISNUMBER(P148),SUMIF(A:A,A148,P:P),"")</f>
        <v>0.9513663337478291</v>
      </c>
      <c r="R148" s="3">
        <f>_xlfn.IFERROR(P148*(1/Q148),"")</f>
        <v>0.09904859720054415</v>
      </c>
      <c r="S148" s="8">
        <f>_xlfn.IFERROR(1/R148,"")</f>
        <v>10.096054141739083</v>
      </c>
    </row>
    <row r="149" spans="1:19" ht="15">
      <c r="A149" s="1">
        <v>42</v>
      </c>
      <c r="B149" s="5">
        <v>0.5659722222222222</v>
      </c>
      <c r="C149" s="1" t="s">
        <v>356</v>
      </c>
      <c r="D149" s="1">
        <v>2</v>
      </c>
      <c r="E149" s="1">
        <v>8</v>
      </c>
      <c r="F149" s="1" t="s">
        <v>382</v>
      </c>
      <c r="G149" s="2">
        <v>48.746133333333404</v>
      </c>
      <c r="H149" s="6">
        <f>1+_xlfn.COUNTIFS(A:A,A149,O:O,"&lt;"&amp;O149)</f>
        <v>5</v>
      </c>
      <c r="I149" s="2">
        <f>_xlfn.AVERAGEIF(A:A,A149,G:G)</f>
        <v>49.751537037037025</v>
      </c>
      <c r="J149" s="2">
        <f>G149-I149</f>
        <v>-1.005403703703621</v>
      </c>
      <c r="K149" s="2">
        <f>90+J149</f>
        <v>88.99459629629638</v>
      </c>
      <c r="L149" s="2">
        <f>EXP(0.06*K149)</f>
        <v>208.4451167930546</v>
      </c>
      <c r="M149" s="2">
        <f>SUMIF(A:A,A149,L:L)</f>
        <v>2774.5463292951936</v>
      </c>
      <c r="N149" s="3">
        <f>L149/M149</f>
        <v>0.07512763964046153</v>
      </c>
      <c r="O149" s="7">
        <f>1/N149</f>
        <v>13.31068039386971</v>
      </c>
      <c r="P149" s="3">
        <f>IF(O149&gt;21,"",N149)</f>
        <v>0.07512763964046153</v>
      </c>
      <c r="Q149" s="3">
        <f>IF(ISNUMBER(P149),SUMIF(A:A,A149,P:P),"")</f>
        <v>0.9513663337478291</v>
      </c>
      <c r="R149" s="3">
        <f>_xlfn.IFERROR(P149*(1/Q149),"")</f>
        <v>0.07896815030704565</v>
      </c>
      <c r="S149" s="8">
        <f>_xlfn.IFERROR(1/R149,"")</f>
        <v>12.663333206004936</v>
      </c>
    </row>
    <row r="150" spans="1:19" ht="15">
      <c r="A150" s="1">
        <v>42</v>
      </c>
      <c r="B150" s="5">
        <v>0.5659722222222222</v>
      </c>
      <c r="C150" s="1" t="s">
        <v>356</v>
      </c>
      <c r="D150" s="1">
        <v>2</v>
      </c>
      <c r="E150" s="1">
        <v>2</v>
      </c>
      <c r="F150" s="1" t="s">
        <v>376</v>
      </c>
      <c r="G150" s="2">
        <v>47.8030333333333</v>
      </c>
      <c r="H150" s="6">
        <f>1+_xlfn.COUNTIFS(A:A,A150,O:O,"&lt;"&amp;O150)</f>
        <v>6</v>
      </c>
      <c r="I150" s="2">
        <f>_xlfn.AVERAGEIF(A:A,A150,G:G)</f>
        <v>49.751537037037025</v>
      </c>
      <c r="J150" s="2">
        <f>G150-I150</f>
        <v>-1.9485037037037216</v>
      </c>
      <c r="K150" s="2">
        <f>90+J150</f>
        <v>88.05149629629628</v>
      </c>
      <c r="L150" s="2">
        <f>EXP(0.06*K150)</f>
        <v>196.9775529397946</v>
      </c>
      <c r="M150" s="2">
        <f>SUMIF(A:A,A150,L:L)</f>
        <v>2774.5463292951936</v>
      </c>
      <c r="N150" s="3">
        <f>L150/M150</f>
        <v>0.07099450849315318</v>
      </c>
      <c r="O150" s="7">
        <f>1/N150</f>
        <v>14.085596495064706</v>
      </c>
      <c r="P150" s="3">
        <f>IF(O150&gt;21,"",N150)</f>
        <v>0.07099450849315318</v>
      </c>
      <c r="Q150" s="3">
        <f>IF(ISNUMBER(P150),SUMIF(A:A,A150,P:P),"")</f>
        <v>0.9513663337478291</v>
      </c>
      <c r="R150" s="3">
        <f>_xlfn.IFERROR(P150*(1/Q150),"")</f>
        <v>0.07462373428064895</v>
      </c>
      <c r="S150" s="8">
        <f>_xlfn.IFERROR(1/R150,"")</f>
        <v>13.400562296160981</v>
      </c>
    </row>
    <row r="151" spans="1:19" ht="15">
      <c r="A151" s="1">
        <v>42</v>
      </c>
      <c r="B151" s="5">
        <v>0.5659722222222222</v>
      </c>
      <c r="C151" s="1" t="s">
        <v>356</v>
      </c>
      <c r="D151" s="1">
        <v>2</v>
      </c>
      <c r="E151" s="1">
        <v>4</v>
      </c>
      <c r="F151" s="1" t="s">
        <v>378</v>
      </c>
      <c r="G151" s="2">
        <v>45.7952333333334</v>
      </c>
      <c r="H151" s="6">
        <f>1+_xlfn.COUNTIFS(A:A,A151,O:O,"&lt;"&amp;O151)</f>
        <v>7</v>
      </c>
      <c r="I151" s="2">
        <f>_xlfn.AVERAGEIF(A:A,A151,G:G)</f>
        <v>49.751537037037025</v>
      </c>
      <c r="J151" s="2">
        <f>G151-I151</f>
        <v>-3.9563037037036253</v>
      </c>
      <c r="K151" s="2">
        <f>90+J151</f>
        <v>86.04369629629637</v>
      </c>
      <c r="L151" s="2">
        <f>EXP(0.06*K151)</f>
        <v>174.62167520669144</v>
      </c>
      <c r="M151" s="2">
        <f>SUMIF(A:A,A151,L:L)</f>
        <v>2774.5463292951936</v>
      </c>
      <c r="N151" s="3">
        <f>L151/M151</f>
        <v>0.06293701905891398</v>
      </c>
      <c r="O151" s="7">
        <f>1/N151</f>
        <v>15.888899966233254</v>
      </c>
      <c r="P151" s="3">
        <f>IF(O151&gt;21,"",N151)</f>
        <v>0.06293701905891398</v>
      </c>
      <c r="Q151" s="3">
        <f>IF(ISNUMBER(P151),SUMIF(A:A,A151,P:P),"")</f>
        <v>0.9513663337478291</v>
      </c>
      <c r="R151" s="3">
        <f>_xlfn.IFERROR(P151*(1/Q151),"")</f>
        <v>0.0661543475171954</v>
      </c>
      <c r="S151" s="8">
        <f>_xlfn.IFERROR(1/R151,"")</f>
        <v>15.116164508161335</v>
      </c>
    </row>
    <row r="152" spans="1:19" ht="15">
      <c r="A152" s="1">
        <v>42</v>
      </c>
      <c r="B152" s="5">
        <v>0.5659722222222222</v>
      </c>
      <c r="C152" s="1" t="s">
        <v>356</v>
      </c>
      <c r="D152" s="1">
        <v>2</v>
      </c>
      <c r="E152" s="1">
        <v>3</v>
      </c>
      <c r="F152" s="1" t="s">
        <v>377</v>
      </c>
      <c r="G152" s="2">
        <v>34.2316333333333</v>
      </c>
      <c r="H152" s="6">
        <f>1+_xlfn.COUNTIFS(A:A,A152,O:O,"&lt;"&amp;O152)</f>
        <v>8</v>
      </c>
      <c r="I152" s="2">
        <f>_xlfn.AVERAGEIF(A:A,A152,G:G)</f>
        <v>49.751537037037025</v>
      </c>
      <c r="J152" s="2">
        <f>G152-I152</f>
        <v>-15.519903703703726</v>
      </c>
      <c r="K152" s="2">
        <f>90+J152</f>
        <v>74.48009629629627</v>
      </c>
      <c r="L152" s="2">
        <f>EXP(0.06*K152)</f>
        <v>87.2524619413934</v>
      </c>
      <c r="M152" s="2">
        <f>SUMIF(A:A,A152,L:L)</f>
        <v>2774.5463292951936</v>
      </c>
      <c r="N152" s="3">
        <f>L152/M152</f>
        <v>0.03144746981520319</v>
      </c>
      <c r="O152" s="7">
        <f>1/N152</f>
        <v>31.79906065182239</v>
      </c>
      <c r="P152" s="3">
        <f>IF(O152&gt;21,"",N152)</f>
      </c>
      <c r="Q152" s="3">
        <f>IF(ISNUMBER(P152),SUMIF(A:A,A152,P:P),"")</f>
      </c>
      <c r="R152" s="3">
        <f>_xlfn.IFERROR(P152*(1/Q152),"")</f>
      </c>
      <c r="S152" s="8">
        <f>_xlfn.IFERROR(1/R152,"")</f>
      </c>
    </row>
    <row r="153" spans="1:19" ht="15">
      <c r="A153" s="1">
        <v>42</v>
      </c>
      <c r="B153" s="5">
        <v>0.5659722222222222</v>
      </c>
      <c r="C153" s="1" t="s">
        <v>356</v>
      </c>
      <c r="D153" s="1">
        <v>2</v>
      </c>
      <c r="E153" s="1">
        <v>5</v>
      </c>
      <c r="F153" s="1" t="s">
        <v>379</v>
      </c>
      <c r="G153" s="2">
        <v>24.1614333333333</v>
      </c>
      <c r="H153" s="6">
        <f>1+_xlfn.COUNTIFS(A:A,A153,O:O,"&lt;"&amp;O153)</f>
        <v>9</v>
      </c>
      <c r="I153" s="2">
        <f>_xlfn.AVERAGEIF(A:A,A153,G:G)</f>
        <v>49.751537037037025</v>
      </c>
      <c r="J153" s="2">
        <f>G153-I153</f>
        <v>-25.590103703703726</v>
      </c>
      <c r="K153" s="2">
        <f>90+J153</f>
        <v>64.40989629629627</v>
      </c>
      <c r="L153" s="2">
        <f>EXP(0.06*K153)</f>
        <v>47.68389823873421</v>
      </c>
      <c r="M153" s="2">
        <f>SUMIF(A:A,A153,L:L)</f>
        <v>2774.5463292951936</v>
      </c>
      <c r="N153" s="3">
        <f>L153/M153</f>
        <v>0.017186196436967463</v>
      </c>
      <c r="O153" s="7">
        <f>1/N153</f>
        <v>58.18623123898448</v>
      </c>
      <c r="P153" s="3">
        <f>IF(O153&gt;21,"",N153)</f>
      </c>
      <c r="Q153" s="3">
        <f>IF(ISNUMBER(P153),SUMIF(A:A,A153,P:P),"")</f>
      </c>
      <c r="R153" s="3">
        <f>_xlfn.IFERROR(P153*(1/Q153),"")</f>
      </c>
      <c r="S153" s="8">
        <f>_xlfn.IFERROR(1/R153,"")</f>
      </c>
    </row>
    <row r="154" spans="1:19" ht="15">
      <c r="A154" s="1">
        <v>53</v>
      </c>
      <c r="B154" s="5">
        <v>0.5722222222222222</v>
      </c>
      <c r="C154" s="1" t="s">
        <v>514</v>
      </c>
      <c r="D154" s="1">
        <v>2</v>
      </c>
      <c r="E154" s="1">
        <v>2</v>
      </c>
      <c r="F154" s="1" t="s">
        <v>516</v>
      </c>
      <c r="G154" s="2">
        <v>79.19596666666669</v>
      </c>
      <c r="H154" s="6">
        <f>1+_xlfn.COUNTIFS(A:A,A154,O:O,"&lt;"&amp;O154)</f>
        <v>1</v>
      </c>
      <c r="I154" s="2">
        <f>_xlfn.AVERAGEIF(A:A,A154,G:G)</f>
        <v>52.023576190476184</v>
      </c>
      <c r="J154" s="2">
        <f>G154-I154</f>
        <v>27.172390476190508</v>
      </c>
      <c r="K154" s="2">
        <f>90+J154</f>
        <v>117.17239047619051</v>
      </c>
      <c r="L154" s="2">
        <f>EXP(0.06*K154)</f>
        <v>1130.4187616318334</v>
      </c>
      <c r="M154" s="2">
        <f>SUMIF(A:A,A154,L:L)</f>
        <v>2408.316711155136</v>
      </c>
      <c r="N154" s="3">
        <f>L154/M154</f>
        <v>0.4693812721540408</v>
      </c>
      <c r="O154" s="7">
        <f>1/N154</f>
        <v>2.1304642075106517</v>
      </c>
      <c r="P154" s="3">
        <f>IF(O154&gt;21,"",N154)</f>
        <v>0.4693812721540408</v>
      </c>
      <c r="Q154" s="3">
        <f>IF(ISNUMBER(P154),SUMIF(A:A,A154,P:P),"")</f>
        <v>0.9415769119662364</v>
      </c>
      <c r="R154" s="3">
        <f>_xlfn.IFERROR(P154*(1/Q154),"")</f>
        <v>0.49850550304367713</v>
      </c>
      <c r="S154" s="8">
        <f>_xlfn.IFERROR(1/R154,"")</f>
        <v>2.0059959095624746</v>
      </c>
    </row>
    <row r="155" spans="1:19" ht="15">
      <c r="A155" s="1">
        <v>53</v>
      </c>
      <c r="B155" s="5">
        <v>0.5722222222222222</v>
      </c>
      <c r="C155" s="1" t="s">
        <v>514</v>
      </c>
      <c r="D155" s="1">
        <v>2</v>
      </c>
      <c r="E155" s="1">
        <v>7</v>
      </c>
      <c r="F155" s="1" t="s">
        <v>521</v>
      </c>
      <c r="G155" s="2">
        <v>64.6655333333333</v>
      </c>
      <c r="H155" s="6">
        <f>1+_xlfn.COUNTIFS(A:A,A155,O:O,"&lt;"&amp;O155)</f>
        <v>2</v>
      </c>
      <c r="I155" s="2">
        <f>_xlfn.AVERAGEIF(A:A,A155,G:G)</f>
        <v>52.023576190476184</v>
      </c>
      <c r="J155" s="2">
        <f>G155-I155</f>
        <v>12.641957142857116</v>
      </c>
      <c r="K155" s="2">
        <f>90+J155</f>
        <v>102.64195714285711</v>
      </c>
      <c r="L155" s="2">
        <f>EXP(0.06*K155)</f>
        <v>472.72670394229175</v>
      </c>
      <c r="M155" s="2">
        <f>SUMIF(A:A,A155,L:L)</f>
        <v>2408.316711155136</v>
      </c>
      <c r="N155" s="3">
        <f>L155/M155</f>
        <v>0.19628925952830803</v>
      </c>
      <c r="O155" s="7">
        <f>1/N155</f>
        <v>5.094522249475316</v>
      </c>
      <c r="P155" s="3">
        <f>IF(O155&gt;21,"",N155)</f>
        <v>0.19628925952830803</v>
      </c>
      <c r="Q155" s="3">
        <f>IF(ISNUMBER(P155),SUMIF(A:A,A155,P:P),"")</f>
        <v>0.9415769119662364</v>
      </c>
      <c r="R155" s="3">
        <f>_xlfn.IFERROR(P155*(1/Q155),"")</f>
        <v>0.2084686413119555</v>
      </c>
      <c r="S155" s="8">
        <f>_xlfn.IFERROR(1/R155,"")</f>
        <v>4.796884527604252</v>
      </c>
    </row>
    <row r="156" spans="1:19" ht="15">
      <c r="A156" s="1">
        <v>53</v>
      </c>
      <c r="B156" s="5">
        <v>0.5722222222222222</v>
      </c>
      <c r="C156" s="1" t="s">
        <v>514</v>
      </c>
      <c r="D156" s="1">
        <v>2</v>
      </c>
      <c r="E156" s="1">
        <v>5</v>
      </c>
      <c r="F156" s="1" t="s">
        <v>519</v>
      </c>
      <c r="G156" s="2">
        <v>56.6760666666666</v>
      </c>
      <c r="H156" s="6">
        <f>1+_xlfn.COUNTIFS(A:A,A156,O:O,"&lt;"&amp;O156)</f>
        <v>3</v>
      </c>
      <c r="I156" s="2">
        <f>_xlfn.AVERAGEIF(A:A,A156,G:G)</f>
        <v>52.023576190476184</v>
      </c>
      <c r="J156" s="2">
        <f>G156-I156</f>
        <v>4.652490476190415</v>
      </c>
      <c r="K156" s="2">
        <f>90+J156</f>
        <v>94.65249047619042</v>
      </c>
      <c r="L156" s="2">
        <f>EXP(0.06*K156)</f>
        <v>292.70036144772155</v>
      </c>
      <c r="M156" s="2">
        <f>SUMIF(A:A,A156,L:L)</f>
        <v>2408.316711155136</v>
      </c>
      <c r="N156" s="3">
        <f>L156/M156</f>
        <v>0.12153732110563208</v>
      </c>
      <c r="O156" s="7">
        <f>1/N156</f>
        <v>8.227925306423918</v>
      </c>
      <c r="P156" s="3">
        <f>IF(O156&gt;21,"",N156)</f>
        <v>0.12153732110563208</v>
      </c>
      <c r="Q156" s="3">
        <f>IF(ISNUMBER(P156),SUMIF(A:A,A156,P:P),"")</f>
        <v>0.9415769119662364</v>
      </c>
      <c r="R156" s="3">
        <f>_xlfn.IFERROR(P156*(1/Q156),"")</f>
        <v>0.12907848478552142</v>
      </c>
      <c r="S156" s="8">
        <f>_xlfn.IFERROR(1/R156,"")</f>
        <v>7.747224501911482</v>
      </c>
    </row>
    <row r="157" spans="1:19" ht="15">
      <c r="A157" s="1">
        <v>53</v>
      </c>
      <c r="B157" s="5">
        <v>0.5722222222222222</v>
      </c>
      <c r="C157" s="1" t="s">
        <v>514</v>
      </c>
      <c r="D157" s="1">
        <v>2</v>
      </c>
      <c r="E157" s="1">
        <v>3</v>
      </c>
      <c r="F157" s="1" t="s">
        <v>517</v>
      </c>
      <c r="G157" s="2">
        <v>49.7587</v>
      </c>
      <c r="H157" s="6">
        <f>1+_xlfn.COUNTIFS(A:A,A157,O:O,"&lt;"&amp;O157)</f>
        <v>4</v>
      </c>
      <c r="I157" s="2">
        <f>_xlfn.AVERAGEIF(A:A,A157,G:G)</f>
        <v>52.023576190476184</v>
      </c>
      <c r="J157" s="2">
        <f>G157-I157</f>
        <v>-2.264876190476187</v>
      </c>
      <c r="K157" s="2">
        <f>90+J157</f>
        <v>87.73512380952381</v>
      </c>
      <c r="L157" s="2">
        <f>EXP(0.06*K157)</f>
        <v>193.27372117407984</v>
      </c>
      <c r="M157" s="2">
        <f>SUMIF(A:A,A157,L:L)</f>
        <v>2408.316711155136</v>
      </c>
      <c r="N157" s="3">
        <f>L157/M157</f>
        <v>0.08025261805428288</v>
      </c>
      <c r="O157" s="7">
        <f>1/N157</f>
        <v>12.460652677070296</v>
      </c>
      <c r="P157" s="3">
        <f>IF(O157&gt;21,"",N157)</f>
        <v>0.08025261805428288</v>
      </c>
      <c r="Q157" s="3">
        <f>IF(ISNUMBER(P157),SUMIF(A:A,A157,P:P),"")</f>
        <v>0.9415769119662364</v>
      </c>
      <c r="R157" s="3">
        <f>_xlfn.IFERROR(P157*(1/Q157),"")</f>
        <v>0.08523214305106137</v>
      </c>
      <c r="S157" s="8">
        <f>_xlfn.IFERROR(1/R157,"")</f>
        <v>11.732662868759666</v>
      </c>
    </row>
    <row r="158" spans="1:19" ht="15">
      <c r="A158" s="1">
        <v>53</v>
      </c>
      <c r="B158" s="5">
        <v>0.5722222222222222</v>
      </c>
      <c r="C158" s="1" t="s">
        <v>514</v>
      </c>
      <c r="D158" s="1">
        <v>2</v>
      </c>
      <c r="E158" s="1">
        <v>4</v>
      </c>
      <c r="F158" s="1" t="s">
        <v>518</v>
      </c>
      <c r="G158" s="2">
        <v>48.433</v>
      </c>
      <c r="H158" s="6">
        <f>1+_xlfn.COUNTIFS(A:A,A158,O:O,"&lt;"&amp;O158)</f>
        <v>5</v>
      </c>
      <c r="I158" s="2">
        <f>_xlfn.AVERAGEIF(A:A,A158,G:G)</f>
        <v>52.023576190476184</v>
      </c>
      <c r="J158" s="2">
        <f>G158-I158</f>
        <v>-3.5905761904761846</v>
      </c>
      <c r="K158" s="2">
        <f>90+J158</f>
        <v>86.40942380952382</v>
      </c>
      <c r="L158" s="2">
        <f>EXP(0.06*K158)</f>
        <v>178.4958637302091</v>
      </c>
      <c r="M158" s="2">
        <f>SUMIF(A:A,A158,L:L)</f>
        <v>2408.316711155136</v>
      </c>
      <c r="N158" s="3">
        <f>L158/M158</f>
        <v>0.07411644112397266</v>
      </c>
      <c r="O158" s="7">
        <f>1/N158</f>
        <v>13.492283018923235</v>
      </c>
      <c r="P158" s="3">
        <f>IF(O158&gt;21,"",N158)</f>
        <v>0.07411644112397266</v>
      </c>
      <c r="Q158" s="3">
        <f>IF(ISNUMBER(P158),SUMIF(A:A,A158,P:P),"")</f>
        <v>0.9415769119662364</v>
      </c>
      <c r="R158" s="3">
        <f>_xlfn.IFERROR(P158*(1/Q158),"")</f>
        <v>0.07871522780778462</v>
      </c>
      <c r="S158" s="8">
        <f>_xlfn.IFERROR(1/R158,"")</f>
        <v>12.70402218033223</v>
      </c>
    </row>
    <row r="159" spans="1:19" ht="15">
      <c r="A159" s="1">
        <v>53</v>
      </c>
      <c r="B159" s="5">
        <v>0.5722222222222222</v>
      </c>
      <c r="C159" s="1" t="s">
        <v>514</v>
      </c>
      <c r="D159" s="1">
        <v>2</v>
      </c>
      <c r="E159" s="1">
        <v>1</v>
      </c>
      <c r="F159" s="1" t="s">
        <v>515</v>
      </c>
      <c r="G159" s="2">
        <v>35.2869666666667</v>
      </c>
      <c r="H159" s="6">
        <f>1+_xlfn.COUNTIFS(A:A,A159,O:O,"&lt;"&amp;O159)</f>
        <v>6</v>
      </c>
      <c r="I159" s="2">
        <f>_xlfn.AVERAGEIF(A:A,A159,G:G)</f>
        <v>52.023576190476184</v>
      </c>
      <c r="J159" s="2">
        <f>G159-I159</f>
        <v>-16.736609523809484</v>
      </c>
      <c r="K159" s="2">
        <f>90+J159</f>
        <v>73.26339047619052</v>
      </c>
      <c r="L159" s="2">
        <f>EXP(0.06*K159)</f>
        <v>81.10977049870193</v>
      </c>
      <c r="M159" s="2">
        <f>SUMIF(A:A,A159,L:L)</f>
        <v>2408.316711155136</v>
      </c>
      <c r="N159" s="3">
        <f>L159/M159</f>
        <v>0.03367902988963527</v>
      </c>
      <c r="O159" s="7">
        <f>1/N159</f>
        <v>29.692066644346852</v>
      </c>
      <c r="P159" s="3">
        <f>IF(O159&gt;21,"",N159)</f>
      </c>
      <c r="Q159" s="3">
        <f>IF(ISNUMBER(P159),SUMIF(A:A,A159,P:P),"")</f>
      </c>
      <c r="R159" s="3">
        <f>_xlfn.IFERROR(P159*(1/Q159),"")</f>
      </c>
      <c r="S159" s="8">
        <f>_xlfn.IFERROR(1/R159,"")</f>
      </c>
    </row>
    <row r="160" spans="1:19" ht="15">
      <c r="A160" s="1">
        <v>53</v>
      </c>
      <c r="B160" s="5">
        <v>0.5722222222222222</v>
      </c>
      <c r="C160" s="1" t="s">
        <v>514</v>
      </c>
      <c r="D160" s="1">
        <v>2</v>
      </c>
      <c r="E160" s="1">
        <v>6</v>
      </c>
      <c r="F160" s="1" t="s">
        <v>520</v>
      </c>
      <c r="G160" s="2">
        <v>30.148799999999998</v>
      </c>
      <c r="H160" s="6">
        <f>1+_xlfn.COUNTIFS(A:A,A160,O:O,"&lt;"&amp;O160)</f>
        <v>7</v>
      </c>
      <c r="I160" s="2">
        <f>_xlfn.AVERAGEIF(A:A,A160,G:G)</f>
        <v>52.023576190476184</v>
      </c>
      <c r="J160" s="2">
        <f>G160-I160</f>
        <v>-21.874776190476187</v>
      </c>
      <c r="K160" s="2">
        <f>90+J160</f>
        <v>68.12522380952382</v>
      </c>
      <c r="L160" s="2">
        <f>EXP(0.06*K160)</f>
        <v>59.591528730298116</v>
      </c>
      <c r="M160" s="2">
        <f>SUMIF(A:A,A160,L:L)</f>
        <v>2408.316711155136</v>
      </c>
      <c r="N160" s="3">
        <f>L160/M160</f>
        <v>0.02474405814412813</v>
      </c>
      <c r="O160" s="7">
        <f>1/N160</f>
        <v>40.41374273270952</v>
      </c>
      <c r="P160" s="3">
        <f>IF(O160&gt;21,"",N160)</f>
      </c>
      <c r="Q160" s="3">
        <f>IF(ISNUMBER(P160),SUMIF(A:A,A160,P:P),"")</f>
      </c>
      <c r="R160" s="3">
        <f>_xlfn.IFERROR(P160*(1/Q160),"")</f>
      </c>
      <c r="S160" s="8">
        <f>_xlfn.IFERROR(1/R160,"")</f>
      </c>
    </row>
    <row r="161" spans="1:19" ht="15">
      <c r="A161" s="1">
        <v>62</v>
      </c>
      <c r="B161" s="5">
        <v>0.5729166666666666</v>
      </c>
      <c r="C161" s="1" t="s">
        <v>563</v>
      </c>
      <c r="D161" s="1">
        <v>5</v>
      </c>
      <c r="E161" s="1">
        <v>13</v>
      </c>
      <c r="F161" s="1" t="s">
        <v>603</v>
      </c>
      <c r="G161" s="2">
        <v>66.0837666666667</v>
      </c>
      <c r="H161" s="6">
        <f>1+_xlfn.COUNTIFS(A:A,A161,O:O,"&lt;"&amp;O161)</f>
        <v>1</v>
      </c>
      <c r="I161" s="2">
        <f>_xlfn.AVERAGEIF(A:A,A161,G:G)</f>
        <v>51.52051025641025</v>
      </c>
      <c r="J161" s="2">
        <f>G161-I161</f>
        <v>14.563256410256457</v>
      </c>
      <c r="K161" s="2">
        <f>90+J161</f>
        <v>104.56325641025646</v>
      </c>
      <c r="L161" s="2">
        <f>EXP(0.06*K161)</f>
        <v>530.4869639509668</v>
      </c>
      <c r="M161" s="2">
        <f>SUMIF(A:A,A161,L:L)</f>
        <v>3302.3972945582223</v>
      </c>
      <c r="N161" s="3">
        <f>L161/M161</f>
        <v>0.16063693027641382</v>
      </c>
      <c r="O161" s="7">
        <f>1/N161</f>
        <v>6.22521856138102</v>
      </c>
      <c r="P161" s="3">
        <f>IF(O161&gt;21,"",N161)</f>
        <v>0.16063693027641382</v>
      </c>
      <c r="Q161" s="3">
        <f>IF(ISNUMBER(P161),SUMIF(A:A,A161,P:P),"")</f>
        <v>0.9570528997627542</v>
      </c>
      <c r="R161" s="3">
        <f>_xlfn.IFERROR(P161*(1/Q161),"")</f>
        <v>0.16784540365139108</v>
      </c>
      <c r="S161" s="8">
        <f>_xlfn.IFERROR(1/R161,"")</f>
        <v>5.957863475826627</v>
      </c>
    </row>
    <row r="162" spans="1:19" ht="15">
      <c r="A162" s="1">
        <v>62</v>
      </c>
      <c r="B162" s="5">
        <v>0.5729166666666666</v>
      </c>
      <c r="C162" s="1" t="s">
        <v>563</v>
      </c>
      <c r="D162" s="1">
        <v>5</v>
      </c>
      <c r="E162" s="1">
        <v>1</v>
      </c>
      <c r="F162" s="1" t="s">
        <v>591</v>
      </c>
      <c r="G162" s="2">
        <v>61.6804</v>
      </c>
      <c r="H162" s="6">
        <f>1+_xlfn.COUNTIFS(A:A,A162,O:O,"&lt;"&amp;O162)</f>
        <v>2</v>
      </c>
      <c r="I162" s="2">
        <f>_xlfn.AVERAGEIF(A:A,A162,G:G)</f>
        <v>51.52051025641025</v>
      </c>
      <c r="J162" s="2">
        <f>G162-I162</f>
        <v>10.159889743589751</v>
      </c>
      <c r="K162" s="2">
        <f>90+J162</f>
        <v>100.15988974358976</v>
      </c>
      <c r="L162" s="2">
        <f>EXP(0.06*K162)</f>
        <v>407.3176649681846</v>
      </c>
      <c r="M162" s="2">
        <f>SUMIF(A:A,A162,L:L)</f>
        <v>3302.3972945582223</v>
      </c>
      <c r="N162" s="3">
        <f>L162/M162</f>
        <v>0.12333999474847361</v>
      </c>
      <c r="O162" s="7">
        <f>1/N162</f>
        <v>8.107670200888958</v>
      </c>
      <c r="P162" s="3">
        <f>IF(O162&gt;21,"",N162)</f>
        <v>0.12333999474847361</v>
      </c>
      <c r="Q162" s="3">
        <f>IF(ISNUMBER(P162),SUMIF(A:A,A162,P:P),"")</f>
        <v>0.9570528997627542</v>
      </c>
      <c r="R162" s="3">
        <f>_xlfn.IFERROR(P162*(1/Q162),"")</f>
        <v>0.1288747934195159</v>
      </c>
      <c r="S162" s="8">
        <f>_xlfn.IFERROR(1/R162,"")</f>
        <v>7.759469276080848</v>
      </c>
    </row>
    <row r="163" spans="1:19" ht="15">
      <c r="A163" s="1">
        <v>62</v>
      </c>
      <c r="B163" s="5">
        <v>0.5729166666666666</v>
      </c>
      <c r="C163" s="1" t="s">
        <v>563</v>
      </c>
      <c r="D163" s="1">
        <v>5</v>
      </c>
      <c r="E163" s="1">
        <v>5</v>
      </c>
      <c r="F163" s="1" t="s">
        <v>595</v>
      </c>
      <c r="G163" s="2">
        <v>58.0240666666667</v>
      </c>
      <c r="H163" s="6">
        <f>1+_xlfn.COUNTIFS(A:A,A163,O:O,"&lt;"&amp;O163)</f>
        <v>3</v>
      </c>
      <c r="I163" s="2">
        <f>_xlfn.AVERAGEIF(A:A,A163,G:G)</f>
        <v>51.52051025641025</v>
      </c>
      <c r="J163" s="2">
        <f>G163-I163</f>
        <v>6.503556410256451</v>
      </c>
      <c r="K163" s="2">
        <f>90+J163</f>
        <v>96.50355641025645</v>
      </c>
      <c r="L163" s="2">
        <f>EXP(0.06*K163)</f>
        <v>327.0828113698747</v>
      </c>
      <c r="M163" s="2">
        <f>SUMIF(A:A,A163,L:L)</f>
        <v>3302.3972945582223</v>
      </c>
      <c r="N163" s="3">
        <f>L163/M163</f>
        <v>0.09904405260652631</v>
      </c>
      <c r="O163" s="7">
        <f>1/N163</f>
        <v>10.096517394867858</v>
      </c>
      <c r="P163" s="3">
        <f>IF(O163&gt;21,"",N163)</f>
        <v>0.09904405260652631</v>
      </c>
      <c r="Q163" s="3">
        <f>IF(ISNUMBER(P163),SUMIF(A:A,A163,P:P),"")</f>
        <v>0.9570528997627542</v>
      </c>
      <c r="R163" s="3">
        <f>_xlfn.IFERROR(P163*(1/Q163),"")</f>
        <v>0.10348858734044747</v>
      </c>
      <c r="S163" s="8">
        <f>_xlfn.IFERROR(1/R163,"")</f>
        <v>9.662901250263372</v>
      </c>
    </row>
    <row r="164" spans="1:19" ht="15">
      <c r="A164" s="1">
        <v>62</v>
      </c>
      <c r="B164" s="5">
        <v>0.5729166666666666</v>
      </c>
      <c r="C164" s="1" t="s">
        <v>563</v>
      </c>
      <c r="D164" s="1">
        <v>5</v>
      </c>
      <c r="E164" s="1">
        <v>9</v>
      </c>
      <c r="F164" s="1" t="s">
        <v>599</v>
      </c>
      <c r="G164" s="2">
        <v>56.2092666666666</v>
      </c>
      <c r="H164" s="6">
        <f>1+_xlfn.COUNTIFS(A:A,A164,O:O,"&lt;"&amp;O164)</f>
        <v>4</v>
      </c>
      <c r="I164" s="2">
        <f>_xlfn.AVERAGEIF(A:A,A164,G:G)</f>
        <v>51.52051025641025</v>
      </c>
      <c r="J164" s="2">
        <f>G164-I164</f>
        <v>4.688756410256353</v>
      </c>
      <c r="K164" s="2">
        <f>90+J164</f>
        <v>94.68875641025636</v>
      </c>
      <c r="L164" s="2">
        <f>EXP(0.06*K164)</f>
        <v>293.33795800775255</v>
      </c>
      <c r="M164" s="2">
        <f>SUMIF(A:A,A164,L:L)</f>
        <v>3302.3972945582223</v>
      </c>
      <c r="N164" s="3">
        <f>L164/M164</f>
        <v>0.0888257625728808</v>
      </c>
      <c r="O164" s="7">
        <f>1/N164</f>
        <v>11.257995102259981</v>
      </c>
      <c r="P164" s="3">
        <f>IF(O164&gt;21,"",N164)</f>
        <v>0.0888257625728808</v>
      </c>
      <c r="Q164" s="3">
        <f>IF(ISNUMBER(P164),SUMIF(A:A,A164,P:P),"")</f>
        <v>0.9570528997627542</v>
      </c>
      <c r="R164" s="3">
        <f>_xlfn.IFERROR(P164*(1/Q164),"")</f>
        <v>0.09281175846695622</v>
      </c>
      <c r="S164" s="8">
        <f>_xlfn.IFERROR(1/R164,"")</f>
        <v>10.7744968581328</v>
      </c>
    </row>
    <row r="165" spans="1:19" ht="15">
      <c r="A165" s="1">
        <v>62</v>
      </c>
      <c r="B165" s="5">
        <v>0.5729166666666666</v>
      </c>
      <c r="C165" s="1" t="s">
        <v>563</v>
      </c>
      <c r="D165" s="1">
        <v>5</v>
      </c>
      <c r="E165" s="1">
        <v>2</v>
      </c>
      <c r="F165" s="1" t="s">
        <v>592</v>
      </c>
      <c r="G165" s="2">
        <v>55.590533333333404</v>
      </c>
      <c r="H165" s="6">
        <f>1+_xlfn.COUNTIFS(A:A,A165,O:O,"&lt;"&amp;O165)</f>
        <v>5</v>
      </c>
      <c r="I165" s="2">
        <f>_xlfn.AVERAGEIF(A:A,A165,G:G)</f>
        <v>51.52051025641025</v>
      </c>
      <c r="J165" s="2">
        <f>G165-I165</f>
        <v>4.070023076923157</v>
      </c>
      <c r="K165" s="2">
        <f>90+J165</f>
        <v>94.07002307692315</v>
      </c>
      <c r="L165" s="2">
        <f>EXP(0.06*K165)</f>
        <v>282.6477392313457</v>
      </c>
      <c r="M165" s="2">
        <f>SUMIF(A:A,A165,L:L)</f>
        <v>3302.3972945582223</v>
      </c>
      <c r="N165" s="3">
        <f>L165/M165</f>
        <v>0.08558865394454512</v>
      </c>
      <c r="O165" s="7">
        <f>1/N165</f>
        <v>11.683791646588148</v>
      </c>
      <c r="P165" s="3">
        <f>IF(O165&gt;21,"",N165)</f>
        <v>0.08558865394454512</v>
      </c>
      <c r="Q165" s="3">
        <f>IF(ISNUMBER(P165),SUMIF(A:A,A165,P:P),"")</f>
        <v>0.9570528997627542</v>
      </c>
      <c r="R165" s="3">
        <f>_xlfn.IFERROR(P165*(1/Q165),"")</f>
        <v>0.08942938678286422</v>
      </c>
      <c r="S165" s="8">
        <f>_xlfn.IFERROR(1/R165,"")</f>
        <v>11.182006675591031</v>
      </c>
    </row>
    <row r="166" spans="1:19" ht="15">
      <c r="A166" s="1">
        <v>62</v>
      </c>
      <c r="B166" s="5">
        <v>0.5729166666666666</v>
      </c>
      <c r="C166" s="1" t="s">
        <v>563</v>
      </c>
      <c r="D166" s="1">
        <v>5</v>
      </c>
      <c r="E166" s="1">
        <v>4</v>
      </c>
      <c r="F166" s="1" t="s">
        <v>594</v>
      </c>
      <c r="G166" s="2">
        <v>54.4571666666666</v>
      </c>
      <c r="H166" s="6">
        <f>1+_xlfn.COUNTIFS(A:A,A166,O:O,"&lt;"&amp;O166)</f>
        <v>6</v>
      </c>
      <c r="I166" s="2">
        <f>_xlfn.AVERAGEIF(A:A,A166,G:G)</f>
        <v>51.52051025641025</v>
      </c>
      <c r="J166" s="2">
        <f>G166-I166</f>
        <v>2.9366564102563544</v>
      </c>
      <c r="K166" s="2">
        <f>90+J166</f>
        <v>92.93665641025635</v>
      </c>
      <c r="L166" s="2">
        <f>EXP(0.06*K166)</f>
        <v>264.06608257711025</v>
      </c>
      <c r="M166" s="2">
        <f>SUMIF(A:A,A166,L:L)</f>
        <v>3302.3972945582223</v>
      </c>
      <c r="N166" s="3">
        <f>L166/M166</f>
        <v>0.07996193644303347</v>
      </c>
      <c r="O166" s="7">
        <f>1/N166</f>
        <v>12.50595026187767</v>
      </c>
      <c r="P166" s="3">
        <f>IF(O166&gt;21,"",N166)</f>
        <v>0.07996193644303347</v>
      </c>
      <c r="Q166" s="3">
        <f>IF(ISNUMBER(P166),SUMIF(A:A,A166,P:P),"")</f>
        <v>0.9570528997627542</v>
      </c>
      <c r="R166" s="3">
        <f>_xlfn.IFERROR(P166*(1/Q166),"")</f>
        <v>0.0835501741469624</v>
      </c>
      <c r="S166" s="8">
        <f>_xlfn.IFERROR(1/R166,"")</f>
        <v>11.968855962418798</v>
      </c>
    </row>
    <row r="167" spans="1:19" ht="15">
      <c r="A167" s="1">
        <v>62</v>
      </c>
      <c r="B167" s="5">
        <v>0.5729166666666666</v>
      </c>
      <c r="C167" s="1" t="s">
        <v>563</v>
      </c>
      <c r="D167" s="1">
        <v>5</v>
      </c>
      <c r="E167" s="1">
        <v>10</v>
      </c>
      <c r="F167" s="1" t="s">
        <v>600</v>
      </c>
      <c r="G167" s="2">
        <v>53.82209999999999</v>
      </c>
      <c r="H167" s="6">
        <f>1+_xlfn.COUNTIFS(A:A,A167,O:O,"&lt;"&amp;O167)</f>
        <v>7</v>
      </c>
      <c r="I167" s="2">
        <f>_xlfn.AVERAGEIF(A:A,A167,G:G)</f>
        <v>51.52051025641025</v>
      </c>
      <c r="J167" s="2">
        <f>G167-I167</f>
        <v>2.3015897435897443</v>
      </c>
      <c r="K167" s="2">
        <f>90+J167</f>
        <v>92.30158974358974</v>
      </c>
      <c r="L167" s="2">
        <f>EXP(0.06*K167)</f>
        <v>254.1933974593678</v>
      </c>
      <c r="M167" s="2">
        <f>SUMIF(A:A,A167,L:L)</f>
        <v>3302.3972945582223</v>
      </c>
      <c r="N167" s="3">
        <f>L167/M167</f>
        <v>0.07697238544806054</v>
      </c>
      <c r="O167" s="7">
        <f>1/N167</f>
        <v>12.991672197489326</v>
      </c>
      <c r="P167" s="3">
        <f>IF(O167&gt;21,"",N167)</f>
        <v>0.07697238544806054</v>
      </c>
      <c r="Q167" s="3">
        <f>IF(ISNUMBER(P167),SUMIF(A:A,A167,P:P),"")</f>
        <v>0.9570528997627542</v>
      </c>
      <c r="R167" s="3">
        <f>_xlfn.IFERROR(P167*(1/Q167),"")</f>
        <v>0.08042646907724889</v>
      </c>
      <c r="S167" s="8">
        <f>_xlfn.IFERROR(1/R167,"")</f>
        <v>12.433717549374313</v>
      </c>
    </row>
    <row r="168" spans="1:19" ht="15">
      <c r="A168" s="1">
        <v>62</v>
      </c>
      <c r="B168" s="5">
        <v>0.5729166666666666</v>
      </c>
      <c r="C168" s="1" t="s">
        <v>563</v>
      </c>
      <c r="D168" s="1">
        <v>5</v>
      </c>
      <c r="E168" s="1">
        <v>8</v>
      </c>
      <c r="F168" s="1" t="s">
        <v>598</v>
      </c>
      <c r="G168" s="2">
        <v>53.0347666666667</v>
      </c>
      <c r="H168" s="6">
        <f>1+_xlfn.COUNTIFS(A:A,A168,O:O,"&lt;"&amp;O168)</f>
        <v>8</v>
      </c>
      <c r="I168" s="2">
        <f>_xlfn.AVERAGEIF(A:A,A168,G:G)</f>
        <v>51.52051025641025</v>
      </c>
      <c r="J168" s="2">
        <f>G168-I168</f>
        <v>1.5142564102564506</v>
      </c>
      <c r="K168" s="2">
        <f>90+J168</f>
        <v>91.51425641025645</v>
      </c>
      <c r="L168" s="2">
        <f>EXP(0.06*K168)</f>
        <v>242.46451859866315</v>
      </c>
      <c r="M168" s="2">
        <f>SUMIF(A:A,A168,L:L)</f>
        <v>3302.3972945582223</v>
      </c>
      <c r="N168" s="3">
        <f>L168/M168</f>
        <v>0.073420759821419</v>
      </c>
      <c r="O168" s="7">
        <f>1/N168</f>
        <v>13.620126002949243</v>
      </c>
      <c r="P168" s="3">
        <f>IF(O168&gt;21,"",N168)</f>
        <v>0.073420759821419</v>
      </c>
      <c r="Q168" s="3">
        <f>IF(ISNUMBER(P168),SUMIF(A:A,A168,P:P),"")</f>
        <v>0.9570528997627542</v>
      </c>
      <c r="R168" s="3">
        <f>_xlfn.IFERROR(P168*(1/Q168),"")</f>
        <v>0.07671546665771498</v>
      </c>
      <c r="S168" s="8">
        <f>_xlfn.IFERROR(1/R168,"")</f>
        <v>13.035181086256664</v>
      </c>
    </row>
    <row r="169" spans="1:19" ht="15">
      <c r="A169" s="1">
        <v>62</v>
      </c>
      <c r="B169" s="5">
        <v>0.5729166666666666</v>
      </c>
      <c r="C169" s="1" t="s">
        <v>563</v>
      </c>
      <c r="D169" s="1">
        <v>5</v>
      </c>
      <c r="E169" s="1">
        <v>7</v>
      </c>
      <c r="F169" s="1" t="s">
        <v>597</v>
      </c>
      <c r="G169" s="2">
        <v>49.2775333333333</v>
      </c>
      <c r="H169" s="6">
        <f>1+_xlfn.COUNTIFS(A:A,A169,O:O,"&lt;"&amp;O169)</f>
        <v>9</v>
      </c>
      <c r="I169" s="2">
        <f>_xlfn.AVERAGEIF(A:A,A169,G:G)</f>
        <v>51.52051025641025</v>
      </c>
      <c r="J169" s="2">
        <f>G169-I169</f>
        <v>-2.242976923076945</v>
      </c>
      <c r="K169" s="2">
        <f>90+J169</f>
        <v>87.75702307692305</v>
      </c>
      <c r="L169" s="2">
        <f>EXP(0.06*K169)</f>
        <v>193.52784126290635</v>
      </c>
      <c r="M169" s="2">
        <f>SUMIF(A:A,A169,L:L)</f>
        <v>3302.3972945582223</v>
      </c>
      <c r="N169" s="3">
        <f>L169/M169</f>
        <v>0.058602228623977695</v>
      </c>
      <c r="O169" s="7">
        <f>1/N169</f>
        <v>17.064197445740824</v>
      </c>
      <c r="P169" s="3">
        <f>IF(O169&gt;21,"",N169)</f>
        <v>0.058602228623977695</v>
      </c>
      <c r="Q169" s="3">
        <f>IF(ISNUMBER(P169),SUMIF(A:A,A169,P:P),"")</f>
        <v>0.9570528997627542</v>
      </c>
      <c r="R169" s="3">
        <f>_xlfn.IFERROR(P169*(1/Q169),"")</f>
        <v>0.061231963916001636</v>
      </c>
      <c r="S169" s="8">
        <f>_xlfn.IFERROR(1/R169,"")</f>
        <v>16.331339647570438</v>
      </c>
    </row>
    <row r="170" spans="1:19" ht="15">
      <c r="A170" s="1">
        <v>62</v>
      </c>
      <c r="B170" s="5">
        <v>0.5729166666666666</v>
      </c>
      <c r="C170" s="1" t="s">
        <v>563</v>
      </c>
      <c r="D170" s="1">
        <v>5</v>
      </c>
      <c r="E170" s="1">
        <v>3</v>
      </c>
      <c r="F170" s="1" t="s">
        <v>593</v>
      </c>
      <c r="G170" s="2">
        <v>49.0058333333333</v>
      </c>
      <c r="H170" s="6">
        <f>1+_xlfn.COUNTIFS(A:A,A170,O:O,"&lt;"&amp;O170)</f>
        <v>10</v>
      </c>
      <c r="I170" s="2">
        <f>_xlfn.AVERAGEIF(A:A,A170,G:G)</f>
        <v>51.52051025641025</v>
      </c>
      <c r="J170" s="2">
        <f>G170-I170</f>
        <v>-2.514676923076948</v>
      </c>
      <c r="K170" s="2">
        <f>90+J170</f>
        <v>87.48532307692305</v>
      </c>
      <c r="L170" s="2">
        <f>EXP(0.06*K170)</f>
        <v>190.39852673964546</v>
      </c>
      <c r="M170" s="2">
        <f>SUMIF(A:A,A170,L:L)</f>
        <v>3302.3972945582223</v>
      </c>
      <c r="N170" s="3">
        <f>L170/M170</f>
        <v>0.05765463987430864</v>
      </c>
      <c r="O170" s="7">
        <f>1/N170</f>
        <v>17.344657813838985</v>
      </c>
      <c r="P170" s="3">
        <f>IF(O170&gt;21,"",N170)</f>
        <v>0.05765463987430864</v>
      </c>
      <c r="Q170" s="3">
        <f>IF(ISNUMBER(P170),SUMIF(A:A,A170,P:P),"")</f>
        <v>0.9570528997627542</v>
      </c>
      <c r="R170" s="3">
        <f>_xlfn.IFERROR(P170*(1/Q170),"")</f>
        <v>0.06024185276341649</v>
      </c>
      <c r="S170" s="8">
        <f>_xlfn.IFERROR(1/R170,"")</f>
        <v>16.599755056127314</v>
      </c>
    </row>
    <row r="171" spans="1:19" ht="15">
      <c r="A171" s="1">
        <v>62</v>
      </c>
      <c r="B171" s="5">
        <v>0.5729166666666666</v>
      </c>
      <c r="C171" s="1" t="s">
        <v>563</v>
      </c>
      <c r="D171" s="1">
        <v>5</v>
      </c>
      <c r="E171" s="1">
        <v>11</v>
      </c>
      <c r="F171" s="1" t="s">
        <v>601</v>
      </c>
      <c r="G171" s="2">
        <v>47.604600000000005</v>
      </c>
      <c r="H171" s="6">
        <f>1+_xlfn.COUNTIFS(A:A,A171,O:O,"&lt;"&amp;O171)</f>
        <v>11</v>
      </c>
      <c r="I171" s="2">
        <f>_xlfn.AVERAGEIF(A:A,A171,G:G)</f>
        <v>51.52051025641025</v>
      </c>
      <c r="J171" s="2">
        <f>G171-I171</f>
        <v>-3.9159102564102426</v>
      </c>
      <c r="K171" s="2">
        <f>90+J171</f>
        <v>86.08408974358976</v>
      </c>
      <c r="L171" s="2">
        <f>EXP(0.06*K171)</f>
        <v>175.04540275980347</v>
      </c>
      <c r="M171" s="2">
        <f>SUMIF(A:A,A171,L:L)</f>
        <v>3302.3972945582223</v>
      </c>
      <c r="N171" s="3">
        <f>L171/M171</f>
        <v>0.05300555540311516</v>
      </c>
      <c r="O171" s="7">
        <f>1/N171</f>
        <v>18.865947019984052</v>
      </c>
      <c r="P171" s="3">
        <f>IF(O171&gt;21,"",N171)</f>
        <v>0.05300555540311516</v>
      </c>
      <c r="Q171" s="3">
        <f>IF(ISNUMBER(P171),SUMIF(A:A,A171,P:P),"")</f>
        <v>0.9570528997627542</v>
      </c>
      <c r="R171" s="3">
        <f>_xlfn.IFERROR(P171*(1/Q171),"")</f>
        <v>0.05538414377748065</v>
      </c>
      <c r="S171" s="8">
        <f>_xlfn.IFERROR(1/R171,"")</f>
        <v>18.05570930224623</v>
      </c>
    </row>
    <row r="172" spans="1:19" ht="15">
      <c r="A172" s="1">
        <v>62</v>
      </c>
      <c r="B172" s="5">
        <v>0.5729166666666666</v>
      </c>
      <c r="C172" s="1" t="s">
        <v>563</v>
      </c>
      <c r="D172" s="1">
        <v>5</v>
      </c>
      <c r="E172" s="1">
        <v>6</v>
      </c>
      <c r="F172" s="1" t="s">
        <v>596</v>
      </c>
      <c r="G172" s="2">
        <v>33.8641</v>
      </c>
      <c r="H172" s="6">
        <f>1+_xlfn.COUNTIFS(A:A,A172,O:O,"&lt;"&amp;O172)</f>
        <v>12</v>
      </c>
      <c r="I172" s="2">
        <f>_xlfn.AVERAGEIF(A:A,A172,G:G)</f>
        <v>51.52051025641025</v>
      </c>
      <c r="J172" s="2">
        <f>G172-I172</f>
        <v>-17.656410256410247</v>
      </c>
      <c r="K172" s="2">
        <f>90+J172</f>
        <v>72.34358974358975</v>
      </c>
      <c r="L172" s="2">
        <f>EXP(0.06*K172)</f>
        <v>76.75475850537272</v>
      </c>
      <c r="M172" s="2">
        <f>SUMIF(A:A,A172,L:L)</f>
        <v>3302.3972945582223</v>
      </c>
      <c r="N172" s="3">
        <f>L172/M172</f>
        <v>0.02324213341376316</v>
      </c>
      <c r="O172" s="7">
        <f>1/N172</f>
        <v>43.025310207015494</v>
      </c>
      <c r="P172" s="3">
        <f>IF(O172&gt;21,"",N172)</f>
      </c>
      <c r="Q172" s="3">
        <f>IF(ISNUMBER(P172),SUMIF(A:A,A172,P:P),"")</f>
      </c>
      <c r="R172" s="3">
        <f>_xlfn.IFERROR(P172*(1/Q172),"")</f>
      </c>
      <c r="S172" s="8">
        <f>_xlfn.IFERROR(1/R172,"")</f>
      </c>
    </row>
    <row r="173" spans="1:19" ht="15">
      <c r="A173" s="1">
        <v>62</v>
      </c>
      <c r="B173" s="5">
        <v>0.5729166666666666</v>
      </c>
      <c r="C173" s="1" t="s">
        <v>563</v>
      </c>
      <c r="D173" s="1">
        <v>5</v>
      </c>
      <c r="E173" s="1">
        <v>12</v>
      </c>
      <c r="F173" s="1" t="s">
        <v>602</v>
      </c>
      <c r="G173" s="2">
        <v>31.112499999999997</v>
      </c>
      <c r="H173" s="6">
        <f>1+_xlfn.COUNTIFS(A:A,A173,O:O,"&lt;"&amp;O173)</f>
        <v>13</v>
      </c>
      <c r="I173" s="2">
        <f>_xlfn.AVERAGEIF(A:A,A173,G:G)</f>
        <v>51.52051025641025</v>
      </c>
      <c r="J173" s="2">
        <f>G173-I173</f>
        <v>-20.40801025641025</v>
      </c>
      <c r="K173" s="2">
        <f>90+J173</f>
        <v>69.59198974358975</v>
      </c>
      <c r="L173" s="2">
        <f>EXP(0.06*K173)</f>
        <v>65.07362912722884</v>
      </c>
      <c r="M173" s="2">
        <f>SUMIF(A:A,A173,L:L)</f>
        <v>3302.3972945582223</v>
      </c>
      <c r="N173" s="3">
        <f>L173/M173</f>
        <v>0.019704966823482713</v>
      </c>
      <c r="O173" s="7">
        <f>1/N173</f>
        <v>50.748626422871446</v>
      </c>
      <c r="P173" s="3">
        <f>IF(O173&gt;21,"",N173)</f>
      </c>
      <c r="Q173" s="3">
        <f>IF(ISNUMBER(P173),SUMIF(A:A,A173,P:P),"")</f>
      </c>
      <c r="R173" s="3">
        <f>_xlfn.IFERROR(P173*(1/Q173),"")</f>
      </c>
      <c r="S173" s="8">
        <f>_xlfn.IFERROR(1/R173,"")</f>
      </c>
    </row>
    <row r="174" spans="1:19" ht="15">
      <c r="A174" s="1">
        <v>14</v>
      </c>
      <c r="B174" s="5">
        <v>0.576388888888889</v>
      </c>
      <c r="C174" s="1" t="s">
        <v>120</v>
      </c>
      <c r="D174" s="1">
        <v>1</v>
      </c>
      <c r="E174" s="1">
        <v>1</v>
      </c>
      <c r="F174" s="1" t="s">
        <v>121</v>
      </c>
      <c r="G174" s="2">
        <v>63.68803333333331</v>
      </c>
      <c r="H174" s="6">
        <f>1+_xlfn.COUNTIFS(A:A,A174,O:O,"&lt;"&amp;O174)</f>
        <v>1</v>
      </c>
      <c r="I174" s="2">
        <f>_xlfn.AVERAGEIF(A:A,A174,G:G)</f>
        <v>51.45831999999999</v>
      </c>
      <c r="J174" s="2">
        <f>G174-I174</f>
        <v>12.229713333333315</v>
      </c>
      <c r="K174" s="2">
        <f>90+J174</f>
        <v>102.22971333333331</v>
      </c>
      <c r="L174" s="2">
        <f>EXP(0.06*K174)</f>
        <v>461.17740710566864</v>
      </c>
      <c r="M174" s="2">
        <f>SUMIF(A:A,A174,L:L)</f>
        <v>1225.8575835229128</v>
      </c>
      <c r="N174" s="3">
        <f>L174/M174</f>
        <v>0.376207981501669</v>
      </c>
      <c r="O174" s="7">
        <f>1/N174</f>
        <v>2.6581041582595013</v>
      </c>
      <c r="P174" s="3">
        <f>IF(O174&gt;21,"",N174)</f>
        <v>0.376207981501669</v>
      </c>
      <c r="Q174" s="3">
        <f>IF(ISNUMBER(P174),SUMIF(A:A,A174,P:P),"")</f>
        <v>0.9999999999999999</v>
      </c>
      <c r="R174" s="3">
        <f>_xlfn.IFERROR(P174*(1/Q174),"")</f>
        <v>0.376207981501669</v>
      </c>
      <c r="S174" s="8">
        <f>_xlfn.IFERROR(1/R174,"")</f>
        <v>2.6581041582595013</v>
      </c>
    </row>
    <row r="175" spans="1:19" ht="15">
      <c r="A175" s="1">
        <v>14</v>
      </c>
      <c r="B175" s="5">
        <v>0.576388888888889</v>
      </c>
      <c r="C175" s="1" t="s">
        <v>120</v>
      </c>
      <c r="D175" s="1">
        <v>1</v>
      </c>
      <c r="E175" s="1">
        <v>4</v>
      </c>
      <c r="F175" s="1" t="s">
        <v>124</v>
      </c>
      <c r="G175" s="2">
        <v>53.2102333333333</v>
      </c>
      <c r="H175" s="6">
        <f>1+_xlfn.COUNTIFS(A:A,A175,O:O,"&lt;"&amp;O175)</f>
        <v>2</v>
      </c>
      <c r="I175" s="2">
        <f>_xlfn.AVERAGEIF(A:A,A175,G:G)</f>
        <v>51.45831999999999</v>
      </c>
      <c r="J175" s="2">
        <f>G175-I175</f>
        <v>1.751913333333306</v>
      </c>
      <c r="K175" s="2">
        <f>90+J175</f>
        <v>91.7519133333333</v>
      </c>
      <c r="L175" s="2">
        <f>EXP(0.06*K175)</f>
        <v>245.9466887380801</v>
      </c>
      <c r="M175" s="2">
        <f>SUMIF(A:A,A175,L:L)</f>
        <v>1225.8575835229128</v>
      </c>
      <c r="N175" s="3">
        <f>L175/M175</f>
        <v>0.2006323508080521</v>
      </c>
      <c r="O175" s="7">
        <f>1/N175</f>
        <v>4.984241055704493</v>
      </c>
      <c r="P175" s="3">
        <f>IF(O175&gt;21,"",N175)</f>
        <v>0.2006323508080521</v>
      </c>
      <c r="Q175" s="3">
        <f>IF(ISNUMBER(P175),SUMIF(A:A,A175,P:P),"")</f>
        <v>0.9999999999999999</v>
      </c>
      <c r="R175" s="3">
        <f>_xlfn.IFERROR(P175*(1/Q175),"")</f>
        <v>0.2006323508080521</v>
      </c>
      <c r="S175" s="8">
        <f>_xlfn.IFERROR(1/R175,"")</f>
        <v>4.984241055704493</v>
      </c>
    </row>
    <row r="176" spans="1:19" ht="15">
      <c r="A176" s="1">
        <v>14</v>
      </c>
      <c r="B176" s="5">
        <v>0.576388888888889</v>
      </c>
      <c r="C176" s="1" t="s">
        <v>120</v>
      </c>
      <c r="D176" s="1">
        <v>1</v>
      </c>
      <c r="E176" s="1">
        <v>5</v>
      </c>
      <c r="F176" s="1" t="s">
        <v>125</v>
      </c>
      <c r="G176" s="2">
        <v>52.013366666666705</v>
      </c>
      <c r="H176" s="6">
        <f>1+_xlfn.COUNTIFS(A:A,A176,O:O,"&lt;"&amp;O176)</f>
        <v>3</v>
      </c>
      <c r="I176" s="2">
        <f>_xlfn.AVERAGEIF(A:A,A176,G:G)</f>
        <v>51.45831999999999</v>
      </c>
      <c r="J176" s="2">
        <f>G176-I176</f>
        <v>0.555046666666712</v>
      </c>
      <c r="K176" s="2">
        <f>90+J176</f>
        <v>90.55504666666671</v>
      </c>
      <c r="L176" s="2">
        <f>EXP(0.06*K176)</f>
        <v>228.90402250453883</v>
      </c>
      <c r="M176" s="2">
        <f>SUMIF(A:A,A176,L:L)</f>
        <v>1225.8575835229128</v>
      </c>
      <c r="N176" s="3">
        <f>L176/M176</f>
        <v>0.18672970301061104</v>
      </c>
      <c r="O176" s="7">
        <f>1/N176</f>
        <v>5.355334389104525</v>
      </c>
      <c r="P176" s="3">
        <f>IF(O176&gt;21,"",N176)</f>
        <v>0.18672970301061104</v>
      </c>
      <c r="Q176" s="3">
        <f>IF(ISNUMBER(P176),SUMIF(A:A,A176,P:P),"")</f>
        <v>0.9999999999999999</v>
      </c>
      <c r="R176" s="3">
        <f>_xlfn.IFERROR(P176*(1/Q176),"")</f>
        <v>0.18672970301061104</v>
      </c>
      <c r="S176" s="8">
        <f>_xlfn.IFERROR(1/R176,"")</f>
        <v>5.355334389104525</v>
      </c>
    </row>
    <row r="177" spans="1:19" ht="15">
      <c r="A177" s="1">
        <v>14</v>
      </c>
      <c r="B177" s="5">
        <v>0.576388888888889</v>
      </c>
      <c r="C177" s="1" t="s">
        <v>120</v>
      </c>
      <c r="D177" s="1">
        <v>1</v>
      </c>
      <c r="E177" s="1">
        <v>3</v>
      </c>
      <c r="F177" s="1" t="s">
        <v>123</v>
      </c>
      <c r="G177" s="2">
        <v>46.8036</v>
      </c>
      <c r="H177" s="6">
        <f>1+_xlfn.COUNTIFS(A:A,A177,O:O,"&lt;"&amp;O177)</f>
        <v>4</v>
      </c>
      <c r="I177" s="2">
        <f>_xlfn.AVERAGEIF(A:A,A177,G:G)</f>
        <v>51.45831999999999</v>
      </c>
      <c r="J177" s="2">
        <f>G177-I177</f>
        <v>-4.65471999999999</v>
      </c>
      <c r="K177" s="2">
        <f>90+J177</f>
        <v>85.34528</v>
      </c>
      <c r="L177" s="2">
        <f>EXP(0.06*K177)</f>
        <v>167.45535861296568</v>
      </c>
      <c r="M177" s="2">
        <f>SUMIF(A:A,A177,L:L)</f>
        <v>1225.8575835229128</v>
      </c>
      <c r="N177" s="3">
        <f>L177/M177</f>
        <v>0.13660262078056942</v>
      </c>
      <c r="O177" s="7">
        <f>1/N177</f>
        <v>7.320503766954387</v>
      </c>
      <c r="P177" s="3">
        <f>IF(O177&gt;21,"",N177)</f>
        <v>0.13660262078056942</v>
      </c>
      <c r="Q177" s="3">
        <f>IF(ISNUMBER(P177),SUMIF(A:A,A177,P:P),"")</f>
        <v>0.9999999999999999</v>
      </c>
      <c r="R177" s="3">
        <f>_xlfn.IFERROR(P177*(1/Q177),"")</f>
        <v>0.13660262078056942</v>
      </c>
      <c r="S177" s="8">
        <f>_xlfn.IFERROR(1/R177,"")</f>
        <v>7.320503766954387</v>
      </c>
    </row>
    <row r="178" spans="1:19" ht="15">
      <c r="A178" s="1">
        <v>14</v>
      </c>
      <c r="B178" s="5">
        <v>0.576388888888889</v>
      </c>
      <c r="C178" s="1" t="s">
        <v>120</v>
      </c>
      <c r="D178" s="1">
        <v>1</v>
      </c>
      <c r="E178" s="1">
        <v>2</v>
      </c>
      <c r="F178" s="1" t="s">
        <v>122</v>
      </c>
      <c r="G178" s="2">
        <v>41.5763666666666</v>
      </c>
      <c r="H178" s="6">
        <f>1+_xlfn.COUNTIFS(A:A,A178,O:O,"&lt;"&amp;O178)</f>
        <v>5</v>
      </c>
      <c r="I178" s="2">
        <f>_xlfn.AVERAGEIF(A:A,A178,G:G)</f>
        <v>51.45831999999999</v>
      </c>
      <c r="J178" s="2">
        <f>G178-I178</f>
        <v>-9.881953333333392</v>
      </c>
      <c r="K178" s="2">
        <f>90+J178</f>
        <v>80.1180466666666</v>
      </c>
      <c r="L178" s="2">
        <f>EXP(0.06*K178)</f>
        <v>122.37410656165959</v>
      </c>
      <c r="M178" s="2">
        <f>SUMIF(A:A,A178,L:L)</f>
        <v>1225.8575835229128</v>
      </c>
      <c r="N178" s="3">
        <f>L178/M178</f>
        <v>0.09982734389909842</v>
      </c>
      <c r="O178" s="7">
        <f>1/N178</f>
        <v>10.017295471777361</v>
      </c>
      <c r="P178" s="3">
        <f>IF(O178&gt;21,"",N178)</f>
        <v>0.09982734389909842</v>
      </c>
      <c r="Q178" s="3">
        <f>IF(ISNUMBER(P178),SUMIF(A:A,A178,P:P),"")</f>
        <v>0.9999999999999999</v>
      </c>
      <c r="R178" s="3">
        <f>_xlfn.IFERROR(P178*(1/Q178),"")</f>
        <v>0.09982734389909842</v>
      </c>
      <c r="S178" s="8">
        <f>_xlfn.IFERROR(1/R178,"")</f>
        <v>10.017295471777361</v>
      </c>
    </row>
    <row r="179" spans="1:19" ht="15">
      <c r="A179" s="1">
        <v>22</v>
      </c>
      <c r="B179" s="5">
        <v>0.5840277777777778</v>
      </c>
      <c r="C179" s="1" t="s">
        <v>152</v>
      </c>
      <c r="D179" s="1">
        <v>4</v>
      </c>
      <c r="E179" s="1">
        <v>10</v>
      </c>
      <c r="F179" s="1" t="s">
        <v>192</v>
      </c>
      <c r="G179" s="2">
        <v>62.2054333333334</v>
      </c>
      <c r="H179" s="6">
        <f>1+_xlfn.COUNTIFS(A:A,A179,O:O,"&lt;"&amp;O179)</f>
        <v>1</v>
      </c>
      <c r="I179" s="2">
        <f>_xlfn.AVERAGEIF(A:A,A179,G:G)</f>
        <v>47.33311538461539</v>
      </c>
      <c r="J179" s="2">
        <f>G179-I179</f>
        <v>14.872317948718013</v>
      </c>
      <c r="K179" s="2">
        <f>90+J179</f>
        <v>104.872317948718</v>
      </c>
      <c r="L179" s="2">
        <f>EXP(0.06*K179)</f>
        <v>540.4159262750138</v>
      </c>
      <c r="M179" s="2">
        <f>SUMIF(A:A,A179,L:L)</f>
        <v>3463.1373830863386</v>
      </c>
      <c r="N179" s="3">
        <f>L179/M179</f>
        <v>0.15604807620811065</v>
      </c>
      <c r="O179" s="7">
        <f>1/N179</f>
        <v>6.408281500800871</v>
      </c>
      <c r="P179" s="3">
        <f>IF(O179&gt;21,"",N179)</f>
        <v>0.15604807620811065</v>
      </c>
      <c r="Q179" s="3">
        <f>IF(ISNUMBER(P179),SUMIF(A:A,A179,P:P),"")</f>
        <v>0.9227068507587584</v>
      </c>
      <c r="R179" s="3">
        <f>_xlfn.IFERROR(P179*(1/Q179),"")</f>
        <v>0.169119884695545</v>
      </c>
      <c r="S179" s="8">
        <f>_xlfn.IFERROR(1/R179,"")</f>
        <v>5.91296524237958</v>
      </c>
    </row>
    <row r="180" spans="1:19" ht="15">
      <c r="A180" s="1">
        <v>22</v>
      </c>
      <c r="B180" s="5">
        <v>0.5840277777777778</v>
      </c>
      <c r="C180" s="1" t="s">
        <v>152</v>
      </c>
      <c r="D180" s="1">
        <v>4</v>
      </c>
      <c r="E180" s="1">
        <v>1</v>
      </c>
      <c r="F180" s="1" t="s">
        <v>187</v>
      </c>
      <c r="G180" s="2">
        <v>61.4185333333334</v>
      </c>
      <c r="H180" s="6">
        <f>1+_xlfn.COUNTIFS(A:A,A180,O:O,"&lt;"&amp;O180)</f>
        <v>2</v>
      </c>
      <c r="I180" s="2">
        <f>_xlfn.AVERAGEIF(A:A,A180,G:G)</f>
        <v>47.33311538461539</v>
      </c>
      <c r="J180" s="2">
        <f>G180-I180</f>
        <v>14.08541794871801</v>
      </c>
      <c r="K180" s="2">
        <f>90+J180</f>
        <v>104.085417948718</v>
      </c>
      <c r="L180" s="2">
        <f>EXP(0.06*K180)</f>
        <v>515.4936972602871</v>
      </c>
      <c r="M180" s="2">
        <f>SUMIF(A:A,A180,L:L)</f>
        <v>3463.1373830863386</v>
      </c>
      <c r="N180" s="3">
        <f>L180/M180</f>
        <v>0.14885164526764474</v>
      </c>
      <c r="O180" s="7">
        <f>1/N180</f>
        <v>6.718098400605087</v>
      </c>
      <c r="P180" s="3">
        <f>IF(O180&gt;21,"",N180)</f>
        <v>0.14885164526764474</v>
      </c>
      <c r="Q180" s="3">
        <f>IF(ISNUMBER(P180),SUMIF(A:A,A180,P:P),"")</f>
        <v>0.9227068507587584</v>
      </c>
      <c r="R180" s="3">
        <f>_xlfn.IFERROR(P180*(1/Q180),"")</f>
        <v>0.16132062436215944</v>
      </c>
      <c r="S180" s="8">
        <f>_xlfn.IFERROR(1/R180,"")</f>
        <v>6.198835418309771</v>
      </c>
    </row>
    <row r="181" spans="1:19" ht="15">
      <c r="A181" s="1">
        <v>22</v>
      </c>
      <c r="B181" s="5">
        <v>0.5840277777777778</v>
      </c>
      <c r="C181" s="1" t="s">
        <v>152</v>
      </c>
      <c r="D181" s="1">
        <v>4</v>
      </c>
      <c r="E181" s="1">
        <v>5</v>
      </c>
      <c r="F181" s="1" t="s">
        <v>190</v>
      </c>
      <c r="G181" s="2">
        <v>59.3934333333334</v>
      </c>
      <c r="H181" s="6">
        <f>1+_xlfn.COUNTIFS(A:A,A181,O:O,"&lt;"&amp;O181)</f>
        <v>3</v>
      </c>
      <c r="I181" s="2">
        <f>_xlfn.AVERAGEIF(A:A,A181,G:G)</f>
        <v>47.33311538461539</v>
      </c>
      <c r="J181" s="2">
        <f>G181-I181</f>
        <v>12.060317948718009</v>
      </c>
      <c r="K181" s="2">
        <f>90+J181</f>
        <v>102.06031794871801</v>
      </c>
      <c r="L181" s="2">
        <f>EXP(0.06*K181)</f>
        <v>456.513867260019</v>
      </c>
      <c r="M181" s="2">
        <f>SUMIF(A:A,A181,L:L)</f>
        <v>3463.1373830863386</v>
      </c>
      <c r="N181" s="3">
        <f>L181/M181</f>
        <v>0.1318208943975463</v>
      </c>
      <c r="O181" s="7">
        <f>1/N181</f>
        <v>7.586050789370262</v>
      </c>
      <c r="P181" s="3">
        <f>IF(O181&gt;21,"",N181)</f>
        <v>0.1318208943975463</v>
      </c>
      <c r="Q181" s="3">
        <f>IF(ISNUMBER(P181),SUMIF(A:A,A181,P:P),"")</f>
        <v>0.9227068507587584</v>
      </c>
      <c r="R181" s="3">
        <f>_xlfn.IFERROR(P181*(1/Q181),"")</f>
        <v>0.14286324447374335</v>
      </c>
      <c r="S181" s="8">
        <f>_xlfn.IFERROR(1/R181,"")</f>
        <v>6.9997010335558265</v>
      </c>
    </row>
    <row r="182" spans="1:19" ht="15">
      <c r="A182" s="1">
        <v>22</v>
      </c>
      <c r="B182" s="5">
        <v>0.5840277777777778</v>
      </c>
      <c r="C182" s="1" t="s">
        <v>152</v>
      </c>
      <c r="D182" s="1">
        <v>4</v>
      </c>
      <c r="E182" s="1">
        <v>16</v>
      </c>
      <c r="F182" s="1" t="s">
        <v>198</v>
      </c>
      <c r="G182" s="2">
        <v>55.0818</v>
      </c>
      <c r="H182" s="6">
        <f>1+_xlfn.COUNTIFS(A:A,A182,O:O,"&lt;"&amp;O182)</f>
        <v>4</v>
      </c>
      <c r="I182" s="2">
        <f>_xlfn.AVERAGEIF(A:A,A182,G:G)</f>
        <v>47.33311538461539</v>
      </c>
      <c r="J182" s="2">
        <f>G182-I182</f>
        <v>7.748684615384612</v>
      </c>
      <c r="K182" s="2">
        <f>90+J182</f>
        <v>97.7486846153846</v>
      </c>
      <c r="L182" s="2">
        <f>EXP(0.06*K182)</f>
        <v>352.45433822913867</v>
      </c>
      <c r="M182" s="2">
        <f>SUMIF(A:A,A182,L:L)</f>
        <v>3463.1373830863386</v>
      </c>
      <c r="N182" s="3">
        <f>L182/M182</f>
        <v>0.1017731320595293</v>
      </c>
      <c r="O182" s="7">
        <f>1/N182</f>
        <v>9.825776015373865</v>
      </c>
      <c r="P182" s="3">
        <f>IF(O182&gt;21,"",N182)</f>
        <v>0.1017731320595293</v>
      </c>
      <c r="Q182" s="3">
        <f>IF(ISNUMBER(P182),SUMIF(A:A,A182,P:P),"")</f>
        <v>0.9227068507587584</v>
      </c>
      <c r="R182" s="3">
        <f>_xlfn.IFERROR(P182*(1/Q182),"")</f>
        <v>0.11029844633302488</v>
      </c>
      <c r="S182" s="8">
        <f>_xlfn.IFERROR(1/R182,"")</f>
        <v>9.06631084340656</v>
      </c>
    </row>
    <row r="183" spans="1:19" ht="15">
      <c r="A183" s="1">
        <v>22</v>
      </c>
      <c r="B183" s="5">
        <v>0.5840277777777778</v>
      </c>
      <c r="C183" s="1" t="s">
        <v>152</v>
      </c>
      <c r="D183" s="1">
        <v>4</v>
      </c>
      <c r="E183" s="1">
        <v>2</v>
      </c>
      <c r="F183" s="1" t="s">
        <v>188</v>
      </c>
      <c r="G183" s="2">
        <v>50.62179999999999</v>
      </c>
      <c r="H183" s="6">
        <f>1+_xlfn.COUNTIFS(A:A,A183,O:O,"&lt;"&amp;O183)</f>
        <v>5</v>
      </c>
      <c r="I183" s="2">
        <f>_xlfn.AVERAGEIF(A:A,A183,G:G)</f>
        <v>47.33311538461539</v>
      </c>
      <c r="J183" s="2">
        <f>G183-I183</f>
        <v>3.2886846153846037</v>
      </c>
      <c r="K183" s="2">
        <f>90+J183</f>
        <v>93.2886846153846</v>
      </c>
      <c r="L183" s="2">
        <f>EXP(0.06*K183)</f>
        <v>269.702925391728</v>
      </c>
      <c r="M183" s="2">
        <f>SUMIF(A:A,A183,L:L)</f>
        <v>3463.1373830863386</v>
      </c>
      <c r="N183" s="3">
        <f>L183/M183</f>
        <v>0.07787820567238643</v>
      </c>
      <c r="O183" s="7">
        <f>1/N183</f>
        <v>12.840562919576533</v>
      </c>
      <c r="P183" s="3">
        <f>IF(O183&gt;21,"",N183)</f>
        <v>0.07787820567238643</v>
      </c>
      <c r="Q183" s="3">
        <f>IF(ISNUMBER(P183),SUMIF(A:A,A183,P:P),"")</f>
        <v>0.9227068507587584</v>
      </c>
      <c r="R183" s="3">
        <f>_xlfn.IFERROR(P183*(1/Q183),"")</f>
        <v>0.08440189384997607</v>
      </c>
      <c r="S183" s="8">
        <f>_xlfn.IFERROR(1/R183,"")</f>
        <v>11.84807537349215</v>
      </c>
    </row>
    <row r="184" spans="1:19" ht="15">
      <c r="A184" s="1">
        <v>22</v>
      </c>
      <c r="B184" s="5">
        <v>0.5840277777777778</v>
      </c>
      <c r="C184" s="1" t="s">
        <v>152</v>
      </c>
      <c r="D184" s="1">
        <v>4</v>
      </c>
      <c r="E184" s="1">
        <v>6</v>
      </c>
      <c r="F184" s="1" t="s">
        <v>191</v>
      </c>
      <c r="G184" s="2">
        <v>43.7187</v>
      </c>
      <c r="H184" s="6">
        <f>1+_xlfn.COUNTIFS(A:A,A184,O:O,"&lt;"&amp;O184)</f>
        <v>9</v>
      </c>
      <c r="I184" s="2">
        <f>_xlfn.AVERAGEIF(A:A,A184,G:G)</f>
        <v>47.33311538461539</v>
      </c>
      <c r="J184" s="2">
        <f>G184-I184</f>
        <v>-3.6144153846153912</v>
      </c>
      <c r="K184" s="2">
        <f>90+J184</f>
        <v>86.3855846153846</v>
      </c>
      <c r="L184" s="2">
        <f>EXP(0.06*K184)</f>
        <v>178.240734383137</v>
      </c>
      <c r="M184" s="2">
        <f>SUMIF(A:A,A184,L:L)</f>
        <v>3463.1373830863386</v>
      </c>
      <c r="N184" s="3">
        <f>L184/M184</f>
        <v>0.05146799409507958</v>
      </c>
      <c r="O184" s="7">
        <f>1/N184</f>
        <v>19.429550686444987</v>
      </c>
      <c r="P184" s="3">
        <f>IF(O184&gt;21,"",N184)</f>
        <v>0.05146799409507958</v>
      </c>
      <c r="Q184" s="3">
        <f>IF(ISNUMBER(P184),SUMIF(A:A,A184,P:P),"")</f>
        <v>0.9227068507587584</v>
      </c>
      <c r="R184" s="3">
        <f>_xlfn.IFERROR(P184*(1/Q184),"")</f>
        <v>0.05577935619829476</v>
      </c>
      <c r="S184" s="8">
        <f>_xlfn.IFERROR(1/R184,"")</f>
        <v>17.927779525547326</v>
      </c>
    </row>
    <row r="185" spans="1:19" ht="15">
      <c r="A185" s="1">
        <v>22</v>
      </c>
      <c r="B185" s="5">
        <v>0.5840277777777778</v>
      </c>
      <c r="C185" s="1" t="s">
        <v>152</v>
      </c>
      <c r="D185" s="1">
        <v>4</v>
      </c>
      <c r="E185" s="1">
        <v>12</v>
      </c>
      <c r="F185" s="1" t="s">
        <v>194</v>
      </c>
      <c r="G185" s="2">
        <v>28.547066666666698</v>
      </c>
      <c r="H185" s="6">
        <f>1+_xlfn.COUNTIFS(A:A,A185,O:O,"&lt;"&amp;O185)</f>
        <v>12</v>
      </c>
      <c r="I185" s="2">
        <f>_xlfn.AVERAGEIF(A:A,A185,G:G)</f>
        <v>47.33311538461539</v>
      </c>
      <c r="J185" s="2">
        <f>G185-I185</f>
        <v>-18.78604871794869</v>
      </c>
      <c r="K185" s="2">
        <f>90+J185</f>
        <v>71.21395128205131</v>
      </c>
      <c r="L185" s="2">
        <f>EXP(0.06*K185)</f>
        <v>71.72483611255375</v>
      </c>
      <c r="M185" s="2">
        <f>SUMIF(A:A,A185,L:L)</f>
        <v>3463.1373830863386</v>
      </c>
      <c r="N185" s="3">
        <f>L185/M185</f>
        <v>0.02071094160539273</v>
      </c>
      <c r="O185" s="7">
        <f>1/N185</f>
        <v>48.28365696997665</v>
      </c>
      <c r="P185" s="3">
        <f>IF(O185&gt;21,"",N185)</f>
      </c>
      <c r="Q185" s="3">
        <f>IF(ISNUMBER(P185),SUMIF(A:A,A185,P:P),"")</f>
      </c>
      <c r="R185" s="3">
        <f>_xlfn.IFERROR(P185*(1/Q185),"")</f>
      </c>
      <c r="S185" s="8">
        <f>_xlfn.IFERROR(1/R185,"")</f>
      </c>
    </row>
    <row r="186" spans="1:19" ht="15">
      <c r="A186" s="1">
        <v>22</v>
      </c>
      <c r="B186" s="5">
        <v>0.5840277777777778</v>
      </c>
      <c r="C186" s="1" t="s">
        <v>152</v>
      </c>
      <c r="D186" s="1">
        <v>4</v>
      </c>
      <c r="E186" s="1">
        <v>13</v>
      </c>
      <c r="F186" s="1" t="s">
        <v>195</v>
      </c>
      <c r="G186" s="2">
        <v>37.7153666666666</v>
      </c>
      <c r="H186" s="6">
        <f>1+_xlfn.COUNTIFS(A:A,A186,O:O,"&lt;"&amp;O186)</f>
        <v>11</v>
      </c>
      <c r="I186" s="2">
        <f>_xlfn.AVERAGEIF(A:A,A186,G:G)</f>
        <v>47.33311538461539</v>
      </c>
      <c r="J186" s="2">
        <f>G186-I186</f>
        <v>-9.617748717948793</v>
      </c>
      <c r="K186" s="2">
        <f>90+J186</f>
        <v>80.38225128205121</v>
      </c>
      <c r="L186" s="2">
        <f>EXP(0.06*K186)</f>
        <v>124.329472339406</v>
      </c>
      <c r="M186" s="2">
        <f>SUMIF(A:A,A186,L:L)</f>
        <v>3463.1373830863386</v>
      </c>
      <c r="N186" s="3">
        <f>L186/M186</f>
        <v>0.035900820148406565</v>
      </c>
      <c r="O186" s="7">
        <f>1/N186</f>
        <v>27.854516856890925</v>
      </c>
      <c r="P186" s="3">
        <f>IF(O186&gt;21,"",N186)</f>
      </c>
      <c r="Q186" s="3">
        <f>IF(ISNUMBER(P186),SUMIF(A:A,A186,P:P),"")</f>
      </c>
      <c r="R186" s="3">
        <f>_xlfn.IFERROR(P186*(1/Q186),"")</f>
      </c>
      <c r="S186" s="8">
        <f>_xlfn.IFERROR(1/R186,"")</f>
      </c>
    </row>
    <row r="187" spans="1:19" ht="15">
      <c r="A187" s="1">
        <v>22</v>
      </c>
      <c r="B187" s="5">
        <v>0.5840277777777778</v>
      </c>
      <c r="C187" s="1" t="s">
        <v>152</v>
      </c>
      <c r="D187" s="1">
        <v>4</v>
      </c>
      <c r="E187" s="1">
        <v>14</v>
      </c>
      <c r="F187" s="1" t="s">
        <v>196</v>
      </c>
      <c r="G187" s="2">
        <v>48.9801333333333</v>
      </c>
      <c r="H187" s="6">
        <f>1+_xlfn.COUNTIFS(A:A,A187,O:O,"&lt;"&amp;O187)</f>
        <v>7</v>
      </c>
      <c r="I187" s="2">
        <f>_xlfn.AVERAGEIF(A:A,A187,G:G)</f>
        <v>47.33311538461539</v>
      </c>
      <c r="J187" s="2">
        <f>G187-I187</f>
        <v>1.6470179487179095</v>
      </c>
      <c r="K187" s="2">
        <f>90+J187</f>
        <v>91.64701794871792</v>
      </c>
      <c r="L187" s="2">
        <f>EXP(0.06*K187)</f>
        <v>244.40362927545164</v>
      </c>
      <c r="M187" s="2">
        <f>SUMIF(A:A,A187,L:L)</f>
        <v>3463.1373830863386</v>
      </c>
      <c r="N187" s="3">
        <f>L187/M187</f>
        <v>0.07057289452884477</v>
      </c>
      <c r="O187" s="7">
        <f>1/N187</f>
        <v>14.169746142285222</v>
      </c>
      <c r="P187" s="3">
        <f>IF(O187&gt;21,"",N187)</f>
        <v>0.07057289452884477</v>
      </c>
      <c r="Q187" s="3">
        <f>IF(ISNUMBER(P187),SUMIF(A:A,A187,P:P),"")</f>
        <v>0.9227068507587584</v>
      </c>
      <c r="R187" s="3">
        <f>_xlfn.IFERROR(P187*(1/Q187),"")</f>
        <v>0.07648463265533514</v>
      </c>
      <c r="S187" s="8">
        <f>_xlfn.IFERROR(1/R187,"")</f>
        <v>13.07452183899906</v>
      </c>
    </row>
    <row r="188" spans="1:19" ht="15">
      <c r="A188" s="1">
        <v>22</v>
      </c>
      <c r="B188" s="5">
        <v>0.5840277777777778</v>
      </c>
      <c r="C188" s="1" t="s">
        <v>152</v>
      </c>
      <c r="D188" s="1">
        <v>4</v>
      </c>
      <c r="E188" s="1">
        <v>15</v>
      </c>
      <c r="F188" s="1" t="s">
        <v>197</v>
      </c>
      <c r="G188" s="2">
        <v>45.813033333333294</v>
      </c>
      <c r="H188" s="6">
        <f>1+_xlfn.COUNTIFS(A:A,A188,O:O,"&lt;"&amp;O188)</f>
        <v>8</v>
      </c>
      <c r="I188" s="2">
        <f>_xlfn.AVERAGEIF(A:A,A188,G:G)</f>
        <v>47.33311538461539</v>
      </c>
      <c r="J188" s="2">
        <f>G188-I188</f>
        <v>-1.5200820512820954</v>
      </c>
      <c r="K188" s="2">
        <f>90+J188</f>
        <v>88.47991794871791</v>
      </c>
      <c r="L188" s="2">
        <f>EXP(0.06*K188)</f>
        <v>202.10655875940162</v>
      </c>
      <c r="M188" s="2">
        <f>SUMIF(A:A,A188,L:L)</f>
        <v>3463.1373830863386</v>
      </c>
      <c r="N188" s="3">
        <f>L188/M188</f>
        <v>0.058359382375782275</v>
      </c>
      <c r="O188" s="7">
        <f>1/N188</f>
        <v>17.135205331010763</v>
      </c>
      <c r="P188" s="3">
        <f>IF(O188&gt;21,"",N188)</f>
        <v>0.058359382375782275</v>
      </c>
      <c r="Q188" s="3">
        <f>IF(ISNUMBER(P188),SUMIF(A:A,A188,P:P),"")</f>
        <v>0.9227068507587584</v>
      </c>
      <c r="R188" s="3">
        <f>_xlfn.IFERROR(P188*(1/Q188),"")</f>
        <v>0.06324802111070522</v>
      </c>
      <c r="S188" s="8">
        <f>_xlfn.IFERROR(1/R188,"")</f>
        <v>15.810771348081627</v>
      </c>
    </row>
    <row r="189" spans="1:19" ht="15">
      <c r="A189" s="1">
        <v>22</v>
      </c>
      <c r="B189" s="5">
        <v>0.5840277777777778</v>
      </c>
      <c r="C189" s="1" t="s">
        <v>152</v>
      </c>
      <c r="D189" s="1">
        <v>4</v>
      </c>
      <c r="E189" s="1">
        <v>17</v>
      </c>
      <c r="F189" s="1" t="s">
        <v>199</v>
      </c>
      <c r="G189" s="2">
        <v>28.5232666666666</v>
      </c>
      <c r="H189" s="6">
        <f>1+_xlfn.COUNTIFS(A:A,A189,O:O,"&lt;"&amp;O189)</f>
        <v>13</v>
      </c>
      <c r="I189" s="2">
        <f>_xlfn.AVERAGEIF(A:A,A189,G:G)</f>
        <v>47.33311538461539</v>
      </c>
      <c r="J189" s="2">
        <f>G189-I189</f>
        <v>-18.80984871794879</v>
      </c>
      <c r="K189" s="2">
        <f>90+J189</f>
        <v>71.1901512820512</v>
      </c>
      <c r="L189" s="2">
        <f>EXP(0.06*K189)</f>
        <v>71.62248614185613</v>
      </c>
      <c r="M189" s="2">
        <f>SUMIF(A:A,A189,L:L)</f>
        <v>3463.1373830863386</v>
      </c>
      <c r="N189" s="3">
        <f>L189/M189</f>
        <v>0.020681387487442488</v>
      </c>
      <c r="O189" s="7">
        <f>1/N189</f>
        <v>48.35265528520217</v>
      </c>
      <c r="P189" s="3">
        <f>IF(O189&gt;21,"",N189)</f>
      </c>
      <c r="Q189" s="3">
        <f>IF(ISNUMBER(P189),SUMIF(A:A,A189,P:P),"")</f>
      </c>
      <c r="R189" s="3">
        <f>_xlfn.IFERROR(P189*(1/Q189),"")</f>
      </c>
      <c r="S189" s="8">
        <f>_xlfn.IFERROR(1/R189,"")</f>
      </c>
    </row>
    <row r="190" spans="1:19" ht="15">
      <c r="A190" s="1">
        <v>22</v>
      </c>
      <c r="B190" s="5">
        <v>0.5840277777777778</v>
      </c>
      <c r="C190" s="1" t="s">
        <v>152</v>
      </c>
      <c r="D190" s="1">
        <v>4</v>
      </c>
      <c r="E190" s="1">
        <v>18</v>
      </c>
      <c r="F190" s="1" t="s">
        <v>200</v>
      </c>
      <c r="G190" s="2">
        <v>42.8821</v>
      </c>
      <c r="H190" s="6">
        <f>1+_xlfn.COUNTIFS(A:A,A190,O:O,"&lt;"&amp;O190)</f>
        <v>10</v>
      </c>
      <c r="I190" s="2">
        <f>_xlfn.AVERAGEIF(A:A,A190,G:G)</f>
        <v>47.33311538461539</v>
      </c>
      <c r="J190" s="2">
        <f>G190-I190</f>
        <v>-4.451015384615388</v>
      </c>
      <c r="K190" s="2">
        <f>90+J190</f>
        <v>85.54898461538461</v>
      </c>
      <c r="L190" s="2">
        <f>EXP(0.06*K190)</f>
        <v>169.51460307140485</v>
      </c>
      <c r="M190" s="2">
        <f>SUMIF(A:A,A190,L:L)</f>
        <v>3463.1373830863386</v>
      </c>
      <c r="N190" s="3">
        <f>L190/M190</f>
        <v>0.048948275600991</v>
      </c>
      <c r="O190" s="7">
        <f>1/N190</f>
        <v>20.42972888670575</v>
      </c>
      <c r="P190" s="3">
        <f>IF(O190&gt;21,"",N190)</f>
        <v>0.048948275600991</v>
      </c>
      <c r="Q190" s="3">
        <f>IF(ISNUMBER(P190),SUMIF(A:A,A190,P:P),"")</f>
        <v>0.9227068507587584</v>
      </c>
      <c r="R190" s="3">
        <f>_xlfn.IFERROR(P190*(1/Q190),"")</f>
        <v>0.053048566357494754</v>
      </c>
      <c r="S190" s="8">
        <f>_xlfn.IFERROR(1/R190,"")</f>
        <v>18.850650802907495</v>
      </c>
    </row>
    <row r="191" spans="1:19" ht="15">
      <c r="A191" s="1">
        <v>22</v>
      </c>
      <c r="B191" s="5">
        <v>0.5840277777777778</v>
      </c>
      <c r="C191" s="1" t="s">
        <v>152</v>
      </c>
      <c r="D191" s="1">
        <v>4</v>
      </c>
      <c r="E191" s="1">
        <v>19</v>
      </c>
      <c r="F191" s="1" t="s">
        <v>201</v>
      </c>
      <c r="G191" s="2">
        <v>50.4298333333333</v>
      </c>
      <c r="H191" s="6">
        <f>1+_xlfn.COUNTIFS(A:A,A191,O:O,"&lt;"&amp;O191)</f>
        <v>6</v>
      </c>
      <c r="I191" s="2">
        <f>_xlfn.AVERAGEIF(A:A,A191,G:G)</f>
        <v>47.33311538461539</v>
      </c>
      <c r="J191" s="2">
        <f>G191-I191</f>
        <v>3.0967179487179095</v>
      </c>
      <c r="K191" s="2">
        <f>90+J191</f>
        <v>93.09671794871791</v>
      </c>
      <c r="L191" s="2">
        <f>EXP(0.06*K191)</f>
        <v>266.6143085869407</v>
      </c>
      <c r="M191" s="2">
        <f>SUMIF(A:A,A191,L:L)</f>
        <v>3463.1373830863386</v>
      </c>
      <c r="N191" s="3">
        <f>L191/M191</f>
        <v>0.07698635055284314</v>
      </c>
      <c r="O191" s="7">
        <f>1/N191</f>
        <v>12.989315545144638</v>
      </c>
      <c r="P191" s="3">
        <f>IF(O191&gt;21,"",N191)</f>
        <v>0.07698635055284314</v>
      </c>
      <c r="Q191" s="3">
        <f>IF(ISNUMBER(P191),SUMIF(A:A,A191,P:P),"")</f>
        <v>0.9227068507587584</v>
      </c>
      <c r="R191" s="3">
        <f>_xlfn.IFERROR(P191*(1/Q191),"")</f>
        <v>0.0834353299637213</v>
      </c>
      <c r="S191" s="8">
        <f>_xlfn.IFERROR(1/R191,"")</f>
        <v>11.985330440172193</v>
      </c>
    </row>
    <row r="192" spans="1:19" ht="15">
      <c r="A192" s="1">
        <v>30</v>
      </c>
      <c r="B192" s="5">
        <v>0.5902777777777778</v>
      </c>
      <c r="C192" s="1" t="s">
        <v>252</v>
      </c>
      <c r="D192" s="1">
        <v>5</v>
      </c>
      <c r="E192" s="1">
        <v>2</v>
      </c>
      <c r="F192" s="1" t="s">
        <v>295</v>
      </c>
      <c r="G192" s="2">
        <v>68.7512666666667</v>
      </c>
      <c r="H192" s="6">
        <f>1+_xlfn.COUNTIFS(A:A,A192,O:O,"&lt;"&amp;O192)</f>
        <v>1</v>
      </c>
      <c r="I192" s="2">
        <f>_xlfn.AVERAGEIF(A:A,A192,G:G)</f>
        <v>52.2823212121212</v>
      </c>
      <c r="J192" s="2">
        <f>G192-I192</f>
        <v>16.468945454545498</v>
      </c>
      <c r="K192" s="2">
        <f>90+J192</f>
        <v>106.46894545454549</v>
      </c>
      <c r="L192" s="2">
        <f>EXP(0.06*K192)</f>
        <v>594.7473700746414</v>
      </c>
      <c r="M192" s="2">
        <f>SUMIF(A:A,A192,L:L)</f>
        <v>3047.7365775050234</v>
      </c>
      <c r="N192" s="3">
        <f>L192/M192</f>
        <v>0.19514395517788513</v>
      </c>
      <c r="O192" s="7">
        <f>1/N192</f>
        <v>5.124422117448842</v>
      </c>
      <c r="P192" s="3">
        <f>IF(O192&gt;21,"",N192)</f>
        <v>0.19514395517788513</v>
      </c>
      <c r="Q192" s="3">
        <f>IF(ISNUMBER(P192),SUMIF(A:A,A192,P:P),"")</f>
        <v>0.9451428919056937</v>
      </c>
      <c r="R192" s="3">
        <f>_xlfn.IFERROR(P192*(1/Q192),"")</f>
        <v>0.20647031983112726</v>
      </c>
      <c r="S192" s="8">
        <f>_xlfn.IFERROR(1/R192,"")</f>
        <v>4.843311139431097</v>
      </c>
    </row>
    <row r="193" spans="1:19" ht="15">
      <c r="A193" s="1">
        <v>30</v>
      </c>
      <c r="B193" s="5">
        <v>0.5902777777777778</v>
      </c>
      <c r="C193" s="1" t="s">
        <v>252</v>
      </c>
      <c r="D193" s="1">
        <v>5</v>
      </c>
      <c r="E193" s="1">
        <v>14</v>
      </c>
      <c r="F193" s="1" t="s">
        <v>303</v>
      </c>
      <c r="G193" s="2">
        <v>68.5454333333333</v>
      </c>
      <c r="H193" s="6">
        <f>1+_xlfn.COUNTIFS(A:A,A193,O:O,"&lt;"&amp;O193)</f>
        <v>2</v>
      </c>
      <c r="I193" s="2">
        <f>_xlfn.AVERAGEIF(A:A,A193,G:G)</f>
        <v>52.2823212121212</v>
      </c>
      <c r="J193" s="2">
        <f>G193-I193</f>
        <v>16.26311212121211</v>
      </c>
      <c r="K193" s="2">
        <f>90+J193</f>
        <v>106.26311212121212</v>
      </c>
      <c r="L193" s="2">
        <f>EXP(0.06*K193)</f>
        <v>587.4474100908941</v>
      </c>
      <c r="M193" s="2">
        <f>SUMIF(A:A,A193,L:L)</f>
        <v>3047.7365775050234</v>
      </c>
      <c r="N193" s="3">
        <f>L193/M193</f>
        <v>0.19274874817816365</v>
      </c>
      <c r="O193" s="7">
        <f>1/N193</f>
        <v>5.1881011391870056</v>
      </c>
      <c r="P193" s="3">
        <f>IF(O193&gt;21,"",N193)</f>
        <v>0.19274874817816365</v>
      </c>
      <c r="Q193" s="3">
        <f>IF(ISNUMBER(P193),SUMIF(A:A,A193,P:P),"")</f>
        <v>0.9451428919056937</v>
      </c>
      <c r="R193" s="3">
        <f>_xlfn.IFERROR(P193*(1/Q193),"")</f>
        <v>0.20393609244579294</v>
      </c>
      <c r="S193" s="8">
        <f>_xlfn.IFERROR(1/R193,"")</f>
        <v>4.9034969141904305</v>
      </c>
    </row>
    <row r="194" spans="1:19" ht="15">
      <c r="A194" s="1">
        <v>30</v>
      </c>
      <c r="B194" s="5">
        <v>0.5902777777777778</v>
      </c>
      <c r="C194" s="1" t="s">
        <v>252</v>
      </c>
      <c r="D194" s="1">
        <v>5</v>
      </c>
      <c r="E194" s="1">
        <v>10</v>
      </c>
      <c r="F194" s="1" t="s">
        <v>301</v>
      </c>
      <c r="G194" s="2">
        <v>59.9192666666666</v>
      </c>
      <c r="H194" s="6">
        <f>1+_xlfn.COUNTIFS(A:A,A194,O:O,"&lt;"&amp;O194)</f>
        <v>3</v>
      </c>
      <c r="I194" s="2">
        <f>_xlfn.AVERAGEIF(A:A,A194,G:G)</f>
        <v>52.2823212121212</v>
      </c>
      <c r="J194" s="2">
        <f>G194-I194</f>
        <v>7.636945454545405</v>
      </c>
      <c r="K194" s="2">
        <f>90+J194</f>
        <v>97.63694545454541</v>
      </c>
      <c r="L194" s="2">
        <f>EXP(0.06*K194)</f>
        <v>350.0992645499402</v>
      </c>
      <c r="M194" s="2">
        <f>SUMIF(A:A,A194,L:L)</f>
        <v>3047.7365775050234</v>
      </c>
      <c r="N194" s="3">
        <f>L194/M194</f>
        <v>0.11487189120410887</v>
      </c>
      <c r="O194" s="7">
        <f>1/N194</f>
        <v>8.705349842488106</v>
      </c>
      <c r="P194" s="3">
        <f>IF(O194&gt;21,"",N194)</f>
        <v>0.11487189120410887</v>
      </c>
      <c r="Q194" s="3">
        <f>IF(ISNUMBER(P194),SUMIF(A:A,A194,P:P),"")</f>
        <v>0.9451428919056937</v>
      </c>
      <c r="R194" s="3">
        <f>_xlfn.IFERROR(P194*(1/Q194),"")</f>
        <v>0.12153917908909247</v>
      </c>
      <c r="S194" s="8">
        <f>_xlfn.IFERROR(1/R194,"")</f>
        <v>8.227799525179984</v>
      </c>
    </row>
    <row r="195" spans="1:19" ht="15">
      <c r="A195" s="1">
        <v>30</v>
      </c>
      <c r="B195" s="5">
        <v>0.5902777777777778</v>
      </c>
      <c r="C195" s="1" t="s">
        <v>252</v>
      </c>
      <c r="D195" s="1">
        <v>5</v>
      </c>
      <c r="E195" s="1">
        <v>8</v>
      </c>
      <c r="F195" s="1" t="s">
        <v>299</v>
      </c>
      <c r="G195" s="2">
        <v>58.6062333333333</v>
      </c>
      <c r="H195" s="6">
        <f>1+_xlfn.COUNTIFS(A:A,A195,O:O,"&lt;"&amp;O195)</f>
        <v>4</v>
      </c>
      <c r="I195" s="2">
        <f>_xlfn.AVERAGEIF(A:A,A195,G:G)</f>
        <v>52.2823212121212</v>
      </c>
      <c r="J195" s="2">
        <f>G195-I195</f>
        <v>6.323912121212103</v>
      </c>
      <c r="K195" s="2">
        <f>90+J195</f>
        <v>96.3239121212121</v>
      </c>
      <c r="L195" s="2">
        <f>EXP(0.06*K195)</f>
        <v>323.57622989286466</v>
      </c>
      <c r="M195" s="2">
        <f>SUMIF(A:A,A195,L:L)</f>
        <v>3047.7365775050234</v>
      </c>
      <c r="N195" s="3">
        <f>L195/M195</f>
        <v>0.10616935606611866</v>
      </c>
      <c r="O195" s="7">
        <f>1/N195</f>
        <v>9.418913677664523</v>
      </c>
      <c r="P195" s="3">
        <f>IF(O195&gt;21,"",N195)</f>
        <v>0.10616935606611866</v>
      </c>
      <c r="Q195" s="3">
        <f>IF(ISNUMBER(P195),SUMIF(A:A,A195,P:P),"")</f>
        <v>0.9451428919056937</v>
      </c>
      <c r="R195" s="3">
        <f>_xlfn.IFERROR(P195*(1/Q195),"")</f>
        <v>0.11233153946917926</v>
      </c>
      <c r="S195" s="8">
        <f>_xlfn.IFERROR(1/R195,"")</f>
        <v>8.902219311917941</v>
      </c>
    </row>
    <row r="196" spans="1:19" ht="15">
      <c r="A196" s="1">
        <v>30</v>
      </c>
      <c r="B196" s="5">
        <v>0.5902777777777778</v>
      </c>
      <c r="C196" s="1" t="s">
        <v>252</v>
      </c>
      <c r="D196" s="1">
        <v>5</v>
      </c>
      <c r="E196" s="1">
        <v>3</v>
      </c>
      <c r="F196" s="1" t="s">
        <v>296</v>
      </c>
      <c r="G196" s="2">
        <v>54.537833333333296</v>
      </c>
      <c r="H196" s="6">
        <f>1+_xlfn.COUNTIFS(A:A,A196,O:O,"&lt;"&amp;O196)</f>
        <v>5</v>
      </c>
      <c r="I196" s="2">
        <f>_xlfn.AVERAGEIF(A:A,A196,G:G)</f>
        <v>52.2823212121212</v>
      </c>
      <c r="J196" s="2">
        <f>G196-I196</f>
        <v>2.2555121212120994</v>
      </c>
      <c r="K196" s="2">
        <f>90+J196</f>
        <v>92.25551212121209</v>
      </c>
      <c r="L196" s="2">
        <f>EXP(0.06*K196)</f>
        <v>253.49161036404863</v>
      </c>
      <c r="M196" s="2">
        <f>SUMIF(A:A,A196,L:L)</f>
        <v>3047.7365775050234</v>
      </c>
      <c r="N196" s="3">
        <f>L196/M196</f>
        <v>0.08317372709801749</v>
      </c>
      <c r="O196" s="7">
        <f>1/N196</f>
        <v>12.023027401688193</v>
      </c>
      <c r="P196" s="3">
        <f>IF(O196&gt;21,"",N196)</f>
        <v>0.08317372709801749</v>
      </c>
      <c r="Q196" s="3">
        <f>IF(ISNUMBER(P196),SUMIF(A:A,A196,P:P),"")</f>
        <v>0.9451428919056937</v>
      </c>
      <c r="R196" s="3">
        <f>_xlfn.IFERROR(P196*(1/Q196),"")</f>
        <v>0.08800121950905658</v>
      </c>
      <c r="S196" s="8">
        <f>_xlfn.IFERROR(1/R196,"")</f>
        <v>11.363478887892978</v>
      </c>
    </row>
    <row r="197" spans="1:19" ht="15">
      <c r="A197" s="1">
        <v>30</v>
      </c>
      <c r="B197" s="5">
        <v>0.5902777777777778</v>
      </c>
      <c r="C197" s="1" t="s">
        <v>252</v>
      </c>
      <c r="D197" s="1">
        <v>5</v>
      </c>
      <c r="E197" s="1">
        <v>5</v>
      </c>
      <c r="F197" s="1" t="s">
        <v>298</v>
      </c>
      <c r="G197" s="2">
        <v>52.997099999999996</v>
      </c>
      <c r="H197" s="6">
        <f>1+_xlfn.COUNTIFS(A:A,A197,O:O,"&lt;"&amp;O197)</f>
        <v>6</v>
      </c>
      <c r="I197" s="2">
        <f>_xlfn.AVERAGEIF(A:A,A197,G:G)</f>
        <v>52.2823212121212</v>
      </c>
      <c r="J197" s="2">
        <f>G197-I197</f>
        <v>0.7147787878787994</v>
      </c>
      <c r="K197" s="2">
        <f>90+J197</f>
        <v>90.7147787878788</v>
      </c>
      <c r="L197" s="2">
        <f>EXP(0.06*K197)</f>
        <v>231.10836828074878</v>
      </c>
      <c r="M197" s="2">
        <f>SUMIF(A:A,A197,L:L)</f>
        <v>3047.7365775050234</v>
      </c>
      <c r="N197" s="3">
        <f>L197/M197</f>
        <v>0.0758295090154877</v>
      </c>
      <c r="O197" s="7">
        <f>1/N197</f>
        <v>13.18747823879166</v>
      </c>
      <c r="P197" s="3">
        <f>IF(O197&gt;21,"",N197)</f>
        <v>0.0758295090154877</v>
      </c>
      <c r="Q197" s="3">
        <f>IF(ISNUMBER(P197),SUMIF(A:A,A197,P:P),"")</f>
        <v>0.9451428919056937</v>
      </c>
      <c r="R197" s="3">
        <f>_xlfn.IFERROR(P197*(1/Q197),"")</f>
        <v>0.08023073512470955</v>
      </c>
      <c r="S197" s="8">
        <f>_xlfn.IFERROR(1/R197,"")</f>
        <v>12.464051319554954</v>
      </c>
    </row>
    <row r="198" spans="1:19" ht="15">
      <c r="A198" s="1">
        <v>30</v>
      </c>
      <c r="B198" s="5">
        <v>0.5902777777777778</v>
      </c>
      <c r="C198" s="1" t="s">
        <v>252</v>
      </c>
      <c r="D198" s="1">
        <v>5</v>
      </c>
      <c r="E198" s="1">
        <v>1</v>
      </c>
      <c r="F198" s="1" t="s">
        <v>294</v>
      </c>
      <c r="G198" s="2">
        <v>50.413</v>
      </c>
      <c r="H198" s="6">
        <f>1+_xlfn.COUNTIFS(A:A,A198,O:O,"&lt;"&amp;O198)</f>
        <v>7</v>
      </c>
      <c r="I198" s="2">
        <f>_xlfn.AVERAGEIF(A:A,A198,G:G)</f>
        <v>52.2823212121212</v>
      </c>
      <c r="J198" s="2">
        <f>G198-I198</f>
        <v>-1.8693212121212</v>
      </c>
      <c r="K198" s="2">
        <f>90+J198</f>
        <v>88.1306787878788</v>
      </c>
      <c r="L198" s="2">
        <f>EXP(0.06*K198)</f>
        <v>197.9156099116518</v>
      </c>
      <c r="M198" s="2">
        <f>SUMIF(A:A,A198,L:L)</f>
        <v>3047.7365775050234</v>
      </c>
      <c r="N198" s="3">
        <f>L198/M198</f>
        <v>0.06493855517974982</v>
      </c>
      <c r="O198" s="7">
        <f>1/N198</f>
        <v>15.39917229805932</v>
      </c>
      <c r="P198" s="3">
        <f>IF(O198&gt;21,"",N198)</f>
        <v>0.06493855517974982</v>
      </c>
      <c r="Q198" s="3">
        <f>IF(ISNUMBER(P198),SUMIF(A:A,A198,P:P),"")</f>
        <v>0.9451428919056937</v>
      </c>
      <c r="R198" s="3">
        <f>_xlfn.IFERROR(P198*(1/Q198),"")</f>
        <v>0.06870765863647778</v>
      </c>
      <c r="S198" s="8">
        <f>_xlfn.IFERROR(1/R198,"")</f>
        <v>14.554418238741833</v>
      </c>
    </row>
    <row r="199" spans="1:19" ht="15">
      <c r="A199" s="1">
        <v>30</v>
      </c>
      <c r="B199" s="5">
        <v>0.5902777777777778</v>
      </c>
      <c r="C199" s="1" t="s">
        <v>252</v>
      </c>
      <c r="D199" s="1">
        <v>5</v>
      </c>
      <c r="E199" s="1">
        <v>11</v>
      </c>
      <c r="F199" s="1" t="s">
        <v>302</v>
      </c>
      <c r="G199" s="2">
        <v>49.9532333333333</v>
      </c>
      <c r="H199" s="6">
        <f>1+_xlfn.COUNTIFS(A:A,A199,O:O,"&lt;"&amp;O199)</f>
        <v>8</v>
      </c>
      <c r="I199" s="2">
        <f>_xlfn.AVERAGEIF(A:A,A199,G:G)</f>
        <v>52.2823212121212</v>
      </c>
      <c r="J199" s="2">
        <f>G199-I199</f>
        <v>-2.3290878787878952</v>
      </c>
      <c r="K199" s="2">
        <f>90+J199</f>
        <v>87.6709121212121</v>
      </c>
      <c r="L199" s="2">
        <f>EXP(0.06*K199)</f>
        <v>192.5305278277796</v>
      </c>
      <c r="M199" s="2">
        <f>SUMIF(A:A,A199,L:L)</f>
        <v>3047.7365775050234</v>
      </c>
      <c r="N199" s="3">
        <f>L199/M199</f>
        <v>0.06317164326104303</v>
      </c>
      <c r="O199" s="7">
        <f>1/N199</f>
        <v>15.829887404823683</v>
      </c>
      <c r="P199" s="3">
        <f>IF(O199&gt;21,"",N199)</f>
        <v>0.06317164326104303</v>
      </c>
      <c r="Q199" s="3">
        <f>IF(ISNUMBER(P199),SUMIF(A:A,A199,P:P),"")</f>
        <v>0.9451428919056937</v>
      </c>
      <c r="R199" s="3">
        <f>_xlfn.IFERROR(P199*(1/Q199),"")</f>
        <v>0.06683819325315975</v>
      </c>
      <c r="S199" s="8">
        <f>_xlfn.IFERROR(1/R199,"")</f>
        <v>14.961505560336573</v>
      </c>
    </row>
    <row r="200" spans="1:19" ht="15">
      <c r="A200" s="1">
        <v>30</v>
      </c>
      <c r="B200" s="5">
        <v>0.5902777777777778</v>
      </c>
      <c r="C200" s="1" t="s">
        <v>252</v>
      </c>
      <c r="D200" s="1">
        <v>5</v>
      </c>
      <c r="E200" s="1">
        <v>4</v>
      </c>
      <c r="F200" s="1" t="s">
        <v>297</v>
      </c>
      <c r="G200" s="2">
        <v>45.7517666666667</v>
      </c>
      <c r="H200" s="6">
        <f>1+_xlfn.COUNTIFS(A:A,A200,O:O,"&lt;"&amp;O200)</f>
        <v>9</v>
      </c>
      <c r="I200" s="2">
        <f>_xlfn.AVERAGEIF(A:A,A200,G:G)</f>
        <v>52.2823212121212</v>
      </c>
      <c r="J200" s="2">
        <f>G200-I200</f>
        <v>-6.5305545454545</v>
      </c>
      <c r="K200" s="2">
        <f>90+J200</f>
        <v>83.46944545454551</v>
      </c>
      <c r="L200" s="2">
        <f>EXP(0.06*K200)</f>
        <v>149.63017163729012</v>
      </c>
      <c r="M200" s="2">
        <f>SUMIF(A:A,A200,L:L)</f>
        <v>3047.7365775050234</v>
      </c>
      <c r="N200" s="3">
        <f>L200/M200</f>
        <v>0.04909550672511935</v>
      </c>
      <c r="O200" s="7">
        <f>1/N200</f>
        <v>20.368462751569023</v>
      </c>
      <c r="P200" s="3">
        <f>IF(O200&gt;21,"",N200)</f>
        <v>0.04909550672511935</v>
      </c>
      <c r="Q200" s="3">
        <f>IF(ISNUMBER(P200),SUMIF(A:A,A200,P:P),"")</f>
        <v>0.9451428919056937</v>
      </c>
      <c r="R200" s="3">
        <f>_xlfn.IFERROR(P200*(1/Q200),"")</f>
        <v>0.05194506264140438</v>
      </c>
      <c r="S200" s="8">
        <f>_xlfn.IFERROR(1/R200,"")</f>
        <v>19.25110778869135</v>
      </c>
    </row>
    <row r="201" spans="1:19" ht="15">
      <c r="A201" s="1">
        <v>30</v>
      </c>
      <c r="B201" s="5">
        <v>0.5902777777777778</v>
      </c>
      <c r="C201" s="1" t="s">
        <v>252</v>
      </c>
      <c r="D201" s="1">
        <v>5</v>
      </c>
      <c r="E201" s="1">
        <v>9</v>
      </c>
      <c r="F201" s="1" t="s">
        <v>300</v>
      </c>
      <c r="G201" s="2">
        <v>22.0945666666667</v>
      </c>
      <c r="H201" s="6">
        <f>1+_xlfn.COUNTIFS(A:A,A201,O:O,"&lt;"&amp;O201)</f>
        <v>11</v>
      </c>
      <c r="I201" s="2">
        <f>_xlfn.AVERAGEIF(A:A,A201,G:G)</f>
        <v>52.2823212121212</v>
      </c>
      <c r="J201" s="2">
        <f>G201-I201</f>
        <v>-30.187754545454496</v>
      </c>
      <c r="K201" s="2">
        <f>90+J201</f>
        <v>59.812245454545504</v>
      </c>
      <c r="L201" s="2">
        <f>EXP(0.06*K201)</f>
        <v>36.18825893001933</v>
      </c>
      <c r="M201" s="2">
        <f>SUMIF(A:A,A201,L:L)</f>
        <v>3047.7365775050234</v>
      </c>
      <c r="N201" s="3">
        <f>L201/M201</f>
        <v>0.011873814553764427</v>
      </c>
      <c r="O201" s="7">
        <f>1/N201</f>
        <v>84.21893364360858</v>
      </c>
      <c r="P201" s="3">
        <f>IF(O201&gt;21,"",N201)</f>
      </c>
      <c r="Q201" s="3">
        <f>IF(ISNUMBER(P201),SUMIF(A:A,A201,P:P),"")</f>
      </c>
      <c r="R201" s="3">
        <f>_xlfn.IFERROR(P201*(1/Q201),"")</f>
      </c>
      <c r="S201" s="8">
        <f>_xlfn.IFERROR(1/R201,"")</f>
      </c>
    </row>
    <row r="202" spans="1:19" ht="15">
      <c r="A202" s="1">
        <v>30</v>
      </c>
      <c r="B202" s="5">
        <v>0.5902777777777778</v>
      </c>
      <c r="C202" s="1" t="s">
        <v>252</v>
      </c>
      <c r="D202" s="1">
        <v>5</v>
      </c>
      <c r="E202" s="1">
        <v>16</v>
      </c>
      <c r="F202" s="1" t="s">
        <v>304</v>
      </c>
      <c r="G202" s="2">
        <v>43.5358333333333</v>
      </c>
      <c r="H202" s="6">
        <f>1+_xlfn.COUNTIFS(A:A,A202,O:O,"&lt;"&amp;O202)</f>
        <v>10</v>
      </c>
      <c r="I202" s="2">
        <f>_xlfn.AVERAGEIF(A:A,A202,G:G)</f>
        <v>52.2823212121212</v>
      </c>
      <c r="J202" s="2">
        <f>G202-I202</f>
        <v>-8.746487878787896</v>
      </c>
      <c r="K202" s="2">
        <f>90+J202</f>
        <v>81.25351212121211</v>
      </c>
      <c r="L202" s="2">
        <f>EXP(0.06*K202)</f>
        <v>131.0017559451447</v>
      </c>
      <c r="M202" s="2">
        <f>SUMIF(A:A,A202,L:L)</f>
        <v>3047.7365775050234</v>
      </c>
      <c r="N202" s="3">
        <f>L202/M202</f>
        <v>0.04298329354054182</v>
      </c>
      <c r="O202" s="7">
        <f>1/N202</f>
        <v>23.264852867935783</v>
      </c>
      <c r="P202" s="3">
        <f>IF(O202&gt;21,"",N202)</f>
      </c>
      <c r="Q202" s="3">
        <f>IF(ISNUMBER(P202),SUMIF(A:A,A202,P:P),"")</f>
      </c>
      <c r="R202" s="3">
        <f>_xlfn.IFERROR(P202*(1/Q202),"")</f>
      </c>
      <c r="S202" s="8">
        <f>_xlfn.IFERROR(1/R202,"")</f>
      </c>
    </row>
    <row r="203" spans="1:19" ht="15">
      <c r="A203" s="1">
        <v>43</v>
      </c>
      <c r="B203" s="5">
        <v>0.59375</v>
      </c>
      <c r="C203" s="1" t="s">
        <v>356</v>
      </c>
      <c r="D203" s="1">
        <v>3</v>
      </c>
      <c r="E203" s="1">
        <v>1</v>
      </c>
      <c r="F203" s="1" t="s">
        <v>385</v>
      </c>
      <c r="G203" s="2">
        <v>83.1521666666667</v>
      </c>
      <c r="H203" s="6">
        <f>1+_xlfn.COUNTIFS(A:A,A203,O:O,"&lt;"&amp;O203)</f>
        <v>1</v>
      </c>
      <c r="I203" s="2">
        <f>_xlfn.AVERAGEIF(A:A,A203,G:G)</f>
        <v>49.22440769230771</v>
      </c>
      <c r="J203" s="2">
        <f>G203-I203</f>
        <v>33.927758974358994</v>
      </c>
      <c r="K203" s="2">
        <f>90+J203</f>
        <v>123.927758974359</v>
      </c>
      <c r="L203" s="2">
        <f>EXP(0.06*K203)</f>
        <v>1695.3856879805862</v>
      </c>
      <c r="M203" s="2">
        <f>SUMIF(A:A,A203,L:L)</f>
        <v>4582.7328382414</v>
      </c>
      <c r="N203" s="3">
        <f>L203/M203</f>
        <v>0.36995080180829</v>
      </c>
      <c r="O203" s="7">
        <f>1/N203</f>
        <v>2.7030621236988264</v>
      </c>
      <c r="P203" s="3">
        <f>IF(O203&gt;21,"",N203)</f>
        <v>0.36995080180829</v>
      </c>
      <c r="Q203" s="3">
        <f>IF(ISNUMBER(P203),SUMIF(A:A,A203,P:P),"")</f>
        <v>0.8549895040549305</v>
      </c>
      <c r="R203" s="3">
        <f>_xlfn.IFERROR(P203*(1/Q203),"")</f>
        <v>0.43269630802920567</v>
      </c>
      <c r="S203" s="8">
        <f>_xlfn.IFERROR(1/R203,"")</f>
        <v>2.3110897445709266</v>
      </c>
    </row>
    <row r="204" spans="1:19" ht="15">
      <c r="A204" s="1">
        <v>43</v>
      </c>
      <c r="B204" s="5">
        <v>0.59375</v>
      </c>
      <c r="C204" s="1" t="s">
        <v>356</v>
      </c>
      <c r="D204" s="1">
        <v>3</v>
      </c>
      <c r="E204" s="1">
        <v>4</v>
      </c>
      <c r="F204" s="1" t="s">
        <v>387</v>
      </c>
      <c r="G204" s="2">
        <v>70.2771</v>
      </c>
      <c r="H204" s="6">
        <f>1+_xlfn.COUNTIFS(A:A,A204,O:O,"&lt;"&amp;O204)</f>
        <v>2</v>
      </c>
      <c r="I204" s="2">
        <f>_xlfn.AVERAGEIF(A:A,A204,G:G)</f>
        <v>49.22440769230771</v>
      </c>
      <c r="J204" s="2">
        <f>G204-I204</f>
        <v>21.052692307692297</v>
      </c>
      <c r="K204" s="2">
        <f>90+J204</f>
        <v>111.0526923076923</v>
      </c>
      <c r="L204" s="2">
        <f>EXP(0.06*K204)</f>
        <v>783.0225839802722</v>
      </c>
      <c r="M204" s="2">
        <f>SUMIF(A:A,A204,L:L)</f>
        <v>4582.7328382414</v>
      </c>
      <c r="N204" s="3">
        <f>L204/M204</f>
        <v>0.17086367711558614</v>
      </c>
      <c r="O204" s="7">
        <f>1/N204</f>
        <v>5.852618981877104</v>
      </c>
      <c r="P204" s="3">
        <f>IF(O204&gt;21,"",N204)</f>
        <v>0.17086367711558614</v>
      </c>
      <c r="Q204" s="3">
        <f>IF(ISNUMBER(P204),SUMIF(A:A,A204,P:P),"")</f>
        <v>0.8549895040549305</v>
      </c>
      <c r="R204" s="3">
        <f>_xlfn.IFERROR(P204*(1/Q204),"")</f>
        <v>0.19984301129456752</v>
      </c>
      <c r="S204" s="8">
        <f>_xlfn.IFERROR(1/R204,"")</f>
        <v>5.003927800737577</v>
      </c>
    </row>
    <row r="205" spans="1:19" ht="15">
      <c r="A205" s="1">
        <v>43</v>
      </c>
      <c r="B205" s="5">
        <v>0.59375</v>
      </c>
      <c r="C205" s="1" t="s">
        <v>356</v>
      </c>
      <c r="D205" s="1">
        <v>3</v>
      </c>
      <c r="E205" s="1">
        <v>5</v>
      </c>
      <c r="F205" s="1" t="s">
        <v>388</v>
      </c>
      <c r="G205" s="2">
        <v>58.9777</v>
      </c>
      <c r="H205" s="6">
        <f>1+_xlfn.COUNTIFS(A:A,A205,O:O,"&lt;"&amp;O205)</f>
        <v>3</v>
      </c>
      <c r="I205" s="2">
        <f>_xlfn.AVERAGEIF(A:A,A205,G:G)</f>
        <v>49.22440769230771</v>
      </c>
      <c r="J205" s="2">
        <f>G205-I205</f>
        <v>9.753292307692291</v>
      </c>
      <c r="K205" s="2">
        <f>90+J205</f>
        <v>99.75329230769229</v>
      </c>
      <c r="L205" s="2">
        <f>EXP(0.06*K205)</f>
        <v>397.50103523729035</v>
      </c>
      <c r="M205" s="2">
        <f>SUMIF(A:A,A205,L:L)</f>
        <v>4582.7328382414</v>
      </c>
      <c r="N205" s="3">
        <f>L205/M205</f>
        <v>0.08673886287244913</v>
      </c>
      <c r="O205" s="7">
        <f>1/N205</f>
        <v>11.52885761795743</v>
      </c>
      <c r="P205" s="3">
        <f>IF(O205&gt;21,"",N205)</f>
        <v>0.08673886287244913</v>
      </c>
      <c r="Q205" s="3">
        <f>IF(ISNUMBER(P205),SUMIF(A:A,A205,P:P),"")</f>
        <v>0.8549895040549305</v>
      </c>
      <c r="R205" s="3">
        <f>_xlfn.IFERROR(P205*(1/Q205),"")</f>
        <v>0.10145020782252366</v>
      </c>
      <c r="S205" s="8">
        <f>_xlfn.IFERROR(1/R205,"")</f>
        <v>9.85705225709733</v>
      </c>
    </row>
    <row r="206" spans="1:19" ht="15">
      <c r="A206" s="1">
        <v>43</v>
      </c>
      <c r="B206" s="5">
        <v>0.59375</v>
      </c>
      <c r="C206" s="1" t="s">
        <v>356</v>
      </c>
      <c r="D206" s="1">
        <v>3</v>
      </c>
      <c r="E206" s="1">
        <v>6</v>
      </c>
      <c r="F206" s="1" t="s">
        <v>389</v>
      </c>
      <c r="G206" s="2">
        <v>54.1340333333334</v>
      </c>
      <c r="H206" s="6">
        <f>1+_xlfn.COUNTIFS(A:A,A206,O:O,"&lt;"&amp;O206)</f>
        <v>4</v>
      </c>
      <c r="I206" s="2">
        <f>_xlfn.AVERAGEIF(A:A,A206,G:G)</f>
        <v>49.22440769230771</v>
      </c>
      <c r="J206" s="2">
        <f>G206-I206</f>
        <v>4.909625641025691</v>
      </c>
      <c r="K206" s="2">
        <f>90+J206</f>
        <v>94.90962564102568</v>
      </c>
      <c r="L206" s="2">
        <f>EXP(0.06*K206)</f>
        <v>297.25118986162704</v>
      </c>
      <c r="M206" s="2">
        <f>SUMIF(A:A,A206,L:L)</f>
        <v>4582.7328382414</v>
      </c>
      <c r="N206" s="3">
        <f>L206/M206</f>
        <v>0.06486330326331999</v>
      </c>
      <c r="O206" s="7">
        <f>1/N206</f>
        <v>15.417037827080526</v>
      </c>
      <c r="P206" s="3">
        <f>IF(O206&gt;21,"",N206)</f>
        <v>0.06486330326331999</v>
      </c>
      <c r="Q206" s="3">
        <f>IF(ISNUMBER(P206),SUMIF(A:A,A206,P:P),"")</f>
        <v>0.8549895040549305</v>
      </c>
      <c r="R206" s="3">
        <f>_xlfn.IFERROR(P206*(1/Q206),"")</f>
        <v>0.07586444389749225</v>
      </c>
      <c r="S206" s="8">
        <f>_xlfn.IFERROR(1/R206,"")</f>
        <v>13.18140552577168</v>
      </c>
    </row>
    <row r="207" spans="1:19" ht="15">
      <c r="A207" s="1">
        <v>43</v>
      </c>
      <c r="B207" s="5">
        <v>0.59375</v>
      </c>
      <c r="C207" s="1" t="s">
        <v>356</v>
      </c>
      <c r="D207" s="1">
        <v>3</v>
      </c>
      <c r="E207" s="1">
        <v>9</v>
      </c>
      <c r="F207" s="1" t="s">
        <v>392</v>
      </c>
      <c r="G207" s="2">
        <v>52.1336</v>
      </c>
      <c r="H207" s="6">
        <f>1+_xlfn.COUNTIFS(A:A,A207,O:O,"&lt;"&amp;O207)</f>
        <v>5</v>
      </c>
      <c r="I207" s="2">
        <f>_xlfn.AVERAGEIF(A:A,A207,G:G)</f>
        <v>49.22440769230771</v>
      </c>
      <c r="J207" s="2">
        <f>G207-I207</f>
        <v>2.909192307692294</v>
      </c>
      <c r="K207" s="2">
        <f>90+J207</f>
        <v>92.9091923076923</v>
      </c>
      <c r="L207" s="2">
        <f>EXP(0.06*K207)</f>
        <v>263.63130062384363</v>
      </c>
      <c r="M207" s="2">
        <f>SUMIF(A:A,A207,L:L)</f>
        <v>4582.7328382414</v>
      </c>
      <c r="N207" s="3">
        <f>L207/M207</f>
        <v>0.057527093533344786</v>
      </c>
      <c r="O207" s="7">
        <f>1/N207</f>
        <v>17.383113565790765</v>
      </c>
      <c r="P207" s="3">
        <f>IF(O207&gt;21,"",N207)</f>
        <v>0.057527093533344786</v>
      </c>
      <c r="Q207" s="3">
        <f>IF(ISNUMBER(P207),SUMIF(A:A,A207,P:P),"")</f>
        <v>0.8549895040549305</v>
      </c>
      <c r="R207" s="3">
        <f>_xlfn.IFERROR(P207*(1/Q207),"")</f>
        <v>0.06728397630674171</v>
      </c>
      <c r="S207" s="8">
        <f>_xlfn.IFERROR(1/R207,"")</f>
        <v>14.86237964654598</v>
      </c>
    </row>
    <row r="208" spans="1:19" ht="15">
      <c r="A208" s="1">
        <v>43</v>
      </c>
      <c r="B208" s="5">
        <v>0.59375</v>
      </c>
      <c r="C208" s="1" t="s">
        <v>356</v>
      </c>
      <c r="D208" s="1">
        <v>3</v>
      </c>
      <c r="E208" s="1">
        <v>13</v>
      </c>
      <c r="F208" s="1" t="s">
        <v>396</v>
      </c>
      <c r="G208" s="2">
        <v>51.2698</v>
      </c>
      <c r="H208" s="6">
        <f>1+_xlfn.COUNTIFS(A:A,A208,O:O,"&lt;"&amp;O208)</f>
        <v>6</v>
      </c>
      <c r="I208" s="2">
        <f>_xlfn.AVERAGEIF(A:A,A208,G:G)</f>
        <v>49.22440769230771</v>
      </c>
      <c r="J208" s="2">
        <f>G208-I208</f>
        <v>2.045392307692289</v>
      </c>
      <c r="K208" s="2">
        <f>90+J208</f>
        <v>92.04539230769228</v>
      </c>
      <c r="L208" s="2">
        <f>EXP(0.06*K208)</f>
        <v>250.31585451006643</v>
      </c>
      <c r="M208" s="2">
        <f>SUMIF(A:A,A208,L:L)</f>
        <v>4582.7328382414</v>
      </c>
      <c r="N208" s="3">
        <f>L208/M208</f>
        <v>0.054621524611092945</v>
      </c>
      <c r="O208" s="7">
        <f>1/N208</f>
        <v>18.3078009469716</v>
      </c>
      <c r="P208" s="3">
        <f>IF(O208&gt;21,"",N208)</f>
        <v>0.054621524611092945</v>
      </c>
      <c r="Q208" s="3">
        <f>IF(ISNUMBER(P208),SUMIF(A:A,A208,P:P),"")</f>
        <v>0.8549895040549305</v>
      </c>
      <c r="R208" s="3">
        <f>_xlfn.IFERROR(P208*(1/Q208),"")</f>
        <v>0.06388560836365972</v>
      </c>
      <c r="S208" s="8">
        <f>_xlfn.IFERROR(1/R208,"")</f>
        <v>15.652977651987635</v>
      </c>
    </row>
    <row r="209" spans="1:19" ht="15">
      <c r="A209" s="1">
        <v>43</v>
      </c>
      <c r="B209" s="5">
        <v>0.59375</v>
      </c>
      <c r="C209" s="1" t="s">
        <v>356</v>
      </c>
      <c r="D209" s="1">
        <v>3</v>
      </c>
      <c r="E209" s="1">
        <v>2</v>
      </c>
      <c r="F209" s="1" t="s">
        <v>386</v>
      </c>
      <c r="G209" s="2">
        <v>49.9372</v>
      </c>
      <c r="H209" s="6">
        <f>1+_xlfn.COUNTIFS(A:A,A209,O:O,"&lt;"&amp;O209)</f>
        <v>7</v>
      </c>
      <c r="I209" s="2">
        <f>_xlfn.AVERAGEIF(A:A,A209,G:G)</f>
        <v>49.22440769230771</v>
      </c>
      <c r="J209" s="2">
        <f>G209-I209</f>
        <v>0.7127923076922897</v>
      </c>
      <c r="K209" s="2">
        <f>90+J209</f>
        <v>90.7127923076923</v>
      </c>
      <c r="L209" s="2">
        <f>EXP(0.06*K209)</f>
        <v>231.0808243905716</v>
      </c>
      <c r="M209" s="2">
        <f>SUMIF(A:A,A209,L:L)</f>
        <v>4582.7328382414</v>
      </c>
      <c r="N209" s="3">
        <f>L209/M209</f>
        <v>0.050424240850847346</v>
      </c>
      <c r="O209" s="7">
        <f>1/N209</f>
        <v>19.83173138804321</v>
      </c>
      <c r="P209" s="3">
        <f>IF(O209&gt;21,"",N209)</f>
        <v>0.050424240850847346</v>
      </c>
      <c r="Q209" s="3">
        <f>IF(ISNUMBER(P209),SUMIF(A:A,A209,P:P),"")</f>
        <v>0.8549895040549305</v>
      </c>
      <c r="R209" s="3">
        <f>_xlfn.IFERROR(P209*(1/Q209),"")</f>
        <v>0.05897644428580932</v>
      </c>
      <c r="S209" s="8">
        <f>_xlfn.IFERROR(1/R209,"")</f>
        <v>16.955922184013662</v>
      </c>
    </row>
    <row r="210" spans="1:19" ht="15">
      <c r="A210" s="1">
        <v>43</v>
      </c>
      <c r="B210" s="5">
        <v>0.59375</v>
      </c>
      <c r="C210" s="1" t="s">
        <v>356</v>
      </c>
      <c r="D210" s="1">
        <v>3</v>
      </c>
      <c r="E210" s="1">
        <v>7</v>
      </c>
      <c r="F210" s="1" t="s">
        <v>390</v>
      </c>
      <c r="G210" s="2">
        <v>27.473433333333404</v>
      </c>
      <c r="H210" s="6">
        <f>1+_xlfn.COUNTIFS(A:A,A210,O:O,"&lt;"&amp;O210)</f>
        <v>13</v>
      </c>
      <c r="I210" s="2">
        <f>_xlfn.AVERAGEIF(A:A,A210,G:G)</f>
        <v>49.22440769230771</v>
      </c>
      <c r="J210" s="2">
        <f>G210-I210</f>
        <v>-21.750974358974304</v>
      </c>
      <c r="K210" s="2">
        <f>90+J210</f>
        <v>68.2490256410257</v>
      </c>
      <c r="L210" s="2">
        <f>EXP(0.06*K210)</f>
        <v>60.035829267913186</v>
      </c>
      <c r="M210" s="2">
        <f>SUMIF(A:A,A210,L:L)</f>
        <v>4582.7328382414</v>
      </c>
      <c r="N210" s="3">
        <f>L210/M210</f>
        <v>0.013100442767890356</v>
      </c>
      <c r="O210" s="7">
        <f>1/N210</f>
        <v>76.33329786769002</v>
      </c>
      <c r="P210" s="3">
        <f>IF(O210&gt;21,"",N210)</f>
      </c>
      <c r="Q210" s="3">
        <f>IF(ISNUMBER(P210),SUMIF(A:A,A210,P:P),"")</f>
      </c>
      <c r="R210" s="3">
        <f>_xlfn.IFERROR(P210*(1/Q210),"")</f>
      </c>
      <c r="S210" s="8">
        <f>_xlfn.IFERROR(1/R210,"")</f>
      </c>
    </row>
    <row r="211" spans="1:19" ht="15">
      <c r="A211" s="1">
        <v>43</v>
      </c>
      <c r="B211" s="5">
        <v>0.59375</v>
      </c>
      <c r="C211" s="1" t="s">
        <v>356</v>
      </c>
      <c r="D211" s="1">
        <v>3</v>
      </c>
      <c r="E211" s="1">
        <v>8</v>
      </c>
      <c r="F211" s="1" t="s">
        <v>391</v>
      </c>
      <c r="G211" s="2">
        <v>43.2823</v>
      </c>
      <c r="H211" s="6">
        <f>1+_xlfn.COUNTIFS(A:A,A211,O:O,"&lt;"&amp;O211)</f>
        <v>8</v>
      </c>
      <c r="I211" s="2">
        <f>_xlfn.AVERAGEIF(A:A,A211,G:G)</f>
        <v>49.22440769230771</v>
      </c>
      <c r="J211" s="2">
        <f>G211-I211</f>
        <v>-5.942107692307708</v>
      </c>
      <c r="K211" s="2">
        <f>90+J211</f>
        <v>84.0578923076923</v>
      </c>
      <c r="L211" s="2">
        <f>EXP(0.06*K211)</f>
        <v>155.00750552076815</v>
      </c>
      <c r="M211" s="2">
        <f>SUMIF(A:A,A211,L:L)</f>
        <v>4582.7328382414</v>
      </c>
      <c r="N211" s="3">
        <f>L211/M211</f>
        <v>0.03382425094198847</v>
      </c>
      <c r="O211" s="7">
        <f>1/N211</f>
        <v>29.564586713689152</v>
      </c>
      <c r="P211" s="3">
        <f>IF(O211&gt;21,"",N211)</f>
      </c>
      <c r="Q211" s="3">
        <f>IF(ISNUMBER(P211),SUMIF(A:A,A211,P:P),"")</f>
      </c>
      <c r="R211" s="3">
        <f>_xlfn.IFERROR(P211*(1/Q211),"")</f>
      </c>
      <c r="S211" s="8">
        <f>_xlfn.IFERROR(1/R211,"")</f>
      </c>
    </row>
    <row r="212" spans="1:19" ht="15">
      <c r="A212" s="1">
        <v>43</v>
      </c>
      <c r="B212" s="5">
        <v>0.59375</v>
      </c>
      <c r="C212" s="1" t="s">
        <v>356</v>
      </c>
      <c r="D212" s="1">
        <v>3</v>
      </c>
      <c r="E212" s="1">
        <v>10</v>
      </c>
      <c r="F212" s="1" t="s">
        <v>393</v>
      </c>
      <c r="G212" s="2">
        <v>42.6263666666667</v>
      </c>
      <c r="H212" s="6">
        <f>1+_xlfn.COUNTIFS(A:A,A212,O:O,"&lt;"&amp;O212)</f>
        <v>9</v>
      </c>
      <c r="I212" s="2">
        <f>_xlfn.AVERAGEIF(A:A,A212,G:G)</f>
        <v>49.22440769230771</v>
      </c>
      <c r="J212" s="2">
        <f>G212-I212</f>
        <v>-6.59804102564101</v>
      </c>
      <c r="K212" s="2">
        <f>90+J212</f>
        <v>83.40195897435899</v>
      </c>
      <c r="L212" s="2">
        <f>EXP(0.06*K212)</f>
        <v>149.02551582940342</v>
      </c>
      <c r="M212" s="2">
        <f>SUMIF(A:A,A212,L:L)</f>
        <v>4582.7328382414</v>
      </c>
      <c r="N212" s="3">
        <f>L212/M212</f>
        <v>0.032518918533900654</v>
      </c>
      <c r="O212" s="7">
        <f>1/N212</f>
        <v>30.751330151324368</v>
      </c>
      <c r="P212" s="3">
        <f>IF(O212&gt;21,"",N212)</f>
      </c>
      <c r="Q212" s="3">
        <f>IF(ISNUMBER(P212),SUMIF(A:A,A212,P:P),"")</f>
      </c>
      <c r="R212" s="3">
        <f>_xlfn.IFERROR(P212*(1/Q212),"")</f>
      </c>
      <c r="S212" s="8">
        <f>_xlfn.IFERROR(1/R212,"")</f>
      </c>
    </row>
    <row r="213" spans="1:19" ht="15">
      <c r="A213" s="1">
        <v>43</v>
      </c>
      <c r="B213" s="5">
        <v>0.59375</v>
      </c>
      <c r="C213" s="1" t="s">
        <v>356</v>
      </c>
      <c r="D213" s="1">
        <v>3</v>
      </c>
      <c r="E213" s="1">
        <v>11</v>
      </c>
      <c r="F213" s="1" t="s">
        <v>394</v>
      </c>
      <c r="G213" s="2">
        <v>38.0319666666666</v>
      </c>
      <c r="H213" s="6">
        <f>1+_xlfn.COUNTIFS(A:A,A213,O:O,"&lt;"&amp;O213)</f>
        <v>11</v>
      </c>
      <c r="I213" s="2">
        <f>_xlfn.AVERAGEIF(A:A,A213,G:G)</f>
        <v>49.22440769230771</v>
      </c>
      <c r="J213" s="2">
        <f>G213-I213</f>
        <v>-11.19244102564111</v>
      </c>
      <c r="K213" s="2">
        <f>90+J213</f>
        <v>78.8075589743589</v>
      </c>
      <c r="L213" s="2">
        <f>EXP(0.06*K213)</f>
        <v>113.1204905248208</v>
      </c>
      <c r="M213" s="2">
        <f>SUMIF(A:A,A213,L:L)</f>
        <v>4582.7328382414</v>
      </c>
      <c r="N213" s="3">
        <f>L213/M213</f>
        <v>0.024684068331644268</v>
      </c>
      <c r="O213" s="7">
        <f>1/N213</f>
        <v>40.5119604501349</v>
      </c>
      <c r="P213" s="3">
        <f>IF(O213&gt;21,"",N213)</f>
      </c>
      <c r="Q213" s="3">
        <f>IF(ISNUMBER(P213),SUMIF(A:A,A213,P:P),"")</f>
      </c>
      <c r="R213" s="3">
        <f>_xlfn.IFERROR(P213*(1/Q213),"")</f>
      </c>
      <c r="S213" s="8">
        <f>_xlfn.IFERROR(1/R213,"")</f>
      </c>
    </row>
    <row r="214" spans="1:19" ht="15">
      <c r="A214" s="1">
        <v>43</v>
      </c>
      <c r="B214" s="5">
        <v>0.59375</v>
      </c>
      <c r="C214" s="1" t="s">
        <v>356</v>
      </c>
      <c r="D214" s="1">
        <v>3</v>
      </c>
      <c r="E214" s="1">
        <v>12</v>
      </c>
      <c r="F214" s="1" t="s">
        <v>395</v>
      </c>
      <c r="G214" s="2">
        <v>29.8964333333334</v>
      </c>
      <c r="H214" s="6">
        <f>1+_xlfn.COUNTIFS(A:A,A214,O:O,"&lt;"&amp;O214)</f>
        <v>12</v>
      </c>
      <c r="I214" s="2">
        <f>_xlfn.AVERAGEIF(A:A,A214,G:G)</f>
        <v>49.22440769230771</v>
      </c>
      <c r="J214" s="2">
        <f>G214-I214</f>
        <v>-19.32797435897431</v>
      </c>
      <c r="K214" s="2">
        <f>90+J214</f>
        <v>70.6720256410257</v>
      </c>
      <c r="L214" s="2">
        <f>EXP(0.06*K214)</f>
        <v>69.4301727209731</v>
      </c>
      <c r="M214" s="2">
        <f>SUMIF(A:A,A214,L:L)</f>
        <v>4582.7328382414</v>
      </c>
      <c r="N214" s="3">
        <f>L214/M214</f>
        <v>0.015150386280780134</v>
      </c>
      <c r="O214" s="7">
        <f>1/N214</f>
        <v>66.00491772731931</v>
      </c>
      <c r="P214" s="3">
        <f>IF(O214&gt;21,"",N214)</f>
      </c>
      <c r="Q214" s="3">
        <f>IF(ISNUMBER(P214),SUMIF(A:A,A214,P:P),"")</f>
      </c>
      <c r="R214" s="3">
        <f>_xlfn.IFERROR(P214*(1/Q214),"")</f>
      </c>
      <c r="S214" s="8">
        <f>_xlfn.IFERROR(1/R214,"")</f>
      </c>
    </row>
    <row r="215" spans="1:19" ht="15">
      <c r="A215" s="1">
        <v>43</v>
      </c>
      <c r="B215" s="5">
        <v>0.59375</v>
      </c>
      <c r="C215" s="1" t="s">
        <v>356</v>
      </c>
      <c r="D215" s="1">
        <v>3</v>
      </c>
      <c r="E215" s="1">
        <v>14</v>
      </c>
      <c r="F215" s="1" t="s">
        <v>397</v>
      </c>
      <c r="G215" s="2">
        <v>38.7252</v>
      </c>
      <c r="H215" s="6">
        <f>1+_xlfn.COUNTIFS(A:A,A215,O:O,"&lt;"&amp;O215)</f>
        <v>10</v>
      </c>
      <c r="I215" s="2">
        <f>_xlfn.AVERAGEIF(A:A,A215,G:G)</f>
        <v>49.22440769230771</v>
      </c>
      <c r="J215" s="2">
        <f>G215-I215</f>
        <v>-10.499207692307706</v>
      </c>
      <c r="K215" s="2">
        <f>90+J215</f>
        <v>79.5007923076923</v>
      </c>
      <c r="L215" s="2">
        <f>EXP(0.06*K215)</f>
        <v>117.92484779326442</v>
      </c>
      <c r="M215" s="2">
        <f>SUMIF(A:A,A215,L:L)</f>
        <v>4582.7328382414</v>
      </c>
      <c r="N215" s="3">
        <f>L215/M215</f>
        <v>0.025732429088865996</v>
      </c>
      <c r="O215" s="7">
        <f>1/N215</f>
        <v>38.86146918141839</v>
      </c>
      <c r="P215" s="3">
        <f>IF(O215&gt;21,"",N215)</f>
      </c>
      <c r="Q215" s="3">
        <f>IF(ISNUMBER(P215),SUMIF(A:A,A215,P:P),"")</f>
      </c>
      <c r="R215" s="3">
        <f>_xlfn.IFERROR(P215*(1/Q215),"")</f>
      </c>
      <c r="S215" s="8">
        <f>_xlfn.IFERROR(1/R215,"")</f>
      </c>
    </row>
    <row r="216" spans="1:19" ht="15">
      <c r="A216" s="1">
        <v>73</v>
      </c>
      <c r="B216" s="5">
        <v>0.5979166666666667</v>
      </c>
      <c r="C216" s="1" t="s">
        <v>699</v>
      </c>
      <c r="D216" s="1">
        <v>4</v>
      </c>
      <c r="E216" s="1">
        <v>5</v>
      </c>
      <c r="F216" s="1" t="s">
        <v>712</v>
      </c>
      <c r="G216" s="2">
        <v>66.4744666666666</v>
      </c>
      <c r="H216" s="6">
        <f>1+_xlfn.COUNTIFS(A:A,A216,O:O,"&lt;"&amp;O216)</f>
        <v>1</v>
      </c>
      <c r="I216" s="2">
        <f>_xlfn.AVERAGEIF(A:A,A216,G:G)</f>
        <v>48.17785833333334</v>
      </c>
      <c r="J216" s="2">
        <f>G216-I216</f>
        <v>18.29660833333326</v>
      </c>
      <c r="K216" s="2">
        <f>90+J216</f>
        <v>108.29660833333327</v>
      </c>
      <c r="L216" s="2">
        <f>EXP(0.06*K216)</f>
        <v>663.6776070389683</v>
      </c>
      <c r="M216" s="2">
        <f>SUMIF(A:A,A216,L:L)</f>
        <v>3263.718134677325</v>
      </c>
      <c r="N216" s="3">
        <f>L216/M216</f>
        <v>0.20335016066103523</v>
      </c>
      <c r="O216" s="7">
        <f>1/N216</f>
        <v>4.917625817207501</v>
      </c>
      <c r="P216" s="3">
        <f>IF(O216&gt;21,"",N216)</f>
        <v>0.20335016066103523</v>
      </c>
      <c r="Q216" s="3">
        <f>IF(ISNUMBER(P216),SUMIF(A:A,A216,P:P),"")</f>
        <v>0.8642231445707624</v>
      </c>
      <c r="R216" s="3">
        <f>_xlfn.IFERROR(P216*(1/Q216),"")</f>
        <v>0.2352982119705138</v>
      </c>
      <c r="S216" s="8">
        <f>_xlfn.IFERROR(1/R216,"")</f>
        <v>4.249926047569431</v>
      </c>
    </row>
    <row r="217" spans="1:19" ht="15">
      <c r="A217" s="1">
        <v>73</v>
      </c>
      <c r="B217" s="5">
        <v>0.5979166666666667</v>
      </c>
      <c r="C217" s="1" t="s">
        <v>699</v>
      </c>
      <c r="D217" s="1">
        <v>4</v>
      </c>
      <c r="E217" s="1">
        <v>2</v>
      </c>
      <c r="F217" s="1" t="s">
        <v>710</v>
      </c>
      <c r="G217" s="2">
        <v>61.6507333333333</v>
      </c>
      <c r="H217" s="6">
        <f>1+_xlfn.COUNTIFS(A:A,A217,O:O,"&lt;"&amp;O217)</f>
        <v>2</v>
      </c>
      <c r="I217" s="2">
        <f>_xlfn.AVERAGEIF(A:A,A217,G:G)</f>
        <v>48.17785833333334</v>
      </c>
      <c r="J217" s="2">
        <f>G217-I217</f>
        <v>13.47287499999996</v>
      </c>
      <c r="K217" s="2">
        <f>90+J217</f>
        <v>103.47287499999996</v>
      </c>
      <c r="L217" s="2">
        <f>EXP(0.06*K217)</f>
        <v>496.8919012875461</v>
      </c>
      <c r="M217" s="2">
        <f>SUMIF(A:A,A217,L:L)</f>
        <v>3263.718134677325</v>
      </c>
      <c r="N217" s="3">
        <f>L217/M217</f>
        <v>0.15224718581179575</v>
      </c>
      <c r="O217" s="7">
        <f>1/N217</f>
        <v>6.568265906971677</v>
      </c>
      <c r="P217" s="3">
        <f>IF(O217&gt;21,"",N217)</f>
        <v>0.15224718581179575</v>
      </c>
      <c r="Q217" s="3">
        <f>IF(ISNUMBER(P217),SUMIF(A:A,A217,P:P),"")</f>
        <v>0.8642231445707624</v>
      </c>
      <c r="R217" s="3">
        <f>_xlfn.IFERROR(P217*(1/Q217),"")</f>
        <v>0.17616652223241838</v>
      </c>
      <c r="S217" s="8">
        <f>_xlfn.IFERROR(1/R217,"")</f>
        <v>5.676447416499993</v>
      </c>
    </row>
    <row r="218" spans="1:19" ht="15">
      <c r="A218" s="1">
        <v>73</v>
      </c>
      <c r="B218" s="5">
        <v>0.5979166666666667</v>
      </c>
      <c r="C218" s="1" t="s">
        <v>699</v>
      </c>
      <c r="D218" s="1">
        <v>4</v>
      </c>
      <c r="E218" s="1">
        <v>7</v>
      </c>
      <c r="F218" s="1" t="s">
        <v>714</v>
      </c>
      <c r="G218" s="2">
        <v>56.6214</v>
      </c>
      <c r="H218" s="6">
        <f>1+_xlfn.COUNTIFS(A:A,A218,O:O,"&lt;"&amp;O218)</f>
        <v>3</v>
      </c>
      <c r="I218" s="2">
        <f>_xlfn.AVERAGEIF(A:A,A218,G:G)</f>
        <v>48.17785833333334</v>
      </c>
      <c r="J218" s="2">
        <f>G218-I218</f>
        <v>8.443541666666661</v>
      </c>
      <c r="K218" s="2">
        <f>90+J218</f>
        <v>98.44354166666666</v>
      </c>
      <c r="L218" s="2">
        <f>EXP(0.06*K218)</f>
        <v>367.4592764015711</v>
      </c>
      <c r="M218" s="2">
        <f>SUMIF(A:A,A218,L:L)</f>
        <v>3263.718134677325</v>
      </c>
      <c r="N218" s="3">
        <f>L218/M218</f>
        <v>0.11258915789855757</v>
      </c>
      <c r="O218" s="7">
        <f>1/N218</f>
        <v>8.881849892695675</v>
      </c>
      <c r="P218" s="3">
        <f>IF(O218&gt;21,"",N218)</f>
        <v>0.11258915789855757</v>
      </c>
      <c r="Q218" s="3">
        <f>IF(ISNUMBER(P218),SUMIF(A:A,A218,P:P),"")</f>
        <v>0.8642231445707624</v>
      </c>
      <c r="R218" s="3">
        <f>_xlfn.IFERROR(P218*(1/Q218),"")</f>
        <v>0.13027787858479273</v>
      </c>
      <c r="S218" s="8">
        <f>_xlfn.IFERROR(1/R218,"")</f>
        <v>7.675900243870946</v>
      </c>
    </row>
    <row r="219" spans="1:19" ht="15">
      <c r="A219" s="1">
        <v>73</v>
      </c>
      <c r="B219" s="5">
        <v>0.5979166666666667</v>
      </c>
      <c r="C219" s="1" t="s">
        <v>699</v>
      </c>
      <c r="D219" s="1">
        <v>4</v>
      </c>
      <c r="E219" s="1">
        <v>3</v>
      </c>
      <c r="F219" s="1" t="s">
        <v>711</v>
      </c>
      <c r="G219" s="2">
        <v>52.8147</v>
      </c>
      <c r="H219" s="6">
        <f>1+_xlfn.COUNTIFS(A:A,A219,O:O,"&lt;"&amp;O219)</f>
        <v>4</v>
      </c>
      <c r="I219" s="2">
        <f>_xlfn.AVERAGEIF(A:A,A219,G:G)</f>
        <v>48.17785833333334</v>
      </c>
      <c r="J219" s="2">
        <f>G219-I219</f>
        <v>4.636841666666662</v>
      </c>
      <c r="K219" s="2">
        <f>90+J219</f>
        <v>94.63684166666667</v>
      </c>
      <c r="L219" s="2">
        <f>EXP(0.06*K219)</f>
        <v>292.4256656955174</v>
      </c>
      <c r="M219" s="2">
        <f>SUMIF(A:A,A219,L:L)</f>
        <v>3263.718134677325</v>
      </c>
      <c r="N219" s="3">
        <f>L219/M219</f>
        <v>0.0895989339852808</v>
      </c>
      <c r="O219" s="7">
        <f>1/N219</f>
        <v>11.160847071732782</v>
      </c>
      <c r="P219" s="3">
        <f>IF(O219&gt;21,"",N219)</f>
        <v>0.0895989339852808</v>
      </c>
      <c r="Q219" s="3">
        <f>IF(ISNUMBER(P219),SUMIF(A:A,A219,P:P),"")</f>
        <v>0.8642231445707624</v>
      </c>
      <c r="R219" s="3">
        <f>_xlfn.IFERROR(P219*(1/Q219),"")</f>
        <v>0.10367569365407622</v>
      </c>
      <c r="S219" s="8">
        <f>_xlfn.IFERROR(1/R219,"")</f>
        <v>9.645462352406291</v>
      </c>
    </row>
    <row r="220" spans="1:19" ht="15">
      <c r="A220" s="1">
        <v>73</v>
      </c>
      <c r="B220" s="5">
        <v>0.5979166666666667</v>
      </c>
      <c r="C220" s="1" t="s">
        <v>699</v>
      </c>
      <c r="D220" s="1">
        <v>4</v>
      </c>
      <c r="E220" s="1">
        <v>12</v>
      </c>
      <c r="F220" s="1" t="s">
        <v>26</v>
      </c>
      <c r="G220" s="2">
        <v>52.219633333333306</v>
      </c>
      <c r="H220" s="6">
        <f>1+_xlfn.COUNTIFS(A:A,A220,O:O,"&lt;"&amp;O220)</f>
        <v>5</v>
      </c>
      <c r="I220" s="2">
        <f>_xlfn.AVERAGEIF(A:A,A220,G:G)</f>
        <v>48.17785833333334</v>
      </c>
      <c r="J220" s="2">
        <f>G220-I220</f>
        <v>4.041774999999966</v>
      </c>
      <c r="K220" s="2">
        <f>90+J220</f>
        <v>94.04177499999997</v>
      </c>
      <c r="L220" s="2">
        <f>EXP(0.06*K220)</f>
        <v>282.1690896690192</v>
      </c>
      <c r="M220" s="2">
        <f>SUMIF(A:A,A220,L:L)</f>
        <v>3263.718134677325</v>
      </c>
      <c r="N220" s="3">
        <f>L220/M220</f>
        <v>0.08645632926169235</v>
      </c>
      <c r="O220" s="7">
        <f>1/N220</f>
        <v>11.566533168128464</v>
      </c>
      <c r="P220" s="3">
        <f>IF(O220&gt;21,"",N220)</f>
        <v>0.08645632926169235</v>
      </c>
      <c r="Q220" s="3">
        <f>IF(ISNUMBER(P220),SUMIF(A:A,A220,P:P),"")</f>
        <v>0.8642231445707624</v>
      </c>
      <c r="R220" s="3">
        <f>_xlfn.IFERROR(P220*(1/Q220),"")</f>
        <v>0.10003935882165363</v>
      </c>
      <c r="S220" s="8">
        <f>_xlfn.IFERROR(1/R220,"")</f>
        <v>9.996065666342005</v>
      </c>
    </row>
    <row r="221" spans="1:19" ht="15">
      <c r="A221" s="1">
        <v>73</v>
      </c>
      <c r="B221" s="5">
        <v>0.5979166666666667</v>
      </c>
      <c r="C221" s="1" t="s">
        <v>699</v>
      </c>
      <c r="D221" s="1">
        <v>4</v>
      </c>
      <c r="E221" s="1">
        <v>1</v>
      </c>
      <c r="F221" s="1" t="s">
        <v>709</v>
      </c>
      <c r="G221" s="2">
        <v>52.06269999999999</v>
      </c>
      <c r="H221" s="6">
        <f>1+_xlfn.COUNTIFS(A:A,A221,O:O,"&lt;"&amp;O221)</f>
        <v>6</v>
      </c>
      <c r="I221" s="2">
        <f>_xlfn.AVERAGEIF(A:A,A221,G:G)</f>
        <v>48.17785833333334</v>
      </c>
      <c r="J221" s="2">
        <f>G221-I221</f>
        <v>3.8848416666666523</v>
      </c>
      <c r="K221" s="2">
        <f>90+J221</f>
        <v>93.88484166666666</v>
      </c>
      <c r="L221" s="2">
        <f>EXP(0.06*K221)</f>
        <v>279.52465505701775</v>
      </c>
      <c r="M221" s="2">
        <f>SUMIF(A:A,A221,L:L)</f>
        <v>3263.718134677325</v>
      </c>
      <c r="N221" s="3">
        <f>L221/M221</f>
        <v>0.08564607711892792</v>
      </c>
      <c r="O221" s="7">
        <f>1/N221</f>
        <v>11.675958008110547</v>
      </c>
      <c r="P221" s="3">
        <f>IF(O221&gt;21,"",N221)</f>
        <v>0.08564607711892792</v>
      </c>
      <c r="Q221" s="3">
        <f>IF(ISNUMBER(P221),SUMIF(A:A,A221,P:P),"")</f>
        <v>0.8642231445707624</v>
      </c>
      <c r="R221" s="3">
        <f>_xlfn.IFERROR(P221*(1/Q221),"")</f>
        <v>0.09910180912993963</v>
      </c>
      <c r="S221" s="8">
        <f>_xlfn.IFERROR(1/R221,"")</f>
        <v>10.090633145645473</v>
      </c>
    </row>
    <row r="222" spans="1:19" ht="15">
      <c r="A222" s="1">
        <v>73</v>
      </c>
      <c r="B222" s="5">
        <v>0.5979166666666667</v>
      </c>
      <c r="C222" s="1" t="s">
        <v>699</v>
      </c>
      <c r="D222" s="1">
        <v>4</v>
      </c>
      <c r="E222" s="1">
        <v>9</v>
      </c>
      <c r="F222" s="1" t="s">
        <v>716</v>
      </c>
      <c r="G222" s="2">
        <v>51.8089666666667</v>
      </c>
      <c r="H222" s="6">
        <f>1+_xlfn.COUNTIFS(A:A,A222,O:O,"&lt;"&amp;O222)</f>
        <v>7</v>
      </c>
      <c r="I222" s="2">
        <f>_xlfn.AVERAGEIF(A:A,A222,G:G)</f>
        <v>48.17785833333334</v>
      </c>
      <c r="J222" s="2">
        <f>G222-I222</f>
        <v>3.6311083333333585</v>
      </c>
      <c r="K222" s="2">
        <f>90+J222</f>
        <v>93.63110833333336</v>
      </c>
      <c r="L222" s="2">
        <f>EXP(0.06*K222)</f>
        <v>275.3014006890647</v>
      </c>
      <c r="M222" s="2">
        <f>SUMIF(A:A,A222,L:L)</f>
        <v>3263.718134677325</v>
      </c>
      <c r="N222" s="3">
        <f>L222/M222</f>
        <v>0.08435207616857605</v>
      </c>
      <c r="O222" s="7">
        <f>1/N222</f>
        <v>11.855072754836746</v>
      </c>
      <c r="P222" s="3">
        <f>IF(O222&gt;21,"",N222)</f>
        <v>0.08435207616857605</v>
      </c>
      <c r="Q222" s="3">
        <f>IF(ISNUMBER(P222),SUMIF(A:A,A222,P:P),"")</f>
        <v>0.8642231445707624</v>
      </c>
      <c r="R222" s="3">
        <f>_xlfn.IFERROR(P222*(1/Q222),"")</f>
        <v>0.09760450955114328</v>
      </c>
      <c r="S222" s="8">
        <f>_xlfn.IFERROR(1/R222,"")</f>
        <v>10.245428255300183</v>
      </c>
    </row>
    <row r="223" spans="1:19" ht="15">
      <c r="A223" s="1">
        <v>73</v>
      </c>
      <c r="B223" s="5">
        <v>0.5979166666666667</v>
      </c>
      <c r="C223" s="1" t="s">
        <v>699</v>
      </c>
      <c r="D223" s="1">
        <v>4</v>
      </c>
      <c r="E223" s="1">
        <v>6</v>
      </c>
      <c r="F223" s="1" t="s">
        <v>713</v>
      </c>
      <c r="G223" s="2">
        <v>43.0871</v>
      </c>
      <c r="H223" s="6">
        <f>1+_xlfn.COUNTIFS(A:A,A223,O:O,"&lt;"&amp;O223)</f>
        <v>8</v>
      </c>
      <c r="I223" s="2">
        <f>_xlfn.AVERAGEIF(A:A,A223,G:G)</f>
        <v>48.17785833333334</v>
      </c>
      <c r="J223" s="2">
        <f>G223-I223</f>
        <v>-5.090758333333341</v>
      </c>
      <c r="K223" s="2">
        <f>90+J223</f>
        <v>84.90924166666666</v>
      </c>
      <c r="L223" s="2">
        <f>EXP(0.06*K223)</f>
        <v>163.1311535047564</v>
      </c>
      <c r="M223" s="2">
        <f>SUMIF(A:A,A223,L:L)</f>
        <v>3263.718134677325</v>
      </c>
      <c r="N223" s="3">
        <f>L223/M223</f>
        <v>0.04998322366489677</v>
      </c>
      <c r="O223" s="7">
        <f>1/N223</f>
        <v>20.00671278636036</v>
      </c>
      <c r="P223" s="3">
        <f>IF(O223&gt;21,"",N223)</f>
        <v>0.04998322366489677</v>
      </c>
      <c r="Q223" s="3">
        <f>IF(ISNUMBER(P223),SUMIF(A:A,A223,P:P),"")</f>
        <v>0.8642231445707624</v>
      </c>
      <c r="R223" s="3">
        <f>_xlfn.IFERROR(P223*(1/Q223),"")</f>
        <v>0.05783601605546234</v>
      </c>
      <c r="S223" s="8">
        <f>_xlfn.IFERROR(1/R223,"")</f>
        <v>17.29026423675243</v>
      </c>
    </row>
    <row r="224" spans="1:19" ht="15">
      <c r="A224" s="1">
        <v>73</v>
      </c>
      <c r="B224" s="5">
        <v>0.5979166666666667</v>
      </c>
      <c r="C224" s="1" t="s">
        <v>699</v>
      </c>
      <c r="D224" s="1">
        <v>4</v>
      </c>
      <c r="E224" s="1">
        <v>8</v>
      </c>
      <c r="F224" s="1" t="s">
        <v>715</v>
      </c>
      <c r="G224" s="2">
        <v>41.962933333333304</v>
      </c>
      <c r="H224" s="6">
        <f>1+_xlfn.COUNTIFS(A:A,A224,O:O,"&lt;"&amp;O224)</f>
        <v>9</v>
      </c>
      <c r="I224" s="2">
        <f>_xlfn.AVERAGEIF(A:A,A224,G:G)</f>
        <v>48.17785833333334</v>
      </c>
      <c r="J224" s="2">
        <f>G224-I224</f>
        <v>-6.2149250000000364</v>
      </c>
      <c r="K224" s="2">
        <f>90+J224</f>
        <v>83.78507499999996</v>
      </c>
      <c r="L224" s="2">
        <f>EXP(0.06*K224)</f>
        <v>152.49083562813502</v>
      </c>
      <c r="M224" s="2">
        <f>SUMIF(A:A,A224,L:L)</f>
        <v>3263.718134677325</v>
      </c>
      <c r="N224" s="3">
        <f>L224/M224</f>
        <v>0.04672304081896808</v>
      </c>
      <c r="O224" s="7">
        <f>1/N224</f>
        <v>21.4027165713502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73</v>
      </c>
      <c r="B225" s="5">
        <v>0.5979166666666667</v>
      </c>
      <c r="C225" s="1" t="s">
        <v>699</v>
      </c>
      <c r="D225" s="1">
        <v>4</v>
      </c>
      <c r="E225" s="1">
        <v>10</v>
      </c>
      <c r="F225" s="1" t="s">
        <v>717</v>
      </c>
      <c r="G225" s="2">
        <v>33.8614666666667</v>
      </c>
      <c r="H225" s="6">
        <f>1+_xlfn.COUNTIFS(A:A,A225,O:O,"&lt;"&amp;O225)</f>
        <v>11</v>
      </c>
      <c r="I225" s="2">
        <f>_xlfn.AVERAGEIF(A:A,A225,G:G)</f>
        <v>48.17785833333334</v>
      </c>
      <c r="J225" s="2">
        <f>G225-I225</f>
        <v>-14.31639166666664</v>
      </c>
      <c r="K225" s="2">
        <f>90+J225</f>
        <v>75.68360833333335</v>
      </c>
      <c r="L225" s="2">
        <f>EXP(0.06*K225)</f>
        <v>93.78608523825254</v>
      </c>
      <c r="M225" s="2">
        <f>SUMIF(A:A,A225,L:L)</f>
        <v>3263.718134677325</v>
      </c>
      <c r="N225" s="3">
        <f>L225/M225</f>
        <v>0.02873596351405662</v>
      </c>
      <c r="O225" s="7">
        <f>1/N225</f>
        <v>34.79959875056339</v>
      </c>
      <c r="P225" s="3">
        <f>IF(O225&gt;21,"",N225)</f>
      </c>
      <c r="Q225" s="3">
        <f>IF(ISNUMBER(P225),SUMIF(A:A,A225,P:P),"")</f>
      </c>
      <c r="R225" s="3">
        <f>_xlfn.IFERROR(P225*(1/Q225),"")</f>
      </c>
      <c r="S225" s="8">
        <f>_xlfn.IFERROR(1/R225,"")</f>
      </c>
    </row>
    <row r="226" spans="1:19" ht="15">
      <c r="A226" s="1">
        <v>73</v>
      </c>
      <c r="B226" s="5">
        <v>0.5979166666666667</v>
      </c>
      <c r="C226" s="1" t="s">
        <v>699</v>
      </c>
      <c r="D226" s="1">
        <v>4</v>
      </c>
      <c r="E226" s="1">
        <v>11</v>
      </c>
      <c r="F226" s="1" t="s">
        <v>718</v>
      </c>
      <c r="G226" s="2">
        <v>40.8551666666667</v>
      </c>
      <c r="H226" s="6">
        <f>1+_xlfn.COUNTIFS(A:A,A226,O:O,"&lt;"&amp;O226)</f>
        <v>10</v>
      </c>
      <c r="I226" s="2">
        <f>_xlfn.AVERAGEIF(A:A,A226,G:G)</f>
        <v>48.17785833333334</v>
      </c>
      <c r="J226" s="2">
        <f>G226-I226</f>
        <v>-7.322691666666643</v>
      </c>
      <c r="K226" s="2">
        <f>90+J226</f>
        <v>82.67730833333336</v>
      </c>
      <c r="L226" s="2">
        <f>EXP(0.06*K226)</f>
        <v>142.68487110833652</v>
      </c>
      <c r="M226" s="2">
        <f>SUMIF(A:A,A226,L:L)</f>
        <v>3263.718134677325</v>
      </c>
      <c r="N226" s="3">
        <f>L226/M226</f>
        <v>0.04371850301418367</v>
      </c>
      <c r="O226" s="7">
        <f>1/N226</f>
        <v>22.873610280653214</v>
      </c>
      <c r="P226" s="3">
        <f>IF(O226&gt;21,"",N226)</f>
      </c>
      <c r="Q226" s="3">
        <f>IF(ISNUMBER(P226),SUMIF(A:A,A226,P:P),"")</f>
      </c>
      <c r="R226" s="3">
        <f>_xlfn.IFERROR(P226*(1/Q226),"")</f>
      </c>
      <c r="S226" s="8">
        <f>_xlfn.IFERROR(1/R226,"")</f>
      </c>
    </row>
    <row r="227" spans="1:19" ht="15">
      <c r="A227" s="1">
        <v>73</v>
      </c>
      <c r="B227" s="5">
        <v>0.5979166666666667</v>
      </c>
      <c r="C227" s="1" t="s">
        <v>699</v>
      </c>
      <c r="D227" s="1">
        <v>4</v>
      </c>
      <c r="E227" s="1">
        <v>13</v>
      </c>
      <c r="F227" s="1" t="s">
        <v>719</v>
      </c>
      <c r="G227" s="2">
        <v>24.7150333333334</v>
      </c>
      <c r="H227" s="6">
        <f>1+_xlfn.COUNTIFS(A:A,A227,O:O,"&lt;"&amp;O227)</f>
        <v>12</v>
      </c>
      <c r="I227" s="2">
        <f>_xlfn.AVERAGEIF(A:A,A227,G:G)</f>
        <v>48.17785833333334</v>
      </c>
      <c r="J227" s="2">
        <f>G227-I227</f>
        <v>-23.462824999999942</v>
      </c>
      <c r="K227" s="2">
        <f>90+J227</f>
        <v>66.53717500000006</v>
      </c>
      <c r="L227" s="2">
        <f>EXP(0.06*K227)</f>
        <v>54.17559335913983</v>
      </c>
      <c r="M227" s="2">
        <f>SUMIF(A:A,A227,L:L)</f>
        <v>3263.718134677325</v>
      </c>
      <c r="N227" s="3">
        <f>L227/M227</f>
        <v>0.016599348082029158</v>
      </c>
      <c r="O227" s="7">
        <f>1/N227</f>
        <v>60.243329741523006</v>
      </c>
      <c r="P227" s="3">
        <f>IF(O227&gt;21,"",N227)</f>
      </c>
      <c r="Q227" s="3">
        <f>IF(ISNUMBER(P227),SUMIF(A:A,A227,P:P),"")</f>
      </c>
      <c r="R227" s="3">
        <f>_xlfn.IFERROR(P227*(1/Q227),"")</f>
      </c>
      <c r="S227" s="8">
        <f>_xlfn.IFERROR(1/R227,"")</f>
      </c>
    </row>
    <row r="228" spans="1:19" ht="15">
      <c r="A228" s="1">
        <v>54</v>
      </c>
      <c r="B228" s="5">
        <v>0.5993055555555555</v>
      </c>
      <c r="C228" s="1" t="s">
        <v>514</v>
      </c>
      <c r="D228" s="1">
        <v>3</v>
      </c>
      <c r="E228" s="1">
        <v>1</v>
      </c>
      <c r="F228" s="1" t="s">
        <v>522</v>
      </c>
      <c r="G228" s="2">
        <v>77.5565</v>
      </c>
      <c r="H228" s="6">
        <f>1+_xlfn.COUNTIFS(A:A,A228,O:O,"&lt;"&amp;O228)</f>
        <v>1</v>
      </c>
      <c r="I228" s="2">
        <f>_xlfn.AVERAGEIF(A:A,A228,G:G)</f>
        <v>51.106823809523796</v>
      </c>
      <c r="J228" s="2">
        <f>G228-I228</f>
        <v>26.449676190476204</v>
      </c>
      <c r="K228" s="2">
        <f>90+J228</f>
        <v>116.4496761904762</v>
      </c>
      <c r="L228" s="2">
        <f>EXP(0.06*K228)</f>
        <v>1082.4481619961916</v>
      </c>
      <c r="M228" s="2">
        <f>SUMIF(A:A,A228,L:L)</f>
        <v>2296.0275130406626</v>
      </c>
      <c r="N228" s="3">
        <f>L228/M228</f>
        <v>0.47144389858059227</v>
      </c>
      <c r="O228" s="7">
        <f>1/N228</f>
        <v>2.121143158307419</v>
      </c>
      <c r="P228" s="3">
        <f>IF(O228&gt;21,"",N228)</f>
        <v>0.47144389858059227</v>
      </c>
      <c r="Q228" s="3">
        <f>IF(ISNUMBER(P228),SUMIF(A:A,A228,P:P),"")</f>
        <v>0.9363066272362716</v>
      </c>
      <c r="R228" s="3">
        <f>_xlfn.IFERROR(P228*(1/Q228),"")</f>
        <v>0.503514430921171</v>
      </c>
      <c r="S228" s="8">
        <f>_xlfn.IFERROR(1/R228,"")</f>
        <v>1.9860403964401123</v>
      </c>
    </row>
    <row r="229" spans="1:19" ht="15">
      <c r="A229" s="1">
        <v>54</v>
      </c>
      <c r="B229" s="5">
        <v>0.5993055555555555</v>
      </c>
      <c r="C229" s="1" t="s">
        <v>514</v>
      </c>
      <c r="D229" s="1">
        <v>3</v>
      </c>
      <c r="E229" s="1">
        <v>4</v>
      </c>
      <c r="F229" s="1" t="s">
        <v>525</v>
      </c>
      <c r="G229" s="2">
        <v>58.490333333333396</v>
      </c>
      <c r="H229" s="6">
        <f>1+_xlfn.COUNTIFS(A:A,A229,O:O,"&lt;"&amp;O229)</f>
        <v>2</v>
      </c>
      <c r="I229" s="2">
        <f>_xlfn.AVERAGEIF(A:A,A229,G:G)</f>
        <v>51.106823809523796</v>
      </c>
      <c r="J229" s="2">
        <f>G229-I229</f>
        <v>7.3835095238096</v>
      </c>
      <c r="K229" s="2">
        <f>90+J229</f>
        <v>97.38350952380961</v>
      </c>
      <c r="L229" s="2">
        <f>EXP(0.06*K229)</f>
        <v>344.8158724192622</v>
      </c>
      <c r="M229" s="2">
        <f>SUMIF(A:A,A229,L:L)</f>
        <v>2296.0275130406626</v>
      </c>
      <c r="N229" s="3">
        <f>L229/M229</f>
        <v>0.1501793294988079</v>
      </c>
      <c r="O229" s="7">
        <f>1/N229</f>
        <v>6.6587059839545875</v>
      </c>
      <c r="P229" s="3">
        <f>IF(O229&gt;21,"",N229)</f>
        <v>0.1501793294988079</v>
      </c>
      <c r="Q229" s="3">
        <f>IF(ISNUMBER(P229),SUMIF(A:A,A229,P:P),"")</f>
        <v>0.9363066272362716</v>
      </c>
      <c r="R229" s="3">
        <f>_xlfn.IFERROR(P229*(1/Q229),"")</f>
        <v>0.16039545714003692</v>
      </c>
      <c r="S229" s="8">
        <f>_xlfn.IFERROR(1/R229,"")</f>
        <v>6.234590541594499</v>
      </c>
    </row>
    <row r="230" spans="1:19" ht="15">
      <c r="A230" s="1">
        <v>54</v>
      </c>
      <c r="B230" s="5">
        <v>0.5993055555555555</v>
      </c>
      <c r="C230" s="1" t="s">
        <v>514</v>
      </c>
      <c r="D230" s="1">
        <v>3</v>
      </c>
      <c r="E230" s="1">
        <v>6</v>
      </c>
      <c r="F230" s="1" t="s">
        <v>527</v>
      </c>
      <c r="G230" s="2">
        <v>56.228699999999996</v>
      </c>
      <c r="H230" s="6">
        <f>1+_xlfn.COUNTIFS(A:A,A230,O:O,"&lt;"&amp;O230)</f>
        <v>3</v>
      </c>
      <c r="I230" s="2">
        <f>_xlfn.AVERAGEIF(A:A,A230,G:G)</f>
        <v>51.106823809523796</v>
      </c>
      <c r="J230" s="2">
        <f>G230-I230</f>
        <v>5.1218761904762005</v>
      </c>
      <c r="K230" s="2">
        <f>90+J230</f>
        <v>95.1218761904762</v>
      </c>
      <c r="L230" s="2">
        <f>EXP(0.06*K230)</f>
        <v>301.06090047066687</v>
      </c>
      <c r="M230" s="2">
        <f>SUMIF(A:A,A230,L:L)</f>
        <v>2296.0275130406626</v>
      </c>
      <c r="N230" s="3">
        <f>L230/M230</f>
        <v>0.1311225143256091</v>
      </c>
      <c r="O230" s="7">
        <f>1/N230</f>
        <v>7.626455343258266</v>
      </c>
      <c r="P230" s="3">
        <f>IF(O230&gt;21,"",N230)</f>
        <v>0.1311225143256091</v>
      </c>
      <c r="Q230" s="3">
        <f>IF(ISNUMBER(P230),SUMIF(A:A,A230,P:P),"")</f>
        <v>0.9363066272362716</v>
      </c>
      <c r="R230" s="3">
        <f>_xlfn.IFERROR(P230*(1/Q230),"")</f>
        <v>0.14004227943216416</v>
      </c>
      <c r="S230" s="8">
        <f>_xlfn.IFERROR(1/R230,"")</f>
        <v>7.140700680214188</v>
      </c>
    </row>
    <row r="231" spans="1:19" ht="15">
      <c r="A231" s="1">
        <v>54</v>
      </c>
      <c r="B231" s="5">
        <v>0.5993055555555555</v>
      </c>
      <c r="C231" s="1" t="s">
        <v>514</v>
      </c>
      <c r="D231" s="1">
        <v>3</v>
      </c>
      <c r="E231" s="1">
        <v>2</v>
      </c>
      <c r="F231" s="1" t="s">
        <v>523</v>
      </c>
      <c r="G231" s="2">
        <v>52.53226666666661</v>
      </c>
      <c r="H231" s="6">
        <f>1+_xlfn.COUNTIFS(A:A,A231,O:O,"&lt;"&amp;O231)</f>
        <v>4</v>
      </c>
      <c r="I231" s="2">
        <f>_xlfn.AVERAGEIF(A:A,A231,G:G)</f>
        <v>51.106823809523796</v>
      </c>
      <c r="J231" s="2">
        <f>G231-I231</f>
        <v>1.4254428571428122</v>
      </c>
      <c r="K231" s="2">
        <f>90+J231</f>
        <v>91.42544285714281</v>
      </c>
      <c r="L231" s="2">
        <f>EXP(0.06*K231)</f>
        <v>241.17590690941051</v>
      </c>
      <c r="M231" s="2">
        <f>SUMIF(A:A,A231,L:L)</f>
        <v>2296.0275130406626</v>
      </c>
      <c r="N231" s="3">
        <f>L231/M231</f>
        <v>0.10504051259822134</v>
      </c>
      <c r="O231" s="7">
        <f>1/N231</f>
        <v>9.5201363289704</v>
      </c>
      <c r="P231" s="3">
        <f>IF(O231&gt;21,"",N231)</f>
        <v>0.10504051259822134</v>
      </c>
      <c r="Q231" s="3">
        <f>IF(ISNUMBER(P231),SUMIF(A:A,A231,P:P),"")</f>
        <v>0.9363066272362716</v>
      </c>
      <c r="R231" s="3">
        <f>_xlfn.IFERROR(P231*(1/Q231),"")</f>
        <v>0.11218601849297279</v>
      </c>
      <c r="S231" s="8">
        <f>_xlfn.IFERROR(1/R231,"")</f>
        <v>8.913766737007776</v>
      </c>
    </row>
    <row r="232" spans="1:19" ht="15">
      <c r="A232" s="1">
        <v>54</v>
      </c>
      <c r="B232" s="5">
        <v>0.5993055555555555</v>
      </c>
      <c r="C232" s="1" t="s">
        <v>514</v>
      </c>
      <c r="D232" s="1">
        <v>3</v>
      </c>
      <c r="E232" s="1">
        <v>3</v>
      </c>
      <c r="F232" s="1" t="s">
        <v>524</v>
      </c>
      <c r="G232" s="2">
        <v>47.6824666666667</v>
      </c>
      <c r="H232" s="6">
        <f>1+_xlfn.COUNTIFS(A:A,A232,O:O,"&lt;"&amp;O232)</f>
        <v>5</v>
      </c>
      <c r="I232" s="2">
        <f>_xlfn.AVERAGEIF(A:A,A232,G:G)</f>
        <v>51.106823809523796</v>
      </c>
      <c r="J232" s="2">
        <f>G232-I232</f>
        <v>-3.4243571428570974</v>
      </c>
      <c r="K232" s="2">
        <f>90+J232</f>
        <v>86.5756428571429</v>
      </c>
      <c r="L232" s="2">
        <f>EXP(0.06*K232)</f>
        <v>180.28493498125619</v>
      </c>
      <c r="M232" s="2">
        <f>SUMIF(A:A,A232,L:L)</f>
        <v>2296.0275130406626</v>
      </c>
      <c r="N232" s="3">
        <f>L232/M232</f>
        <v>0.07852037223304098</v>
      </c>
      <c r="O232" s="7">
        <f>1/N232</f>
        <v>12.735548387775026</v>
      </c>
      <c r="P232" s="3">
        <f>IF(O232&gt;21,"",N232)</f>
        <v>0.07852037223304098</v>
      </c>
      <c r="Q232" s="3">
        <f>IF(ISNUMBER(P232),SUMIF(A:A,A232,P:P),"")</f>
        <v>0.9363066272362716</v>
      </c>
      <c r="R232" s="3">
        <f>_xlfn.IFERROR(P232*(1/Q232),"")</f>
        <v>0.0838618140136552</v>
      </c>
      <c r="S232" s="8">
        <f>_xlfn.IFERROR(1/R232,"")</f>
        <v>11.92437835696197</v>
      </c>
    </row>
    <row r="233" spans="1:19" ht="15">
      <c r="A233" s="1">
        <v>54</v>
      </c>
      <c r="B233" s="5">
        <v>0.5993055555555555</v>
      </c>
      <c r="C233" s="1" t="s">
        <v>514</v>
      </c>
      <c r="D233" s="1">
        <v>3</v>
      </c>
      <c r="E233" s="1">
        <v>5</v>
      </c>
      <c r="F233" s="1" t="s">
        <v>526</v>
      </c>
      <c r="G233" s="2">
        <v>33.2947666666666</v>
      </c>
      <c r="H233" s="6">
        <f>1+_xlfn.COUNTIFS(A:A,A233,O:O,"&lt;"&amp;O233)</f>
        <v>6</v>
      </c>
      <c r="I233" s="2">
        <f>_xlfn.AVERAGEIF(A:A,A233,G:G)</f>
        <v>51.106823809523796</v>
      </c>
      <c r="J233" s="2">
        <f>G233-I233</f>
        <v>-17.8120571428572</v>
      </c>
      <c r="K233" s="2">
        <f>90+J233</f>
        <v>72.1879428571428</v>
      </c>
      <c r="L233" s="2">
        <f>EXP(0.06*K233)</f>
        <v>76.04129678264361</v>
      </c>
      <c r="M233" s="2">
        <f>SUMIF(A:A,A233,L:L)</f>
        <v>2296.0275130406626</v>
      </c>
      <c r="N233" s="3">
        <f>L233/M233</f>
        <v>0.033118634838108285</v>
      </c>
      <c r="O233" s="7">
        <f>1/N233</f>
        <v>30.194481290917828</v>
      </c>
      <c r="P233" s="3">
        <f>IF(O233&gt;21,"",N233)</f>
      </c>
      <c r="Q233" s="3">
        <f>IF(ISNUMBER(P233),SUMIF(A:A,A233,P:P),"")</f>
      </c>
      <c r="R233" s="3">
        <f>_xlfn.IFERROR(P233*(1/Q233),"")</f>
      </c>
      <c r="S233" s="8">
        <f>_xlfn.IFERROR(1/R233,"")</f>
      </c>
    </row>
    <row r="234" spans="1:19" ht="15">
      <c r="A234" s="1">
        <v>54</v>
      </c>
      <c r="B234" s="5">
        <v>0.5993055555555555</v>
      </c>
      <c r="C234" s="1" t="s">
        <v>514</v>
      </c>
      <c r="D234" s="1">
        <v>3</v>
      </c>
      <c r="E234" s="1">
        <v>7</v>
      </c>
      <c r="F234" s="1" t="s">
        <v>528</v>
      </c>
      <c r="G234" s="2">
        <v>31.962733333333297</v>
      </c>
      <c r="H234" s="6">
        <f>1+_xlfn.COUNTIFS(A:A,A234,O:O,"&lt;"&amp;O234)</f>
        <v>7</v>
      </c>
      <c r="I234" s="2">
        <f>_xlfn.AVERAGEIF(A:A,A234,G:G)</f>
        <v>51.106823809523796</v>
      </c>
      <c r="J234" s="2">
        <f>G234-I234</f>
        <v>-19.1440904761905</v>
      </c>
      <c r="K234" s="2">
        <f>90+J234</f>
        <v>70.8559095238095</v>
      </c>
      <c r="L234" s="2">
        <f>EXP(0.06*K234)</f>
        <v>70.20043948123137</v>
      </c>
      <c r="M234" s="2">
        <f>SUMIF(A:A,A234,L:L)</f>
        <v>2296.0275130406626</v>
      </c>
      <c r="N234" s="3">
        <f>L234/M234</f>
        <v>0.030574737925620023</v>
      </c>
      <c r="O234" s="7">
        <f>1/N234</f>
        <v>32.70673987239814</v>
      </c>
      <c r="P234" s="3">
        <f>IF(O234&gt;21,"",N234)</f>
      </c>
      <c r="Q234" s="3">
        <f>IF(ISNUMBER(P234),SUMIF(A:A,A234,P:P),"")</f>
      </c>
      <c r="R234" s="3">
        <f>_xlfn.IFERROR(P234*(1/Q234),"")</f>
      </c>
      <c r="S234" s="8">
        <f>_xlfn.IFERROR(1/R234,"")</f>
      </c>
    </row>
    <row r="235" spans="1:19" ht="15">
      <c r="A235" s="1">
        <v>63</v>
      </c>
      <c r="B235" s="5">
        <v>0.6006944444444444</v>
      </c>
      <c r="C235" s="1" t="s">
        <v>563</v>
      </c>
      <c r="D235" s="1">
        <v>6</v>
      </c>
      <c r="E235" s="1">
        <v>6</v>
      </c>
      <c r="F235" s="1" t="s">
        <v>609</v>
      </c>
      <c r="G235" s="2">
        <v>80.0438666666667</v>
      </c>
      <c r="H235" s="6">
        <f>1+_xlfn.COUNTIFS(A:A,A235,O:O,"&lt;"&amp;O235)</f>
        <v>1</v>
      </c>
      <c r="I235" s="2">
        <f>_xlfn.AVERAGEIF(A:A,A235,G:G)</f>
        <v>51.337188888888875</v>
      </c>
      <c r="J235" s="2">
        <f>G235-I235</f>
        <v>28.706677777777827</v>
      </c>
      <c r="K235" s="2">
        <f>90+J235</f>
        <v>118.70667777777783</v>
      </c>
      <c r="L235" s="2">
        <f>EXP(0.06*K235)</f>
        <v>1239.4223046149557</v>
      </c>
      <c r="M235" s="2">
        <f>SUMIF(A:A,A235,L:L)</f>
        <v>3485.094167617956</v>
      </c>
      <c r="N235" s="3">
        <f>L235/M235</f>
        <v>0.35563524111662514</v>
      </c>
      <c r="O235" s="7">
        <f>1/N235</f>
        <v>2.8118698159951627</v>
      </c>
      <c r="P235" s="3">
        <f>IF(O235&gt;21,"",N235)</f>
        <v>0.35563524111662514</v>
      </c>
      <c r="Q235" s="3">
        <f>IF(ISNUMBER(P235),SUMIF(A:A,A235,P:P),"")</f>
        <v>0.8545991617895423</v>
      </c>
      <c r="R235" s="3">
        <f>_xlfn.IFERROR(P235*(1/Q235),"")</f>
        <v>0.4161427450641539</v>
      </c>
      <c r="S235" s="8">
        <f>_xlfn.IFERROR(1/R235,"")</f>
        <v>2.403021587810781</v>
      </c>
    </row>
    <row r="236" spans="1:19" ht="15">
      <c r="A236" s="1">
        <v>63</v>
      </c>
      <c r="B236" s="5">
        <v>0.6006944444444444</v>
      </c>
      <c r="C236" s="1" t="s">
        <v>563</v>
      </c>
      <c r="D236" s="1">
        <v>6</v>
      </c>
      <c r="E236" s="1">
        <v>4</v>
      </c>
      <c r="F236" s="1" t="s">
        <v>607</v>
      </c>
      <c r="G236" s="2">
        <v>56.5736666666666</v>
      </c>
      <c r="H236" s="6">
        <f>1+_xlfn.COUNTIFS(A:A,A236,O:O,"&lt;"&amp;O236)</f>
        <v>2</v>
      </c>
      <c r="I236" s="2">
        <f>_xlfn.AVERAGEIF(A:A,A236,G:G)</f>
        <v>51.337188888888875</v>
      </c>
      <c r="J236" s="2">
        <f>G236-I236</f>
        <v>5.236477777777722</v>
      </c>
      <c r="K236" s="2">
        <f>90+J236</f>
        <v>95.23647777777772</v>
      </c>
      <c r="L236" s="2">
        <f>EXP(0.06*K236)</f>
        <v>303.1381574185679</v>
      </c>
      <c r="M236" s="2">
        <f>SUMIF(A:A,A236,L:L)</f>
        <v>3485.094167617956</v>
      </c>
      <c r="N236" s="3">
        <f>L236/M236</f>
        <v>0.08698133905109408</v>
      </c>
      <c r="O236" s="7">
        <f>1/N236</f>
        <v>11.4967188469309</v>
      </c>
      <c r="P236" s="3">
        <f>IF(O236&gt;21,"",N236)</f>
        <v>0.08698133905109408</v>
      </c>
      <c r="Q236" s="3">
        <f>IF(ISNUMBER(P236),SUMIF(A:A,A236,P:P),"")</f>
        <v>0.8545991617895423</v>
      </c>
      <c r="R236" s="3">
        <f>_xlfn.IFERROR(P236*(1/Q236),"")</f>
        <v>0.10178027657896828</v>
      </c>
      <c r="S236" s="8">
        <f>_xlfn.IFERROR(1/R236,"")</f>
        <v>9.82508628991718</v>
      </c>
    </row>
    <row r="237" spans="1:19" ht="15">
      <c r="A237" s="1">
        <v>63</v>
      </c>
      <c r="B237" s="5">
        <v>0.6006944444444444</v>
      </c>
      <c r="C237" s="1" t="s">
        <v>563</v>
      </c>
      <c r="D237" s="1">
        <v>6</v>
      </c>
      <c r="E237" s="1">
        <v>8</v>
      </c>
      <c r="F237" s="1" t="s">
        <v>611</v>
      </c>
      <c r="G237" s="2">
        <v>55.989999999999995</v>
      </c>
      <c r="H237" s="6">
        <f>1+_xlfn.COUNTIFS(A:A,A237,O:O,"&lt;"&amp;O237)</f>
        <v>3</v>
      </c>
      <c r="I237" s="2">
        <f>_xlfn.AVERAGEIF(A:A,A237,G:G)</f>
        <v>51.337188888888875</v>
      </c>
      <c r="J237" s="2">
        <f>G237-I237</f>
        <v>4.65281111111112</v>
      </c>
      <c r="K237" s="2">
        <f>90+J237</f>
        <v>94.65281111111112</v>
      </c>
      <c r="L237" s="2">
        <f>EXP(0.06*K237)</f>
        <v>292.70599249931763</v>
      </c>
      <c r="M237" s="2">
        <f>SUMIF(A:A,A237,L:L)</f>
        <v>3485.094167617956</v>
      </c>
      <c r="N237" s="3">
        <f>L237/M237</f>
        <v>0.08398797232482837</v>
      </c>
      <c r="O237" s="7">
        <f>1/N237</f>
        <v>11.90646675136342</v>
      </c>
      <c r="P237" s="3">
        <f>IF(O237&gt;21,"",N237)</f>
        <v>0.08398797232482837</v>
      </c>
      <c r="Q237" s="3">
        <f>IF(ISNUMBER(P237),SUMIF(A:A,A237,P:P),"")</f>
        <v>0.8545991617895423</v>
      </c>
      <c r="R237" s="3">
        <f>_xlfn.IFERROR(P237*(1/Q237),"")</f>
        <v>0.09827762076077444</v>
      </c>
      <c r="S237" s="8">
        <f>_xlfn.IFERROR(1/R237,"")</f>
        <v>10.175256505590234</v>
      </c>
    </row>
    <row r="238" spans="1:19" ht="15">
      <c r="A238" s="1">
        <v>63</v>
      </c>
      <c r="B238" s="5">
        <v>0.6006944444444444</v>
      </c>
      <c r="C238" s="1" t="s">
        <v>563</v>
      </c>
      <c r="D238" s="1">
        <v>6</v>
      </c>
      <c r="E238" s="1">
        <v>1</v>
      </c>
      <c r="F238" s="1" t="s">
        <v>604</v>
      </c>
      <c r="G238" s="2">
        <v>55.418033333333405</v>
      </c>
      <c r="H238" s="6">
        <f>1+_xlfn.COUNTIFS(A:A,A238,O:O,"&lt;"&amp;O238)</f>
        <v>4</v>
      </c>
      <c r="I238" s="2">
        <f>_xlfn.AVERAGEIF(A:A,A238,G:G)</f>
        <v>51.337188888888875</v>
      </c>
      <c r="J238" s="2">
        <f>G238-I238</f>
        <v>4.08084444444453</v>
      </c>
      <c r="K238" s="2">
        <f>90+J238</f>
        <v>94.08084444444452</v>
      </c>
      <c r="L238" s="2">
        <f>EXP(0.06*K238)</f>
        <v>282.8313169256659</v>
      </c>
      <c r="M238" s="2">
        <f>SUMIF(A:A,A238,L:L)</f>
        <v>3485.094167617956</v>
      </c>
      <c r="N238" s="3">
        <f>L238/M238</f>
        <v>0.08115456952458178</v>
      </c>
      <c r="O238" s="7">
        <f>1/N238</f>
        <v>12.32216504699836</v>
      </c>
      <c r="P238" s="3">
        <f>IF(O238&gt;21,"",N238)</f>
        <v>0.08115456952458178</v>
      </c>
      <c r="Q238" s="3">
        <f>IF(ISNUMBER(P238),SUMIF(A:A,A238,P:P),"")</f>
        <v>0.8545991617895423</v>
      </c>
      <c r="R238" s="3">
        <f>_xlfn.IFERROR(P238*(1/Q238),"")</f>
        <v>0.09496214500683922</v>
      </c>
      <c r="S238" s="8">
        <f>_xlfn.IFERROR(1/R238,"")</f>
        <v>10.530511920597197</v>
      </c>
    </row>
    <row r="239" spans="1:19" ht="15">
      <c r="A239" s="1">
        <v>63</v>
      </c>
      <c r="B239" s="5">
        <v>0.6006944444444444</v>
      </c>
      <c r="C239" s="1" t="s">
        <v>563</v>
      </c>
      <c r="D239" s="1">
        <v>6</v>
      </c>
      <c r="E239" s="1">
        <v>5</v>
      </c>
      <c r="F239" s="1" t="s">
        <v>608</v>
      </c>
      <c r="G239" s="2">
        <v>52.5611666666667</v>
      </c>
      <c r="H239" s="6">
        <f>1+_xlfn.COUNTIFS(A:A,A239,O:O,"&lt;"&amp;O239)</f>
        <v>5</v>
      </c>
      <c r="I239" s="2">
        <f>_xlfn.AVERAGEIF(A:A,A239,G:G)</f>
        <v>51.337188888888875</v>
      </c>
      <c r="J239" s="2">
        <f>G239-I239</f>
        <v>1.2239777777778258</v>
      </c>
      <c r="K239" s="2">
        <f>90+J239</f>
        <v>91.22397777777783</v>
      </c>
      <c r="L239" s="2">
        <f>EXP(0.06*K239)</f>
        <v>238.27814473678802</v>
      </c>
      <c r="M239" s="2">
        <f>SUMIF(A:A,A239,L:L)</f>
        <v>3485.094167617956</v>
      </c>
      <c r="N239" s="3">
        <f>L239/M239</f>
        <v>0.06837064747081135</v>
      </c>
      <c r="O239" s="7">
        <f>1/N239</f>
        <v>14.626159572745275</v>
      </c>
      <c r="P239" s="3">
        <f>IF(O239&gt;21,"",N239)</f>
        <v>0.06837064747081135</v>
      </c>
      <c r="Q239" s="3">
        <f>IF(ISNUMBER(P239),SUMIF(A:A,A239,P:P),"")</f>
        <v>0.8545991617895423</v>
      </c>
      <c r="R239" s="3">
        <f>_xlfn.IFERROR(P239*(1/Q239),"")</f>
        <v>0.08000317637527549</v>
      </c>
      <c r="S239" s="8">
        <f>_xlfn.IFERROR(1/R239,"")</f>
        <v>12.499503711068204</v>
      </c>
    </row>
    <row r="240" spans="1:19" ht="15">
      <c r="A240" s="1">
        <v>63</v>
      </c>
      <c r="B240" s="5">
        <v>0.6006944444444444</v>
      </c>
      <c r="C240" s="1" t="s">
        <v>563</v>
      </c>
      <c r="D240" s="1">
        <v>6</v>
      </c>
      <c r="E240" s="1">
        <v>12</v>
      </c>
      <c r="F240" s="1" t="s">
        <v>615</v>
      </c>
      <c r="G240" s="2">
        <v>52.356866666666704</v>
      </c>
      <c r="H240" s="6">
        <f>1+_xlfn.COUNTIFS(A:A,A240,O:O,"&lt;"&amp;O240)</f>
        <v>6</v>
      </c>
      <c r="I240" s="2">
        <f>_xlfn.AVERAGEIF(A:A,A240,G:G)</f>
        <v>51.337188888888875</v>
      </c>
      <c r="J240" s="2">
        <f>G240-I240</f>
        <v>1.0196777777778294</v>
      </c>
      <c r="K240" s="2">
        <f>90+J240</f>
        <v>91.01967777777783</v>
      </c>
      <c r="L240" s="2">
        <f>EXP(0.06*K240)</f>
        <v>235.37515998193575</v>
      </c>
      <c r="M240" s="2">
        <f>SUMIF(A:A,A240,L:L)</f>
        <v>3485.094167617956</v>
      </c>
      <c r="N240" s="3">
        <f>L240/M240</f>
        <v>0.06753767578762827</v>
      </c>
      <c r="O240" s="7">
        <f>1/N240</f>
        <v>14.806550393361073</v>
      </c>
      <c r="P240" s="3">
        <f>IF(O240&gt;21,"",N240)</f>
        <v>0.06753767578762827</v>
      </c>
      <c r="Q240" s="3">
        <f>IF(ISNUMBER(P240),SUMIF(A:A,A240,P:P),"")</f>
        <v>0.8545991617895423</v>
      </c>
      <c r="R240" s="3">
        <f>_xlfn.IFERROR(P240*(1/Q240),"")</f>
        <v>0.07902848353630894</v>
      </c>
      <c r="S240" s="8">
        <f>_xlfn.IFERROR(1/R240,"")</f>
        <v>12.653665555160993</v>
      </c>
    </row>
    <row r="241" spans="1:19" ht="15">
      <c r="A241" s="1">
        <v>63</v>
      </c>
      <c r="B241" s="5">
        <v>0.6006944444444444</v>
      </c>
      <c r="C241" s="1" t="s">
        <v>563</v>
      </c>
      <c r="D241" s="1">
        <v>6</v>
      </c>
      <c r="E241" s="1">
        <v>2</v>
      </c>
      <c r="F241" s="1" t="s">
        <v>605</v>
      </c>
      <c r="G241" s="2">
        <v>50.797166666666605</v>
      </c>
      <c r="H241" s="6">
        <f>1+_xlfn.COUNTIFS(A:A,A241,O:O,"&lt;"&amp;O241)</f>
        <v>7</v>
      </c>
      <c r="I241" s="2">
        <f>_xlfn.AVERAGEIF(A:A,A241,G:G)</f>
        <v>51.337188888888875</v>
      </c>
      <c r="J241" s="2">
        <f>G241-I241</f>
        <v>-0.5400222222222695</v>
      </c>
      <c r="K241" s="2">
        <f>90+J241</f>
        <v>89.45997777777774</v>
      </c>
      <c r="L241" s="2">
        <f>EXP(0.06*K241)</f>
        <v>214.34752933526</v>
      </c>
      <c r="M241" s="2">
        <f>SUMIF(A:A,A241,L:L)</f>
        <v>3485.094167617956</v>
      </c>
      <c r="N241" s="3">
        <f>L241/M241</f>
        <v>0.061504085406611966</v>
      </c>
      <c r="O241" s="7">
        <f>1/N241</f>
        <v>16.259082520923002</v>
      </c>
      <c r="P241" s="3">
        <f>IF(O241&gt;21,"",N241)</f>
        <v>0.061504085406611966</v>
      </c>
      <c r="Q241" s="3">
        <f>IF(ISNUMBER(P241),SUMIF(A:A,A241,P:P),"")</f>
        <v>0.8545991617895423</v>
      </c>
      <c r="R241" s="3">
        <f>_xlfn.IFERROR(P241*(1/Q241),"")</f>
        <v>0.07196834276998537</v>
      </c>
      <c r="S241" s="8">
        <f>_xlfn.IFERROR(1/R241,"")</f>
        <v>13.894998293847795</v>
      </c>
    </row>
    <row r="242" spans="1:19" ht="15">
      <c r="A242" s="1">
        <v>63</v>
      </c>
      <c r="B242" s="5">
        <v>0.6006944444444444</v>
      </c>
      <c r="C242" s="1" t="s">
        <v>563</v>
      </c>
      <c r="D242" s="1">
        <v>6</v>
      </c>
      <c r="E242" s="1">
        <v>7</v>
      </c>
      <c r="F242" s="1" t="s">
        <v>610</v>
      </c>
      <c r="G242" s="2">
        <v>47.1539333333333</v>
      </c>
      <c r="H242" s="6">
        <f>1+_xlfn.COUNTIFS(A:A,A242,O:O,"&lt;"&amp;O242)</f>
        <v>8</v>
      </c>
      <c r="I242" s="2">
        <f>_xlfn.AVERAGEIF(A:A,A242,G:G)</f>
        <v>51.337188888888875</v>
      </c>
      <c r="J242" s="2">
        <f>G242-I242</f>
        <v>-4.183255555555576</v>
      </c>
      <c r="K242" s="2">
        <f>90+J242</f>
        <v>85.81674444444442</v>
      </c>
      <c r="L242" s="2">
        <f>EXP(0.06*K242)</f>
        <v>172.25994889143678</v>
      </c>
      <c r="M242" s="2">
        <f>SUMIF(A:A,A242,L:L)</f>
        <v>3485.094167617956</v>
      </c>
      <c r="N242" s="3">
        <f>L242/M242</f>
        <v>0.04942763110736132</v>
      </c>
      <c r="O242" s="7">
        <f>1/N242</f>
        <v>20.231598755520142</v>
      </c>
      <c r="P242" s="3">
        <f>IF(O242&gt;21,"",N242)</f>
        <v>0.04942763110736132</v>
      </c>
      <c r="Q242" s="3">
        <f>IF(ISNUMBER(P242),SUMIF(A:A,A242,P:P),"")</f>
        <v>0.8545991617895423</v>
      </c>
      <c r="R242" s="3">
        <f>_xlfn.IFERROR(P242*(1/Q242),"")</f>
        <v>0.05783720990769425</v>
      </c>
      <c r="S242" s="8">
        <f>_xlfn.IFERROR(1/R242,"")</f>
        <v>17.289907338129865</v>
      </c>
    </row>
    <row r="243" spans="1:19" ht="15">
      <c r="A243" s="1">
        <v>63</v>
      </c>
      <c r="B243" s="5">
        <v>0.6006944444444444</v>
      </c>
      <c r="C243" s="1" t="s">
        <v>563</v>
      </c>
      <c r="D243" s="1">
        <v>6</v>
      </c>
      <c r="E243" s="1">
        <v>3</v>
      </c>
      <c r="F243" s="1" t="s">
        <v>606</v>
      </c>
      <c r="G243" s="2">
        <v>46.3262333333333</v>
      </c>
      <c r="H243" s="6">
        <f>1+_xlfn.COUNTIFS(A:A,A243,O:O,"&lt;"&amp;O243)</f>
        <v>9</v>
      </c>
      <c r="I243" s="2">
        <f>_xlfn.AVERAGEIF(A:A,A243,G:G)</f>
        <v>51.337188888888875</v>
      </c>
      <c r="J243" s="2">
        <f>G243-I243</f>
        <v>-5.010955555555576</v>
      </c>
      <c r="K243" s="2">
        <f>90+J243</f>
        <v>84.98904444444443</v>
      </c>
      <c r="L243" s="2">
        <f>EXP(0.06*K243)</f>
        <v>163.9141256609494</v>
      </c>
      <c r="M243" s="2">
        <f>SUMIF(A:A,A243,L:L)</f>
        <v>3485.094167617956</v>
      </c>
      <c r="N243" s="3">
        <f>L243/M243</f>
        <v>0.047032911530474904</v>
      </c>
      <c r="O243" s="7">
        <f>1/N243</f>
        <v>21.261707333428667</v>
      </c>
      <c r="P243" s="3">
        <f>IF(O243&gt;21,"",N243)</f>
      </c>
      <c r="Q243" s="3">
        <f>IF(ISNUMBER(P243),SUMIF(A:A,A243,P:P),"")</f>
      </c>
      <c r="R243" s="3">
        <f>_xlfn.IFERROR(P243*(1/Q243),"")</f>
      </c>
      <c r="S243" s="8">
        <f>_xlfn.IFERROR(1/R243,"")</f>
      </c>
    </row>
    <row r="244" spans="1:19" ht="15">
      <c r="A244" s="1">
        <v>63</v>
      </c>
      <c r="B244" s="5">
        <v>0.6006944444444444</v>
      </c>
      <c r="C244" s="1" t="s">
        <v>563</v>
      </c>
      <c r="D244" s="1">
        <v>6</v>
      </c>
      <c r="E244" s="1">
        <v>9</v>
      </c>
      <c r="F244" s="1" t="s">
        <v>612</v>
      </c>
      <c r="G244" s="2">
        <v>33.4997</v>
      </c>
      <c r="H244" s="6">
        <f>1+_xlfn.COUNTIFS(A:A,A244,O:O,"&lt;"&amp;O244)</f>
        <v>12</v>
      </c>
      <c r="I244" s="2">
        <f>_xlfn.AVERAGEIF(A:A,A244,G:G)</f>
        <v>51.337188888888875</v>
      </c>
      <c r="J244" s="2">
        <f>G244-I244</f>
        <v>-17.837488888888878</v>
      </c>
      <c r="K244" s="2">
        <f>90+J244</f>
        <v>72.16251111111112</v>
      </c>
      <c r="L244" s="2">
        <f>EXP(0.06*K244)</f>
        <v>75.92535348749166</v>
      </c>
      <c r="M244" s="2">
        <f>SUMIF(A:A,A244,L:L)</f>
        <v>3485.094167617956</v>
      </c>
      <c r="N244" s="3">
        <f>L244/M244</f>
        <v>0.02178573944800644</v>
      </c>
      <c r="O244" s="7">
        <f>1/N244</f>
        <v>45.90158632836801</v>
      </c>
      <c r="P244" s="3">
        <f>IF(O244&gt;21,"",N244)</f>
      </c>
      <c r="Q244" s="3">
        <f>IF(ISNUMBER(P244),SUMIF(A:A,A244,P:P),"")</f>
      </c>
      <c r="R244" s="3">
        <f>_xlfn.IFERROR(P244*(1/Q244),"")</f>
      </c>
      <c r="S244" s="8">
        <f>_xlfn.IFERROR(1/R244,"")</f>
      </c>
    </row>
    <row r="245" spans="1:19" ht="15">
      <c r="A245" s="1">
        <v>63</v>
      </c>
      <c r="B245" s="5">
        <v>0.6006944444444444</v>
      </c>
      <c r="C245" s="1" t="s">
        <v>563</v>
      </c>
      <c r="D245" s="1">
        <v>6</v>
      </c>
      <c r="E245" s="1">
        <v>10</v>
      </c>
      <c r="F245" s="1" t="s">
        <v>613</v>
      </c>
      <c r="G245" s="2">
        <v>45.4756666666666</v>
      </c>
      <c r="H245" s="6">
        <f>1+_xlfn.COUNTIFS(A:A,A245,O:O,"&lt;"&amp;O245)</f>
        <v>10</v>
      </c>
      <c r="I245" s="2">
        <f>_xlfn.AVERAGEIF(A:A,A245,G:G)</f>
        <v>51.337188888888875</v>
      </c>
      <c r="J245" s="2">
        <f>G245-I245</f>
        <v>-5.861522222222277</v>
      </c>
      <c r="K245" s="2">
        <f>90+J245</f>
        <v>84.13847777777772</v>
      </c>
      <c r="L245" s="2">
        <f>EXP(0.06*K245)</f>
        <v>155.7588015252902</v>
      </c>
      <c r="M245" s="2">
        <f>SUMIF(A:A,A245,L:L)</f>
        <v>3485.094167617956</v>
      </c>
      <c r="N245" s="3">
        <f>L245/M245</f>
        <v>0.044692853057612086</v>
      </c>
      <c r="O245" s="7">
        <f>1/N245</f>
        <v>22.37494211235369</v>
      </c>
      <c r="P245" s="3">
        <f>IF(O245&gt;21,"",N245)</f>
      </c>
      <c r="Q245" s="3">
        <f>IF(ISNUMBER(P245),SUMIF(A:A,A245,P:P),"")</f>
      </c>
      <c r="R245" s="3">
        <f>_xlfn.IFERROR(P245*(1/Q245),"")</f>
      </c>
      <c r="S245" s="8">
        <f>_xlfn.IFERROR(1/R245,"")</f>
      </c>
    </row>
    <row r="246" spans="1:19" ht="15">
      <c r="A246" s="1">
        <v>63</v>
      </c>
      <c r="B246" s="5">
        <v>0.6006944444444444</v>
      </c>
      <c r="C246" s="1" t="s">
        <v>563</v>
      </c>
      <c r="D246" s="1">
        <v>6</v>
      </c>
      <c r="E246" s="1">
        <v>11</v>
      </c>
      <c r="F246" s="1" t="s">
        <v>614</v>
      </c>
      <c r="G246" s="2">
        <v>39.849966666666596</v>
      </c>
      <c r="H246" s="6">
        <f>1+_xlfn.COUNTIFS(A:A,A246,O:O,"&lt;"&amp;O246)</f>
        <v>11</v>
      </c>
      <c r="I246" s="2">
        <f>_xlfn.AVERAGEIF(A:A,A246,G:G)</f>
        <v>51.337188888888875</v>
      </c>
      <c r="J246" s="2">
        <f>G246-I246</f>
        <v>-11.487222222222279</v>
      </c>
      <c r="K246" s="2">
        <f>90+J246</f>
        <v>78.51277777777773</v>
      </c>
      <c r="L246" s="2">
        <f>EXP(0.06*K246)</f>
        <v>111.13733254029793</v>
      </c>
      <c r="M246" s="2">
        <f>SUMIF(A:A,A246,L:L)</f>
        <v>3485.094167617956</v>
      </c>
      <c r="N246" s="3">
        <f>L246/M246</f>
        <v>0.03188933417436457</v>
      </c>
      <c r="O246" s="7">
        <f>1/N246</f>
        <v>31.358447138852064</v>
      </c>
      <c r="P246" s="3">
        <f>IF(O246&gt;21,"",N246)</f>
      </c>
      <c r="Q246" s="3">
        <f>IF(ISNUMBER(P246),SUMIF(A:A,A246,P:P),"")</f>
      </c>
      <c r="R246" s="3">
        <f>_xlfn.IFERROR(P246*(1/Q246),"")</f>
      </c>
      <c r="S246" s="8">
        <f>_xlfn.IFERROR(1/R246,"")</f>
      </c>
    </row>
    <row r="247" spans="1:19" ht="15">
      <c r="A247" s="1">
        <v>15</v>
      </c>
      <c r="B247" s="5">
        <v>0.6027777777777777</v>
      </c>
      <c r="C247" s="1" t="s">
        <v>120</v>
      </c>
      <c r="D247" s="1">
        <v>2</v>
      </c>
      <c r="E247" s="1">
        <v>3</v>
      </c>
      <c r="F247" s="1" t="s">
        <v>128</v>
      </c>
      <c r="G247" s="2">
        <v>73.3746</v>
      </c>
      <c r="H247" s="6">
        <f>1+_xlfn.COUNTIFS(A:A,A247,O:O,"&lt;"&amp;O247)</f>
        <v>1</v>
      </c>
      <c r="I247" s="2">
        <f>_xlfn.AVERAGEIF(A:A,A247,G:G)</f>
        <v>50.06653333333332</v>
      </c>
      <c r="J247" s="2">
        <f>G247-I247</f>
        <v>23.308066666666683</v>
      </c>
      <c r="K247" s="2">
        <f>90+J247</f>
        <v>113.30806666666669</v>
      </c>
      <c r="L247" s="2">
        <f>EXP(0.06*K247)</f>
        <v>896.4871863765634</v>
      </c>
      <c r="M247" s="2">
        <f>SUMIF(A:A,A247,L:L)</f>
        <v>1783.5482988486401</v>
      </c>
      <c r="N247" s="3">
        <f>L247/M247</f>
        <v>0.5026425059278102</v>
      </c>
      <c r="O247" s="7">
        <f>1/N247</f>
        <v>1.9894855453064697</v>
      </c>
      <c r="P247" s="3">
        <f>IF(O247&gt;21,"",N247)</f>
        <v>0.5026425059278102</v>
      </c>
      <c r="Q247" s="3">
        <f>IF(ISNUMBER(P247),SUMIF(A:A,A247,P:P),"")</f>
        <v>1</v>
      </c>
      <c r="R247" s="3">
        <f>_xlfn.IFERROR(P247*(1/Q247),"")</f>
        <v>0.5026425059278102</v>
      </c>
      <c r="S247" s="8">
        <f>_xlfn.IFERROR(1/R247,"")</f>
        <v>1.9894855453064697</v>
      </c>
    </row>
    <row r="248" spans="1:19" ht="15">
      <c r="A248" s="1">
        <v>15</v>
      </c>
      <c r="B248" s="5">
        <v>0.6027777777777777</v>
      </c>
      <c r="C248" s="1" t="s">
        <v>120</v>
      </c>
      <c r="D248" s="1">
        <v>2</v>
      </c>
      <c r="E248" s="1">
        <v>5</v>
      </c>
      <c r="F248" s="1" t="s">
        <v>130</v>
      </c>
      <c r="G248" s="2">
        <v>51.342600000000004</v>
      </c>
      <c r="H248" s="6">
        <f>1+_xlfn.COUNTIFS(A:A,A248,O:O,"&lt;"&amp;O248)</f>
        <v>2</v>
      </c>
      <c r="I248" s="2">
        <f>_xlfn.AVERAGEIF(A:A,A248,G:G)</f>
        <v>50.06653333333332</v>
      </c>
      <c r="J248" s="2">
        <f>G248-I248</f>
        <v>1.2760666666666864</v>
      </c>
      <c r="K248" s="2">
        <f>90+J248</f>
        <v>91.27606666666668</v>
      </c>
      <c r="L248" s="2">
        <f>EXP(0.06*K248)</f>
        <v>239.0240082941423</v>
      </c>
      <c r="M248" s="2">
        <f>SUMIF(A:A,A248,L:L)</f>
        <v>1783.5482988486401</v>
      </c>
      <c r="N248" s="3">
        <f>L248/M248</f>
        <v>0.13401599970600345</v>
      </c>
      <c r="O248" s="7">
        <f>1/N248</f>
        <v>7.4617956228640026</v>
      </c>
      <c r="P248" s="3">
        <f>IF(O248&gt;21,"",N248)</f>
        <v>0.13401599970600345</v>
      </c>
      <c r="Q248" s="3">
        <f>IF(ISNUMBER(P248),SUMIF(A:A,A248,P:P),"")</f>
        <v>1</v>
      </c>
      <c r="R248" s="3">
        <f>_xlfn.IFERROR(P248*(1/Q248),"")</f>
        <v>0.13401599970600345</v>
      </c>
      <c r="S248" s="8">
        <f>_xlfn.IFERROR(1/R248,"")</f>
        <v>7.4617956228640026</v>
      </c>
    </row>
    <row r="249" spans="1:19" ht="15">
      <c r="A249" s="1">
        <v>15</v>
      </c>
      <c r="B249" s="5">
        <v>0.6027777777777777</v>
      </c>
      <c r="C249" s="1" t="s">
        <v>120</v>
      </c>
      <c r="D249" s="1">
        <v>2</v>
      </c>
      <c r="E249" s="1">
        <v>2</v>
      </c>
      <c r="F249" s="1" t="s">
        <v>127</v>
      </c>
      <c r="G249" s="2">
        <v>49.3465</v>
      </c>
      <c r="H249" s="6">
        <f>1+_xlfn.COUNTIFS(A:A,A249,O:O,"&lt;"&amp;O249)</f>
        <v>3</v>
      </c>
      <c r="I249" s="2">
        <f>_xlfn.AVERAGEIF(A:A,A249,G:G)</f>
        <v>50.06653333333332</v>
      </c>
      <c r="J249" s="2">
        <f>G249-I249</f>
        <v>-0.7200333333333191</v>
      </c>
      <c r="K249" s="2">
        <f>90+J249</f>
        <v>89.27996666666668</v>
      </c>
      <c r="L249" s="2">
        <f>EXP(0.06*K249)</f>
        <v>212.04489052159596</v>
      </c>
      <c r="M249" s="2">
        <f>SUMIF(A:A,A249,L:L)</f>
        <v>1783.5482988486401</v>
      </c>
      <c r="N249" s="3">
        <f>L249/M249</f>
        <v>0.11888934583856259</v>
      </c>
      <c r="O249" s="7">
        <f>1/N249</f>
        <v>8.41118262487439</v>
      </c>
      <c r="P249" s="3">
        <f>IF(O249&gt;21,"",N249)</f>
        <v>0.11888934583856259</v>
      </c>
      <c r="Q249" s="3">
        <f>IF(ISNUMBER(P249),SUMIF(A:A,A249,P:P),"")</f>
        <v>1</v>
      </c>
      <c r="R249" s="3">
        <f>_xlfn.IFERROR(P249*(1/Q249),"")</f>
        <v>0.11888934583856259</v>
      </c>
      <c r="S249" s="8">
        <f>_xlfn.IFERROR(1/R249,"")</f>
        <v>8.41118262487439</v>
      </c>
    </row>
    <row r="250" spans="1:19" ht="15">
      <c r="A250" s="1">
        <v>15</v>
      </c>
      <c r="B250" s="5">
        <v>0.6027777777777777</v>
      </c>
      <c r="C250" s="1" t="s">
        <v>120</v>
      </c>
      <c r="D250" s="1">
        <v>2</v>
      </c>
      <c r="E250" s="1">
        <v>1</v>
      </c>
      <c r="F250" s="1" t="s">
        <v>126</v>
      </c>
      <c r="G250" s="2">
        <v>48.5563999999999</v>
      </c>
      <c r="H250" s="6">
        <f>1+_xlfn.COUNTIFS(A:A,A250,O:O,"&lt;"&amp;O250)</f>
        <v>4</v>
      </c>
      <c r="I250" s="2">
        <f>_xlfn.AVERAGEIF(A:A,A250,G:G)</f>
        <v>50.06653333333332</v>
      </c>
      <c r="J250" s="2">
        <f>G250-I250</f>
        <v>-1.510133333333421</v>
      </c>
      <c r="K250" s="2">
        <f>90+J250</f>
        <v>88.48986666666659</v>
      </c>
      <c r="L250" s="2">
        <f>EXP(0.06*K250)</f>
        <v>202.22723684250514</v>
      </c>
      <c r="M250" s="2">
        <f>SUMIF(A:A,A250,L:L)</f>
        <v>1783.5482988486401</v>
      </c>
      <c r="N250" s="3">
        <f>L250/M250</f>
        <v>0.11338478300422355</v>
      </c>
      <c r="O250" s="7">
        <f>1/N250</f>
        <v>8.819525632136635</v>
      </c>
      <c r="P250" s="3">
        <f>IF(O250&gt;21,"",N250)</f>
        <v>0.11338478300422355</v>
      </c>
      <c r="Q250" s="3">
        <f>IF(ISNUMBER(P250),SUMIF(A:A,A250,P:P),"")</f>
        <v>1</v>
      </c>
      <c r="R250" s="3">
        <f>_xlfn.IFERROR(P250*(1/Q250),"")</f>
        <v>0.11338478300422355</v>
      </c>
      <c r="S250" s="8">
        <f>_xlfn.IFERROR(1/R250,"")</f>
        <v>8.819525632136635</v>
      </c>
    </row>
    <row r="251" spans="1:19" ht="15">
      <c r="A251" s="1">
        <v>15</v>
      </c>
      <c r="B251" s="5">
        <v>0.6027777777777777</v>
      </c>
      <c r="C251" s="1" t="s">
        <v>120</v>
      </c>
      <c r="D251" s="1">
        <v>2</v>
      </c>
      <c r="E251" s="1">
        <v>4</v>
      </c>
      <c r="F251" s="1" t="s">
        <v>129</v>
      </c>
      <c r="G251" s="2">
        <v>43.1142333333333</v>
      </c>
      <c r="H251" s="6">
        <f>1+_xlfn.COUNTIFS(A:A,A251,O:O,"&lt;"&amp;O251)</f>
        <v>5</v>
      </c>
      <c r="I251" s="2">
        <f>_xlfn.AVERAGEIF(A:A,A251,G:G)</f>
        <v>50.06653333333332</v>
      </c>
      <c r="J251" s="2">
        <f>G251-I251</f>
        <v>-6.952300000000015</v>
      </c>
      <c r="K251" s="2">
        <f>90+J251</f>
        <v>83.04769999999999</v>
      </c>
      <c r="L251" s="2">
        <f>EXP(0.06*K251)</f>
        <v>145.89132569622691</v>
      </c>
      <c r="M251" s="2">
        <f>SUMIF(A:A,A251,L:L)</f>
        <v>1783.5482988486401</v>
      </c>
      <c r="N251" s="3">
        <f>L251/M251</f>
        <v>0.08179835992689756</v>
      </c>
      <c r="O251" s="7">
        <f>1/N251</f>
        <v>12.2251839877192</v>
      </c>
      <c r="P251" s="3">
        <f>IF(O251&gt;21,"",N251)</f>
        <v>0.08179835992689756</v>
      </c>
      <c r="Q251" s="3">
        <f>IF(ISNUMBER(P251),SUMIF(A:A,A251,P:P),"")</f>
        <v>1</v>
      </c>
      <c r="R251" s="3">
        <f>_xlfn.IFERROR(P251*(1/Q251),"")</f>
        <v>0.08179835992689756</v>
      </c>
      <c r="S251" s="8">
        <f>_xlfn.IFERROR(1/R251,"")</f>
        <v>12.2251839877192</v>
      </c>
    </row>
    <row r="252" spans="1:19" ht="15">
      <c r="A252" s="1">
        <v>15</v>
      </c>
      <c r="B252" s="5">
        <v>0.6027777777777777</v>
      </c>
      <c r="C252" s="1" t="s">
        <v>120</v>
      </c>
      <c r="D252" s="1">
        <v>2</v>
      </c>
      <c r="E252" s="1">
        <v>6</v>
      </c>
      <c r="F252" s="1" t="s">
        <v>131</v>
      </c>
      <c r="G252" s="2">
        <v>34.6648666666667</v>
      </c>
      <c r="H252" s="6">
        <f>1+_xlfn.COUNTIFS(A:A,A252,O:O,"&lt;"&amp;O252)</f>
        <v>6</v>
      </c>
      <c r="I252" s="2">
        <f>_xlfn.AVERAGEIF(A:A,A252,G:G)</f>
        <v>50.06653333333332</v>
      </c>
      <c r="J252" s="2">
        <f>G252-I252</f>
        <v>-15.401666666666621</v>
      </c>
      <c r="K252" s="2">
        <f>90+J252</f>
        <v>74.59833333333339</v>
      </c>
      <c r="L252" s="2">
        <f>EXP(0.06*K252)</f>
        <v>87.87365111760644</v>
      </c>
      <c r="M252" s="2">
        <f>SUMIF(A:A,A252,L:L)</f>
        <v>1783.5482988486401</v>
      </c>
      <c r="N252" s="3">
        <f>L252/M252</f>
        <v>0.04926900559650266</v>
      </c>
      <c r="O252" s="7">
        <f>1/N252</f>
        <v>20.296736008631452</v>
      </c>
      <c r="P252" s="3">
        <f>IF(O252&gt;21,"",N252)</f>
        <v>0.04926900559650266</v>
      </c>
      <c r="Q252" s="3">
        <f>IF(ISNUMBER(P252),SUMIF(A:A,A252,P:P),"")</f>
        <v>1</v>
      </c>
      <c r="R252" s="3">
        <f>_xlfn.IFERROR(P252*(1/Q252),"")</f>
        <v>0.04926900559650266</v>
      </c>
      <c r="S252" s="8">
        <f>_xlfn.IFERROR(1/R252,"")</f>
        <v>20.296736008631452</v>
      </c>
    </row>
    <row r="253" spans="1:19" ht="15">
      <c r="A253" s="1">
        <v>23</v>
      </c>
      <c r="B253" s="5">
        <v>0.6118055555555556</v>
      </c>
      <c r="C253" s="1" t="s">
        <v>152</v>
      </c>
      <c r="D253" s="1">
        <v>5</v>
      </c>
      <c r="E253" s="1">
        <v>5</v>
      </c>
      <c r="F253" s="1" t="s">
        <v>204</v>
      </c>
      <c r="G253" s="2">
        <v>74.8169333333333</v>
      </c>
      <c r="H253" s="6">
        <f>1+_xlfn.COUNTIFS(A:A,A253,O:O,"&lt;"&amp;O253)</f>
        <v>1</v>
      </c>
      <c r="I253" s="2">
        <f>_xlfn.AVERAGEIF(A:A,A253,G:G)</f>
        <v>49.871479487179485</v>
      </c>
      <c r="J253" s="2">
        <f>G253-I253</f>
        <v>24.94545384615381</v>
      </c>
      <c r="K253" s="2">
        <f>90+J253</f>
        <v>114.94545384615381</v>
      </c>
      <c r="L253" s="2">
        <f>EXP(0.06*K253)</f>
        <v>989.032537791134</v>
      </c>
      <c r="M253" s="2">
        <f>SUMIF(A:A,A253,L:L)</f>
        <v>3498.6761581432897</v>
      </c>
      <c r="N253" s="3">
        <f>L253/M253</f>
        <v>0.2826876490095051</v>
      </c>
      <c r="O253" s="7">
        <f>1/N253</f>
        <v>3.53747326246424</v>
      </c>
      <c r="P253" s="3">
        <f>IF(O253&gt;21,"",N253)</f>
        <v>0.2826876490095051</v>
      </c>
      <c r="Q253" s="3">
        <f>IF(ISNUMBER(P253),SUMIF(A:A,A253,P:P),"")</f>
        <v>0.852456812728854</v>
      </c>
      <c r="R253" s="3">
        <f>_xlfn.IFERROR(P253*(1/Q253),"")</f>
        <v>0.3316152147398243</v>
      </c>
      <c r="S253" s="8">
        <f>_xlfn.IFERROR(1/R253,"")</f>
        <v>3.015543182433807</v>
      </c>
    </row>
    <row r="254" spans="1:19" ht="15">
      <c r="A254" s="1">
        <v>23</v>
      </c>
      <c r="B254" s="5">
        <v>0.6118055555555556</v>
      </c>
      <c r="C254" s="1" t="s">
        <v>152</v>
      </c>
      <c r="D254" s="1">
        <v>5</v>
      </c>
      <c r="E254" s="1">
        <v>7</v>
      </c>
      <c r="F254" s="1" t="s">
        <v>205</v>
      </c>
      <c r="G254" s="2">
        <v>59.03190000000001</v>
      </c>
      <c r="H254" s="6">
        <f>1+_xlfn.COUNTIFS(A:A,A254,O:O,"&lt;"&amp;O254)</f>
        <v>2</v>
      </c>
      <c r="I254" s="2">
        <f>_xlfn.AVERAGEIF(A:A,A254,G:G)</f>
        <v>49.871479487179485</v>
      </c>
      <c r="J254" s="2">
        <f>G254-I254</f>
        <v>9.160420512820522</v>
      </c>
      <c r="K254" s="2">
        <f>90+J254</f>
        <v>99.16042051282052</v>
      </c>
      <c r="L254" s="2">
        <f>EXP(0.06*K254)</f>
        <v>383.60954706351816</v>
      </c>
      <c r="M254" s="2">
        <f>SUMIF(A:A,A254,L:L)</f>
        <v>3498.6761581432897</v>
      </c>
      <c r="N254" s="3">
        <f>L254/M254</f>
        <v>0.10964419961266025</v>
      </c>
      <c r="O254" s="7">
        <f>1/N254</f>
        <v>9.120409502123206</v>
      </c>
      <c r="P254" s="3">
        <f>IF(O254&gt;21,"",N254)</f>
        <v>0.10964419961266025</v>
      </c>
      <c r="Q254" s="3">
        <f>IF(ISNUMBER(P254),SUMIF(A:A,A254,P:P),"")</f>
        <v>0.852456812728854</v>
      </c>
      <c r="R254" s="3">
        <f>_xlfn.IFERROR(P254*(1/Q254),"")</f>
        <v>0.1286214128099595</v>
      </c>
      <c r="S254" s="8">
        <f>_xlfn.IFERROR(1/R254,"")</f>
        <v>7.7747552149619</v>
      </c>
    </row>
    <row r="255" spans="1:19" ht="15">
      <c r="A255" s="1">
        <v>23</v>
      </c>
      <c r="B255" s="5">
        <v>0.6118055555555556</v>
      </c>
      <c r="C255" s="1" t="s">
        <v>152</v>
      </c>
      <c r="D255" s="1">
        <v>5</v>
      </c>
      <c r="E255" s="1">
        <v>6</v>
      </c>
      <c r="F255" s="1" t="s">
        <v>193</v>
      </c>
      <c r="G255" s="2">
        <v>55.162033333333305</v>
      </c>
      <c r="H255" s="6">
        <f>1+_xlfn.COUNTIFS(A:A,A255,O:O,"&lt;"&amp;O255)</f>
        <v>3</v>
      </c>
      <c r="I255" s="2">
        <f>_xlfn.AVERAGEIF(A:A,A255,G:G)</f>
        <v>49.871479487179485</v>
      </c>
      <c r="J255" s="2">
        <f>G255-I255</f>
        <v>5.29055384615382</v>
      </c>
      <c r="K255" s="2">
        <f>90+J255</f>
        <v>95.29055384615381</v>
      </c>
      <c r="L255" s="2">
        <f>EXP(0.06*K255)</f>
        <v>304.12330592675113</v>
      </c>
      <c r="M255" s="2">
        <f>SUMIF(A:A,A255,L:L)</f>
        <v>3498.6761581432897</v>
      </c>
      <c r="N255" s="3">
        <f>L255/M255</f>
        <v>0.08692525177527323</v>
      </c>
      <c r="O255" s="7">
        <f>1/N255</f>
        <v>11.504136940382843</v>
      </c>
      <c r="P255" s="3">
        <f>IF(O255&gt;21,"",N255)</f>
        <v>0.08692525177527323</v>
      </c>
      <c r="Q255" s="3">
        <f>IF(ISNUMBER(P255),SUMIF(A:A,A255,P:P),"")</f>
        <v>0.852456812728854</v>
      </c>
      <c r="R255" s="3">
        <f>_xlfn.IFERROR(P255*(1/Q255),"")</f>
        <v>0.10197027049031523</v>
      </c>
      <c r="S255" s="8">
        <f>_xlfn.IFERROR(1/R255,"")</f>
        <v>9.806779909395027</v>
      </c>
    </row>
    <row r="256" spans="1:19" ht="15">
      <c r="A256" s="1">
        <v>23</v>
      </c>
      <c r="B256" s="5">
        <v>0.6118055555555556</v>
      </c>
      <c r="C256" s="1" t="s">
        <v>152</v>
      </c>
      <c r="D256" s="1">
        <v>5</v>
      </c>
      <c r="E256" s="1">
        <v>10</v>
      </c>
      <c r="F256" s="1" t="s">
        <v>207</v>
      </c>
      <c r="G256" s="2">
        <v>53.122</v>
      </c>
      <c r="H256" s="6">
        <f>1+_xlfn.COUNTIFS(A:A,A256,O:O,"&lt;"&amp;O256)</f>
        <v>4</v>
      </c>
      <c r="I256" s="2">
        <f>_xlfn.AVERAGEIF(A:A,A256,G:G)</f>
        <v>49.871479487179485</v>
      </c>
      <c r="J256" s="2">
        <f>G256-I256</f>
        <v>3.250520512820515</v>
      </c>
      <c r="K256" s="2">
        <f>90+J256</f>
        <v>93.25052051282051</v>
      </c>
      <c r="L256" s="2">
        <f>EXP(0.06*K256)</f>
        <v>269.08605372548703</v>
      </c>
      <c r="M256" s="2">
        <f>SUMIF(A:A,A256,L:L)</f>
        <v>3498.6761581432897</v>
      </c>
      <c r="N256" s="3">
        <f>L256/M256</f>
        <v>0.07691082042537145</v>
      </c>
      <c r="O256" s="7">
        <f>1/N256</f>
        <v>13.002071678201974</v>
      </c>
      <c r="P256" s="3">
        <f>IF(O256&gt;21,"",N256)</f>
        <v>0.07691082042537145</v>
      </c>
      <c r="Q256" s="3">
        <f>IF(ISNUMBER(P256),SUMIF(A:A,A256,P:P),"")</f>
        <v>0.852456812728854</v>
      </c>
      <c r="R256" s="3">
        <f>_xlfn.IFERROR(P256*(1/Q256),"")</f>
        <v>0.090222541807329</v>
      </c>
      <c r="S256" s="8">
        <f>_xlfn.IFERROR(1/R256,"")</f>
        <v>11.083704581672155</v>
      </c>
    </row>
    <row r="257" spans="1:19" ht="15">
      <c r="A257" s="1">
        <v>23</v>
      </c>
      <c r="B257" s="5">
        <v>0.6118055555555556</v>
      </c>
      <c r="C257" s="1" t="s">
        <v>152</v>
      </c>
      <c r="D257" s="1">
        <v>5</v>
      </c>
      <c r="E257" s="1">
        <v>1</v>
      </c>
      <c r="F257" s="1" t="s">
        <v>202</v>
      </c>
      <c r="G257" s="2">
        <v>43.8512666666667</v>
      </c>
      <c r="H257" s="6">
        <f>1+_xlfn.COUNTIFS(A:A,A257,O:O,"&lt;"&amp;O257)</f>
        <v>10</v>
      </c>
      <c r="I257" s="2">
        <f>_xlfn.AVERAGEIF(A:A,A257,G:G)</f>
        <v>49.871479487179485</v>
      </c>
      <c r="J257" s="2">
        <f>G257-I257</f>
        <v>-6.020212820512782</v>
      </c>
      <c r="K257" s="2">
        <f>90+J257</f>
        <v>83.97978717948722</v>
      </c>
      <c r="L257" s="2">
        <f>EXP(0.06*K257)</f>
        <v>154.28279209664274</v>
      </c>
      <c r="M257" s="2">
        <f>SUMIF(A:A,A257,L:L)</f>
        <v>3498.6761581432897</v>
      </c>
      <c r="N257" s="3">
        <f>L257/M257</f>
        <v>0.0440974771950654</v>
      </c>
      <c r="O257" s="7">
        <f>1/N257</f>
        <v>22.677034234328083</v>
      </c>
      <c r="P257" s="3">
        <f>IF(O257&gt;21,"",N257)</f>
      </c>
      <c r="Q257" s="3">
        <f>IF(ISNUMBER(P257),SUMIF(A:A,A257,P:P),"")</f>
      </c>
      <c r="R257" s="3">
        <f>_xlfn.IFERROR(P257*(1/Q257),"")</f>
      </c>
      <c r="S257" s="8">
        <f>_xlfn.IFERROR(1/R257,"")</f>
      </c>
    </row>
    <row r="258" spans="1:19" ht="15">
      <c r="A258" s="1">
        <v>23</v>
      </c>
      <c r="B258" s="5">
        <v>0.6118055555555556</v>
      </c>
      <c r="C258" s="1" t="s">
        <v>152</v>
      </c>
      <c r="D258" s="1">
        <v>5</v>
      </c>
      <c r="E258" s="1">
        <v>4</v>
      </c>
      <c r="F258" s="1" t="s">
        <v>203</v>
      </c>
      <c r="G258" s="2">
        <v>51.7408333333333</v>
      </c>
      <c r="H258" s="6">
        <f>1+_xlfn.COUNTIFS(A:A,A258,O:O,"&lt;"&amp;O258)</f>
        <v>5</v>
      </c>
      <c r="I258" s="2">
        <f>_xlfn.AVERAGEIF(A:A,A258,G:G)</f>
        <v>49.871479487179485</v>
      </c>
      <c r="J258" s="2">
        <f>G258-I258</f>
        <v>1.869353846153814</v>
      </c>
      <c r="K258" s="2">
        <f>90+J258</f>
        <v>91.86935384615381</v>
      </c>
      <c r="L258" s="2">
        <f>EXP(0.06*K258)</f>
        <v>247.68585531552372</v>
      </c>
      <c r="M258" s="2">
        <f>SUMIF(A:A,A258,L:L)</f>
        <v>3498.6761581432897</v>
      </c>
      <c r="N258" s="3">
        <f>L258/M258</f>
        <v>0.07079416445532587</v>
      </c>
      <c r="O258" s="7">
        <f>1/N258</f>
        <v>14.125458047196004</v>
      </c>
      <c r="P258" s="3">
        <f>IF(O258&gt;21,"",N258)</f>
        <v>0.07079416445532587</v>
      </c>
      <c r="Q258" s="3">
        <f>IF(ISNUMBER(P258),SUMIF(A:A,A258,P:P),"")</f>
        <v>0.852456812728854</v>
      </c>
      <c r="R258" s="3">
        <f>_xlfn.IFERROR(P258*(1/Q258),"")</f>
        <v>0.08304721529376033</v>
      </c>
      <c r="S258" s="8">
        <f>_xlfn.IFERROR(1/R258,"")</f>
        <v>12.041342945247846</v>
      </c>
    </row>
    <row r="259" spans="1:19" ht="15">
      <c r="A259" s="1">
        <v>23</v>
      </c>
      <c r="B259" s="5">
        <v>0.6118055555555556</v>
      </c>
      <c r="C259" s="1" t="s">
        <v>152</v>
      </c>
      <c r="D259" s="1">
        <v>5</v>
      </c>
      <c r="E259" s="1">
        <v>8</v>
      </c>
      <c r="F259" s="1" t="s">
        <v>206</v>
      </c>
      <c r="G259" s="2">
        <v>46.1718666666667</v>
      </c>
      <c r="H259" s="6">
        <f>1+_xlfn.COUNTIFS(A:A,A259,O:O,"&lt;"&amp;O259)</f>
        <v>8</v>
      </c>
      <c r="I259" s="2">
        <f>_xlfn.AVERAGEIF(A:A,A259,G:G)</f>
        <v>49.871479487179485</v>
      </c>
      <c r="J259" s="2">
        <f>G259-I259</f>
        <v>-3.699612820512783</v>
      </c>
      <c r="K259" s="2">
        <f>90+J259</f>
        <v>86.30038717948722</v>
      </c>
      <c r="L259" s="2">
        <f>EXP(0.06*K259)</f>
        <v>177.33192000926914</v>
      </c>
      <c r="M259" s="2">
        <f>SUMIF(A:A,A259,L:L)</f>
        <v>3498.6761581432897</v>
      </c>
      <c r="N259" s="3">
        <f>L259/M259</f>
        <v>0.050685434145290344</v>
      </c>
      <c r="O259" s="7">
        <f>1/N259</f>
        <v>19.72953407350698</v>
      </c>
      <c r="P259" s="3">
        <f>IF(O259&gt;21,"",N259)</f>
        <v>0.050685434145290344</v>
      </c>
      <c r="Q259" s="3">
        <f>IF(ISNUMBER(P259),SUMIF(A:A,A259,P:P),"")</f>
        <v>0.852456812728854</v>
      </c>
      <c r="R259" s="3">
        <f>_xlfn.IFERROR(P259*(1/Q259),"")</f>
        <v>0.0594580668351256</v>
      </c>
      <c r="S259" s="8">
        <f>_xlfn.IFERROR(1/R259,"")</f>
        <v>16.818575732927084</v>
      </c>
    </row>
    <row r="260" spans="1:19" ht="15">
      <c r="A260" s="1">
        <v>23</v>
      </c>
      <c r="B260" s="5">
        <v>0.6118055555555556</v>
      </c>
      <c r="C260" s="1" t="s">
        <v>152</v>
      </c>
      <c r="D260" s="1">
        <v>5</v>
      </c>
      <c r="E260" s="1">
        <v>9</v>
      </c>
      <c r="F260" s="1" t="s">
        <v>183</v>
      </c>
      <c r="G260" s="2">
        <v>49.7964333333333</v>
      </c>
      <c r="H260" s="6">
        <f>1+_xlfn.COUNTIFS(A:A,A260,O:O,"&lt;"&amp;O260)</f>
        <v>6</v>
      </c>
      <c r="I260" s="2">
        <f>_xlfn.AVERAGEIF(A:A,A260,G:G)</f>
        <v>49.871479487179485</v>
      </c>
      <c r="J260" s="2">
        <f>G260-I260</f>
        <v>-0.07504615384618774</v>
      </c>
      <c r="K260" s="2">
        <f>90+J260</f>
        <v>89.92495384615381</v>
      </c>
      <c r="L260" s="2">
        <f>EXP(0.06*K260)</f>
        <v>220.41171534065222</v>
      </c>
      <c r="M260" s="2">
        <f>SUMIF(A:A,A260,L:L)</f>
        <v>3498.6761581432897</v>
      </c>
      <c r="N260" s="3">
        <f>L260/M260</f>
        <v>0.06299860443717728</v>
      </c>
      <c r="O260" s="7">
        <f>1/N260</f>
        <v>15.873367496532532</v>
      </c>
      <c r="P260" s="3">
        <f>IF(O260&gt;21,"",N260)</f>
        <v>0.06299860443717728</v>
      </c>
      <c r="Q260" s="3">
        <f>IF(ISNUMBER(P260),SUMIF(A:A,A260,P:P),"")</f>
        <v>0.852456812728854</v>
      </c>
      <c r="R260" s="3">
        <f>_xlfn.IFERROR(P260*(1/Q260),"")</f>
        <v>0.07390240009403928</v>
      </c>
      <c r="S260" s="8">
        <f>_xlfn.IFERROR(1/R260,"")</f>
        <v>13.53136026336791</v>
      </c>
    </row>
    <row r="261" spans="1:19" ht="15">
      <c r="A261" s="1">
        <v>23</v>
      </c>
      <c r="B261" s="5">
        <v>0.6118055555555556</v>
      </c>
      <c r="C261" s="1" t="s">
        <v>152</v>
      </c>
      <c r="D261" s="1">
        <v>5</v>
      </c>
      <c r="E261" s="1">
        <v>14</v>
      </c>
      <c r="F261" s="1" t="s">
        <v>210</v>
      </c>
      <c r="G261" s="2">
        <v>46.1291666666666</v>
      </c>
      <c r="H261" s="6">
        <f>1+_xlfn.COUNTIFS(A:A,A261,O:O,"&lt;"&amp;O261)</f>
        <v>9</v>
      </c>
      <c r="I261" s="2">
        <f>_xlfn.AVERAGEIF(A:A,A261,G:G)</f>
        <v>49.871479487179485</v>
      </c>
      <c r="J261" s="2">
        <f>G261-I261</f>
        <v>-3.742312820512886</v>
      </c>
      <c r="K261" s="2">
        <f>90+J261</f>
        <v>86.2576871794871</v>
      </c>
      <c r="L261" s="2">
        <f>EXP(0.06*K261)</f>
        <v>176.87817712303297</v>
      </c>
      <c r="M261" s="2">
        <f>SUMIF(A:A,A261,L:L)</f>
        <v>3498.6761581432897</v>
      </c>
      <c r="N261" s="3">
        <f>L261/M261</f>
        <v>0.05055574426668295</v>
      </c>
      <c r="O261" s="7">
        <f>1/N261</f>
        <v>19.78014594592797</v>
      </c>
      <c r="P261" s="3">
        <f>IF(O261&gt;21,"",N261)</f>
        <v>0.05055574426668295</v>
      </c>
      <c r="Q261" s="3">
        <f>IF(ISNUMBER(P261),SUMIF(A:A,A261,P:P),"")</f>
        <v>0.852456812728854</v>
      </c>
      <c r="R261" s="3">
        <f>_xlfn.IFERROR(P261*(1/Q261),"")</f>
        <v>0.059305930238091165</v>
      </c>
      <c r="S261" s="8">
        <f>_xlfn.IFERROR(1/R261,"")</f>
        <v>16.861720168377317</v>
      </c>
    </row>
    <row r="262" spans="1:19" ht="15">
      <c r="A262" s="1">
        <v>23</v>
      </c>
      <c r="B262" s="5">
        <v>0.6118055555555556</v>
      </c>
      <c r="C262" s="1" t="s">
        <v>152</v>
      </c>
      <c r="D262" s="1">
        <v>5</v>
      </c>
      <c r="E262" s="1">
        <v>15</v>
      </c>
      <c r="F262" s="1" t="s">
        <v>211</v>
      </c>
      <c r="G262" s="2">
        <v>40.2455</v>
      </c>
      <c r="H262" s="6">
        <f>1+_xlfn.COUNTIFS(A:A,A262,O:O,"&lt;"&amp;O262)</f>
        <v>12</v>
      </c>
      <c r="I262" s="2">
        <f>_xlfn.AVERAGEIF(A:A,A262,G:G)</f>
        <v>49.871479487179485</v>
      </c>
      <c r="J262" s="2">
        <f>G262-I262</f>
        <v>-9.625979487179485</v>
      </c>
      <c r="K262" s="2">
        <f>90+J262</f>
        <v>80.37402051282052</v>
      </c>
      <c r="L262" s="2">
        <f>EXP(0.06*K262)</f>
        <v>124.26808786617256</v>
      </c>
      <c r="M262" s="2">
        <f>SUMIF(A:A,A262,L:L)</f>
        <v>3498.6761581432897</v>
      </c>
      <c r="N262" s="3">
        <f>L262/M262</f>
        <v>0.035518602536829334</v>
      </c>
      <c r="O262" s="7">
        <f>1/N262</f>
        <v>28.154260826086762</v>
      </c>
      <c r="P262" s="3">
        <f>IF(O262&gt;21,"",N262)</f>
      </c>
      <c r="Q262" s="3">
        <f>IF(ISNUMBER(P262),SUMIF(A:A,A262,P:P),"")</f>
      </c>
      <c r="R262" s="3">
        <f>_xlfn.IFERROR(P262*(1/Q262),"")</f>
      </c>
      <c r="S262" s="8">
        <f>_xlfn.IFERROR(1/R262,"")</f>
      </c>
    </row>
    <row r="263" spans="1:19" ht="15">
      <c r="A263" s="1">
        <v>23</v>
      </c>
      <c r="B263" s="5">
        <v>0.6118055555555556</v>
      </c>
      <c r="C263" s="1" t="s">
        <v>152</v>
      </c>
      <c r="D263" s="1">
        <v>5</v>
      </c>
      <c r="E263" s="1">
        <v>16</v>
      </c>
      <c r="F263" s="1" t="s">
        <v>212</v>
      </c>
      <c r="G263" s="2">
        <v>49.3286333333334</v>
      </c>
      <c r="H263" s="6">
        <f>1+_xlfn.COUNTIFS(A:A,A263,O:O,"&lt;"&amp;O263)</f>
        <v>7</v>
      </c>
      <c r="I263" s="2">
        <f>_xlfn.AVERAGEIF(A:A,A263,G:G)</f>
        <v>49.871479487179485</v>
      </c>
      <c r="J263" s="2">
        <f>G263-I263</f>
        <v>-0.5428461538460851</v>
      </c>
      <c r="K263" s="2">
        <f>90+J263</f>
        <v>89.45715384615391</v>
      </c>
      <c r="L263" s="2">
        <f>EXP(0.06*K263)</f>
        <v>214.31121424589196</v>
      </c>
      <c r="M263" s="2">
        <f>SUMIF(A:A,A263,L:L)</f>
        <v>3498.6761581432897</v>
      </c>
      <c r="N263" s="3">
        <f>L263/M263</f>
        <v>0.061254944601567426</v>
      </c>
      <c r="O263" s="7">
        <f>1/N263</f>
        <v>16.325212707390342</v>
      </c>
      <c r="P263" s="3">
        <f>IF(O263&gt;21,"",N263)</f>
        <v>0.061254944601567426</v>
      </c>
      <c r="Q263" s="3">
        <f>IF(ISNUMBER(P263),SUMIF(A:A,A263,P:P),"")</f>
        <v>0.852456812728854</v>
      </c>
      <c r="R263" s="3">
        <f>_xlfn.IFERROR(P263*(1/Q263),"")</f>
        <v>0.07185694769155555</v>
      </c>
      <c r="S263" s="8">
        <f>_xlfn.IFERROR(1/R263,"")</f>
        <v>13.916538791662555</v>
      </c>
    </row>
    <row r="264" spans="1:19" ht="15">
      <c r="A264" s="1">
        <v>23</v>
      </c>
      <c r="B264" s="5">
        <v>0.6118055555555556</v>
      </c>
      <c r="C264" s="1" t="s">
        <v>152</v>
      </c>
      <c r="D264" s="1">
        <v>5</v>
      </c>
      <c r="E264" s="1">
        <v>18</v>
      </c>
      <c r="F264" s="1" t="s">
        <v>213</v>
      </c>
      <c r="G264" s="2">
        <v>38.4168</v>
      </c>
      <c r="H264" s="6">
        <f>1+_xlfn.COUNTIFS(A:A,A264,O:O,"&lt;"&amp;O264)</f>
        <v>13</v>
      </c>
      <c r="I264" s="2">
        <f>_xlfn.AVERAGEIF(A:A,A264,G:G)</f>
        <v>49.871479487179485</v>
      </c>
      <c r="J264" s="2">
        <f>G264-I264</f>
        <v>-11.454679487179483</v>
      </c>
      <c r="K264" s="2">
        <f>90+J264</f>
        <v>78.54532051282052</v>
      </c>
      <c r="L264" s="2">
        <f>EXP(0.06*K264)</f>
        <v>111.35454730013147</v>
      </c>
      <c r="M264" s="2">
        <f>SUMIF(A:A,A264,L:L)</f>
        <v>3498.6761581432897</v>
      </c>
      <c r="N264" s="3">
        <f>L264/M264</f>
        <v>0.03182762344006887</v>
      </c>
      <c r="O264" s="7">
        <f>1/N264</f>
        <v>31.41924818492939</v>
      </c>
      <c r="P264" s="3">
        <f>IF(O264&gt;21,"",N264)</f>
      </c>
      <c r="Q264" s="3">
        <f>IF(ISNUMBER(P264),SUMIF(A:A,A264,P:P),"")</f>
      </c>
      <c r="R264" s="3">
        <f>_xlfn.IFERROR(P264*(1/Q264),"")</f>
      </c>
      <c r="S264" s="8">
        <f>_xlfn.IFERROR(1/R264,"")</f>
      </c>
    </row>
    <row r="265" spans="1:19" ht="15">
      <c r="A265" s="1">
        <v>23</v>
      </c>
      <c r="B265" s="5">
        <v>0.6118055555555556</v>
      </c>
      <c r="C265" s="1" t="s">
        <v>152</v>
      </c>
      <c r="D265" s="1">
        <v>5</v>
      </c>
      <c r="E265" s="1">
        <v>21</v>
      </c>
      <c r="F265" s="1" t="s">
        <v>214</v>
      </c>
      <c r="G265" s="2">
        <v>40.5158666666667</v>
      </c>
      <c r="H265" s="6">
        <f>1+_xlfn.COUNTIFS(A:A,A265,O:O,"&lt;"&amp;O265)</f>
        <v>11</v>
      </c>
      <c r="I265" s="2">
        <f>_xlfn.AVERAGEIF(A:A,A265,G:G)</f>
        <v>49.871479487179485</v>
      </c>
      <c r="J265" s="2">
        <f>G265-I265</f>
        <v>-9.355612820512782</v>
      </c>
      <c r="K265" s="2">
        <f>90+J265</f>
        <v>80.64438717948721</v>
      </c>
      <c r="L265" s="2">
        <f>EXP(0.06*K265)</f>
        <v>126.30040433908223</v>
      </c>
      <c r="M265" s="2">
        <f>SUMIF(A:A,A265,L:L)</f>
        <v>3498.6761581432897</v>
      </c>
      <c r="N265" s="3">
        <f>L265/M265</f>
        <v>0.03609948409918239</v>
      </c>
      <c r="O265" s="7">
        <f>1/N265</f>
        <v>27.701226899878293</v>
      </c>
      <c r="P265" s="3">
        <f>IF(O265&gt;21,"",N265)</f>
      </c>
      <c r="Q265" s="3">
        <f>IF(ISNUMBER(P265),SUMIF(A:A,A265,P:P),"")</f>
      </c>
      <c r="R265" s="3">
        <f>_xlfn.IFERROR(P265*(1/Q265),"")</f>
      </c>
      <c r="S265" s="8">
        <f>_xlfn.IFERROR(1/R265,"")</f>
      </c>
    </row>
    <row r="266" spans="1:19" ht="15">
      <c r="A266" s="1">
        <v>50</v>
      </c>
      <c r="B266" s="5">
        <v>0.6145833333333334</v>
      </c>
      <c r="C266" s="1" t="s">
        <v>472</v>
      </c>
      <c r="D266" s="1">
        <v>6</v>
      </c>
      <c r="E266" s="1">
        <v>8</v>
      </c>
      <c r="F266" s="1" t="s">
        <v>490</v>
      </c>
      <c r="G266" s="2">
        <v>68.1462333333333</v>
      </c>
      <c r="H266" s="6">
        <f>1+_xlfn.COUNTIFS(A:A,A266,O:O,"&lt;"&amp;O266)</f>
        <v>1</v>
      </c>
      <c r="I266" s="2">
        <f>_xlfn.AVERAGEIF(A:A,A266,G:G)</f>
        <v>48.667296666666665</v>
      </c>
      <c r="J266" s="2">
        <f>G266-I266</f>
        <v>19.478936666666634</v>
      </c>
      <c r="K266" s="2">
        <f>90+J266</f>
        <v>109.47893666666664</v>
      </c>
      <c r="L266" s="2">
        <f>EXP(0.06*K266)</f>
        <v>712.468855778945</v>
      </c>
      <c r="M266" s="2">
        <f>SUMIF(A:A,A266,L:L)</f>
        <v>2620.650356572889</v>
      </c>
      <c r="N266" s="3">
        <f>L266/M266</f>
        <v>0.2718671928103618</v>
      </c>
      <c r="O266" s="7">
        <f>1/N266</f>
        <v>3.678266545009496</v>
      </c>
      <c r="P266" s="3">
        <f>IF(O266&gt;21,"",N266)</f>
        <v>0.2718671928103618</v>
      </c>
      <c r="Q266" s="3">
        <f>IF(ISNUMBER(P266),SUMIF(A:A,A266,P:P),"")</f>
        <v>0.9999999999999999</v>
      </c>
      <c r="R266" s="3">
        <f>_xlfn.IFERROR(P266*(1/Q266),"")</f>
        <v>0.2718671928103618</v>
      </c>
      <c r="S266" s="8">
        <f>_xlfn.IFERROR(1/R266,"")</f>
        <v>3.678266545009496</v>
      </c>
    </row>
    <row r="267" spans="1:19" ht="15">
      <c r="A267" s="1">
        <v>50</v>
      </c>
      <c r="B267" s="5">
        <v>0.6145833333333334</v>
      </c>
      <c r="C267" s="1" t="s">
        <v>472</v>
      </c>
      <c r="D267" s="1">
        <v>6</v>
      </c>
      <c r="E267" s="1">
        <v>6</v>
      </c>
      <c r="F267" s="1" t="s">
        <v>488</v>
      </c>
      <c r="G267" s="2">
        <v>58.216699999999996</v>
      </c>
      <c r="H267" s="6">
        <f>1+_xlfn.COUNTIFS(A:A,A267,O:O,"&lt;"&amp;O267)</f>
        <v>2</v>
      </c>
      <c r="I267" s="2">
        <f>_xlfn.AVERAGEIF(A:A,A267,G:G)</f>
        <v>48.667296666666665</v>
      </c>
      <c r="J267" s="2">
        <f>G267-I267</f>
        <v>9.54940333333333</v>
      </c>
      <c r="K267" s="2">
        <f>90+J267</f>
        <v>99.54940333333333</v>
      </c>
      <c r="L267" s="2">
        <f>EXP(0.06*K267)</f>
        <v>392.6678935385328</v>
      </c>
      <c r="M267" s="2">
        <f>SUMIF(A:A,A267,L:L)</f>
        <v>2620.650356572889</v>
      </c>
      <c r="N267" s="3">
        <f>L267/M267</f>
        <v>0.14983604835100459</v>
      </c>
      <c r="O267" s="7">
        <f>1/N267</f>
        <v>6.673961379823692</v>
      </c>
      <c r="P267" s="3">
        <f>IF(O267&gt;21,"",N267)</f>
        <v>0.14983604835100459</v>
      </c>
      <c r="Q267" s="3">
        <f>IF(ISNUMBER(P267),SUMIF(A:A,A267,P:P),"")</f>
        <v>0.9999999999999999</v>
      </c>
      <c r="R267" s="3">
        <f>_xlfn.IFERROR(P267*(1/Q267),"")</f>
        <v>0.14983604835100459</v>
      </c>
      <c r="S267" s="8">
        <f>_xlfn.IFERROR(1/R267,"")</f>
        <v>6.673961379823692</v>
      </c>
    </row>
    <row r="268" spans="1:19" ht="15">
      <c r="A268" s="1">
        <v>50</v>
      </c>
      <c r="B268" s="5">
        <v>0.6145833333333334</v>
      </c>
      <c r="C268" s="1" t="s">
        <v>472</v>
      </c>
      <c r="D268" s="1">
        <v>6</v>
      </c>
      <c r="E268" s="1">
        <v>5</v>
      </c>
      <c r="F268" s="1" t="s">
        <v>487</v>
      </c>
      <c r="G268" s="2">
        <v>57.695333333333295</v>
      </c>
      <c r="H268" s="6">
        <f>1+_xlfn.COUNTIFS(A:A,A268,O:O,"&lt;"&amp;O268)</f>
        <v>3</v>
      </c>
      <c r="I268" s="2">
        <f>_xlfn.AVERAGEIF(A:A,A268,G:G)</f>
        <v>48.667296666666665</v>
      </c>
      <c r="J268" s="2">
        <f>G268-I268</f>
        <v>9.02803666666663</v>
      </c>
      <c r="K268" s="2">
        <f>90+J268</f>
        <v>99.02803666666662</v>
      </c>
      <c r="L268" s="2">
        <f>EXP(0.06*K268)</f>
        <v>380.5745939475012</v>
      </c>
      <c r="M268" s="2">
        <f>SUMIF(A:A,A268,L:L)</f>
        <v>2620.650356572889</v>
      </c>
      <c r="N268" s="3">
        <f>L268/M268</f>
        <v>0.14522143062426351</v>
      </c>
      <c r="O268" s="7">
        <f>1/N268</f>
        <v>6.88603600516328</v>
      </c>
      <c r="P268" s="3">
        <f>IF(O268&gt;21,"",N268)</f>
        <v>0.14522143062426351</v>
      </c>
      <c r="Q268" s="3">
        <f>IF(ISNUMBER(P268),SUMIF(A:A,A268,P:P),"")</f>
        <v>0.9999999999999999</v>
      </c>
      <c r="R268" s="3">
        <f>_xlfn.IFERROR(P268*(1/Q268),"")</f>
        <v>0.14522143062426351</v>
      </c>
      <c r="S268" s="8">
        <f>_xlfn.IFERROR(1/R268,"")</f>
        <v>6.88603600516328</v>
      </c>
    </row>
    <row r="269" spans="1:19" ht="15">
      <c r="A269" s="1">
        <v>50</v>
      </c>
      <c r="B269" s="5">
        <v>0.6145833333333334</v>
      </c>
      <c r="C269" s="1" t="s">
        <v>472</v>
      </c>
      <c r="D269" s="1">
        <v>6</v>
      </c>
      <c r="E269" s="1">
        <v>4</v>
      </c>
      <c r="F269" s="1" t="s">
        <v>486</v>
      </c>
      <c r="G269" s="2">
        <v>47.444199999999995</v>
      </c>
      <c r="H269" s="6">
        <f>1+_xlfn.COUNTIFS(A:A,A269,O:O,"&lt;"&amp;O269)</f>
        <v>4</v>
      </c>
      <c r="I269" s="2">
        <f>_xlfn.AVERAGEIF(A:A,A269,G:G)</f>
        <v>48.667296666666665</v>
      </c>
      <c r="J269" s="2">
        <f>G269-I269</f>
        <v>-1.2230966666666703</v>
      </c>
      <c r="K269" s="2">
        <f>90+J269</f>
        <v>88.77690333333334</v>
      </c>
      <c r="L269" s="2">
        <f>EXP(0.06*K269)</f>
        <v>205.74019839458427</v>
      </c>
      <c r="M269" s="2">
        <f>SUMIF(A:A,A269,L:L)</f>
        <v>2620.650356572889</v>
      </c>
      <c r="N269" s="3">
        <f>L269/M269</f>
        <v>0.07850730559250854</v>
      </c>
      <c r="O269" s="7">
        <f>1/N269</f>
        <v>12.73766807372668</v>
      </c>
      <c r="P269" s="3">
        <f>IF(O269&gt;21,"",N269)</f>
        <v>0.07850730559250854</v>
      </c>
      <c r="Q269" s="3">
        <f>IF(ISNUMBER(P269),SUMIF(A:A,A269,P:P),"")</f>
        <v>0.9999999999999999</v>
      </c>
      <c r="R269" s="3">
        <f>_xlfn.IFERROR(P269*(1/Q269),"")</f>
        <v>0.07850730559250854</v>
      </c>
      <c r="S269" s="8">
        <f>_xlfn.IFERROR(1/R269,"")</f>
        <v>12.73766807372668</v>
      </c>
    </row>
    <row r="270" spans="1:19" ht="15">
      <c r="A270" s="1">
        <v>50</v>
      </c>
      <c r="B270" s="5">
        <v>0.6145833333333334</v>
      </c>
      <c r="C270" s="1" t="s">
        <v>472</v>
      </c>
      <c r="D270" s="1">
        <v>6</v>
      </c>
      <c r="E270" s="1">
        <v>7</v>
      </c>
      <c r="F270" s="1" t="s">
        <v>489</v>
      </c>
      <c r="G270" s="2">
        <v>46.0316333333334</v>
      </c>
      <c r="H270" s="6">
        <f>1+_xlfn.COUNTIFS(A:A,A270,O:O,"&lt;"&amp;O270)</f>
        <v>5</v>
      </c>
      <c r="I270" s="2">
        <f>_xlfn.AVERAGEIF(A:A,A270,G:G)</f>
        <v>48.667296666666665</v>
      </c>
      <c r="J270" s="2">
        <f>G270-I270</f>
        <v>-2.6356633333332624</v>
      </c>
      <c r="K270" s="2">
        <f>90+J270</f>
        <v>87.36433666666673</v>
      </c>
      <c r="L270" s="2">
        <f>EXP(0.06*K270)</f>
        <v>189.02139316439755</v>
      </c>
      <c r="M270" s="2">
        <f>SUMIF(A:A,A270,L:L)</f>
        <v>2620.650356572889</v>
      </c>
      <c r="N270" s="3">
        <f>L270/M270</f>
        <v>0.07212766582551175</v>
      </c>
      <c r="O270" s="7">
        <f>1/N270</f>
        <v>13.864305583091493</v>
      </c>
      <c r="P270" s="3">
        <f>IF(O270&gt;21,"",N270)</f>
        <v>0.07212766582551175</v>
      </c>
      <c r="Q270" s="3">
        <f>IF(ISNUMBER(P270),SUMIF(A:A,A270,P:P),"")</f>
        <v>0.9999999999999999</v>
      </c>
      <c r="R270" s="3">
        <f>_xlfn.IFERROR(P270*(1/Q270),"")</f>
        <v>0.07212766582551175</v>
      </c>
      <c r="S270" s="8">
        <f>_xlfn.IFERROR(1/R270,"")</f>
        <v>13.864305583091493</v>
      </c>
    </row>
    <row r="271" spans="1:19" ht="15">
      <c r="A271" s="1">
        <v>50</v>
      </c>
      <c r="B271" s="5">
        <v>0.6145833333333334</v>
      </c>
      <c r="C271" s="1" t="s">
        <v>472</v>
      </c>
      <c r="D271" s="1">
        <v>6</v>
      </c>
      <c r="E271" s="1">
        <v>10</v>
      </c>
      <c r="F271" s="1" t="s">
        <v>492</v>
      </c>
      <c r="G271" s="2">
        <v>44.1921333333333</v>
      </c>
      <c r="H271" s="6">
        <f>1+_xlfn.COUNTIFS(A:A,A271,O:O,"&lt;"&amp;O271)</f>
        <v>6</v>
      </c>
      <c r="I271" s="2">
        <f>_xlfn.AVERAGEIF(A:A,A271,G:G)</f>
        <v>48.667296666666665</v>
      </c>
      <c r="J271" s="2">
        <f>G271-I271</f>
        <v>-4.475163333333363</v>
      </c>
      <c r="K271" s="2">
        <f>90+J271</f>
        <v>85.52483666666663</v>
      </c>
      <c r="L271" s="2">
        <f>EXP(0.06*K271)</f>
        <v>169.2691751152752</v>
      </c>
      <c r="M271" s="2">
        <f>SUMIF(A:A,A271,L:L)</f>
        <v>2620.650356572889</v>
      </c>
      <c r="N271" s="3">
        <f>L271/M271</f>
        <v>0.06459052223076187</v>
      </c>
      <c r="O271" s="7">
        <f>1/N271</f>
        <v>15.48214761954255</v>
      </c>
      <c r="P271" s="3">
        <f>IF(O271&gt;21,"",N271)</f>
        <v>0.06459052223076187</v>
      </c>
      <c r="Q271" s="3">
        <f>IF(ISNUMBER(P271),SUMIF(A:A,A271,P:P),"")</f>
        <v>0.9999999999999999</v>
      </c>
      <c r="R271" s="3">
        <f>_xlfn.IFERROR(P271*(1/Q271),"")</f>
        <v>0.06459052223076187</v>
      </c>
      <c r="S271" s="8">
        <f>_xlfn.IFERROR(1/R271,"")</f>
        <v>15.48214761954255</v>
      </c>
    </row>
    <row r="272" spans="1:19" ht="15">
      <c r="A272" s="1">
        <v>50</v>
      </c>
      <c r="B272" s="5">
        <v>0.6145833333333334</v>
      </c>
      <c r="C272" s="1" t="s">
        <v>472</v>
      </c>
      <c r="D272" s="1">
        <v>6</v>
      </c>
      <c r="E272" s="1">
        <v>2</v>
      </c>
      <c r="F272" s="1" t="s">
        <v>484</v>
      </c>
      <c r="G272" s="2">
        <v>43.6481</v>
      </c>
      <c r="H272" s="6">
        <f>1+_xlfn.COUNTIFS(A:A,A272,O:O,"&lt;"&amp;O272)</f>
        <v>7</v>
      </c>
      <c r="I272" s="2">
        <f>_xlfn.AVERAGEIF(A:A,A272,G:G)</f>
        <v>48.667296666666665</v>
      </c>
      <c r="J272" s="2">
        <f>G272-I272</f>
        <v>-5.019196666666666</v>
      </c>
      <c r="K272" s="2">
        <f>90+J272</f>
        <v>84.98080333333334</v>
      </c>
      <c r="L272" s="2">
        <f>EXP(0.06*K272)</f>
        <v>163.83309562459132</v>
      </c>
      <c r="M272" s="2">
        <f>SUMIF(A:A,A272,L:L)</f>
        <v>2620.650356572889</v>
      </c>
      <c r="N272" s="3">
        <f>L272/M272</f>
        <v>0.06251619763532335</v>
      </c>
      <c r="O272" s="7">
        <f>1/N272</f>
        <v>15.995854479719235</v>
      </c>
      <c r="P272" s="3">
        <f>IF(O272&gt;21,"",N272)</f>
        <v>0.06251619763532335</v>
      </c>
      <c r="Q272" s="3">
        <f>IF(ISNUMBER(P272),SUMIF(A:A,A272,P:P),"")</f>
        <v>0.9999999999999999</v>
      </c>
      <c r="R272" s="3">
        <f>_xlfn.IFERROR(P272*(1/Q272),"")</f>
        <v>0.06251619763532335</v>
      </c>
      <c r="S272" s="8">
        <f>_xlfn.IFERROR(1/R272,"")</f>
        <v>15.995854479719235</v>
      </c>
    </row>
    <row r="273" spans="1:19" ht="15">
      <c r="A273" s="1">
        <v>50</v>
      </c>
      <c r="B273" s="5">
        <v>0.6145833333333334</v>
      </c>
      <c r="C273" s="1" t="s">
        <v>472</v>
      </c>
      <c r="D273" s="1">
        <v>6</v>
      </c>
      <c r="E273" s="1">
        <v>1</v>
      </c>
      <c r="F273" s="1" t="s">
        <v>483</v>
      </c>
      <c r="G273" s="2">
        <v>42.6331333333333</v>
      </c>
      <c r="H273" s="6">
        <f>1+_xlfn.COUNTIFS(A:A,A273,O:O,"&lt;"&amp;O273)</f>
        <v>8</v>
      </c>
      <c r="I273" s="2">
        <f>_xlfn.AVERAGEIF(A:A,A273,G:G)</f>
        <v>48.667296666666665</v>
      </c>
      <c r="J273" s="2">
        <f>G273-I273</f>
        <v>-6.0341633333333675</v>
      </c>
      <c r="K273" s="2">
        <f>90+J273</f>
        <v>83.96583666666663</v>
      </c>
      <c r="L273" s="2">
        <f>EXP(0.06*K273)</f>
        <v>154.1537066842619</v>
      </c>
      <c r="M273" s="2">
        <f>SUMIF(A:A,A273,L:L)</f>
        <v>2620.650356572889</v>
      </c>
      <c r="N273" s="3">
        <f>L273/M273</f>
        <v>0.05882269120625988</v>
      </c>
      <c r="O273" s="7">
        <f>1/N273</f>
        <v>17.00024224484276</v>
      </c>
      <c r="P273" s="3">
        <f>IF(O273&gt;21,"",N273)</f>
        <v>0.05882269120625988</v>
      </c>
      <c r="Q273" s="3">
        <f>IF(ISNUMBER(P273),SUMIF(A:A,A273,P:P),"")</f>
        <v>0.9999999999999999</v>
      </c>
      <c r="R273" s="3">
        <f>_xlfn.IFERROR(P273*(1/Q273),"")</f>
        <v>0.05882269120625988</v>
      </c>
      <c r="S273" s="8">
        <f>_xlfn.IFERROR(1/R273,"")</f>
        <v>17.00024224484276</v>
      </c>
    </row>
    <row r="274" spans="1:19" ht="15">
      <c r="A274" s="1">
        <v>50</v>
      </c>
      <c r="B274" s="5">
        <v>0.6145833333333334</v>
      </c>
      <c r="C274" s="1" t="s">
        <v>472</v>
      </c>
      <c r="D274" s="1">
        <v>6</v>
      </c>
      <c r="E274" s="1">
        <v>9</v>
      </c>
      <c r="F274" s="1" t="s">
        <v>491</v>
      </c>
      <c r="G274" s="2">
        <v>39.3831</v>
      </c>
      <c r="H274" s="6">
        <f>1+_xlfn.COUNTIFS(A:A,A274,O:O,"&lt;"&amp;O274)</f>
        <v>9</v>
      </c>
      <c r="I274" s="2">
        <f>_xlfn.AVERAGEIF(A:A,A274,G:G)</f>
        <v>48.667296666666665</v>
      </c>
      <c r="J274" s="2">
        <f>G274-I274</f>
        <v>-9.284196666666666</v>
      </c>
      <c r="K274" s="2">
        <f>90+J274</f>
        <v>80.71580333333333</v>
      </c>
      <c r="L274" s="2">
        <f>EXP(0.06*K274)</f>
        <v>126.84275884184129</v>
      </c>
      <c r="M274" s="2">
        <f>SUMIF(A:A,A274,L:L)</f>
        <v>2620.650356572889</v>
      </c>
      <c r="N274" s="3">
        <f>L274/M274</f>
        <v>0.048401252202036504</v>
      </c>
      <c r="O274" s="7">
        <f>1/N274</f>
        <v>20.660622494347873</v>
      </c>
      <c r="P274" s="3">
        <f>IF(O274&gt;21,"",N274)</f>
        <v>0.048401252202036504</v>
      </c>
      <c r="Q274" s="3">
        <f>IF(ISNUMBER(P274),SUMIF(A:A,A274,P:P),"")</f>
        <v>0.9999999999999999</v>
      </c>
      <c r="R274" s="3">
        <f>_xlfn.IFERROR(P274*(1/Q274),"")</f>
        <v>0.048401252202036504</v>
      </c>
      <c r="S274" s="8">
        <f>_xlfn.IFERROR(1/R274,"")</f>
        <v>20.660622494347873</v>
      </c>
    </row>
    <row r="275" spans="1:19" ht="15">
      <c r="A275" s="1">
        <v>50</v>
      </c>
      <c r="B275" s="5">
        <v>0.6145833333333334</v>
      </c>
      <c r="C275" s="1" t="s">
        <v>472</v>
      </c>
      <c r="D275" s="1">
        <v>6</v>
      </c>
      <c r="E275" s="1">
        <v>3</v>
      </c>
      <c r="F275" s="1" t="s">
        <v>485</v>
      </c>
      <c r="G275" s="2">
        <v>39.2824</v>
      </c>
      <c r="H275" s="6">
        <f>1+_xlfn.COUNTIFS(A:A,A275,O:O,"&lt;"&amp;O275)</f>
        <v>10</v>
      </c>
      <c r="I275" s="2">
        <f>_xlfn.AVERAGEIF(A:A,A275,G:G)</f>
        <v>48.667296666666665</v>
      </c>
      <c r="J275" s="2">
        <f>G275-I275</f>
        <v>-9.384896666666663</v>
      </c>
      <c r="K275" s="2">
        <f>90+J275</f>
        <v>80.61510333333334</v>
      </c>
      <c r="L275" s="2">
        <f>EXP(0.06*K275)</f>
        <v>126.07868548295826</v>
      </c>
      <c r="M275" s="2">
        <f>SUMIF(A:A,A275,L:L)</f>
        <v>2620.650356572889</v>
      </c>
      <c r="N275" s="3">
        <f>L275/M275</f>
        <v>0.04810969352196816</v>
      </c>
      <c r="O275" s="7">
        <f>1/N275</f>
        <v>20.7858318520232</v>
      </c>
      <c r="P275" s="3">
        <f>IF(O275&gt;21,"",N275)</f>
        <v>0.04810969352196816</v>
      </c>
      <c r="Q275" s="3">
        <f>IF(ISNUMBER(P275),SUMIF(A:A,A275,P:P),"")</f>
        <v>0.9999999999999999</v>
      </c>
      <c r="R275" s="3">
        <f>_xlfn.IFERROR(P275*(1/Q275),"")</f>
        <v>0.04810969352196816</v>
      </c>
      <c r="S275" s="8">
        <f>_xlfn.IFERROR(1/R275,"")</f>
        <v>20.7858318520232</v>
      </c>
    </row>
    <row r="276" spans="1:19" ht="15">
      <c r="A276" s="1">
        <v>31</v>
      </c>
      <c r="B276" s="5">
        <v>0.6180555555555556</v>
      </c>
      <c r="C276" s="1" t="s">
        <v>252</v>
      </c>
      <c r="D276" s="1">
        <v>6</v>
      </c>
      <c r="E276" s="1">
        <v>1</v>
      </c>
      <c r="F276" s="1" t="s">
        <v>305</v>
      </c>
      <c r="G276" s="2">
        <v>71.4444666666667</v>
      </c>
      <c r="H276" s="6">
        <f>1+_xlfn.COUNTIFS(A:A,A276,O:O,"&lt;"&amp;O276)</f>
        <v>1</v>
      </c>
      <c r="I276" s="2">
        <f>_xlfn.AVERAGEIF(A:A,A276,G:G)</f>
        <v>51.01252962962962</v>
      </c>
      <c r="J276" s="2">
        <f>G276-I276</f>
        <v>20.43193703703708</v>
      </c>
      <c r="K276" s="2">
        <f>90+J276</f>
        <v>110.43193703703707</v>
      </c>
      <c r="L276" s="2">
        <f>EXP(0.06*K276)</f>
        <v>754.3950895531865</v>
      </c>
      <c r="M276" s="2">
        <f>SUMIF(A:A,A276,L:L)</f>
        <v>2498.777003694872</v>
      </c>
      <c r="N276" s="3">
        <f>L276/M276</f>
        <v>0.3019057276570432</v>
      </c>
      <c r="O276" s="7">
        <f>1/N276</f>
        <v>3.312292243544227</v>
      </c>
      <c r="P276" s="3">
        <f>IF(O276&gt;21,"",N276)</f>
        <v>0.3019057276570432</v>
      </c>
      <c r="Q276" s="3">
        <f>IF(ISNUMBER(P276),SUMIF(A:A,A276,P:P),"")</f>
        <v>0.9645665315985479</v>
      </c>
      <c r="R276" s="3">
        <f>_xlfn.IFERROR(P276*(1/Q276),"")</f>
        <v>0.3129962711402641</v>
      </c>
      <c r="S276" s="8">
        <f>_xlfn.IFERROR(1/R276,"")</f>
        <v>3.194926240996227</v>
      </c>
    </row>
    <row r="277" spans="1:19" ht="15">
      <c r="A277" s="1">
        <v>31</v>
      </c>
      <c r="B277" s="5">
        <v>0.6180555555555556</v>
      </c>
      <c r="C277" s="1" t="s">
        <v>252</v>
      </c>
      <c r="D277" s="1">
        <v>6</v>
      </c>
      <c r="E277" s="1">
        <v>9</v>
      </c>
      <c r="F277" s="1" t="s">
        <v>311</v>
      </c>
      <c r="G277" s="2">
        <v>65.02019999999999</v>
      </c>
      <c r="H277" s="6">
        <f>1+_xlfn.COUNTIFS(A:A,A277,O:O,"&lt;"&amp;O277)</f>
        <v>2</v>
      </c>
      <c r="I277" s="2">
        <f>_xlfn.AVERAGEIF(A:A,A277,G:G)</f>
        <v>51.01252962962962</v>
      </c>
      <c r="J277" s="2">
        <f>G277-I277</f>
        <v>14.00767037037037</v>
      </c>
      <c r="K277" s="2">
        <f>90+J277</f>
        <v>104.00767037037036</v>
      </c>
      <c r="L277" s="2">
        <f>EXP(0.06*K277)</f>
        <v>513.0945941476219</v>
      </c>
      <c r="M277" s="2">
        <f>SUMIF(A:A,A277,L:L)</f>
        <v>2498.777003694872</v>
      </c>
      <c r="N277" s="3">
        <f>L277/M277</f>
        <v>0.205338288846473</v>
      </c>
      <c r="O277" s="7">
        <f>1/N277</f>
        <v>4.870012337288339</v>
      </c>
      <c r="P277" s="3">
        <f>IF(O277&gt;21,"",N277)</f>
        <v>0.205338288846473</v>
      </c>
      <c r="Q277" s="3">
        <f>IF(ISNUMBER(P277),SUMIF(A:A,A277,P:P),"")</f>
        <v>0.9645665315985479</v>
      </c>
      <c r="R277" s="3">
        <f>_xlfn.IFERROR(P277*(1/Q277),"")</f>
        <v>0.2128814157652473</v>
      </c>
      <c r="S277" s="8">
        <f>_xlfn.IFERROR(1/R277,"")</f>
        <v>4.69745090902035</v>
      </c>
    </row>
    <row r="278" spans="1:19" ht="15">
      <c r="A278" s="1">
        <v>31</v>
      </c>
      <c r="B278" s="5">
        <v>0.6180555555555556</v>
      </c>
      <c r="C278" s="1" t="s">
        <v>252</v>
      </c>
      <c r="D278" s="1">
        <v>6</v>
      </c>
      <c r="E278" s="1">
        <v>6</v>
      </c>
      <c r="F278" s="1" t="s">
        <v>309</v>
      </c>
      <c r="G278" s="2">
        <v>52.5791666666666</v>
      </c>
      <c r="H278" s="6">
        <f>1+_xlfn.COUNTIFS(A:A,A278,O:O,"&lt;"&amp;O278)</f>
        <v>3</v>
      </c>
      <c r="I278" s="2">
        <f>_xlfn.AVERAGEIF(A:A,A278,G:G)</f>
        <v>51.01252962962962</v>
      </c>
      <c r="J278" s="2">
        <f>G278-I278</f>
        <v>1.5666370370369833</v>
      </c>
      <c r="K278" s="2">
        <f>90+J278</f>
        <v>91.56663703703698</v>
      </c>
      <c r="L278" s="2">
        <f>EXP(0.06*K278)</f>
        <v>243.2277439244405</v>
      </c>
      <c r="M278" s="2">
        <f>SUMIF(A:A,A278,L:L)</f>
        <v>2498.777003694872</v>
      </c>
      <c r="N278" s="3">
        <f>L278/M278</f>
        <v>0.09733871552554967</v>
      </c>
      <c r="O278" s="7">
        <f>1/N278</f>
        <v>10.273404519474248</v>
      </c>
      <c r="P278" s="3">
        <f>IF(O278&gt;21,"",N278)</f>
        <v>0.09733871552554967</v>
      </c>
      <c r="Q278" s="3">
        <f>IF(ISNUMBER(P278),SUMIF(A:A,A278,P:P),"")</f>
        <v>0.9645665315985479</v>
      </c>
      <c r="R278" s="3">
        <f>_xlfn.IFERROR(P278*(1/Q278),"")</f>
        <v>0.10091446503356598</v>
      </c>
      <c r="S278" s="8">
        <f>_xlfn.IFERROR(1/R278,"")</f>
        <v>9.90938216505812</v>
      </c>
    </row>
    <row r="279" spans="1:19" ht="15">
      <c r="A279" s="1">
        <v>31</v>
      </c>
      <c r="B279" s="5">
        <v>0.6180555555555556</v>
      </c>
      <c r="C279" s="1" t="s">
        <v>252</v>
      </c>
      <c r="D279" s="1">
        <v>6</v>
      </c>
      <c r="E279" s="1">
        <v>4</v>
      </c>
      <c r="F279" s="1" t="s">
        <v>307</v>
      </c>
      <c r="G279" s="2">
        <v>52.03036666666671</v>
      </c>
      <c r="H279" s="6">
        <f>1+_xlfn.COUNTIFS(A:A,A279,O:O,"&lt;"&amp;O279)</f>
        <v>4</v>
      </c>
      <c r="I279" s="2">
        <f>_xlfn.AVERAGEIF(A:A,A279,G:G)</f>
        <v>51.01252962962962</v>
      </c>
      <c r="J279" s="2">
        <f>G279-I279</f>
        <v>1.01783703703709</v>
      </c>
      <c r="K279" s="2">
        <f>90+J279</f>
        <v>91.01783703703708</v>
      </c>
      <c r="L279" s="2">
        <f>EXP(0.06*K279)</f>
        <v>235.34916553865293</v>
      </c>
      <c r="M279" s="2">
        <f>SUMIF(A:A,A279,L:L)</f>
        <v>2498.777003694872</v>
      </c>
      <c r="N279" s="3">
        <f>L279/M279</f>
        <v>0.09418574174111922</v>
      </c>
      <c r="O279" s="7">
        <f>1/N279</f>
        <v>10.617318306507789</v>
      </c>
      <c r="P279" s="3">
        <f>IF(O279&gt;21,"",N279)</f>
        <v>0.09418574174111922</v>
      </c>
      <c r="Q279" s="3">
        <f>IF(ISNUMBER(P279),SUMIF(A:A,A279,P:P),"")</f>
        <v>0.9645665315985479</v>
      </c>
      <c r="R279" s="3">
        <f>_xlfn.IFERROR(P279*(1/Q279),"")</f>
        <v>0.09764566637516228</v>
      </c>
      <c r="S279" s="8">
        <f>_xlfn.IFERROR(1/R279,"")</f>
        <v>10.241109893785985</v>
      </c>
    </row>
    <row r="280" spans="1:19" ht="15">
      <c r="A280" s="1">
        <v>31</v>
      </c>
      <c r="B280" s="5">
        <v>0.6180555555555556</v>
      </c>
      <c r="C280" s="1" t="s">
        <v>252</v>
      </c>
      <c r="D280" s="1">
        <v>6</v>
      </c>
      <c r="E280" s="1">
        <v>13</v>
      </c>
      <c r="F280" s="1" t="s">
        <v>313</v>
      </c>
      <c r="G280" s="2">
        <v>51.198533333333295</v>
      </c>
      <c r="H280" s="6">
        <f>1+_xlfn.COUNTIFS(A:A,A280,O:O,"&lt;"&amp;O280)</f>
        <v>5</v>
      </c>
      <c r="I280" s="2">
        <f>_xlfn.AVERAGEIF(A:A,A280,G:G)</f>
        <v>51.01252962962962</v>
      </c>
      <c r="J280" s="2">
        <f>G280-I280</f>
        <v>0.18600370370367614</v>
      </c>
      <c r="K280" s="2">
        <f>90+J280</f>
        <v>90.18600370370368</v>
      </c>
      <c r="L280" s="2">
        <f>EXP(0.06*K280)</f>
        <v>223.89120059337623</v>
      </c>
      <c r="M280" s="2">
        <f>SUMIF(A:A,A280,L:L)</f>
        <v>2498.777003694872</v>
      </c>
      <c r="N280" s="3">
        <f>L280/M280</f>
        <v>0.0896003125778389</v>
      </c>
      <c r="O280" s="7">
        <f>1/N280</f>
        <v>11.160675350672077</v>
      </c>
      <c r="P280" s="3">
        <f>IF(O280&gt;21,"",N280)</f>
        <v>0.0896003125778389</v>
      </c>
      <c r="Q280" s="3">
        <f>IF(ISNUMBER(P280),SUMIF(A:A,A280,P:P),"")</f>
        <v>0.9645665315985479</v>
      </c>
      <c r="R280" s="3">
        <f>_xlfn.IFERROR(P280*(1/Q280),"")</f>
        <v>0.09289179091601586</v>
      </c>
      <c r="S280" s="8">
        <f>_xlfn.IFERROR(1/R280,"")</f>
        <v>10.765213913295172</v>
      </c>
    </row>
    <row r="281" spans="1:19" ht="15">
      <c r="A281" s="1">
        <v>31</v>
      </c>
      <c r="B281" s="5">
        <v>0.6180555555555556</v>
      </c>
      <c r="C281" s="1" t="s">
        <v>252</v>
      </c>
      <c r="D281" s="1">
        <v>6</v>
      </c>
      <c r="E281" s="1">
        <v>2</v>
      </c>
      <c r="F281" s="1" t="s">
        <v>306</v>
      </c>
      <c r="G281" s="2">
        <v>49.0981</v>
      </c>
      <c r="H281" s="6">
        <f>1+_xlfn.COUNTIFS(A:A,A281,O:O,"&lt;"&amp;O281)</f>
        <v>6</v>
      </c>
      <c r="I281" s="2">
        <f>_xlfn.AVERAGEIF(A:A,A281,G:G)</f>
        <v>51.01252962962962</v>
      </c>
      <c r="J281" s="2">
        <f>G281-I281</f>
        <v>-1.9144296296296162</v>
      </c>
      <c r="K281" s="2">
        <f>90+J281</f>
        <v>88.08557037037039</v>
      </c>
      <c r="L281" s="2">
        <f>EXP(0.06*K281)</f>
        <v>197.3806745430317</v>
      </c>
      <c r="M281" s="2">
        <f>SUMIF(A:A,A281,L:L)</f>
        <v>2498.777003694872</v>
      </c>
      <c r="N281" s="3">
        <f>L281/M281</f>
        <v>0.07899091205464528</v>
      </c>
      <c r="O281" s="7">
        <f>1/N281</f>
        <v>12.65968418377304</v>
      </c>
      <c r="P281" s="3">
        <f>IF(O281&gt;21,"",N281)</f>
        <v>0.07899091205464528</v>
      </c>
      <c r="Q281" s="3">
        <f>IF(ISNUMBER(P281),SUMIF(A:A,A281,P:P),"")</f>
        <v>0.9645665315985479</v>
      </c>
      <c r="R281" s="3">
        <f>_xlfn.IFERROR(P281*(1/Q281),"")</f>
        <v>0.08189265277920847</v>
      </c>
      <c r="S281" s="8">
        <f>_xlfn.IFERROR(1/R281,"")</f>
        <v>12.211107664274952</v>
      </c>
    </row>
    <row r="282" spans="1:19" ht="15">
      <c r="A282" s="1">
        <v>31</v>
      </c>
      <c r="B282" s="5">
        <v>0.6180555555555556</v>
      </c>
      <c r="C282" s="1" t="s">
        <v>252</v>
      </c>
      <c r="D282" s="1">
        <v>6</v>
      </c>
      <c r="E282" s="1">
        <v>5</v>
      </c>
      <c r="F282" s="1" t="s">
        <v>308</v>
      </c>
      <c r="G282" s="2">
        <v>41.2311</v>
      </c>
      <c r="H282" s="6">
        <f>1+_xlfn.COUNTIFS(A:A,A282,O:O,"&lt;"&amp;O282)</f>
        <v>7</v>
      </c>
      <c r="I282" s="2">
        <f>_xlfn.AVERAGEIF(A:A,A282,G:G)</f>
        <v>51.01252962962962</v>
      </c>
      <c r="J282" s="2">
        <f>G282-I282</f>
        <v>-9.78142962962962</v>
      </c>
      <c r="K282" s="2">
        <f>90+J282</f>
        <v>80.21857037037037</v>
      </c>
      <c r="L282" s="2">
        <f>EXP(0.06*K282)</f>
        <v>123.11442681513212</v>
      </c>
      <c r="M282" s="2">
        <f>SUMIF(A:A,A282,L:L)</f>
        <v>2498.777003694872</v>
      </c>
      <c r="N282" s="3">
        <f>L282/M282</f>
        <v>0.049269873475338635</v>
      </c>
      <c r="O282" s="7">
        <f>1/N282</f>
        <v>20.296378485740103</v>
      </c>
      <c r="P282" s="3">
        <f>IF(O282&gt;21,"",N282)</f>
        <v>0.049269873475338635</v>
      </c>
      <c r="Q282" s="3">
        <f>IF(ISNUMBER(P282),SUMIF(A:A,A282,P:P),"")</f>
        <v>0.9645665315985479</v>
      </c>
      <c r="R282" s="3">
        <f>_xlfn.IFERROR(P282*(1/Q282),"")</f>
        <v>0.051079808246804005</v>
      </c>
      <c r="S282" s="8">
        <f>_xlfn.IFERROR(1/R282,"")</f>
        <v>19.577207400001715</v>
      </c>
    </row>
    <row r="283" spans="1:19" ht="15">
      <c r="A283" s="1">
        <v>31</v>
      </c>
      <c r="B283" s="5">
        <v>0.6180555555555556</v>
      </c>
      <c r="C283" s="1" t="s">
        <v>252</v>
      </c>
      <c r="D283" s="1">
        <v>6</v>
      </c>
      <c r="E283" s="1">
        <v>7</v>
      </c>
      <c r="F283" s="1" t="s">
        <v>310</v>
      </c>
      <c r="G283" s="2">
        <v>40.774</v>
      </c>
      <c r="H283" s="6">
        <f>1+_xlfn.COUNTIFS(A:A,A283,O:O,"&lt;"&amp;O283)</f>
        <v>8</v>
      </c>
      <c r="I283" s="2">
        <f>_xlfn.AVERAGEIF(A:A,A283,G:G)</f>
        <v>51.01252962962962</v>
      </c>
      <c r="J283" s="2">
        <f>G283-I283</f>
        <v>-10.238529629629618</v>
      </c>
      <c r="K283" s="2">
        <f>90+J283</f>
        <v>79.76147037037038</v>
      </c>
      <c r="L283" s="2">
        <f>EXP(0.06*K283)</f>
        <v>119.78377257673289</v>
      </c>
      <c r="M283" s="2">
        <f>SUMIF(A:A,A283,L:L)</f>
        <v>2498.777003694872</v>
      </c>
      <c r="N283" s="3">
        <f>L283/M283</f>
        <v>0.04793695972054007</v>
      </c>
      <c r="O283" s="7">
        <f>1/N283</f>
        <v>20.860730547572025</v>
      </c>
      <c r="P283" s="3">
        <f>IF(O283&gt;21,"",N283)</f>
        <v>0.04793695972054007</v>
      </c>
      <c r="Q283" s="3">
        <f>IF(ISNUMBER(P283),SUMIF(A:A,A283,P:P),"")</f>
        <v>0.9645665315985479</v>
      </c>
      <c r="R283" s="3">
        <f>_xlfn.IFERROR(P283*(1/Q283),"")</f>
        <v>0.0496979297437322</v>
      </c>
      <c r="S283" s="8">
        <f>_xlfn.IFERROR(1/R283,"")</f>
        <v>20.12156251088342</v>
      </c>
    </row>
    <row r="284" spans="1:19" ht="15">
      <c r="A284" s="1">
        <v>31</v>
      </c>
      <c r="B284" s="5">
        <v>0.6180555555555556</v>
      </c>
      <c r="C284" s="1" t="s">
        <v>252</v>
      </c>
      <c r="D284" s="1">
        <v>6</v>
      </c>
      <c r="E284" s="1">
        <v>10</v>
      </c>
      <c r="F284" s="1" t="s">
        <v>312</v>
      </c>
      <c r="G284" s="2">
        <v>35.7368333333333</v>
      </c>
      <c r="H284" s="6">
        <f>1+_xlfn.COUNTIFS(A:A,A284,O:O,"&lt;"&amp;O284)</f>
        <v>9</v>
      </c>
      <c r="I284" s="2">
        <f>_xlfn.AVERAGEIF(A:A,A284,G:G)</f>
        <v>51.01252962962962</v>
      </c>
      <c r="J284" s="2">
        <f>G284-I284</f>
        <v>-15.275696296296317</v>
      </c>
      <c r="K284" s="2">
        <f>90+J284</f>
        <v>74.72430370370368</v>
      </c>
      <c r="L284" s="2">
        <f>EXP(0.06*K284)</f>
        <v>88.54033600269726</v>
      </c>
      <c r="M284" s="2">
        <f>SUMIF(A:A,A284,L:L)</f>
        <v>2498.777003694872</v>
      </c>
      <c r="N284" s="3">
        <f>L284/M284</f>
        <v>0.03543346840145204</v>
      </c>
      <c r="O284" s="7">
        <f>1/N284</f>
        <v>28.22190559135387</v>
      </c>
      <c r="P284" s="3">
        <f>IF(O284&gt;21,"",N284)</f>
      </c>
      <c r="Q284" s="3">
        <f>IF(ISNUMBER(P284),SUMIF(A:A,A284,P:P),"")</f>
      </c>
      <c r="R284" s="3">
        <f>_xlfn.IFERROR(P284*(1/Q284),"")</f>
      </c>
      <c r="S284" s="8">
        <f>_xlfn.IFERROR(1/R284,"")</f>
      </c>
    </row>
    <row r="285" spans="1:19" ht="15">
      <c r="A285" s="1">
        <v>44</v>
      </c>
      <c r="B285" s="5">
        <v>0.6215277777777778</v>
      </c>
      <c r="C285" s="1" t="s">
        <v>356</v>
      </c>
      <c r="D285" s="1">
        <v>4</v>
      </c>
      <c r="E285" s="1">
        <v>4</v>
      </c>
      <c r="F285" s="1" t="s">
        <v>401</v>
      </c>
      <c r="G285" s="2">
        <v>72.5526333333333</v>
      </c>
      <c r="H285" s="6">
        <f>1+_xlfn.COUNTIFS(A:A,A285,O:O,"&lt;"&amp;O285)</f>
        <v>1</v>
      </c>
      <c r="I285" s="2">
        <f>_xlfn.AVERAGEIF(A:A,A285,G:G)</f>
        <v>49.27202916666666</v>
      </c>
      <c r="J285" s="2">
        <f>G285-I285</f>
        <v>23.28060416666664</v>
      </c>
      <c r="K285" s="2">
        <f>90+J285</f>
        <v>113.28060416666665</v>
      </c>
      <c r="L285" s="2">
        <f>EXP(0.06*K285)</f>
        <v>895.0112159642805</v>
      </c>
      <c r="M285" s="2">
        <f>SUMIF(A:A,A285,L:L)</f>
        <v>4450.665144488764</v>
      </c>
      <c r="N285" s="3">
        <f>L285/M285</f>
        <v>0.20109605798417982</v>
      </c>
      <c r="O285" s="7">
        <f>1/N285</f>
        <v>4.9727478998055235</v>
      </c>
      <c r="P285" s="3">
        <f>IF(O285&gt;21,"",N285)</f>
        <v>0.20109605798417982</v>
      </c>
      <c r="Q285" s="3">
        <f>IF(ISNUMBER(P285),SUMIF(A:A,A285,P:P),"")</f>
        <v>0.8053093174344046</v>
      </c>
      <c r="R285" s="3">
        <f>_xlfn.IFERROR(P285*(1/Q285),"")</f>
        <v>0.24971281671599416</v>
      </c>
      <c r="S285" s="8">
        <f>_xlfn.IFERROR(1/R285,"")</f>
        <v>4.004600216965755</v>
      </c>
    </row>
    <row r="286" spans="1:19" ht="15">
      <c r="A286" s="1">
        <v>44</v>
      </c>
      <c r="B286" s="5">
        <v>0.6215277777777778</v>
      </c>
      <c r="C286" s="1" t="s">
        <v>356</v>
      </c>
      <c r="D286" s="1">
        <v>4</v>
      </c>
      <c r="E286" s="1">
        <v>3</v>
      </c>
      <c r="F286" s="1" t="s">
        <v>400</v>
      </c>
      <c r="G286" s="2">
        <v>61.584533333333304</v>
      </c>
      <c r="H286" s="6">
        <f>1+_xlfn.COUNTIFS(A:A,A286,O:O,"&lt;"&amp;O286)</f>
        <v>2</v>
      </c>
      <c r="I286" s="2">
        <f>_xlfn.AVERAGEIF(A:A,A286,G:G)</f>
        <v>49.27202916666666</v>
      </c>
      <c r="J286" s="2">
        <f>G286-I286</f>
        <v>12.312504166666642</v>
      </c>
      <c r="K286" s="2">
        <f>90+J286</f>
        <v>102.31250416666664</v>
      </c>
      <c r="L286" s="2">
        <f>EXP(0.06*K286)</f>
        <v>463.47398215502284</v>
      </c>
      <c r="M286" s="2">
        <f>SUMIF(A:A,A286,L:L)</f>
        <v>4450.665144488764</v>
      </c>
      <c r="N286" s="3">
        <f>L286/M286</f>
        <v>0.10413589140242112</v>
      </c>
      <c r="O286" s="7">
        <f>1/N286</f>
        <v>9.602837086548917</v>
      </c>
      <c r="P286" s="3">
        <f>IF(O286&gt;21,"",N286)</f>
        <v>0.10413589140242112</v>
      </c>
      <c r="Q286" s="3">
        <f>IF(ISNUMBER(P286),SUMIF(A:A,A286,P:P),"")</f>
        <v>0.8053093174344046</v>
      </c>
      <c r="R286" s="3">
        <f>_xlfn.IFERROR(P286*(1/Q286),"")</f>
        <v>0.12931166838374916</v>
      </c>
      <c r="S286" s="8">
        <f>_xlfn.IFERROR(1/R286,"")</f>
        <v>7.733254179602495</v>
      </c>
    </row>
    <row r="287" spans="1:19" ht="15">
      <c r="A287" s="1">
        <v>44</v>
      </c>
      <c r="B287" s="5">
        <v>0.6215277777777778</v>
      </c>
      <c r="C287" s="1" t="s">
        <v>356</v>
      </c>
      <c r="D287" s="1">
        <v>4</v>
      </c>
      <c r="E287" s="1">
        <v>2</v>
      </c>
      <c r="F287" s="1" t="s">
        <v>399</v>
      </c>
      <c r="G287" s="2">
        <v>59.7587</v>
      </c>
      <c r="H287" s="6">
        <f>1+_xlfn.COUNTIFS(A:A,A287,O:O,"&lt;"&amp;O287)</f>
        <v>3</v>
      </c>
      <c r="I287" s="2">
        <f>_xlfn.AVERAGEIF(A:A,A287,G:G)</f>
        <v>49.27202916666666</v>
      </c>
      <c r="J287" s="2">
        <f>G287-I287</f>
        <v>10.486670833333335</v>
      </c>
      <c r="K287" s="2">
        <f>90+J287</f>
        <v>100.48667083333333</v>
      </c>
      <c r="L287" s="2">
        <f>EXP(0.06*K287)</f>
        <v>415.382694197483</v>
      </c>
      <c r="M287" s="2">
        <f>SUMIF(A:A,A287,L:L)</f>
        <v>4450.665144488764</v>
      </c>
      <c r="N287" s="3">
        <f>L287/M287</f>
        <v>0.09333047549349995</v>
      </c>
      <c r="O287" s="7">
        <f>1/N287</f>
        <v>10.7146137926796</v>
      </c>
      <c r="P287" s="3">
        <f>IF(O287&gt;21,"",N287)</f>
        <v>0.09333047549349995</v>
      </c>
      <c r="Q287" s="3">
        <f>IF(ISNUMBER(P287),SUMIF(A:A,A287,P:P),"")</f>
        <v>0.8053093174344046</v>
      </c>
      <c r="R287" s="3">
        <f>_xlfn.IFERROR(P287*(1/Q287),"")</f>
        <v>0.1158939471740336</v>
      </c>
      <c r="S287" s="8">
        <f>_xlfn.IFERROR(1/R287,"")</f>
        <v>8.628578319956066</v>
      </c>
    </row>
    <row r="288" spans="1:19" ht="15">
      <c r="A288" s="1">
        <v>44</v>
      </c>
      <c r="B288" s="5">
        <v>0.6215277777777778</v>
      </c>
      <c r="C288" s="1" t="s">
        <v>356</v>
      </c>
      <c r="D288" s="1">
        <v>4</v>
      </c>
      <c r="E288" s="1">
        <v>7</v>
      </c>
      <c r="F288" s="1" t="s">
        <v>404</v>
      </c>
      <c r="G288" s="2">
        <v>59.6713333333333</v>
      </c>
      <c r="H288" s="6">
        <f>1+_xlfn.COUNTIFS(A:A,A288,O:O,"&lt;"&amp;O288)</f>
        <v>4</v>
      </c>
      <c r="I288" s="2">
        <f>_xlfn.AVERAGEIF(A:A,A288,G:G)</f>
        <v>49.27202916666666</v>
      </c>
      <c r="J288" s="2">
        <f>G288-I288</f>
        <v>10.399304166666639</v>
      </c>
      <c r="K288" s="2">
        <f>90+J288</f>
        <v>100.39930416666664</v>
      </c>
      <c r="L288" s="2">
        <f>EXP(0.06*K288)</f>
        <v>413.2109552153912</v>
      </c>
      <c r="M288" s="2">
        <f>SUMIF(A:A,A288,L:L)</f>
        <v>4450.665144488764</v>
      </c>
      <c r="N288" s="3">
        <f>L288/M288</f>
        <v>0.09284251719702352</v>
      </c>
      <c r="O288" s="7">
        <f>1/N288</f>
        <v>10.770927266845577</v>
      </c>
      <c r="P288" s="3">
        <f>IF(O288&gt;21,"",N288)</f>
        <v>0.09284251719702352</v>
      </c>
      <c r="Q288" s="3">
        <f>IF(ISNUMBER(P288),SUMIF(A:A,A288,P:P),"")</f>
        <v>0.8053093174344046</v>
      </c>
      <c r="R288" s="3">
        <f>_xlfn.IFERROR(P288*(1/Q288),"")</f>
        <v>0.1152880206239336</v>
      </c>
      <c r="S288" s="8">
        <f>_xlfn.IFERROR(1/R288,"")</f>
        <v>8.673928085399027</v>
      </c>
    </row>
    <row r="289" spans="1:19" ht="15">
      <c r="A289" s="1">
        <v>44</v>
      </c>
      <c r="B289" s="5">
        <v>0.6215277777777778</v>
      </c>
      <c r="C289" s="1" t="s">
        <v>356</v>
      </c>
      <c r="D289" s="1">
        <v>4</v>
      </c>
      <c r="E289" s="1">
        <v>10</v>
      </c>
      <c r="F289" s="1" t="s">
        <v>407</v>
      </c>
      <c r="G289" s="2">
        <v>55.3945</v>
      </c>
      <c r="H289" s="6">
        <f>1+_xlfn.COUNTIFS(A:A,A289,O:O,"&lt;"&amp;O289)</f>
        <v>5</v>
      </c>
      <c r="I289" s="2">
        <f>_xlfn.AVERAGEIF(A:A,A289,G:G)</f>
        <v>49.27202916666666</v>
      </c>
      <c r="J289" s="2">
        <f>G289-I289</f>
        <v>6.122470833333338</v>
      </c>
      <c r="K289" s="2">
        <f>90+J289</f>
        <v>96.12247083333334</v>
      </c>
      <c r="L289" s="2">
        <f>EXP(0.06*K289)</f>
        <v>319.68887269441524</v>
      </c>
      <c r="M289" s="2">
        <f>SUMIF(A:A,A289,L:L)</f>
        <v>4450.665144488764</v>
      </c>
      <c r="N289" s="3">
        <f>L289/M289</f>
        <v>0.07182945971351819</v>
      </c>
      <c r="O289" s="7">
        <f>1/N289</f>
        <v>13.921864427052089</v>
      </c>
      <c r="P289" s="3">
        <f>IF(O289&gt;21,"",N289)</f>
        <v>0.07182945971351819</v>
      </c>
      <c r="Q289" s="3">
        <f>IF(ISNUMBER(P289),SUMIF(A:A,A289,P:P),"")</f>
        <v>0.8053093174344046</v>
      </c>
      <c r="R289" s="3">
        <f>_xlfn.IFERROR(P289*(1/Q289),"")</f>
        <v>0.08919486979531807</v>
      </c>
      <c r="S289" s="8">
        <f>_xlfn.IFERROR(1/R289,"")</f>
        <v>11.211407139163637</v>
      </c>
    </row>
    <row r="290" spans="1:19" ht="15">
      <c r="A290" s="1">
        <v>44</v>
      </c>
      <c r="B290" s="5">
        <v>0.6215277777777778</v>
      </c>
      <c r="C290" s="1" t="s">
        <v>356</v>
      </c>
      <c r="D290" s="1">
        <v>4</v>
      </c>
      <c r="E290" s="1">
        <v>8</v>
      </c>
      <c r="F290" s="1" t="s">
        <v>405</v>
      </c>
      <c r="G290" s="2">
        <v>54.8159333333333</v>
      </c>
      <c r="H290" s="6">
        <f>1+_xlfn.COUNTIFS(A:A,A290,O:O,"&lt;"&amp;O290)</f>
        <v>6</v>
      </c>
      <c r="I290" s="2">
        <f>_xlfn.AVERAGEIF(A:A,A290,G:G)</f>
        <v>49.27202916666666</v>
      </c>
      <c r="J290" s="2">
        <f>G290-I290</f>
        <v>5.5439041666666355</v>
      </c>
      <c r="K290" s="2">
        <f>90+J290</f>
        <v>95.54390416666664</v>
      </c>
      <c r="L290" s="2">
        <f>EXP(0.06*K290)</f>
        <v>308.7816059029441</v>
      </c>
      <c r="M290" s="2">
        <f>SUMIF(A:A,A290,L:L)</f>
        <v>4450.665144488764</v>
      </c>
      <c r="N290" s="3">
        <f>L290/M290</f>
        <v>0.06937875483292802</v>
      </c>
      <c r="O290" s="7">
        <f>1/N290</f>
        <v>14.41363429493819</v>
      </c>
      <c r="P290" s="3">
        <f>IF(O290&gt;21,"",N290)</f>
        <v>0.06937875483292802</v>
      </c>
      <c r="Q290" s="3">
        <f>IF(ISNUMBER(P290),SUMIF(A:A,A290,P:P),"")</f>
        <v>0.8053093174344046</v>
      </c>
      <c r="R290" s="3">
        <f>_xlfn.IFERROR(P290*(1/Q290),"")</f>
        <v>0.08615168523562895</v>
      </c>
      <c r="S290" s="8">
        <f>_xlfn.IFERROR(1/R290,"")</f>
        <v>11.607433995805799</v>
      </c>
    </row>
    <row r="291" spans="1:19" ht="15">
      <c r="A291" s="1">
        <v>44</v>
      </c>
      <c r="B291" s="5">
        <v>0.6215277777777778</v>
      </c>
      <c r="C291" s="1" t="s">
        <v>356</v>
      </c>
      <c r="D291" s="1">
        <v>4</v>
      </c>
      <c r="E291" s="1">
        <v>6</v>
      </c>
      <c r="F291" s="1" t="s">
        <v>403</v>
      </c>
      <c r="G291" s="2">
        <v>54.4933</v>
      </c>
      <c r="H291" s="6">
        <f>1+_xlfn.COUNTIFS(A:A,A291,O:O,"&lt;"&amp;O291)</f>
        <v>7</v>
      </c>
      <c r="I291" s="2">
        <f>_xlfn.AVERAGEIF(A:A,A291,G:G)</f>
        <v>49.27202916666666</v>
      </c>
      <c r="J291" s="2">
        <f>G291-I291</f>
        <v>5.221270833333335</v>
      </c>
      <c r="K291" s="2">
        <f>90+J291</f>
        <v>95.22127083333334</v>
      </c>
      <c r="L291" s="2">
        <f>EXP(0.06*K291)</f>
        <v>302.8616952549601</v>
      </c>
      <c r="M291" s="2">
        <f>SUMIF(A:A,A291,L:L)</f>
        <v>4450.665144488764</v>
      </c>
      <c r="N291" s="3">
        <f>L291/M291</f>
        <v>0.06804863664703965</v>
      </c>
      <c r="O291" s="7">
        <f>1/N291</f>
        <v>14.695371564707218</v>
      </c>
      <c r="P291" s="3">
        <f>IF(O291&gt;21,"",N291)</f>
        <v>0.06804863664703965</v>
      </c>
      <c r="Q291" s="3">
        <f>IF(ISNUMBER(P291),SUMIF(A:A,A291,P:P),"")</f>
        <v>0.8053093174344046</v>
      </c>
      <c r="R291" s="3">
        <f>_xlfn.IFERROR(P291*(1/Q291),"")</f>
        <v>0.08449999916036297</v>
      </c>
      <c r="S291" s="8">
        <f>_xlfn.IFERROR(1/R291,"")</f>
        <v>11.834319644219326</v>
      </c>
    </row>
    <row r="292" spans="1:19" ht="15">
      <c r="A292" s="1">
        <v>44</v>
      </c>
      <c r="B292" s="5">
        <v>0.6215277777777778</v>
      </c>
      <c r="C292" s="1" t="s">
        <v>356</v>
      </c>
      <c r="D292" s="1">
        <v>4</v>
      </c>
      <c r="E292" s="1">
        <v>1</v>
      </c>
      <c r="F292" s="1" t="s">
        <v>398</v>
      </c>
      <c r="G292" s="2">
        <v>50.9656333333333</v>
      </c>
      <c r="H292" s="6">
        <f>1+_xlfn.COUNTIFS(A:A,A292,O:O,"&lt;"&amp;O292)</f>
        <v>8</v>
      </c>
      <c r="I292" s="2">
        <f>_xlfn.AVERAGEIF(A:A,A292,G:G)</f>
        <v>49.27202916666666</v>
      </c>
      <c r="J292" s="2">
        <f>G292-I292</f>
        <v>1.6936041666666384</v>
      </c>
      <c r="K292" s="2">
        <f>90+J292</f>
        <v>91.69360416666663</v>
      </c>
      <c r="L292" s="2">
        <f>EXP(0.06*K292)</f>
        <v>245.08773537196652</v>
      </c>
      <c r="M292" s="2">
        <f>SUMIF(A:A,A292,L:L)</f>
        <v>4450.665144488764</v>
      </c>
      <c r="N292" s="3">
        <f>L292/M292</f>
        <v>0.05506766458839471</v>
      </c>
      <c r="O292" s="7">
        <f>1/N292</f>
        <v>18.159477208168113</v>
      </c>
      <c r="P292" s="3">
        <f>IF(O292&gt;21,"",N292)</f>
        <v>0.05506766458839471</v>
      </c>
      <c r="Q292" s="3">
        <f>IF(ISNUMBER(P292),SUMIF(A:A,A292,P:P),"")</f>
        <v>0.8053093174344046</v>
      </c>
      <c r="R292" s="3">
        <f>_xlfn.IFERROR(P292*(1/Q292),"")</f>
        <v>0.0683807617721748</v>
      </c>
      <c r="S292" s="8">
        <f>_xlfn.IFERROR(1/R292,"")</f>
        <v>14.62399619547549</v>
      </c>
    </row>
    <row r="293" spans="1:19" ht="15">
      <c r="A293" s="1">
        <v>44</v>
      </c>
      <c r="B293" s="5">
        <v>0.6215277777777778</v>
      </c>
      <c r="C293" s="1" t="s">
        <v>356</v>
      </c>
      <c r="D293" s="1">
        <v>4</v>
      </c>
      <c r="E293" s="1">
        <v>5</v>
      </c>
      <c r="F293" s="1" t="s">
        <v>402</v>
      </c>
      <c r="G293" s="2">
        <v>49.216</v>
      </c>
      <c r="H293" s="6">
        <f>1+_xlfn.COUNTIFS(A:A,A293,O:O,"&lt;"&amp;O293)</f>
        <v>9</v>
      </c>
      <c r="I293" s="2">
        <f>_xlfn.AVERAGEIF(A:A,A293,G:G)</f>
        <v>49.27202916666666</v>
      </c>
      <c r="J293" s="2">
        <f>G293-I293</f>
        <v>-0.05602916666666147</v>
      </c>
      <c r="K293" s="2">
        <f>90+J293</f>
        <v>89.94397083333334</v>
      </c>
      <c r="L293" s="2">
        <f>EXP(0.06*K293)</f>
        <v>220.6633528808786</v>
      </c>
      <c r="M293" s="2">
        <f>SUMIF(A:A,A293,L:L)</f>
        <v>4450.665144488764</v>
      </c>
      <c r="N293" s="3">
        <f>L293/M293</f>
        <v>0.04957985957539962</v>
      </c>
      <c r="O293" s="7">
        <f>1/N293</f>
        <v>20.169480280177655</v>
      </c>
      <c r="P293" s="3">
        <f>IF(O293&gt;21,"",N293)</f>
        <v>0.04957985957539962</v>
      </c>
      <c r="Q293" s="3">
        <f>IF(ISNUMBER(P293),SUMIF(A:A,A293,P:P),"")</f>
        <v>0.8053093174344046</v>
      </c>
      <c r="R293" s="3">
        <f>_xlfn.IFERROR(P293*(1/Q293),"")</f>
        <v>0.06156623113880473</v>
      </c>
      <c r="S293" s="8">
        <f>_xlfn.IFERROR(1/R293,"")</f>
        <v>16.24267039743655</v>
      </c>
    </row>
    <row r="294" spans="1:19" ht="15">
      <c r="A294" s="1">
        <v>44</v>
      </c>
      <c r="B294" s="5">
        <v>0.6215277777777778</v>
      </c>
      <c r="C294" s="1" t="s">
        <v>356</v>
      </c>
      <c r="D294" s="1">
        <v>4</v>
      </c>
      <c r="E294" s="1">
        <v>9</v>
      </c>
      <c r="F294" s="1" t="s">
        <v>406</v>
      </c>
      <c r="G294" s="2">
        <v>37.1832666666667</v>
      </c>
      <c r="H294" s="6">
        <f>1+_xlfn.COUNTIFS(A:A,A294,O:O,"&lt;"&amp;O294)</f>
        <v>14</v>
      </c>
      <c r="I294" s="2">
        <f>_xlfn.AVERAGEIF(A:A,A294,G:G)</f>
        <v>49.27202916666666</v>
      </c>
      <c r="J294" s="2">
        <f>G294-I294</f>
        <v>-12.088762499999966</v>
      </c>
      <c r="K294" s="2">
        <f>90+J294</f>
        <v>77.91123750000003</v>
      </c>
      <c r="L294" s="2">
        <f>EXP(0.06*K294)</f>
        <v>107.19764177208475</v>
      </c>
      <c r="M294" s="2">
        <f>SUMIF(A:A,A294,L:L)</f>
        <v>4450.665144488764</v>
      </c>
      <c r="N294" s="3">
        <f>L294/M294</f>
        <v>0.02408575758722874</v>
      </c>
      <c r="O294" s="7">
        <f>1/N294</f>
        <v>41.51831207212021</v>
      </c>
      <c r="P294" s="3">
        <f>IF(O294&gt;21,"",N294)</f>
      </c>
      <c r="Q294" s="3">
        <f>IF(ISNUMBER(P294),SUMIF(A:A,A294,P:P),"")</f>
      </c>
      <c r="R294" s="3">
        <f>_xlfn.IFERROR(P294*(1/Q294),"")</f>
      </c>
      <c r="S294" s="8">
        <f>_xlfn.IFERROR(1/R294,"")</f>
      </c>
    </row>
    <row r="295" spans="1:19" ht="15">
      <c r="A295" s="1">
        <v>44</v>
      </c>
      <c r="B295" s="5">
        <v>0.6215277777777778</v>
      </c>
      <c r="C295" s="1" t="s">
        <v>356</v>
      </c>
      <c r="D295" s="1">
        <v>4</v>
      </c>
      <c r="E295" s="1">
        <v>11</v>
      </c>
      <c r="F295" s="1" t="s">
        <v>408</v>
      </c>
      <c r="G295" s="2">
        <v>31.497199999999996</v>
      </c>
      <c r="H295" s="6">
        <f>1+_xlfn.COUNTIFS(A:A,A295,O:O,"&lt;"&amp;O295)</f>
        <v>15</v>
      </c>
      <c r="I295" s="2">
        <f>_xlfn.AVERAGEIF(A:A,A295,G:G)</f>
        <v>49.27202916666666</v>
      </c>
      <c r="J295" s="2">
        <f>G295-I295</f>
        <v>-17.774829166666667</v>
      </c>
      <c r="K295" s="2">
        <f>90+J295</f>
        <v>72.22517083333334</v>
      </c>
      <c r="L295" s="2">
        <f>EXP(0.06*K295)</f>
        <v>76.21133843631061</v>
      </c>
      <c r="M295" s="2">
        <f>SUMIF(A:A,A295,L:L)</f>
        <v>4450.665144488764</v>
      </c>
      <c r="N295" s="3">
        <f>L295/M295</f>
        <v>0.017123583995233324</v>
      </c>
      <c r="O295" s="7">
        <f>1/N295</f>
        <v>58.39898938670602</v>
      </c>
      <c r="P295" s="3">
        <f>IF(O295&gt;21,"",N295)</f>
      </c>
      <c r="Q295" s="3">
        <f>IF(ISNUMBER(P295),SUMIF(A:A,A295,P:P),"")</f>
      </c>
      <c r="R295" s="3">
        <f>_xlfn.IFERROR(P295*(1/Q295),"")</f>
      </c>
      <c r="S295" s="8">
        <f>_xlfn.IFERROR(1/R295,"")</f>
      </c>
    </row>
    <row r="296" spans="1:19" ht="15">
      <c r="A296" s="1">
        <v>44</v>
      </c>
      <c r="B296" s="5">
        <v>0.6215277777777778</v>
      </c>
      <c r="C296" s="1" t="s">
        <v>356</v>
      </c>
      <c r="D296" s="1">
        <v>4</v>
      </c>
      <c r="E296" s="1">
        <v>12</v>
      </c>
      <c r="F296" s="1" t="s">
        <v>409</v>
      </c>
      <c r="G296" s="2">
        <v>40.2466333333333</v>
      </c>
      <c r="H296" s="6">
        <f>1+_xlfn.COUNTIFS(A:A,A296,O:O,"&lt;"&amp;O296)</f>
        <v>13</v>
      </c>
      <c r="I296" s="2">
        <f>_xlfn.AVERAGEIF(A:A,A296,G:G)</f>
        <v>49.27202916666666</v>
      </c>
      <c r="J296" s="2">
        <f>G296-I296</f>
        <v>-9.025395833333363</v>
      </c>
      <c r="K296" s="2">
        <f>90+J296</f>
        <v>80.97460416666664</v>
      </c>
      <c r="L296" s="2">
        <f>EXP(0.06*K296)</f>
        <v>128.8277511884709</v>
      </c>
      <c r="M296" s="2">
        <f>SUMIF(A:A,A296,L:L)</f>
        <v>4450.665144488764</v>
      </c>
      <c r="N296" s="3">
        <f>L296/M296</f>
        <v>0.028945729909156982</v>
      </c>
      <c r="O296" s="7">
        <f>1/N296</f>
        <v>34.547410037279796</v>
      </c>
      <c r="P296" s="3">
        <f>IF(O296&gt;21,"",N296)</f>
      </c>
      <c r="Q296" s="3">
        <f>IF(ISNUMBER(P296),SUMIF(A:A,A296,P:P),"")</f>
      </c>
      <c r="R296" s="3">
        <f>_xlfn.IFERROR(P296*(1/Q296),"")</f>
      </c>
      <c r="S296" s="8">
        <f>_xlfn.IFERROR(1/R296,"")</f>
      </c>
    </row>
    <row r="297" spans="1:19" ht="15">
      <c r="A297" s="1">
        <v>44</v>
      </c>
      <c r="B297" s="5">
        <v>0.6215277777777778</v>
      </c>
      <c r="C297" s="1" t="s">
        <v>356</v>
      </c>
      <c r="D297" s="1">
        <v>4</v>
      </c>
      <c r="E297" s="1">
        <v>13</v>
      </c>
      <c r="F297" s="1" t="s">
        <v>410</v>
      </c>
      <c r="G297" s="2">
        <v>47.2032</v>
      </c>
      <c r="H297" s="6">
        <f>1+_xlfn.COUNTIFS(A:A,A297,O:O,"&lt;"&amp;O297)</f>
        <v>10</v>
      </c>
      <c r="I297" s="2">
        <f>_xlfn.AVERAGEIF(A:A,A297,G:G)</f>
        <v>49.27202916666666</v>
      </c>
      <c r="J297" s="2">
        <f>G297-I297</f>
        <v>-2.06882916666666</v>
      </c>
      <c r="K297" s="2">
        <f>90+J297</f>
        <v>87.93117083333334</v>
      </c>
      <c r="L297" s="2">
        <f>EXP(0.06*K297)</f>
        <v>195.56058908423276</v>
      </c>
      <c r="M297" s="2">
        <f>SUMIF(A:A,A297,L:L)</f>
        <v>4450.665144488764</v>
      </c>
      <c r="N297" s="3">
        <f>L297/M297</f>
        <v>0.043939632107887164</v>
      </c>
      <c r="O297" s="7">
        <f>1/N297</f>
        <v>22.758497329805817</v>
      </c>
      <c r="P297" s="3">
        <f>IF(O297&gt;21,"",N297)</f>
      </c>
      <c r="Q297" s="3">
        <f>IF(ISNUMBER(P297),SUMIF(A:A,A297,P:P),"")</f>
      </c>
      <c r="R297" s="3">
        <f>_xlfn.IFERROR(P297*(1/Q297),"")</f>
      </c>
      <c r="S297" s="8">
        <f>_xlfn.IFERROR(1/R297,"")</f>
      </c>
    </row>
    <row r="298" spans="1:19" ht="15">
      <c r="A298" s="1">
        <v>44</v>
      </c>
      <c r="B298" s="5">
        <v>0.6215277777777778</v>
      </c>
      <c r="C298" s="1" t="s">
        <v>356</v>
      </c>
      <c r="D298" s="1">
        <v>4</v>
      </c>
      <c r="E298" s="1">
        <v>14</v>
      </c>
      <c r="F298" s="1" t="s">
        <v>411</v>
      </c>
      <c r="G298" s="2">
        <v>41.9319666666666</v>
      </c>
      <c r="H298" s="6">
        <f>1+_xlfn.COUNTIFS(A:A,A298,O:O,"&lt;"&amp;O298)</f>
        <v>12</v>
      </c>
      <c r="I298" s="2">
        <f>_xlfn.AVERAGEIF(A:A,A298,G:G)</f>
        <v>49.27202916666666</v>
      </c>
      <c r="J298" s="2">
        <f>G298-I298</f>
        <v>-7.340062500000066</v>
      </c>
      <c r="K298" s="2">
        <f>90+J298</f>
        <v>82.65993749999993</v>
      </c>
      <c r="L298" s="2">
        <f>EXP(0.06*K298)</f>
        <v>142.53623527272796</v>
      </c>
      <c r="M298" s="2">
        <f>SUMIF(A:A,A298,L:L)</f>
        <v>4450.665144488764</v>
      </c>
      <c r="N298" s="3">
        <f>L298/M298</f>
        <v>0.032025827746045975</v>
      </c>
      <c r="O298" s="7">
        <f>1/N298</f>
        <v>31.224797932770485</v>
      </c>
      <c r="P298" s="3">
        <f>IF(O298&gt;21,"",N298)</f>
      </c>
      <c r="Q298" s="3">
        <f>IF(ISNUMBER(P298),SUMIF(A:A,A298,P:P),"")</f>
      </c>
      <c r="R298" s="3">
        <f>_xlfn.IFERROR(P298*(1/Q298),"")</f>
      </c>
      <c r="S298" s="8">
        <f>_xlfn.IFERROR(1/R298,"")</f>
      </c>
    </row>
    <row r="299" spans="1:19" ht="15">
      <c r="A299" s="1">
        <v>44</v>
      </c>
      <c r="B299" s="5">
        <v>0.6215277777777778</v>
      </c>
      <c r="C299" s="1" t="s">
        <v>356</v>
      </c>
      <c r="D299" s="1">
        <v>4</v>
      </c>
      <c r="E299" s="1">
        <v>15</v>
      </c>
      <c r="F299" s="1" t="s">
        <v>412</v>
      </c>
      <c r="G299" s="2">
        <v>42.8507333333334</v>
      </c>
      <c r="H299" s="6">
        <f>1+_xlfn.COUNTIFS(A:A,A299,O:O,"&lt;"&amp;O299)</f>
        <v>11</v>
      </c>
      <c r="I299" s="2">
        <f>_xlfn.AVERAGEIF(A:A,A299,G:G)</f>
        <v>49.27202916666666</v>
      </c>
      <c r="J299" s="2">
        <f>G299-I299</f>
        <v>-6.421295833333261</v>
      </c>
      <c r="K299" s="2">
        <f>90+J299</f>
        <v>83.57870416666674</v>
      </c>
      <c r="L299" s="2">
        <f>EXP(0.06*K299)</f>
        <v>150.61429783458135</v>
      </c>
      <c r="M299" s="2">
        <f>SUMIF(A:A,A299,L:L)</f>
        <v>4450.665144488764</v>
      </c>
      <c r="N299" s="3">
        <f>L299/M299</f>
        <v>0.03384085141095961</v>
      </c>
      <c r="O299" s="7">
        <f>1/N299</f>
        <v>29.550083946060013</v>
      </c>
      <c r="P299" s="3">
        <f>IF(O299&gt;21,"",N299)</f>
      </c>
      <c r="Q299" s="3">
        <f>IF(ISNUMBER(P299),SUMIF(A:A,A299,P:P),"")</f>
      </c>
      <c r="R299" s="3">
        <f>_xlfn.IFERROR(P299*(1/Q299),"")</f>
      </c>
      <c r="S299" s="8">
        <f>_xlfn.IFERROR(1/R299,"")</f>
      </c>
    </row>
    <row r="300" spans="1:19" ht="15">
      <c r="A300" s="1">
        <v>44</v>
      </c>
      <c r="B300" s="5">
        <v>0.6215277777777778</v>
      </c>
      <c r="C300" s="1" t="s">
        <v>356</v>
      </c>
      <c r="D300" s="1">
        <v>4</v>
      </c>
      <c r="E300" s="1">
        <v>17</v>
      </c>
      <c r="F300" s="1" t="s">
        <v>413</v>
      </c>
      <c r="G300" s="2">
        <v>28.9869</v>
      </c>
      <c r="H300" s="6">
        <f>1+_xlfn.COUNTIFS(A:A,A300,O:O,"&lt;"&amp;O300)</f>
        <v>16</v>
      </c>
      <c r="I300" s="2">
        <f>_xlfn.AVERAGEIF(A:A,A300,G:G)</f>
        <v>49.27202916666666</v>
      </c>
      <c r="J300" s="2">
        <f>G300-I300</f>
        <v>-20.285129166666664</v>
      </c>
      <c r="K300" s="2">
        <f>90+J300</f>
        <v>69.71487083333334</v>
      </c>
      <c r="L300" s="2">
        <f>EXP(0.06*K300)</f>
        <v>65.55518126301386</v>
      </c>
      <c r="M300" s="2">
        <f>SUMIF(A:A,A300,L:L)</f>
        <v>4450.665144488764</v>
      </c>
      <c r="N300" s="3">
        <f>L300/M300</f>
        <v>0.014729299809083708</v>
      </c>
      <c r="O300" s="7">
        <f>1/N300</f>
        <v>67.89188983601854</v>
      </c>
      <c r="P300" s="3">
        <f>IF(O300&gt;21,"",N300)</f>
      </c>
      <c r="Q300" s="3">
        <f>IF(ISNUMBER(P300),SUMIF(A:A,A300,P:P),"")</f>
      </c>
      <c r="R300" s="3">
        <f>_xlfn.IFERROR(P300*(1/Q300),"")</f>
      </c>
      <c r="S300" s="8">
        <f>_xlfn.IFERROR(1/R300,"")</f>
      </c>
    </row>
    <row r="301" spans="1:19" ht="15">
      <c r="A301" s="1">
        <v>74</v>
      </c>
      <c r="B301" s="5">
        <v>0.6256944444444444</v>
      </c>
      <c r="C301" s="1" t="s">
        <v>699</v>
      </c>
      <c r="D301" s="1">
        <v>5</v>
      </c>
      <c r="E301" s="1">
        <v>1</v>
      </c>
      <c r="F301" s="1" t="s">
        <v>720</v>
      </c>
      <c r="G301" s="2">
        <v>67.4098000000001</v>
      </c>
      <c r="H301" s="6">
        <f>1+_xlfn.COUNTIFS(A:A,A301,O:O,"&lt;"&amp;O301)</f>
        <v>1</v>
      </c>
      <c r="I301" s="2">
        <f>_xlfn.AVERAGEIF(A:A,A301,G:G)</f>
        <v>49.55086666666667</v>
      </c>
      <c r="J301" s="2">
        <f>G301-I301</f>
        <v>17.858933333333432</v>
      </c>
      <c r="K301" s="2">
        <f>90+J301</f>
        <v>107.85893333333343</v>
      </c>
      <c r="L301" s="2">
        <f>EXP(0.06*K301)</f>
        <v>646.4759518032796</v>
      </c>
      <c r="M301" s="2">
        <f>SUMIF(A:A,A301,L:L)</f>
        <v>1915.9609316855806</v>
      </c>
      <c r="N301" s="3">
        <f>L301/M301</f>
        <v>0.3374160407511742</v>
      </c>
      <c r="O301" s="7">
        <f>1/N301</f>
        <v>2.9637002371723193</v>
      </c>
      <c r="P301" s="3">
        <f>IF(O301&gt;21,"",N301)</f>
        <v>0.3374160407511742</v>
      </c>
      <c r="Q301" s="3">
        <f>IF(ISNUMBER(P301),SUMIF(A:A,A301,P:P),"")</f>
        <v>1</v>
      </c>
      <c r="R301" s="3">
        <f>_xlfn.IFERROR(P301*(1/Q301),"")</f>
        <v>0.3374160407511742</v>
      </c>
      <c r="S301" s="8">
        <f>_xlfn.IFERROR(1/R301,"")</f>
        <v>2.9637002371723193</v>
      </c>
    </row>
    <row r="302" spans="1:19" ht="15">
      <c r="A302" s="1">
        <v>74</v>
      </c>
      <c r="B302" s="5">
        <v>0.6256944444444444</v>
      </c>
      <c r="C302" s="1" t="s">
        <v>699</v>
      </c>
      <c r="D302" s="1">
        <v>5</v>
      </c>
      <c r="E302" s="1">
        <v>3</v>
      </c>
      <c r="F302" s="1" t="s">
        <v>722</v>
      </c>
      <c r="G302" s="2">
        <v>61.9035666666666</v>
      </c>
      <c r="H302" s="6">
        <f>1+_xlfn.COUNTIFS(A:A,A302,O:O,"&lt;"&amp;O302)</f>
        <v>2</v>
      </c>
      <c r="I302" s="2">
        <f>_xlfn.AVERAGEIF(A:A,A302,G:G)</f>
        <v>49.55086666666667</v>
      </c>
      <c r="J302" s="2">
        <f>G302-I302</f>
        <v>12.352699999999928</v>
      </c>
      <c r="K302" s="2">
        <f>90+J302</f>
        <v>102.35269999999993</v>
      </c>
      <c r="L302" s="2">
        <f>EXP(0.06*K302)</f>
        <v>464.5931145227714</v>
      </c>
      <c r="M302" s="2">
        <f>SUMIF(A:A,A302,L:L)</f>
        <v>1915.9609316855806</v>
      </c>
      <c r="N302" s="3">
        <f>L302/M302</f>
        <v>0.24248569312634272</v>
      </c>
      <c r="O302" s="7">
        <f>1/N302</f>
        <v>4.123954642878532</v>
      </c>
      <c r="P302" s="3">
        <f>IF(O302&gt;21,"",N302)</f>
        <v>0.24248569312634272</v>
      </c>
      <c r="Q302" s="3">
        <f>IF(ISNUMBER(P302),SUMIF(A:A,A302,P:P),"")</f>
        <v>1</v>
      </c>
      <c r="R302" s="3">
        <f>_xlfn.IFERROR(P302*(1/Q302),"")</f>
        <v>0.24248569312634272</v>
      </c>
      <c r="S302" s="8">
        <f>_xlfn.IFERROR(1/R302,"")</f>
        <v>4.123954642878532</v>
      </c>
    </row>
    <row r="303" spans="1:19" ht="15">
      <c r="A303" s="1">
        <v>74</v>
      </c>
      <c r="B303" s="5">
        <v>0.6256944444444444</v>
      </c>
      <c r="C303" s="1" t="s">
        <v>699</v>
      </c>
      <c r="D303" s="1">
        <v>5</v>
      </c>
      <c r="E303" s="1">
        <v>5</v>
      </c>
      <c r="F303" s="1" t="s">
        <v>724</v>
      </c>
      <c r="G303" s="2">
        <v>50.3335333333333</v>
      </c>
      <c r="H303" s="6">
        <f>1+_xlfn.COUNTIFS(A:A,A303,O:O,"&lt;"&amp;O303)</f>
        <v>3</v>
      </c>
      <c r="I303" s="2">
        <f>_xlfn.AVERAGEIF(A:A,A303,G:G)</f>
        <v>49.55086666666667</v>
      </c>
      <c r="J303" s="2">
        <f>G303-I303</f>
        <v>0.7826666666666284</v>
      </c>
      <c r="K303" s="2">
        <f>90+J303</f>
        <v>90.78266666666663</v>
      </c>
      <c r="L303" s="2">
        <f>EXP(0.06*K303)</f>
        <v>232.0516555231936</v>
      </c>
      <c r="M303" s="2">
        <f>SUMIF(A:A,A303,L:L)</f>
        <v>1915.9609316855806</v>
      </c>
      <c r="N303" s="3">
        <f>L303/M303</f>
        <v>0.12111502467800556</v>
      </c>
      <c r="O303" s="7">
        <f>1/N303</f>
        <v>8.256613930918842</v>
      </c>
      <c r="P303" s="3">
        <f>IF(O303&gt;21,"",N303)</f>
        <v>0.12111502467800556</v>
      </c>
      <c r="Q303" s="3">
        <f>IF(ISNUMBER(P303),SUMIF(A:A,A303,P:P),"")</f>
        <v>1</v>
      </c>
      <c r="R303" s="3">
        <f>_xlfn.IFERROR(P303*(1/Q303),"")</f>
        <v>0.12111502467800556</v>
      </c>
      <c r="S303" s="8">
        <f>_xlfn.IFERROR(1/R303,"")</f>
        <v>8.256613930918842</v>
      </c>
    </row>
    <row r="304" spans="1:19" ht="15">
      <c r="A304" s="1">
        <v>74</v>
      </c>
      <c r="B304" s="5">
        <v>0.6256944444444444</v>
      </c>
      <c r="C304" s="1" t="s">
        <v>699</v>
      </c>
      <c r="D304" s="1">
        <v>5</v>
      </c>
      <c r="E304" s="1">
        <v>2</v>
      </c>
      <c r="F304" s="1" t="s">
        <v>721</v>
      </c>
      <c r="G304" s="2">
        <v>46.6258</v>
      </c>
      <c r="H304" s="6">
        <f>1+_xlfn.COUNTIFS(A:A,A304,O:O,"&lt;"&amp;O304)</f>
        <v>4</v>
      </c>
      <c r="I304" s="2">
        <f>_xlfn.AVERAGEIF(A:A,A304,G:G)</f>
        <v>49.55086666666667</v>
      </c>
      <c r="J304" s="2">
        <f>G304-I304</f>
        <v>-2.925066666666673</v>
      </c>
      <c r="K304" s="2">
        <f>90+J304</f>
        <v>87.07493333333332</v>
      </c>
      <c r="L304" s="2">
        <f>EXP(0.06*K304)</f>
        <v>185.7675200978991</v>
      </c>
      <c r="M304" s="2">
        <f>SUMIF(A:A,A304,L:L)</f>
        <v>1915.9609316855806</v>
      </c>
      <c r="N304" s="3">
        <f>L304/M304</f>
        <v>0.09695788521870786</v>
      </c>
      <c r="O304" s="7">
        <f>1/N304</f>
        <v>10.313756305062764</v>
      </c>
      <c r="P304" s="3">
        <f>IF(O304&gt;21,"",N304)</f>
        <v>0.09695788521870786</v>
      </c>
      <c r="Q304" s="3">
        <f>IF(ISNUMBER(P304),SUMIF(A:A,A304,P:P),"")</f>
        <v>1</v>
      </c>
      <c r="R304" s="3">
        <f>_xlfn.IFERROR(P304*(1/Q304),"")</f>
        <v>0.09695788521870786</v>
      </c>
      <c r="S304" s="8">
        <f>_xlfn.IFERROR(1/R304,"")</f>
        <v>10.313756305062764</v>
      </c>
    </row>
    <row r="305" spans="1:19" ht="15">
      <c r="A305" s="1">
        <v>74</v>
      </c>
      <c r="B305" s="5">
        <v>0.6256944444444444</v>
      </c>
      <c r="C305" s="1" t="s">
        <v>699</v>
      </c>
      <c r="D305" s="1">
        <v>5</v>
      </c>
      <c r="E305" s="1">
        <v>4</v>
      </c>
      <c r="F305" s="1" t="s">
        <v>723</v>
      </c>
      <c r="G305" s="2">
        <v>44.8422333333333</v>
      </c>
      <c r="H305" s="6">
        <f>1+_xlfn.COUNTIFS(A:A,A305,O:O,"&lt;"&amp;O305)</f>
        <v>5</v>
      </c>
      <c r="I305" s="2">
        <f>_xlfn.AVERAGEIF(A:A,A305,G:G)</f>
        <v>49.55086666666667</v>
      </c>
      <c r="J305" s="2">
        <f>G305-I305</f>
        <v>-4.708633333333374</v>
      </c>
      <c r="K305" s="2">
        <f>90+J305</f>
        <v>85.29136666666662</v>
      </c>
      <c r="L305" s="2">
        <f>EXP(0.06*K305)</f>
        <v>166.9145491956581</v>
      </c>
      <c r="M305" s="2">
        <f>SUMIF(A:A,A305,L:L)</f>
        <v>1915.9609316855806</v>
      </c>
      <c r="N305" s="3">
        <f>L305/M305</f>
        <v>0.08711792940830679</v>
      </c>
      <c r="O305" s="7">
        <f>1/N305</f>
        <v>11.478693384838976</v>
      </c>
      <c r="P305" s="3">
        <f>IF(O305&gt;21,"",N305)</f>
        <v>0.08711792940830679</v>
      </c>
      <c r="Q305" s="3">
        <f>IF(ISNUMBER(P305),SUMIF(A:A,A305,P:P),"")</f>
        <v>1</v>
      </c>
      <c r="R305" s="3">
        <f>_xlfn.IFERROR(P305*(1/Q305),"")</f>
        <v>0.08711792940830679</v>
      </c>
      <c r="S305" s="8">
        <f>_xlfn.IFERROR(1/R305,"")</f>
        <v>11.478693384838976</v>
      </c>
    </row>
    <row r="306" spans="1:19" ht="15">
      <c r="A306" s="1">
        <v>74</v>
      </c>
      <c r="B306" s="5">
        <v>0.6256944444444444</v>
      </c>
      <c r="C306" s="1" t="s">
        <v>699</v>
      </c>
      <c r="D306" s="1">
        <v>5</v>
      </c>
      <c r="E306" s="1">
        <v>7</v>
      </c>
      <c r="F306" s="1" t="s">
        <v>725</v>
      </c>
      <c r="G306" s="2">
        <v>38.9294666666667</v>
      </c>
      <c r="H306" s="6">
        <f>1+_xlfn.COUNTIFS(A:A,A306,O:O,"&lt;"&amp;O306)</f>
        <v>6</v>
      </c>
      <c r="I306" s="2">
        <f>_xlfn.AVERAGEIF(A:A,A306,G:G)</f>
        <v>49.55086666666667</v>
      </c>
      <c r="J306" s="2">
        <f>G306-I306</f>
        <v>-10.621399999999973</v>
      </c>
      <c r="K306" s="2">
        <f>90+J306</f>
        <v>79.37860000000003</v>
      </c>
      <c r="L306" s="2">
        <f>EXP(0.06*K306)</f>
        <v>117.06343882109807</v>
      </c>
      <c r="M306" s="2">
        <f>SUMIF(A:A,A306,L:L)</f>
        <v>1915.9609316855806</v>
      </c>
      <c r="N306" s="3">
        <f>L306/M306</f>
        <v>0.061099074039109275</v>
      </c>
      <c r="O306" s="7">
        <f>1/N306</f>
        <v>16.366860148484477</v>
      </c>
      <c r="P306" s="3">
        <f>IF(O306&gt;21,"",N306)</f>
        <v>0.061099074039109275</v>
      </c>
      <c r="Q306" s="3">
        <f>IF(ISNUMBER(P306),SUMIF(A:A,A306,P:P),"")</f>
        <v>1</v>
      </c>
      <c r="R306" s="3">
        <f>_xlfn.IFERROR(P306*(1/Q306),"")</f>
        <v>0.061099074039109275</v>
      </c>
      <c r="S306" s="8">
        <f>_xlfn.IFERROR(1/R306,"")</f>
        <v>16.366860148484477</v>
      </c>
    </row>
    <row r="307" spans="1:19" ht="15">
      <c r="A307" s="1">
        <v>74</v>
      </c>
      <c r="B307" s="5">
        <v>0.6256944444444444</v>
      </c>
      <c r="C307" s="1" t="s">
        <v>699</v>
      </c>
      <c r="D307" s="1">
        <v>5</v>
      </c>
      <c r="E307" s="1">
        <v>9</v>
      </c>
      <c r="F307" s="1" t="s">
        <v>726</v>
      </c>
      <c r="G307" s="2">
        <v>36.811666666666696</v>
      </c>
      <c r="H307" s="6">
        <f>1+_xlfn.COUNTIFS(A:A,A307,O:O,"&lt;"&amp;O307)</f>
        <v>7</v>
      </c>
      <c r="I307" s="2">
        <f>_xlfn.AVERAGEIF(A:A,A307,G:G)</f>
        <v>49.55086666666667</v>
      </c>
      <c r="J307" s="2">
        <f>G307-I307</f>
        <v>-12.739199999999975</v>
      </c>
      <c r="K307" s="2">
        <f>90+J307</f>
        <v>77.26080000000002</v>
      </c>
      <c r="L307" s="2">
        <f>EXP(0.06*K307)</f>
        <v>103.09470172168075</v>
      </c>
      <c r="M307" s="2">
        <f>SUMIF(A:A,A307,L:L)</f>
        <v>1915.9609316855806</v>
      </c>
      <c r="N307" s="3">
        <f>L307/M307</f>
        <v>0.053808352778353594</v>
      </c>
      <c r="O307" s="7">
        <f>1/N307</f>
        <v>18.58447524158902</v>
      </c>
      <c r="P307" s="3">
        <f>IF(O307&gt;21,"",N307)</f>
        <v>0.053808352778353594</v>
      </c>
      <c r="Q307" s="3">
        <f>IF(ISNUMBER(P307),SUMIF(A:A,A307,P:P),"")</f>
        <v>1</v>
      </c>
      <c r="R307" s="3">
        <f>_xlfn.IFERROR(P307*(1/Q307),"")</f>
        <v>0.053808352778353594</v>
      </c>
      <c r="S307" s="8">
        <f>_xlfn.IFERROR(1/R307,"")</f>
        <v>18.58447524158902</v>
      </c>
    </row>
    <row r="308" spans="1:19" ht="15">
      <c r="A308" s="1">
        <v>55</v>
      </c>
      <c r="B308" s="5">
        <v>0.6270833333333333</v>
      </c>
      <c r="C308" s="1" t="s">
        <v>514</v>
      </c>
      <c r="D308" s="1">
        <v>4</v>
      </c>
      <c r="E308" s="1">
        <v>1</v>
      </c>
      <c r="F308" s="1" t="s">
        <v>529</v>
      </c>
      <c r="G308" s="2">
        <v>66.06643333333339</v>
      </c>
      <c r="H308" s="6">
        <f>1+_xlfn.COUNTIFS(A:A,A308,O:O,"&lt;"&amp;O308)</f>
        <v>1</v>
      </c>
      <c r="I308" s="2">
        <f>_xlfn.AVERAGEIF(A:A,A308,G:G)</f>
        <v>47.98227619047622</v>
      </c>
      <c r="J308" s="2">
        <f>G308-I308</f>
        <v>18.084157142857173</v>
      </c>
      <c r="K308" s="2">
        <f>90+J308</f>
        <v>108.08415714285718</v>
      </c>
      <c r="L308" s="2">
        <f>EXP(0.06*K308)</f>
        <v>655.2713525654758</v>
      </c>
      <c r="M308" s="2">
        <f>SUMIF(A:A,A308,L:L)</f>
        <v>1887.6943959668956</v>
      </c>
      <c r="N308" s="3">
        <f>L308/M308</f>
        <v>0.3471278793672741</v>
      </c>
      <c r="O308" s="7">
        <f>1/N308</f>
        <v>2.880782730049646</v>
      </c>
      <c r="P308" s="3">
        <f>IF(O308&gt;21,"",N308)</f>
        <v>0.3471278793672741</v>
      </c>
      <c r="Q308" s="3">
        <f>IF(ISNUMBER(P308),SUMIF(A:A,A308,P:P),"")</f>
        <v>0.9580304967897644</v>
      </c>
      <c r="R308" s="3">
        <f>_xlfn.IFERROR(P308*(1/Q308),"")</f>
        <v>0.3623348949020459</v>
      </c>
      <c r="S308" s="8">
        <f>_xlfn.IFERROR(1/R308,"")</f>
        <v>2.759877710012836</v>
      </c>
    </row>
    <row r="309" spans="1:19" ht="15">
      <c r="A309" s="1">
        <v>55</v>
      </c>
      <c r="B309" s="5">
        <v>0.6270833333333333</v>
      </c>
      <c r="C309" s="1" t="s">
        <v>514</v>
      </c>
      <c r="D309" s="1">
        <v>4</v>
      </c>
      <c r="E309" s="1">
        <v>2</v>
      </c>
      <c r="F309" s="1" t="s">
        <v>530</v>
      </c>
      <c r="G309" s="2">
        <v>54.8739000000001</v>
      </c>
      <c r="H309" s="6">
        <f>1+_xlfn.COUNTIFS(A:A,A309,O:O,"&lt;"&amp;O309)</f>
        <v>2</v>
      </c>
      <c r="I309" s="2">
        <f>_xlfn.AVERAGEIF(A:A,A309,G:G)</f>
        <v>47.98227619047622</v>
      </c>
      <c r="J309" s="2">
        <f>G309-I309</f>
        <v>6.891623809523878</v>
      </c>
      <c r="K309" s="2">
        <f>90+J309</f>
        <v>96.89162380952388</v>
      </c>
      <c r="L309" s="2">
        <f>EXP(0.06*K309)</f>
        <v>334.78797753317133</v>
      </c>
      <c r="M309" s="2">
        <f>SUMIF(A:A,A309,L:L)</f>
        <v>1887.6943959668956</v>
      </c>
      <c r="N309" s="3">
        <f>L309/M309</f>
        <v>0.1773528481349809</v>
      </c>
      <c r="O309" s="7">
        <f>1/N309</f>
        <v>5.6384772532038125</v>
      </c>
      <c r="P309" s="3">
        <f>IF(O309&gt;21,"",N309)</f>
        <v>0.1773528481349809</v>
      </c>
      <c r="Q309" s="3">
        <f>IF(ISNUMBER(P309),SUMIF(A:A,A309,P:P),"")</f>
        <v>0.9580304967897644</v>
      </c>
      <c r="R309" s="3">
        <f>_xlfn.IFERROR(P309*(1/Q309),"")</f>
        <v>0.18512234081197543</v>
      </c>
      <c r="S309" s="8">
        <f>_xlfn.IFERROR(1/R309,"")</f>
        <v>5.401833164024635</v>
      </c>
    </row>
    <row r="310" spans="1:19" ht="15">
      <c r="A310" s="1">
        <v>55</v>
      </c>
      <c r="B310" s="5">
        <v>0.6270833333333333</v>
      </c>
      <c r="C310" s="1" t="s">
        <v>514</v>
      </c>
      <c r="D310" s="1">
        <v>4</v>
      </c>
      <c r="E310" s="1">
        <v>6</v>
      </c>
      <c r="F310" s="1" t="s">
        <v>534</v>
      </c>
      <c r="G310" s="2">
        <v>51.4902666666667</v>
      </c>
      <c r="H310" s="6">
        <f>1+_xlfn.COUNTIFS(A:A,A310,O:O,"&lt;"&amp;O310)</f>
        <v>3</v>
      </c>
      <c r="I310" s="2">
        <f>_xlfn.AVERAGEIF(A:A,A310,G:G)</f>
        <v>47.98227619047622</v>
      </c>
      <c r="J310" s="2">
        <f>G310-I310</f>
        <v>3.5079904761904785</v>
      </c>
      <c r="K310" s="2">
        <f>90+J310</f>
        <v>93.50799047619049</v>
      </c>
      <c r="L310" s="2">
        <f>EXP(0.06*K310)</f>
        <v>273.2752225529359</v>
      </c>
      <c r="M310" s="2">
        <f>SUMIF(A:A,A310,L:L)</f>
        <v>1887.6943959668956</v>
      </c>
      <c r="N310" s="3">
        <f>L310/M310</f>
        <v>0.14476666516401962</v>
      </c>
      <c r="O310" s="7">
        <f>1/N310</f>
        <v>6.907667582637253</v>
      </c>
      <c r="P310" s="3">
        <f>IF(O310&gt;21,"",N310)</f>
        <v>0.14476666516401962</v>
      </c>
      <c r="Q310" s="3">
        <f>IF(ISNUMBER(P310),SUMIF(A:A,A310,P:P),"")</f>
        <v>0.9580304967897644</v>
      </c>
      <c r="R310" s="3">
        <f>_xlfn.IFERROR(P310*(1/Q310),"")</f>
        <v>0.15110861882697252</v>
      </c>
      <c r="S310" s="8">
        <f>_xlfn.IFERROR(1/R310,"")</f>
        <v>6.617756205852518</v>
      </c>
    </row>
    <row r="311" spans="1:19" ht="15">
      <c r="A311" s="1">
        <v>55</v>
      </c>
      <c r="B311" s="5">
        <v>0.6270833333333333</v>
      </c>
      <c r="C311" s="1" t="s">
        <v>514</v>
      </c>
      <c r="D311" s="1">
        <v>4</v>
      </c>
      <c r="E311" s="1">
        <v>3</v>
      </c>
      <c r="F311" s="1" t="s">
        <v>531</v>
      </c>
      <c r="G311" s="2">
        <v>47.7868666666667</v>
      </c>
      <c r="H311" s="6">
        <f>1+_xlfn.COUNTIFS(A:A,A311,O:O,"&lt;"&amp;O311)</f>
        <v>4</v>
      </c>
      <c r="I311" s="2">
        <f>_xlfn.AVERAGEIF(A:A,A311,G:G)</f>
        <v>47.98227619047622</v>
      </c>
      <c r="J311" s="2">
        <f>G311-I311</f>
        <v>-0.19540952380952348</v>
      </c>
      <c r="K311" s="2">
        <f>90+J311</f>
        <v>89.80459047619047</v>
      </c>
      <c r="L311" s="2">
        <f>EXP(0.06*K311)</f>
        <v>218.82567944237897</v>
      </c>
      <c r="M311" s="2">
        <f>SUMIF(A:A,A311,L:L)</f>
        <v>1887.6943959668956</v>
      </c>
      <c r="N311" s="3">
        <f>L311/M311</f>
        <v>0.11592219583313129</v>
      </c>
      <c r="O311" s="7">
        <f>1/N311</f>
        <v>8.62647565302756</v>
      </c>
      <c r="P311" s="3">
        <f>IF(O311&gt;21,"",N311)</f>
        <v>0.11592219583313129</v>
      </c>
      <c r="Q311" s="3">
        <f>IF(ISNUMBER(P311),SUMIF(A:A,A311,P:P),"")</f>
        <v>0.9580304967897644</v>
      </c>
      <c r="R311" s="3">
        <f>_xlfn.IFERROR(P311*(1/Q311),"")</f>
        <v>0.12100052787627481</v>
      </c>
      <c r="S311" s="8">
        <f>_xlfn.IFERROR(1/R311,"")</f>
        <v>8.264426755414801</v>
      </c>
    </row>
    <row r="312" spans="1:19" ht="15">
      <c r="A312" s="1">
        <v>55</v>
      </c>
      <c r="B312" s="5">
        <v>0.6270833333333333</v>
      </c>
      <c r="C312" s="1" t="s">
        <v>514</v>
      </c>
      <c r="D312" s="1">
        <v>4</v>
      </c>
      <c r="E312" s="1">
        <v>5</v>
      </c>
      <c r="F312" s="1" t="s">
        <v>533</v>
      </c>
      <c r="G312" s="2">
        <v>46.470299999999995</v>
      </c>
      <c r="H312" s="6">
        <f>1+_xlfn.COUNTIFS(A:A,A312,O:O,"&lt;"&amp;O312)</f>
        <v>5</v>
      </c>
      <c r="I312" s="2">
        <f>_xlfn.AVERAGEIF(A:A,A312,G:G)</f>
        <v>47.98227619047622</v>
      </c>
      <c r="J312" s="2">
        <f>G312-I312</f>
        <v>-1.5119761904762257</v>
      </c>
      <c r="K312" s="2">
        <f>90+J312</f>
        <v>88.48802380952378</v>
      </c>
      <c r="L312" s="2">
        <f>EXP(0.06*K312)</f>
        <v>202.2048775242058</v>
      </c>
      <c r="M312" s="2">
        <f>SUMIF(A:A,A312,L:L)</f>
        <v>1887.6943959668956</v>
      </c>
      <c r="N312" s="3">
        <f>L312/M312</f>
        <v>0.10711737978150562</v>
      </c>
      <c r="O312" s="7">
        <f>1/N312</f>
        <v>9.335553222453404</v>
      </c>
      <c r="P312" s="3">
        <f>IF(O312&gt;21,"",N312)</f>
        <v>0.10711737978150562</v>
      </c>
      <c r="Q312" s="3">
        <f>IF(ISNUMBER(P312),SUMIF(A:A,A312,P:P),"")</f>
        <v>0.9580304967897644</v>
      </c>
      <c r="R312" s="3">
        <f>_xlfn.IFERROR(P312*(1/Q312),"")</f>
        <v>0.11180998949453283</v>
      </c>
      <c r="S312" s="8">
        <f>_xlfn.IFERROR(1/R312,"")</f>
        <v>8.94374469151432</v>
      </c>
    </row>
    <row r="313" spans="1:19" ht="15">
      <c r="A313" s="1">
        <v>55</v>
      </c>
      <c r="B313" s="5">
        <v>0.6270833333333333</v>
      </c>
      <c r="C313" s="1" t="s">
        <v>514</v>
      </c>
      <c r="D313" s="1">
        <v>4</v>
      </c>
      <c r="E313" s="1">
        <v>4</v>
      </c>
      <c r="F313" s="1" t="s">
        <v>532</v>
      </c>
      <c r="G313" s="2">
        <v>38.3342333333333</v>
      </c>
      <c r="H313" s="6">
        <f>1+_xlfn.COUNTIFS(A:A,A313,O:O,"&lt;"&amp;O313)</f>
        <v>6</v>
      </c>
      <c r="I313" s="2">
        <f>_xlfn.AVERAGEIF(A:A,A313,G:G)</f>
        <v>47.98227619047622</v>
      </c>
      <c r="J313" s="2">
        <f>G313-I313</f>
        <v>-9.648042857142919</v>
      </c>
      <c r="K313" s="2">
        <f>90+J313</f>
        <v>80.35195714285709</v>
      </c>
      <c r="L313" s="2">
        <f>EXP(0.06*K313)</f>
        <v>124.10369033725155</v>
      </c>
      <c r="M313" s="2">
        <f>SUMIF(A:A,A313,L:L)</f>
        <v>1887.6943959668956</v>
      </c>
      <c r="N313" s="3">
        <f>L313/M313</f>
        <v>0.06574352850885296</v>
      </c>
      <c r="O313" s="7">
        <f>1/N313</f>
        <v>15.210622591778613</v>
      </c>
      <c r="P313" s="3">
        <f>IF(O313&gt;21,"",N313)</f>
        <v>0.06574352850885296</v>
      </c>
      <c r="Q313" s="3">
        <f>IF(ISNUMBER(P313),SUMIF(A:A,A313,P:P),"")</f>
        <v>0.9580304967897644</v>
      </c>
      <c r="R313" s="3">
        <f>_xlfn.IFERROR(P313*(1/Q313),"")</f>
        <v>0.06862362808819862</v>
      </c>
      <c r="S313" s="8">
        <f>_xlfn.IFERROR(1/R313,"")</f>
        <v>14.572240318083278</v>
      </c>
    </row>
    <row r="314" spans="1:19" ht="15">
      <c r="A314" s="1">
        <v>55</v>
      </c>
      <c r="B314" s="5">
        <v>0.6270833333333333</v>
      </c>
      <c r="C314" s="1" t="s">
        <v>514</v>
      </c>
      <c r="D314" s="1">
        <v>4</v>
      </c>
      <c r="E314" s="1">
        <v>7</v>
      </c>
      <c r="F314" s="1" t="s">
        <v>535</v>
      </c>
      <c r="G314" s="2">
        <v>30.8539333333333</v>
      </c>
      <c r="H314" s="6">
        <f>1+_xlfn.COUNTIFS(A:A,A314,O:O,"&lt;"&amp;O314)</f>
        <v>7</v>
      </c>
      <c r="I314" s="2">
        <f>_xlfn.AVERAGEIF(A:A,A314,G:G)</f>
        <v>47.98227619047622</v>
      </c>
      <c r="J314" s="2">
        <f>G314-I314</f>
        <v>-17.128342857142922</v>
      </c>
      <c r="K314" s="2">
        <f>90+J314</f>
        <v>72.87165714285707</v>
      </c>
      <c r="L314" s="2">
        <f>EXP(0.06*K314)</f>
        <v>79.22559601147641</v>
      </c>
      <c r="M314" s="2">
        <f>SUMIF(A:A,A314,L:L)</f>
        <v>1887.6943959668956</v>
      </c>
      <c r="N314" s="3">
        <f>L314/M314</f>
        <v>0.04196950321023562</v>
      </c>
      <c r="O314" s="7">
        <f>1/N314</f>
        <v>23.82682480158873</v>
      </c>
      <c r="P314" s="3">
        <f>IF(O314&gt;21,"",N314)</f>
      </c>
      <c r="Q314" s="3">
        <f>IF(ISNUMBER(P314),SUMIF(A:A,A314,P:P),"")</f>
      </c>
      <c r="R314" s="3">
        <f>_xlfn.IFERROR(P314*(1/Q314),"")</f>
      </c>
      <c r="S314" s="8">
        <f>_xlfn.IFERROR(1/R314,"")</f>
      </c>
    </row>
    <row r="315" spans="1:19" ht="15">
      <c r="A315" s="1">
        <v>64</v>
      </c>
      <c r="B315" s="5">
        <v>0.6284722222222222</v>
      </c>
      <c r="C315" s="1" t="s">
        <v>563</v>
      </c>
      <c r="D315" s="1">
        <v>7</v>
      </c>
      <c r="E315" s="1">
        <v>9</v>
      </c>
      <c r="F315" s="1" t="s">
        <v>624</v>
      </c>
      <c r="G315" s="2">
        <v>65.75863333333331</v>
      </c>
      <c r="H315" s="6">
        <f>1+_xlfn.COUNTIFS(A:A,A315,O:O,"&lt;"&amp;O315)</f>
        <v>1</v>
      </c>
      <c r="I315" s="2">
        <f>_xlfn.AVERAGEIF(A:A,A315,G:G)</f>
        <v>50.2936375</v>
      </c>
      <c r="J315" s="2">
        <f>G315-I315</f>
        <v>15.464995833333305</v>
      </c>
      <c r="K315" s="2">
        <f>90+J315</f>
        <v>105.4649958333333</v>
      </c>
      <c r="L315" s="2">
        <f>EXP(0.06*K315)</f>
        <v>559.979261495664</v>
      </c>
      <c r="M315" s="2">
        <f>SUMIF(A:A,A315,L:L)</f>
        <v>4134.7101743488465</v>
      </c>
      <c r="N315" s="3">
        <f>L315/M315</f>
        <v>0.13543373970192532</v>
      </c>
      <c r="O315" s="7">
        <f>1/N315</f>
        <v>7.383684465930641</v>
      </c>
      <c r="P315" s="3">
        <f>IF(O315&gt;21,"",N315)</f>
        <v>0.13543373970192532</v>
      </c>
      <c r="Q315" s="3">
        <f>IF(ISNUMBER(P315),SUMIF(A:A,A315,P:P),"")</f>
        <v>0.7730364965817549</v>
      </c>
      <c r="R315" s="3">
        <f>_xlfn.IFERROR(P315*(1/Q315),"")</f>
        <v>0.1751970835798722</v>
      </c>
      <c r="S315" s="8">
        <f>_xlfn.IFERROR(1/R315,"")</f>
        <v>5.70785757140815</v>
      </c>
    </row>
    <row r="316" spans="1:19" ht="15">
      <c r="A316" s="1">
        <v>64</v>
      </c>
      <c r="B316" s="5">
        <v>0.6284722222222222</v>
      </c>
      <c r="C316" s="1" t="s">
        <v>563</v>
      </c>
      <c r="D316" s="1">
        <v>7</v>
      </c>
      <c r="E316" s="1">
        <v>13</v>
      </c>
      <c r="F316" s="1" t="s">
        <v>628</v>
      </c>
      <c r="G316" s="2">
        <v>63.8619333333333</v>
      </c>
      <c r="H316" s="6">
        <f>1+_xlfn.COUNTIFS(A:A,A316,O:O,"&lt;"&amp;O316)</f>
        <v>2</v>
      </c>
      <c r="I316" s="2">
        <f>_xlfn.AVERAGEIF(A:A,A316,G:G)</f>
        <v>50.2936375</v>
      </c>
      <c r="J316" s="2">
        <f>G316-I316</f>
        <v>13.568295833333295</v>
      </c>
      <c r="K316" s="2">
        <f>90+J316</f>
        <v>103.5682958333333</v>
      </c>
      <c r="L316" s="2">
        <f>EXP(0.06*K316)</f>
        <v>499.74489089170555</v>
      </c>
      <c r="M316" s="2">
        <f>SUMIF(A:A,A316,L:L)</f>
        <v>4134.7101743488465</v>
      </c>
      <c r="N316" s="3">
        <f>L316/M316</f>
        <v>0.12086576079553332</v>
      </c>
      <c r="O316" s="7">
        <f>1/N316</f>
        <v>8.273641711416387</v>
      </c>
      <c r="P316" s="3">
        <f>IF(O316&gt;21,"",N316)</f>
        <v>0.12086576079553332</v>
      </c>
      <c r="Q316" s="3">
        <f>IF(ISNUMBER(P316),SUMIF(A:A,A316,P:P),"")</f>
        <v>0.7730364965817549</v>
      </c>
      <c r="R316" s="3">
        <f>_xlfn.IFERROR(P316*(1/Q316),"")</f>
        <v>0.15635194629229357</v>
      </c>
      <c r="S316" s="8">
        <f>_xlfn.IFERROR(1/R316,"")</f>
        <v>6.395827002565999</v>
      </c>
    </row>
    <row r="317" spans="1:19" ht="15">
      <c r="A317" s="1">
        <v>64</v>
      </c>
      <c r="B317" s="5">
        <v>0.6284722222222222</v>
      </c>
      <c r="C317" s="1" t="s">
        <v>563</v>
      </c>
      <c r="D317" s="1">
        <v>7</v>
      </c>
      <c r="E317" s="1">
        <v>1</v>
      </c>
      <c r="F317" s="1" t="s">
        <v>616</v>
      </c>
      <c r="G317" s="2">
        <v>62.44650000000001</v>
      </c>
      <c r="H317" s="6">
        <f>1+_xlfn.COUNTIFS(A:A,A317,O:O,"&lt;"&amp;O317)</f>
        <v>3</v>
      </c>
      <c r="I317" s="2">
        <f>_xlfn.AVERAGEIF(A:A,A317,G:G)</f>
        <v>50.2936375</v>
      </c>
      <c r="J317" s="2">
        <f>G317-I317</f>
        <v>12.152862500000005</v>
      </c>
      <c r="K317" s="2">
        <f>90+J317</f>
        <v>102.1528625</v>
      </c>
      <c r="L317" s="2">
        <f>EXP(0.06*K317)</f>
        <v>459.05579022251095</v>
      </c>
      <c r="M317" s="2">
        <f>SUMIF(A:A,A317,L:L)</f>
        <v>4134.7101743488465</v>
      </c>
      <c r="N317" s="3">
        <f>L317/M317</f>
        <v>0.11102490159296478</v>
      </c>
      <c r="O317" s="7">
        <f>1/N317</f>
        <v>9.006988393163917</v>
      </c>
      <c r="P317" s="3">
        <f>IF(O317&gt;21,"",N317)</f>
        <v>0.11102490159296478</v>
      </c>
      <c r="Q317" s="3">
        <f>IF(ISNUMBER(P317),SUMIF(A:A,A317,P:P),"")</f>
        <v>0.7730364965817549</v>
      </c>
      <c r="R317" s="3">
        <f>_xlfn.IFERROR(P317*(1/Q317),"")</f>
        <v>0.14362181098033447</v>
      </c>
      <c r="S317" s="8">
        <f>_xlfn.IFERROR(1/R317,"")</f>
        <v>6.962730752203965</v>
      </c>
    </row>
    <row r="318" spans="1:19" ht="15">
      <c r="A318" s="1">
        <v>64</v>
      </c>
      <c r="B318" s="5">
        <v>0.6284722222222222</v>
      </c>
      <c r="C318" s="1" t="s">
        <v>563</v>
      </c>
      <c r="D318" s="1">
        <v>7</v>
      </c>
      <c r="E318" s="1">
        <v>11</v>
      </c>
      <c r="F318" s="1" t="s">
        <v>626</v>
      </c>
      <c r="G318" s="2">
        <v>58.9676</v>
      </c>
      <c r="H318" s="6">
        <f>1+_xlfn.COUNTIFS(A:A,A318,O:O,"&lt;"&amp;O318)</f>
        <v>4</v>
      </c>
      <c r="I318" s="2">
        <f>_xlfn.AVERAGEIF(A:A,A318,G:G)</f>
        <v>50.2936375</v>
      </c>
      <c r="J318" s="2">
        <f>G318-I318</f>
        <v>8.673962499999995</v>
      </c>
      <c r="K318" s="2">
        <f>90+J318</f>
        <v>98.67396249999999</v>
      </c>
      <c r="L318" s="2">
        <f>EXP(0.06*K318)</f>
        <v>372.57477279084713</v>
      </c>
      <c r="M318" s="2">
        <f>SUMIF(A:A,A318,L:L)</f>
        <v>4134.7101743488465</v>
      </c>
      <c r="N318" s="3">
        <f>L318/M318</f>
        <v>0.09010904200788922</v>
      </c>
      <c r="O318" s="7">
        <f>1/N318</f>
        <v>11.097665425323777</v>
      </c>
      <c r="P318" s="3">
        <f>IF(O318&gt;21,"",N318)</f>
        <v>0.09010904200788922</v>
      </c>
      <c r="Q318" s="3">
        <f>IF(ISNUMBER(P318),SUMIF(A:A,A318,P:P),"")</f>
        <v>0.7730364965817549</v>
      </c>
      <c r="R318" s="3">
        <f>_xlfn.IFERROR(P318*(1/Q318),"")</f>
        <v>0.11656505534517082</v>
      </c>
      <c r="S318" s="8">
        <f>_xlfn.IFERROR(1/R318,"")</f>
        <v>8.578900400628763</v>
      </c>
    </row>
    <row r="319" spans="1:19" ht="15">
      <c r="A319" s="1">
        <v>64</v>
      </c>
      <c r="B319" s="5">
        <v>0.6284722222222222</v>
      </c>
      <c r="C319" s="1" t="s">
        <v>563</v>
      </c>
      <c r="D319" s="1">
        <v>7</v>
      </c>
      <c r="E319" s="1">
        <v>4</v>
      </c>
      <c r="F319" s="1" t="s">
        <v>619</v>
      </c>
      <c r="G319" s="2">
        <v>57.6209</v>
      </c>
      <c r="H319" s="6">
        <f>1+_xlfn.COUNTIFS(A:A,A319,O:O,"&lt;"&amp;O319)</f>
        <v>5</v>
      </c>
      <c r="I319" s="2">
        <f>_xlfn.AVERAGEIF(A:A,A319,G:G)</f>
        <v>50.2936375</v>
      </c>
      <c r="J319" s="2">
        <f>G319-I319</f>
        <v>7.327262499999996</v>
      </c>
      <c r="K319" s="2">
        <f>90+J319</f>
        <v>97.32726249999999</v>
      </c>
      <c r="L319" s="2">
        <f>EXP(0.06*K319)</f>
        <v>343.6541418433487</v>
      </c>
      <c r="M319" s="2">
        <f>SUMIF(A:A,A319,L:L)</f>
        <v>4134.7101743488465</v>
      </c>
      <c r="N319" s="3">
        <f>L319/M319</f>
        <v>0.08311444511282318</v>
      </c>
      <c r="O319" s="7">
        <f>1/N319</f>
        <v>12.031602913820292</v>
      </c>
      <c r="P319" s="3">
        <f>IF(O319&gt;21,"",N319)</f>
        <v>0.08311444511282318</v>
      </c>
      <c r="Q319" s="3">
        <f>IF(ISNUMBER(P319),SUMIF(A:A,A319,P:P),"")</f>
        <v>0.7730364965817549</v>
      </c>
      <c r="R319" s="3">
        <f>_xlfn.IFERROR(P319*(1/Q319),"")</f>
        <v>0.10751684491009429</v>
      </c>
      <c r="S319" s="8">
        <f>_xlfn.IFERROR(1/R319,"")</f>
        <v>9.300868164762472</v>
      </c>
    </row>
    <row r="320" spans="1:19" ht="15">
      <c r="A320" s="1">
        <v>64</v>
      </c>
      <c r="B320" s="5">
        <v>0.6284722222222222</v>
      </c>
      <c r="C320" s="1" t="s">
        <v>563</v>
      </c>
      <c r="D320" s="1">
        <v>7</v>
      </c>
      <c r="E320" s="1">
        <v>8</v>
      </c>
      <c r="F320" s="1" t="s">
        <v>623</v>
      </c>
      <c r="G320" s="2">
        <v>55.441133333333305</v>
      </c>
      <c r="H320" s="6">
        <f>1+_xlfn.COUNTIFS(A:A,A320,O:O,"&lt;"&amp;O320)</f>
        <v>6</v>
      </c>
      <c r="I320" s="2">
        <f>_xlfn.AVERAGEIF(A:A,A320,G:G)</f>
        <v>50.2936375</v>
      </c>
      <c r="J320" s="2">
        <f>G320-I320</f>
        <v>5.147495833333302</v>
      </c>
      <c r="K320" s="2">
        <f>90+J320</f>
        <v>95.1474958333333</v>
      </c>
      <c r="L320" s="2">
        <f>EXP(0.06*K320)</f>
        <v>301.5240407089924</v>
      </c>
      <c r="M320" s="2">
        <f>SUMIF(A:A,A320,L:L)</f>
        <v>4134.7101743488465</v>
      </c>
      <c r="N320" s="3">
        <f>L320/M320</f>
        <v>0.07292507285748942</v>
      </c>
      <c r="O320" s="7">
        <f>1/N320</f>
        <v>13.712704846441573</v>
      </c>
      <c r="P320" s="3">
        <f>IF(O320&gt;21,"",N320)</f>
        <v>0.07292507285748942</v>
      </c>
      <c r="Q320" s="3">
        <f>IF(ISNUMBER(P320),SUMIF(A:A,A320,P:P),"")</f>
        <v>0.7730364965817549</v>
      </c>
      <c r="R320" s="3">
        <f>_xlfn.IFERROR(P320*(1/Q320),"")</f>
        <v>0.0943358731184783</v>
      </c>
      <c r="S320" s="8">
        <f>_xlfn.IFERROR(1/R320,"")</f>
        <v>10.600421313152847</v>
      </c>
    </row>
    <row r="321" spans="1:19" ht="15">
      <c r="A321" s="1">
        <v>64</v>
      </c>
      <c r="B321" s="5">
        <v>0.6284722222222222</v>
      </c>
      <c r="C321" s="1" t="s">
        <v>563</v>
      </c>
      <c r="D321" s="1">
        <v>7</v>
      </c>
      <c r="E321" s="1">
        <v>12</v>
      </c>
      <c r="F321" s="1" t="s">
        <v>627</v>
      </c>
      <c r="G321" s="2">
        <v>51.930866666666596</v>
      </c>
      <c r="H321" s="6">
        <f>1+_xlfn.COUNTIFS(A:A,A321,O:O,"&lt;"&amp;O321)</f>
        <v>7</v>
      </c>
      <c r="I321" s="2">
        <f>_xlfn.AVERAGEIF(A:A,A321,G:G)</f>
        <v>50.2936375</v>
      </c>
      <c r="J321" s="2">
        <f>G321-I321</f>
        <v>1.637229166666593</v>
      </c>
      <c r="K321" s="2">
        <f>90+J321</f>
        <v>91.6372291666666</v>
      </c>
      <c r="L321" s="2">
        <f>EXP(0.06*K321)</f>
        <v>244.26012658950054</v>
      </c>
      <c r="M321" s="2">
        <f>SUMIF(A:A,A321,L:L)</f>
        <v>4134.7101743488465</v>
      </c>
      <c r="N321" s="3">
        <f>L321/M321</f>
        <v>0.05907551346763205</v>
      </c>
      <c r="O321" s="7">
        <f>1/N321</f>
        <v>16.927487232894016</v>
      </c>
      <c r="P321" s="3">
        <f>IF(O321&gt;21,"",N321)</f>
        <v>0.05907551346763205</v>
      </c>
      <c r="Q321" s="3">
        <f>IF(ISNUMBER(P321),SUMIF(A:A,A321,P:P),"")</f>
        <v>0.7730364965817549</v>
      </c>
      <c r="R321" s="3">
        <f>_xlfn.IFERROR(P321*(1/Q321),"")</f>
        <v>0.07642008330635697</v>
      </c>
      <c r="S321" s="8">
        <f>_xlfn.IFERROR(1/R321,"")</f>
        <v>13.085565426448776</v>
      </c>
    </row>
    <row r="322" spans="1:19" ht="15">
      <c r="A322" s="1">
        <v>64</v>
      </c>
      <c r="B322" s="5">
        <v>0.6284722222222222</v>
      </c>
      <c r="C322" s="1" t="s">
        <v>563</v>
      </c>
      <c r="D322" s="1">
        <v>7</v>
      </c>
      <c r="E322" s="1">
        <v>14</v>
      </c>
      <c r="F322" s="1" t="s">
        <v>629</v>
      </c>
      <c r="G322" s="2">
        <v>50.0441</v>
      </c>
      <c r="H322" s="6">
        <f>1+_xlfn.COUNTIFS(A:A,A322,O:O,"&lt;"&amp;O322)</f>
        <v>8</v>
      </c>
      <c r="I322" s="2">
        <f>_xlfn.AVERAGEIF(A:A,A322,G:G)</f>
        <v>50.2936375</v>
      </c>
      <c r="J322" s="2">
        <f>G322-I322</f>
        <v>-0.2495375000000024</v>
      </c>
      <c r="K322" s="2">
        <f>90+J322</f>
        <v>89.7504625</v>
      </c>
      <c r="L322" s="2">
        <f>EXP(0.06*K322)</f>
        <v>218.11615674683864</v>
      </c>
      <c r="M322" s="2">
        <f>SUMIF(A:A,A322,L:L)</f>
        <v>4134.7101743488465</v>
      </c>
      <c r="N322" s="3">
        <f>L322/M322</f>
        <v>0.05275246572299075</v>
      </c>
      <c r="O322" s="7">
        <f>1/N322</f>
        <v>18.956459879072096</v>
      </c>
      <c r="P322" s="3">
        <f>IF(O322&gt;21,"",N322)</f>
        <v>0.05275246572299075</v>
      </c>
      <c r="Q322" s="3">
        <f>IF(ISNUMBER(P322),SUMIF(A:A,A322,P:P),"")</f>
        <v>0.7730364965817549</v>
      </c>
      <c r="R322" s="3">
        <f>_xlfn.IFERROR(P322*(1/Q322),"")</f>
        <v>0.06824058884186426</v>
      </c>
      <c r="S322" s="8">
        <f>_xlfn.IFERROR(1/R322,"")</f>
        <v>14.654035332510489</v>
      </c>
    </row>
    <row r="323" spans="1:19" ht="15">
      <c r="A323" s="1">
        <v>64</v>
      </c>
      <c r="B323" s="5">
        <v>0.6284722222222222</v>
      </c>
      <c r="C323" s="1" t="s">
        <v>563</v>
      </c>
      <c r="D323" s="1">
        <v>7</v>
      </c>
      <c r="E323" s="1">
        <v>6</v>
      </c>
      <c r="F323" s="1" t="s">
        <v>621</v>
      </c>
      <c r="G323" s="2">
        <v>48.3785333333333</v>
      </c>
      <c r="H323" s="6">
        <f>1+_xlfn.COUNTIFS(A:A,A323,O:O,"&lt;"&amp;O323)</f>
        <v>9</v>
      </c>
      <c r="I323" s="2">
        <f>_xlfn.AVERAGEIF(A:A,A323,G:G)</f>
        <v>50.2936375</v>
      </c>
      <c r="J323" s="2">
        <f>G323-I323</f>
        <v>-1.9151041666667012</v>
      </c>
      <c r="K323" s="2">
        <f>90+J323</f>
        <v>88.08489583333329</v>
      </c>
      <c r="L323" s="2">
        <f>EXP(0.06*K323)</f>
        <v>197.37268627016113</v>
      </c>
      <c r="M323" s="2">
        <f>SUMIF(A:A,A323,L:L)</f>
        <v>4134.7101743488465</v>
      </c>
      <c r="N323" s="3">
        <f>L323/M323</f>
        <v>0.047735555322506805</v>
      </c>
      <c r="O323" s="7">
        <f>1/N323</f>
        <v>20.94874550518763</v>
      </c>
      <c r="P323" s="3">
        <f>IF(O323&gt;21,"",N323)</f>
        <v>0.047735555322506805</v>
      </c>
      <c r="Q323" s="3">
        <f>IF(ISNUMBER(P323),SUMIF(A:A,A323,P:P),"")</f>
        <v>0.7730364965817549</v>
      </c>
      <c r="R323" s="3">
        <f>_xlfn.IFERROR(P323*(1/Q323),"")</f>
        <v>0.061750713625534984</v>
      </c>
      <c r="S323" s="8">
        <f>_xlfn.IFERROR(1/R323,"")</f>
        <v>16.194144833113036</v>
      </c>
    </row>
    <row r="324" spans="1:19" ht="15">
      <c r="A324" s="1">
        <v>64</v>
      </c>
      <c r="B324" s="5">
        <v>0.6284722222222222</v>
      </c>
      <c r="C324" s="1" t="s">
        <v>563</v>
      </c>
      <c r="D324" s="1">
        <v>7</v>
      </c>
      <c r="E324" s="1">
        <v>2</v>
      </c>
      <c r="F324" s="1" t="s">
        <v>617</v>
      </c>
      <c r="G324" s="2">
        <v>41.9613333333334</v>
      </c>
      <c r="H324" s="6">
        <f>1+_xlfn.COUNTIFS(A:A,A324,O:O,"&lt;"&amp;O324)</f>
        <v>14</v>
      </c>
      <c r="I324" s="2">
        <f>_xlfn.AVERAGEIF(A:A,A324,G:G)</f>
        <v>50.2936375</v>
      </c>
      <c r="J324" s="2">
        <f>G324-I324</f>
        <v>-8.332304166666603</v>
      </c>
      <c r="K324" s="2">
        <f>90+J324</f>
        <v>81.6676958333334</v>
      </c>
      <c r="L324" s="2">
        <f>EXP(0.06*K324)</f>
        <v>134.29807233486443</v>
      </c>
      <c r="M324" s="2">
        <f>SUMIF(A:A,A324,L:L)</f>
        <v>4134.7101743488465</v>
      </c>
      <c r="N324" s="3">
        <f>L324/M324</f>
        <v>0.032480649591362064</v>
      </c>
      <c r="O324" s="7">
        <f>1/N324</f>
        <v>30.78756159685738</v>
      </c>
      <c r="P324" s="3">
        <f>IF(O324&gt;21,"",N324)</f>
      </c>
      <c r="Q324" s="3">
        <f>IF(ISNUMBER(P324),SUMIF(A:A,A324,P:P),"")</f>
      </c>
      <c r="R324" s="3">
        <f>_xlfn.IFERROR(P324*(1/Q324),"")</f>
      </c>
      <c r="S324" s="8">
        <f>_xlfn.IFERROR(1/R324,"")</f>
      </c>
    </row>
    <row r="325" spans="1:19" ht="15">
      <c r="A325" s="1">
        <v>64</v>
      </c>
      <c r="B325" s="5">
        <v>0.6284722222222222</v>
      </c>
      <c r="C325" s="1" t="s">
        <v>563</v>
      </c>
      <c r="D325" s="1">
        <v>7</v>
      </c>
      <c r="E325" s="1">
        <v>3</v>
      </c>
      <c r="F325" s="1" t="s">
        <v>618</v>
      </c>
      <c r="G325" s="2">
        <v>45.3679333333333</v>
      </c>
      <c r="H325" s="6">
        <f>1+_xlfn.COUNTIFS(A:A,A325,O:O,"&lt;"&amp;O325)</f>
        <v>10</v>
      </c>
      <c r="I325" s="2">
        <f>_xlfn.AVERAGEIF(A:A,A325,G:G)</f>
        <v>50.2936375</v>
      </c>
      <c r="J325" s="2">
        <f>G325-I325</f>
        <v>-4.925704166666705</v>
      </c>
      <c r="K325" s="2">
        <f>90+J325</f>
        <v>85.0742958333333</v>
      </c>
      <c r="L325" s="2">
        <f>EXP(0.06*K325)</f>
        <v>164.75470806498342</v>
      </c>
      <c r="M325" s="2">
        <f>SUMIF(A:A,A325,L:L)</f>
        <v>4134.7101743488465</v>
      </c>
      <c r="N325" s="3">
        <f>L325/M325</f>
        <v>0.03984673680082783</v>
      </c>
      <c r="O325" s="7">
        <f>1/N325</f>
        <v>25.09615793630621</v>
      </c>
      <c r="P325" s="3">
        <f>IF(O325&gt;21,"",N325)</f>
      </c>
      <c r="Q325" s="3">
        <f>IF(ISNUMBER(P325),SUMIF(A:A,A325,P:P),"")</f>
      </c>
      <c r="R325" s="3">
        <f>_xlfn.IFERROR(P325*(1/Q325),"")</f>
      </c>
      <c r="S325" s="8">
        <f>_xlfn.IFERROR(1/R325,"")</f>
      </c>
    </row>
    <row r="326" spans="1:19" ht="15">
      <c r="A326" s="1">
        <v>64</v>
      </c>
      <c r="B326" s="5">
        <v>0.6284722222222222</v>
      </c>
      <c r="C326" s="1" t="s">
        <v>563</v>
      </c>
      <c r="D326" s="1">
        <v>7</v>
      </c>
      <c r="E326" s="1">
        <v>5</v>
      </c>
      <c r="F326" s="1" t="s">
        <v>620</v>
      </c>
      <c r="G326" s="2">
        <v>42.767500000000005</v>
      </c>
      <c r="H326" s="6">
        <f>1+_xlfn.COUNTIFS(A:A,A326,O:O,"&lt;"&amp;O326)</f>
        <v>13</v>
      </c>
      <c r="I326" s="2">
        <f>_xlfn.AVERAGEIF(A:A,A326,G:G)</f>
        <v>50.2936375</v>
      </c>
      <c r="J326" s="2">
        <f>G326-I326</f>
        <v>-7.526137499999997</v>
      </c>
      <c r="K326" s="2">
        <f>90+J326</f>
        <v>82.4738625</v>
      </c>
      <c r="L326" s="2">
        <f>EXP(0.06*K326)</f>
        <v>140.9537397970135</v>
      </c>
      <c r="M326" s="2">
        <f>SUMIF(A:A,A326,L:L)</f>
        <v>4134.7101743488465</v>
      </c>
      <c r="N326" s="3">
        <f>L326/M326</f>
        <v>0.034090355515477344</v>
      </c>
      <c r="O326" s="7">
        <f>1/N326</f>
        <v>29.333809661972886</v>
      </c>
      <c r="P326" s="3">
        <f>IF(O326&gt;21,"",N326)</f>
      </c>
      <c r="Q326" s="3">
        <f>IF(ISNUMBER(P326),SUMIF(A:A,A326,P:P),"")</f>
      </c>
      <c r="R326" s="3">
        <f>_xlfn.IFERROR(P326*(1/Q326),"")</f>
      </c>
      <c r="S326" s="8">
        <f>_xlfn.IFERROR(1/R326,"")</f>
      </c>
    </row>
    <row r="327" spans="1:19" ht="15">
      <c r="A327" s="1">
        <v>64</v>
      </c>
      <c r="B327" s="5">
        <v>0.6284722222222222</v>
      </c>
      <c r="C327" s="1" t="s">
        <v>563</v>
      </c>
      <c r="D327" s="1">
        <v>7</v>
      </c>
      <c r="E327" s="1">
        <v>7</v>
      </c>
      <c r="F327" s="1" t="s">
        <v>622</v>
      </c>
      <c r="G327" s="2">
        <v>43.1758666666667</v>
      </c>
      <c r="H327" s="6">
        <f>1+_xlfn.COUNTIFS(A:A,A327,O:O,"&lt;"&amp;O327)</f>
        <v>12</v>
      </c>
      <c r="I327" s="2">
        <f>_xlfn.AVERAGEIF(A:A,A327,G:G)</f>
        <v>50.2936375</v>
      </c>
      <c r="J327" s="2">
        <f>G327-I327</f>
        <v>-7.117770833333303</v>
      </c>
      <c r="K327" s="2">
        <f>90+J327</f>
        <v>82.88222916666669</v>
      </c>
      <c r="L327" s="2">
        <f>EXP(0.06*K327)</f>
        <v>144.450046670034</v>
      </c>
      <c r="M327" s="2">
        <f>SUMIF(A:A,A327,L:L)</f>
        <v>4134.7101743488465</v>
      </c>
      <c r="N327" s="3">
        <f>L327/M327</f>
        <v>0.03493595453586603</v>
      </c>
      <c r="O327" s="7">
        <f>1/N327</f>
        <v>28.62380642765543</v>
      </c>
      <c r="P327" s="3">
        <f>IF(O327&gt;21,"",N327)</f>
      </c>
      <c r="Q327" s="3">
        <f>IF(ISNUMBER(P327),SUMIF(A:A,A327,P:P),"")</f>
      </c>
      <c r="R327" s="3">
        <f>_xlfn.IFERROR(P327*(1/Q327),"")</f>
      </c>
      <c r="S327" s="8">
        <f>_xlfn.IFERROR(1/R327,"")</f>
      </c>
    </row>
    <row r="328" spans="1:19" ht="15">
      <c r="A328" s="1">
        <v>64</v>
      </c>
      <c r="B328" s="5">
        <v>0.6284722222222222</v>
      </c>
      <c r="C328" s="1" t="s">
        <v>563</v>
      </c>
      <c r="D328" s="1">
        <v>7</v>
      </c>
      <c r="E328" s="1">
        <v>10</v>
      </c>
      <c r="F328" s="1" t="s">
        <v>625</v>
      </c>
      <c r="G328" s="2">
        <v>44.7937666666667</v>
      </c>
      <c r="H328" s="6">
        <f>1+_xlfn.COUNTIFS(A:A,A328,O:O,"&lt;"&amp;O328)</f>
        <v>11</v>
      </c>
      <c r="I328" s="2">
        <f>_xlfn.AVERAGEIF(A:A,A328,G:G)</f>
        <v>50.2936375</v>
      </c>
      <c r="J328" s="2">
        <f>G328-I328</f>
        <v>-5.499870833333304</v>
      </c>
      <c r="K328" s="2">
        <f>90+J328</f>
        <v>84.5001291666667</v>
      </c>
      <c r="L328" s="2">
        <f>EXP(0.06*K328)</f>
        <v>159.1755609491144</v>
      </c>
      <c r="M328" s="2">
        <f>SUMIF(A:A,A328,L:L)</f>
        <v>4134.7101743488465</v>
      </c>
      <c r="N328" s="3">
        <f>L328/M328</f>
        <v>0.03849739261934656</v>
      </c>
      <c r="O328" s="7">
        <f>1/N328</f>
        <v>25.975785162589375</v>
      </c>
      <c r="P328" s="3">
        <f>IF(O328&gt;21,"",N328)</f>
      </c>
      <c r="Q328" s="3">
        <f>IF(ISNUMBER(P328),SUMIF(A:A,A328,P:P),"")</f>
      </c>
      <c r="R328" s="3">
        <f>_xlfn.IFERROR(P328*(1/Q328),"")</f>
      </c>
      <c r="S328" s="8">
        <f>_xlfn.IFERROR(1/R328,"")</f>
      </c>
    </row>
    <row r="329" spans="1:19" ht="15">
      <c r="A329" s="1">
        <v>64</v>
      </c>
      <c r="B329" s="5">
        <v>0.6284722222222222</v>
      </c>
      <c r="C329" s="1" t="s">
        <v>563</v>
      </c>
      <c r="D329" s="1">
        <v>7</v>
      </c>
      <c r="E329" s="1">
        <v>15</v>
      </c>
      <c r="F329" s="1" t="s">
        <v>630</v>
      </c>
      <c r="G329" s="2">
        <v>40.2606666666667</v>
      </c>
      <c r="H329" s="6">
        <f>1+_xlfn.COUNTIFS(A:A,A329,O:O,"&lt;"&amp;O329)</f>
        <v>15</v>
      </c>
      <c r="I329" s="2">
        <f>_xlfn.AVERAGEIF(A:A,A329,G:G)</f>
        <v>50.2936375</v>
      </c>
      <c r="J329" s="2">
        <f>G329-I329</f>
        <v>-10.032970833333302</v>
      </c>
      <c r="K329" s="2">
        <f>90+J329</f>
        <v>79.96702916666669</v>
      </c>
      <c r="L329" s="2">
        <f>EXP(0.06*K329)</f>
        <v>121.2702771424435</v>
      </c>
      <c r="M329" s="2">
        <f>SUMIF(A:A,A329,L:L)</f>
        <v>4134.7101743488465</v>
      </c>
      <c r="N329" s="3">
        <f>L329/M329</f>
        <v>0.02932981322240844</v>
      </c>
      <c r="O329" s="7">
        <f>1/N329</f>
        <v>34.095000619914764</v>
      </c>
      <c r="P329" s="3">
        <f>IF(O329&gt;21,"",N329)</f>
      </c>
      <c r="Q329" s="3">
        <f>IF(ISNUMBER(P329),SUMIF(A:A,A329,P:P),"")</f>
      </c>
      <c r="R329" s="3">
        <f>_xlfn.IFERROR(P329*(1/Q329),"")</f>
      </c>
      <c r="S329" s="8">
        <f>_xlfn.IFERROR(1/R329,"")</f>
      </c>
    </row>
    <row r="330" spans="1:19" ht="15">
      <c r="A330" s="1">
        <v>64</v>
      </c>
      <c r="B330" s="5">
        <v>0.6284722222222222</v>
      </c>
      <c r="C330" s="1" t="s">
        <v>563</v>
      </c>
      <c r="D330" s="1">
        <v>7</v>
      </c>
      <c r="E330" s="1">
        <v>16</v>
      </c>
      <c r="F330" s="1" t="s">
        <v>631</v>
      </c>
      <c r="G330" s="2">
        <v>31.920933333333302</v>
      </c>
      <c r="H330" s="6">
        <f>1+_xlfn.COUNTIFS(A:A,A330,O:O,"&lt;"&amp;O330)</f>
        <v>16</v>
      </c>
      <c r="I330" s="2">
        <f>_xlfn.AVERAGEIF(A:A,A330,G:G)</f>
        <v>50.2936375</v>
      </c>
      <c r="J330" s="2">
        <f>G330-I330</f>
        <v>-18.3727041666667</v>
      </c>
      <c r="K330" s="2">
        <f>90+J330</f>
        <v>71.6272958333333</v>
      </c>
      <c r="L330" s="2">
        <f>EXP(0.06*K330)</f>
        <v>73.52590183082526</v>
      </c>
      <c r="M330" s="2">
        <f>SUMIF(A:A,A330,L:L)</f>
        <v>4134.7101743488465</v>
      </c>
      <c r="N330" s="3">
        <f>L330/M330</f>
        <v>0.01778260113295715</v>
      </c>
      <c r="O330" s="7">
        <f>1/N330</f>
        <v>56.23474274225625</v>
      </c>
      <c r="P330" s="3">
        <f>IF(O330&gt;21,"",N330)</f>
      </c>
      <c r="Q330" s="3">
        <f>IF(ISNUMBER(P330),SUMIF(A:A,A330,P:P),"")</f>
      </c>
      <c r="R330" s="3">
        <f>_xlfn.IFERROR(P330*(1/Q330),"")</f>
      </c>
      <c r="S330" s="8">
        <f>_xlfn.IFERROR(1/R330,"")</f>
      </c>
    </row>
    <row r="331" spans="1:19" ht="15">
      <c r="A331" s="1">
        <v>16</v>
      </c>
      <c r="B331" s="5">
        <v>0.6305555555555555</v>
      </c>
      <c r="C331" s="1" t="s">
        <v>120</v>
      </c>
      <c r="D331" s="1">
        <v>3</v>
      </c>
      <c r="E331" s="1">
        <v>1</v>
      </c>
      <c r="F331" s="1" t="s">
        <v>132</v>
      </c>
      <c r="G331" s="2">
        <v>59.2126333333333</v>
      </c>
      <c r="H331" s="6">
        <f>1+_xlfn.COUNTIFS(A:A,A331,O:O,"&lt;"&amp;O331)</f>
        <v>1</v>
      </c>
      <c r="I331" s="2">
        <f>_xlfn.AVERAGEIF(A:A,A331,G:G)</f>
        <v>49.5924714285714</v>
      </c>
      <c r="J331" s="2">
        <f>G331-I331</f>
        <v>9.6201619047619</v>
      </c>
      <c r="K331" s="2">
        <f>90+J331</f>
        <v>99.6201619047619</v>
      </c>
      <c r="L331" s="2">
        <f>EXP(0.06*K331)</f>
        <v>394.3385145033513</v>
      </c>
      <c r="M331" s="2">
        <f>SUMIF(A:A,A331,L:L)</f>
        <v>1749.7583192738564</v>
      </c>
      <c r="N331" s="3">
        <f>L331/M331</f>
        <v>0.2253674179797587</v>
      </c>
      <c r="O331" s="7">
        <f>1/N331</f>
        <v>4.437198637514739</v>
      </c>
      <c r="P331" s="3">
        <f>IF(O331&gt;21,"",N331)</f>
        <v>0.2253674179797587</v>
      </c>
      <c r="Q331" s="3">
        <f>IF(ISNUMBER(P331),SUMIF(A:A,A331,P:P),"")</f>
        <v>0.9999999999999999</v>
      </c>
      <c r="R331" s="3">
        <f>_xlfn.IFERROR(P331*(1/Q331),"")</f>
        <v>0.2253674179797587</v>
      </c>
      <c r="S331" s="8">
        <f>_xlfn.IFERROR(1/R331,"")</f>
        <v>4.437198637514739</v>
      </c>
    </row>
    <row r="332" spans="1:19" ht="15">
      <c r="A332" s="1">
        <v>16</v>
      </c>
      <c r="B332" s="5">
        <v>0.6305555555555555</v>
      </c>
      <c r="C332" s="1" t="s">
        <v>120</v>
      </c>
      <c r="D332" s="1">
        <v>3</v>
      </c>
      <c r="E332" s="1">
        <v>3</v>
      </c>
      <c r="F332" s="1" t="s">
        <v>134</v>
      </c>
      <c r="G332" s="2">
        <v>59.1558333333333</v>
      </c>
      <c r="H332" s="6">
        <f>1+_xlfn.COUNTIFS(A:A,A332,O:O,"&lt;"&amp;O332)</f>
        <v>2</v>
      </c>
      <c r="I332" s="2">
        <f>_xlfn.AVERAGEIF(A:A,A332,G:G)</f>
        <v>49.5924714285714</v>
      </c>
      <c r="J332" s="2">
        <f>G332-I332</f>
        <v>9.563361904761898</v>
      </c>
      <c r="K332" s="2">
        <f>90+J332</f>
        <v>99.5633619047619</v>
      </c>
      <c r="L332" s="2">
        <f>EXP(0.06*K332)</f>
        <v>392.99689626192196</v>
      </c>
      <c r="M332" s="2">
        <f>SUMIF(A:A,A332,L:L)</f>
        <v>1749.7583192738564</v>
      </c>
      <c r="N332" s="3">
        <f>L332/M332</f>
        <v>0.22460067309467877</v>
      </c>
      <c r="O332" s="7">
        <f>1/N332</f>
        <v>4.45234640761053</v>
      </c>
      <c r="P332" s="3">
        <f>IF(O332&gt;21,"",N332)</f>
        <v>0.22460067309467877</v>
      </c>
      <c r="Q332" s="3">
        <f>IF(ISNUMBER(P332),SUMIF(A:A,A332,P:P),"")</f>
        <v>0.9999999999999999</v>
      </c>
      <c r="R332" s="3">
        <f>_xlfn.IFERROR(P332*(1/Q332),"")</f>
        <v>0.22460067309467877</v>
      </c>
      <c r="S332" s="8">
        <f>_xlfn.IFERROR(1/R332,"")</f>
        <v>4.45234640761053</v>
      </c>
    </row>
    <row r="333" spans="1:19" ht="15">
      <c r="A333" s="1">
        <v>16</v>
      </c>
      <c r="B333" s="5">
        <v>0.6305555555555555</v>
      </c>
      <c r="C333" s="1" t="s">
        <v>120</v>
      </c>
      <c r="D333" s="1">
        <v>3</v>
      </c>
      <c r="E333" s="1">
        <v>5</v>
      </c>
      <c r="F333" s="1" t="s">
        <v>136</v>
      </c>
      <c r="G333" s="2">
        <v>54.7763666666666</v>
      </c>
      <c r="H333" s="6">
        <f>1+_xlfn.COUNTIFS(A:A,A333,O:O,"&lt;"&amp;O333)</f>
        <v>3</v>
      </c>
      <c r="I333" s="2">
        <f>_xlfn.AVERAGEIF(A:A,A333,G:G)</f>
        <v>49.5924714285714</v>
      </c>
      <c r="J333" s="2">
        <f>G333-I333</f>
        <v>5.183895238095197</v>
      </c>
      <c r="K333" s="2">
        <f>90+J333</f>
        <v>95.1838952380952</v>
      </c>
      <c r="L333" s="2">
        <f>EXP(0.06*K333)</f>
        <v>302.1832780585686</v>
      </c>
      <c r="M333" s="2">
        <f>SUMIF(A:A,A333,L:L)</f>
        <v>1749.7583192738564</v>
      </c>
      <c r="N333" s="3">
        <f>L333/M333</f>
        <v>0.17270000932698729</v>
      </c>
      <c r="O333" s="7">
        <f>1/N333</f>
        <v>5.790387643272311</v>
      </c>
      <c r="P333" s="3">
        <f>IF(O333&gt;21,"",N333)</f>
        <v>0.17270000932698729</v>
      </c>
      <c r="Q333" s="3">
        <f>IF(ISNUMBER(P333),SUMIF(A:A,A333,P:P),"")</f>
        <v>0.9999999999999999</v>
      </c>
      <c r="R333" s="3">
        <f>_xlfn.IFERROR(P333*(1/Q333),"")</f>
        <v>0.17270000932698729</v>
      </c>
      <c r="S333" s="8">
        <f>_xlfn.IFERROR(1/R333,"")</f>
        <v>5.790387643272311</v>
      </c>
    </row>
    <row r="334" spans="1:19" ht="15">
      <c r="A334" s="1">
        <v>16</v>
      </c>
      <c r="B334" s="5">
        <v>0.6305555555555555</v>
      </c>
      <c r="C334" s="1" t="s">
        <v>120</v>
      </c>
      <c r="D334" s="1">
        <v>3</v>
      </c>
      <c r="E334" s="1">
        <v>7</v>
      </c>
      <c r="F334" s="1" t="s">
        <v>138</v>
      </c>
      <c r="G334" s="2">
        <v>51.7109</v>
      </c>
      <c r="H334" s="6">
        <f>1+_xlfn.COUNTIFS(A:A,A334,O:O,"&lt;"&amp;O334)</f>
        <v>4</v>
      </c>
      <c r="I334" s="2">
        <f>_xlfn.AVERAGEIF(A:A,A334,G:G)</f>
        <v>49.5924714285714</v>
      </c>
      <c r="J334" s="2">
        <f>G334-I334</f>
        <v>2.118428571428602</v>
      </c>
      <c r="K334" s="2">
        <f>90+J334</f>
        <v>92.11842857142861</v>
      </c>
      <c r="L334" s="2">
        <f>EXP(0.06*K334)</f>
        <v>251.41518957663206</v>
      </c>
      <c r="M334" s="2">
        <f>SUMIF(A:A,A334,L:L)</f>
        <v>1749.7583192738564</v>
      </c>
      <c r="N334" s="3">
        <f>L334/M334</f>
        <v>0.14368566607585467</v>
      </c>
      <c r="O334" s="7">
        <f>1/N334</f>
        <v>6.959636457209859</v>
      </c>
      <c r="P334" s="3">
        <f>IF(O334&gt;21,"",N334)</f>
        <v>0.14368566607585467</v>
      </c>
      <c r="Q334" s="3">
        <f>IF(ISNUMBER(P334),SUMIF(A:A,A334,P:P),"")</f>
        <v>0.9999999999999999</v>
      </c>
      <c r="R334" s="3">
        <f>_xlfn.IFERROR(P334*(1/Q334),"")</f>
        <v>0.14368566607585467</v>
      </c>
      <c r="S334" s="8">
        <f>_xlfn.IFERROR(1/R334,"")</f>
        <v>6.959636457209859</v>
      </c>
    </row>
    <row r="335" spans="1:19" ht="15">
      <c r="A335" s="1">
        <v>16</v>
      </c>
      <c r="B335" s="5">
        <v>0.6305555555555555</v>
      </c>
      <c r="C335" s="1" t="s">
        <v>120</v>
      </c>
      <c r="D335" s="1">
        <v>3</v>
      </c>
      <c r="E335" s="1">
        <v>4</v>
      </c>
      <c r="F335" s="1" t="s">
        <v>135</v>
      </c>
      <c r="G335" s="2">
        <v>47.537099999999995</v>
      </c>
      <c r="H335" s="6">
        <f>1+_xlfn.COUNTIFS(A:A,A335,O:O,"&lt;"&amp;O335)</f>
        <v>5</v>
      </c>
      <c r="I335" s="2">
        <f>_xlfn.AVERAGEIF(A:A,A335,G:G)</f>
        <v>49.5924714285714</v>
      </c>
      <c r="J335" s="2">
        <f>G335-I335</f>
        <v>-2.055371428571405</v>
      </c>
      <c r="K335" s="2">
        <f>90+J335</f>
        <v>87.9446285714286</v>
      </c>
      <c r="L335" s="2">
        <f>EXP(0.06*K335)</f>
        <v>195.71856104538688</v>
      </c>
      <c r="M335" s="2">
        <f>SUMIF(A:A,A335,L:L)</f>
        <v>1749.7583192738564</v>
      </c>
      <c r="N335" s="3">
        <f>L335/M335</f>
        <v>0.11185462522996284</v>
      </c>
      <c r="O335" s="7">
        <f>1/N335</f>
        <v>8.940175678422701</v>
      </c>
      <c r="P335" s="3">
        <f>IF(O335&gt;21,"",N335)</f>
        <v>0.11185462522996284</v>
      </c>
      <c r="Q335" s="3">
        <f>IF(ISNUMBER(P335),SUMIF(A:A,A335,P:P),"")</f>
        <v>0.9999999999999999</v>
      </c>
      <c r="R335" s="3">
        <f>_xlfn.IFERROR(P335*(1/Q335),"")</f>
        <v>0.11185462522996284</v>
      </c>
      <c r="S335" s="8">
        <f>_xlfn.IFERROR(1/R335,"")</f>
        <v>8.940175678422701</v>
      </c>
    </row>
    <row r="336" spans="1:19" ht="15">
      <c r="A336" s="1">
        <v>16</v>
      </c>
      <c r="B336" s="5">
        <v>0.6305555555555555</v>
      </c>
      <c r="C336" s="1" t="s">
        <v>120</v>
      </c>
      <c r="D336" s="1">
        <v>3</v>
      </c>
      <c r="E336" s="1">
        <v>2</v>
      </c>
      <c r="F336" s="1" t="s">
        <v>133</v>
      </c>
      <c r="G336" s="2">
        <v>38.3072999999999</v>
      </c>
      <c r="H336" s="6">
        <f>1+_xlfn.COUNTIFS(A:A,A336,O:O,"&lt;"&amp;O336)</f>
        <v>6</v>
      </c>
      <c r="I336" s="2">
        <f>_xlfn.AVERAGEIF(A:A,A336,G:G)</f>
        <v>49.5924714285714</v>
      </c>
      <c r="J336" s="2">
        <f>G336-I336</f>
        <v>-11.285171428571502</v>
      </c>
      <c r="K336" s="2">
        <f>90+J336</f>
        <v>78.7148285714285</v>
      </c>
      <c r="L336" s="2">
        <f>EXP(0.06*K336)</f>
        <v>112.49285564900079</v>
      </c>
      <c r="M336" s="2">
        <f>SUMIF(A:A,A336,L:L)</f>
        <v>1749.7583192738564</v>
      </c>
      <c r="N336" s="3">
        <f>L336/M336</f>
        <v>0.06429051052929695</v>
      </c>
      <c r="O336" s="7">
        <f>1/N336</f>
        <v>15.554395069616124</v>
      </c>
      <c r="P336" s="3">
        <f>IF(O336&gt;21,"",N336)</f>
        <v>0.06429051052929695</v>
      </c>
      <c r="Q336" s="3">
        <f>IF(ISNUMBER(P336),SUMIF(A:A,A336,P:P),"")</f>
        <v>0.9999999999999999</v>
      </c>
      <c r="R336" s="3">
        <f>_xlfn.IFERROR(P336*(1/Q336),"")</f>
        <v>0.06429051052929695</v>
      </c>
      <c r="S336" s="8">
        <f>_xlfn.IFERROR(1/R336,"")</f>
        <v>15.554395069616124</v>
      </c>
    </row>
    <row r="337" spans="1:19" ht="15">
      <c r="A337" s="1">
        <v>16</v>
      </c>
      <c r="B337" s="5">
        <v>0.6305555555555555</v>
      </c>
      <c r="C337" s="1" t="s">
        <v>120</v>
      </c>
      <c r="D337" s="1">
        <v>3</v>
      </c>
      <c r="E337" s="1">
        <v>6</v>
      </c>
      <c r="F337" s="1" t="s">
        <v>137</v>
      </c>
      <c r="G337" s="2">
        <v>36.4471666666667</v>
      </c>
      <c r="H337" s="6">
        <f>1+_xlfn.COUNTIFS(A:A,A337,O:O,"&lt;"&amp;O337)</f>
        <v>7</v>
      </c>
      <c r="I337" s="2">
        <f>_xlfn.AVERAGEIF(A:A,A337,G:G)</f>
        <v>49.5924714285714</v>
      </c>
      <c r="J337" s="2">
        <f>G337-I337</f>
        <v>-13.145304761904697</v>
      </c>
      <c r="K337" s="2">
        <f>90+J337</f>
        <v>76.8546952380953</v>
      </c>
      <c r="L337" s="2">
        <f>EXP(0.06*K337)</f>
        <v>100.61302417899483</v>
      </c>
      <c r="M337" s="2">
        <f>SUMIF(A:A,A337,L:L)</f>
        <v>1749.7583192738564</v>
      </c>
      <c r="N337" s="3">
        <f>L337/M337</f>
        <v>0.05750109776346078</v>
      </c>
      <c r="O337" s="7">
        <f>1/N337</f>
        <v>17.390972327409244</v>
      </c>
      <c r="P337" s="3">
        <f>IF(O337&gt;21,"",N337)</f>
        <v>0.05750109776346078</v>
      </c>
      <c r="Q337" s="3">
        <f>IF(ISNUMBER(P337),SUMIF(A:A,A337,P:P),"")</f>
        <v>0.9999999999999999</v>
      </c>
      <c r="R337" s="3">
        <f>_xlfn.IFERROR(P337*(1/Q337),"")</f>
        <v>0.05750109776346078</v>
      </c>
      <c r="S337" s="8">
        <f>_xlfn.IFERROR(1/R337,"")</f>
        <v>17.390972327409244</v>
      </c>
    </row>
    <row r="338" spans="1:19" ht="15">
      <c r="A338" s="1">
        <v>1</v>
      </c>
      <c r="B338" s="5">
        <v>0.6361111111111112</v>
      </c>
      <c r="C338" s="1" t="s">
        <v>27</v>
      </c>
      <c r="D338" s="1">
        <v>2</v>
      </c>
      <c r="E338" s="1">
        <v>1</v>
      </c>
      <c r="F338" s="1" t="s">
        <v>28</v>
      </c>
      <c r="G338" s="2">
        <v>71.4642666666667</v>
      </c>
      <c r="H338" s="6">
        <f>1+_xlfn.COUNTIFS(A:A,A338,O:O,"&lt;"&amp;O338)</f>
        <v>1</v>
      </c>
      <c r="I338" s="2">
        <f>_xlfn.AVERAGEIF(A:A,A338,G:G)</f>
        <v>51.21677777777778</v>
      </c>
      <c r="J338" s="2">
        <f>G338-I338</f>
        <v>20.247488888888924</v>
      </c>
      <c r="K338" s="2">
        <f>90+J338</f>
        <v>110.24748888888892</v>
      </c>
      <c r="L338" s="2">
        <f>EXP(0.06*K338)</f>
        <v>746.0923106254862</v>
      </c>
      <c r="M338" s="2">
        <f>SUMIF(A:A,A338,L:L)</f>
        <v>2930.2351607959563</v>
      </c>
      <c r="N338" s="3">
        <f>L338/M338</f>
        <v>0.254618578265514</v>
      </c>
      <c r="O338" s="7">
        <f>1/N338</f>
        <v>3.927443185065659</v>
      </c>
      <c r="P338" s="3">
        <f>IF(O338&gt;21,"",N338)</f>
        <v>0.254618578265514</v>
      </c>
      <c r="Q338" s="3">
        <f>IF(ISNUMBER(P338),SUMIF(A:A,A338,P:P),"")</f>
        <v>0.8757515603877263</v>
      </c>
      <c r="R338" s="3">
        <f>_xlfn.IFERROR(P338*(1/Q338),"")</f>
        <v>0.2907429341636403</v>
      </c>
      <c r="S338" s="8">
        <f>_xlfn.IFERROR(1/R338,"")</f>
        <v>3.439464497655393</v>
      </c>
    </row>
    <row r="339" spans="1:19" ht="15">
      <c r="A339" s="1">
        <v>1</v>
      </c>
      <c r="B339" s="5">
        <v>0.6361111111111112</v>
      </c>
      <c r="C339" s="1" t="s">
        <v>27</v>
      </c>
      <c r="D339" s="1">
        <v>2</v>
      </c>
      <c r="E339" s="1">
        <v>2</v>
      </c>
      <c r="F339" s="1" t="s">
        <v>29</v>
      </c>
      <c r="G339" s="2">
        <v>69.8071</v>
      </c>
      <c r="H339" s="6">
        <f>1+_xlfn.COUNTIFS(A:A,A339,O:O,"&lt;"&amp;O339)</f>
        <v>2</v>
      </c>
      <c r="I339" s="2">
        <f>_xlfn.AVERAGEIF(A:A,A339,G:G)</f>
        <v>51.21677777777778</v>
      </c>
      <c r="J339" s="2">
        <f>G339-I339</f>
        <v>18.590322222222227</v>
      </c>
      <c r="K339" s="2">
        <f>90+J339</f>
        <v>108.59032222222223</v>
      </c>
      <c r="L339" s="2">
        <f>EXP(0.06*K339)</f>
        <v>675.4771522291996</v>
      </c>
      <c r="M339" s="2">
        <f>SUMIF(A:A,A339,L:L)</f>
        <v>2930.2351607959563</v>
      </c>
      <c r="N339" s="3">
        <f>L339/M339</f>
        <v>0.23051977577312122</v>
      </c>
      <c r="O339" s="7">
        <f>1/N339</f>
        <v>4.33802261279399</v>
      </c>
      <c r="P339" s="3">
        <f>IF(O339&gt;21,"",N339)</f>
        <v>0.23051977577312122</v>
      </c>
      <c r="Q339" s="3">
        <f>IF(ISNUMBER(P339),SUMIF(A:A,A339,P:P),"")</f>
        <v>0.8757515603877263</v>
      </c>
      <c r="R339" s="3">
        <f>_xlfn.IFERROR(P339*(1/Q339),"")</f>
        <v>0.2632250814044361</v>
      </c>
      <c r="S339" s="8">
        <f>_xlfn.IFERROR(1/R339,"")</f>
        <v>3.799030072151578</v>
      </c>
    </row>
    <row r="340" spans="1:19" ht="15">
      <c r="A340" s="1">
        <v>1</v>
      </c>
      <c r="B340" s="5">
        <v>0.6361111111111112</v>
      </c>
      <c r="C340" s="1" t="s">
        <v>27</v>
      </c>
      <c r="D340" s="1">
        <v>2</v>
      </c>
      <c r="E340" s="1">
        <v>6</v>
      </c>
      <c r="F340" s="1" t="s">
        <v>33</v>
      </c>
      <c r="G340" s="2">
        <v>63.331866666666706</v>
      </c>
      <c r="H340" s="6">
        <f>1+_xlfn.COUNTIFS(A:A,A340,O:O,"&lt;"&amp;O340)</f>
        <v>3</v>
      </c>
      <c r="I340" s="2">
        <f>_xlfn.AVERAGEIF(A:A,A340,G:G)</f>
        <v>51.21677777777778</v>
      </c>
      <c r="J340" s="2">
        <f>G340-I340</f>
        <v>12.115088888888927</v>
      </c>
      <c r="K340" s="2">
        <f>90+J340</f>
        <v>102.11508888888892</v>
      </c>
      <c r="L340" s="2">
        <f>EXP(0.06*K340)</f>
        <v>458.01655664162377</v>
      </c>
      <c r="M340" s="2">
        <f>SUMIF(A:A,A340,L:L)</f>
        <v>2930.2351607959563</v>
      </c>
      <c r="N340" s="3">
        <f>L340/M340</f>
        <v>0.15630709875080817</v>
      </c>
      <c r="O340" s="7">
        <f>1/N340</f>
        <v>6.397662089514214</v>
      </c>
      <c r="P340" s="3">
        <f>IF(O340&gt;21,"",N340)</f>
        <v>0.15630709875080817</v>
      </c>
      <c r="Q340" s="3">
        <f>IF(ISNUMBER(P340),SUMIF(A:A,A340,P:P),"")</f>
        <v>0.8757515603877263</v>
      </c>
      <c r="R340" s="3">
        <f>_xlfn.IFERROR(P340*(1/Q340),"")</f>
        <v>0.178483380242686</v>
      </c>
      <c r="S340" s="8">
        <f>_xlfn.IFERROR(1/R340,"")</f>
        <v>5.602762557725475</v>
      </c>
    </row>
    <row r="341" spans="1:19" ht="15">
      <c r="A341" s="1">
        <v>1</v>
      </c>
      <c r="B341" s="5">
        <v>0.6361111111111112</v>
      </c>
      <c r="C341" s="1" t="s">
        <v>27</v>
      </c>
      <c r="D341" s="1">
        <v>2</v>
      </c>
      <c r="E341" s="1">
        <v>3</v>
      </c>
      <c r="F341" s="1" t="s">
        <v>30</v>
      </c>
      <c r="G341" s="2">
        <v>62.222699999999996</v>
      </c>
      <c r="H341" s="6">
        <f>1+_xlfn.COUNTIFS(A:A,A341,O:O,"&lt;"&amp;O341)</f>
        <v>4</v>
      </c>
      <c r="I341" s="2">
        <f>_xlfn.AVERAGEIF(A:A,A341,G:G)</f>
        <v>51.21677777777778</v>
      </c>
      <c r="J341" s="2">
        <f>G341-I341</f>
        <v>11.005922222222217</v>
      </c>
      <c r="K341" s="2">
        <f>90+J341</f>
        <v>101.00592222222221</v>
      </c>
      <c r="L341" s="2">
        <f>EXP(0.06*K341)</f>
        <v>428.52767997810923</v>
      </c>
      <c r="M341" s="2">
        <f>SUMIF(A:A,A341,L:L)</f>
        <v>2930.2351607959563</v>
      </c>
      <c r="N341" s="3">
        <f>L341/M341</f>
        <v>0.14624344343124523</v>
      </c>
      <c r="O341" s="7">
        <f>1/N341</f>
        <v>6.8379133897386595</v>
      </c>
      <c r="P341" s="3">
        <f>IF(O341&gt;21,"",N341)</f>
        <v>0.14624344343124523</v>
      </c>
      <c r="Q341" s="3">
        <f>IF(ISNUMBER(P341),SUMIF(A:A,A341,P:P),"")</f>
        <v>0.8757515603877263</v>
      </c>
      <c r="R341" s="3">
        <f>_xlfn.IFERROR(P341*(1/Q341),"")</f>
        <v>0.16699193018451267</v>
      </c>
      <c r="S341" s="8">
        <f>_xlfn.IFERROR(1/R341,"")</f>
        <v>5.988313320859759</v>
      </c>
    </row>
    <row r="342" spans="1:19" ht="15">
      <c r="A342" s="1">
        <v>1</v>
      </c>
      <c r="B342" s="5">
        <v>0.6361111111111112</v>
      </c>
      <c r="C342" s="1" t="s">
        <v>27</v>
      </c>
      <c r="D342" s="1">
        <v>2</v>
      </c>
      <c r="E342" s="1">
        <v>8</v>
      </c>
      <c r="F342" s="1" t="s">
        <v>35</v>
      </c>
      <c r="G342" s="2">
        <v>53.76896666666669</v>
      </c>
      <c r="H342" s="6">
        <f>1+_xlfn.COUNTIFS(A:A,A342,O:O,"&lt;"&amp;O342)</f>
        <v>5</v>
      </c>
      <c r="I342" s="2">
        <f>_xlfn.AVERAGEIF(A:A,A342,G:G)</f>
        <v>51.21677777777778</v>
      </c>
      <c r="J342" s="2">
        <f>G342-I342</f>
        <v>2.5521888888889137</v>
      </c>
      <c r="K342" s="2">
        <f>90+J342</f>
        <v>92.5521888888889</v>
      </c>
      <c r="L342" s="2">
        <f>EXP(0.06*K342)</f>
        <v>258.0443148956204</v>
      </c>
      <c r="M342" s="2">
        <f>SUMIF(A:A,A342,L:L)</f>
        <v>2930.2351607959563</v>
      </c>
      <c r="N342" s="3">
        <f>L342/M342</f>
        <v>0.08806266416703783</v>
      </c>
      <c r="O342" s="7">
        <f>1/N342</f>
        <v>11.355550158046475</v>
      </c>
      <c r="P342" s="3">
        <f>IF(O342&gt;21,"",N342)</f>
        <v>0.08806266416703783</v>
      </c>
      <c r="Q342" s="3">
        <f>IF(ISNUMBER(P342),SUMIF(A:A,A342,P:P),"")</f>
        <v>0.8757515603877263</v>
      </c>
      <c r="R342" s="3">
        <f>_xlfn.IFERROR(P342*(1/Q342),"")</f>
        <v>0.10055667400472498</v>
      </c>
      <c r="S342" s="8">
        <f>_xlfn.IFERROR(1/R342,"")</f>
        <v>9.944640769970293</v>
      </c>
    </row>
    <row r="343" spans="1:19" ht="15">
      <c r="A343" s="1">
        <v>1</v>
      </c>
      <c r="B343" s="5">
        <v>0.6361111111111112</v>
      </c>
      <c r="C343" s="1" t="s">
        <v>27</v>
      </c>
      <c r="D343" s="1">
        <v>2</v>
      </c>
      <c r="E343" s="1">
        <v>4</v>
      </c>
      <c r="F343" s="1" t="s">
        <v>31</v>
      </c>
      <c r="G343" s="2">
        <v>42.3949333333333</v>
      </c>
      <c r="H343" s="6">
        <f>1+_xlfn.COUNTIFS(A:A,A343,O:O,"&lt;"&amp;O343)</f>
        <v>6</v>
      </c>
      <c r="I343" s="2">
        <f>_xlfn.AVERAGEIF(A:A,A343,G:G)</f>
        <v>51.21677777777778</v>
      </c>
      <c r="J343" s="2">
        <f>G343-I343</f>
        <v>-8.82184444444448</v>
      </c>
      <c r="K343" s="2">
        <f>90+J343</f>
        <v>81.17815555555552</v>
      </c>
      <c r="L343" s="2">
        <f>EXP(0.06*K343)</f>
        <v>130.41078241859728</v>
      </c>
      <c r="M343" s="2">
        <f>SUMIF(A:A,A343,L:L)</f>
        <v>2930.2351607959563</v>
      </c>
      <c r="N343" s="3">
        <f>L343/M343</f>
        <v>0.044505227485965006</v>
      </c>
      <c r="O343" s="7">
        <f>1/N343</f>
        <v>22.469270611308662</v>
      </c>
      <c r="P343" s="3">
        <f>IF(O343&gt;21,"",N343)</f>
      </c>
      <c r="Q343" s="3">
        <f>IF(ISNUMBER(P343),SUMIF(A:A,A343,P:P),"")</f>
      </c>
      <c r="R343" s="3">
        <f>_xlfn.IFERROR(P343*(1/Q343),"")</f>
      </c>
      <c r="S343" s="8">
        <f>_xlfn.IFERROR(1/R343,"")</f>
      </c>
    </row>
    <row r="344" spans="1:19" ht="15">
      <c r="A344" s="1">
        <v>1</v>
      </c>
      <c r="B344" s="5">
        <v>0.6361111111111112</v>
      </c>
      <c r="C344" s="1" t="s">
        <v>27</v>
      </c>
      <c r="D344" s="1">
        <v>2</v>
      </c>
      <c r="E344" s="1">
        <v>5</v>
      </c>
      <c r="F344" s="1" t="s">
        <v>32</v>
      </c>
      <c r="G344" s="2">
        <v>40.3646333333333</v>
      </c>
      <c r="H344" s="6">
        <f>1+_xlfn.COUNTIFS(A:A,A344,O:O,"&lt;"&amp;O344)</f>
        <v>7</v>
      </c>
      <c r="I344" s="2">
        <f>_xlfn.AVERAGEIF(A:A,A344,G:G)</f>
        <v>51.21677777777778</v>
      </c>
      <c r="J344" s="2">
        <f>G344-I344</f>
        <v>-10.852144444444477</v>
      </c>
      <c r="K344" s="2">
        <f>90+J344</f>
        <v>79.14785555555552</v>
      </c>
      <c r="L344" s="2">
        <f>EXP(0.06*K344)</f>
        <v>115.4539019911033</v>
      </c>
      <c r="M344" s="2">
        <f>SUMIF(A:A,A344,L:L)</f>
        <v>2930.2351607959563</v>
      </c>
      <c r="N344" s="3">
        <f>L344/M344</f>
        <v>0.03940089981028755</v>
      </c>
      <c r="O344" s="7">
        <f>1/N344</f>
        <v>25.38013103291871</v>
      </c>
      <c r="P344" s="3">
        <f>IF(O344&gt;21,"",N344)</f>
      </c>
      <c r="Q344" s="3">
        <f>IF(ISNUMBER(P344),SUMIF(A:A,A344,P:P),"")</f>
      </c>
      <c r="R344" s="3">
        <f>_xlfn.IFERROR(P344*(1/Q344),"")</f>
      </c>
      <c r="S344" s="8">
        <f>_xlfn.IFERROR(1/R344,"")</f>
      </c>
    </row>
    <row r="345" spans="1:19" ht="15">
      <c r="A345" s="1">
        <v>1</v>
      </c>
      <c r="B345" s="5">
        <v>0.6361111111111112</v>
      </c>
      <c r="C345" s="1" t="s">
        <v>27</v>
      </c>
      <c r="D345" s="1">
        <v>2</v>
      </c>
      <c r="E345" s="1">
        <v>7</v>
      </c>
      <c r="F345" s="1" t="s">
        <v>34</v>
      </c>
      <c r="G345" s="2">
        <v>32.4986333333333</v>
      </c>
      <c r="H345" s="6">
        <f>1+_xlfn.COUNTIFS(A:A,A345,O:O,"&lt;"&amp;O345)</f>
        <v>8</v>
      </c>
      <c r="I345" s="2">
        <f>_xlfn.AVERAGEIF(A:A,A345,G:G)</f>
        <v>51.21677777777778</v>
      </c>
      <c r="J345" s="2">
        <f>G345-I345</f>
        <v>-18.718144444444476</v>
      </c>
      <c r="K345" s="2">
        <f>90+J345</f>
        <v>71.28185555555552</v>
      </c>
      <c r="L345" s="2">
        <f>EXP(0.06*K345)</f>
        <v>72.017657595703</v>
      </c>
      <c r="M345" s="2">
        <f>SUMIF(A:A,A345,L:L)</f>
        <v>2930.2351607959563</v>
      </c>
      <c r="N345" s="3">
        <f>L345/M345</f>
        <v>0.02457743274643542</v>
      </c>
      <c r="O345" s="7">
        <f>1/N345</f>
        <v>40.68773212877715</v>
      </c>
      <c r="P345" s="3">
        <f>IF(O345&gt;21,"",N345)</f>
      </c>
      <c r="Q345" s="3">
        <f>IF(ISNUMBER(P345),SUMIF(A:A,A345,P:P),"")</f>
      </c>
      <c r="R345" s="3">
        <f>_xlfn.IFERROR(P345*(1/Q345),"")</f>
      </c>
      <c r="S345" s="8">
        <f>_xlfn.IFERROR(1/R345,"")</f>
      </c>
    </row>
    <row r="346" spans="1:19" ht="15">
      <c r="A346" s="1">
        <v>1</v>
      </c>
      <c r="B346" s="5">
        <v>0.6361111111111112</v>
      </c>
      <c r="C346" s="1" t="s">
        <v>27</v>
      </c>
      <c r="D346" s="1">
        <v>2</v>
      </c>
      <c r="E346" s="1">
        <v>9</v>
      </c>
      <c r="F346" s="1" t="s">
        <v>36</v>
      </c>
      <c r="G346" s="2">
        <v>25.0979</v>
      </c>
      <c r="H346" s="6">
        <f>1+_xlfn.COUNTIFS(A:A,A346,O:O,"&lt;"&amp;O346)</f>
        <v>9</v>
      </c>
      <c r="I346" s="2">
        <f>_xlfn.AVERAGEIF(A:A,A346,G:G)</f>
        <v>51.21677777777778</v>
      </c>
      <c r="J346" s="2">
        <f>G346-I346</f>
        <v>-26.11887777777778</v>
      </c>
      <c r="K346" s="2">
        <f>90+J346</f>
        <v>63.88112222222222</v>
      </c>
      <c r="L346" s="2">
        <f>EXP(0.06*K346)</f>
        <v>46.19480442051381</v>
      </c>
      <c r="M346" s="2">
        <f>SUMIF(A:A,A346,L:L)</f>
        <v>2930.2351607959563</v>
      </c>
      <c r="N346" s="3">
        <f>L346/M346</f>
        <v>0.01576487956958569</v>
      </c>
      <c r="O346" s="7">
        <f>1/N346</f>
        <v>63.432136958993624</v>
      </c>
      <c r="P346" s="3">
        <f>IF(O346&gt;21,"",N346)</f>
      </c>
      <c r="Q346" s="3">
        <f>IF(ISNUMBER(P346),SUMIF(A:A,A346,P:P),"")</f>
      </c>
      <c r="R346" s="3">
        <f>_xlfn.IFERROR(P346*(1/Q346),"")</f>
      </c>
      <c r="S346" s="8">
        <f>_xlfn.IFERROR(1/R346,"")</f>
      </c>
    </row>
    <row r="347" spans="1:19" ht="15">
      <c r="A347" s="1">
        <v>24</v>
      </c>
      <c r="B347" s="5">
        <v>0.6395833333333333</v>
      </c>
      <c r="C347" s="1" t="s">
        <v>152</v>
      </c>
      <c r="D347" s="1">
        <v>6</v>
      </c>
      <c r="E347" s="1">
        <v>2</v>
      </c>
      <c r="F347" s="1" t="s">
        <v>216</v>
      </c>
      <c r="G347" s="2">
        <v>81.8118666666667</v>
      </c>
      <c r="H347" s="6">
        <f>1+_xlfn.COUNTIFS(A:A,A347,O:O,"&lt;"&amp;O347)</f>
        <v>1</v>
      </c>
      <c r="I347" s="2">
        <f>_xlfn.AVERAGEIF(A:A,A347,G:G)</f>
        <v>48.76156428571428</v>
      </c>
      <c r="J347" s="2">
        <f>G347-I347</f>
        <v>33.050302380952424</v>
      </c>
      <c r="K347" s="2">
        <f>90+J347</f>
        <v>123.05030238095242</v>
      </c>
      <c r="L347" s="2">
        <f>EXP(0.06*K347)</f>
        <v>1608.4369418884828</v>
      </c>
      <c r="M347" s="2">
        <f>SUMIF(A:A,A347,L:L)</f>
        <v>4723.327131303539</v>
      </c>
      <c r="N347" s="3">
        <f>L347/M347</f>
        <v>0.3405304983490711</v>
      </c>
      <c r="O347" s="7">
        <f>1/N347</f>
        <v>2.936594533670578</v>
      </c>
      <c r="P347" s="3">
        <f>IF(O347&gt;21,"",N347)</f>
        <v>0.3405304983490711</v>
      </c>
      <c r="Q347" s="3">
        <f>IF(ISNUMBER(P347),SUMIF(A:A,A347,P:P),"")</f>
        <v>0.8287467477175909</v>
      </c>
      <c r="R347" s="3">
        <f>_xlfn.IFERROR(P347*(1/Q347),"")</f>
        <v>0.41089814142487885</v>
      </c>
      <c r="S347" s="8">
        <f>_xlfn.IFERROR(1/R347,"")</f>
        <v>2.4336931691447474</v>
      </c>
    </row>
    <row r="348" spans="1:19" ht="15">
      <c r="A348" s="1">
        <v>24</v>
      </c>
      <c r="B348" s="5">
        <v>0.6395833333333333</v>
      </c>
      <c r="C348" s="1" t="s">
        <v>152</v>
      </c>
      <c r="D348" s="1">
        <v>6</v>
      </c>
      <c r="E348" s="1">
        <v>1</v>
      </c>
      <c r="F348" s="1" t="s">
        <v>215</v>
      </c>
      <c r="G348" s="2">
        <v>66.3728666666667</v>
      </c>
      <c r="H348" s="6">
        <f>1+_xlfn.COUNTIFS(A:A,A348,O:O,"&lt;"&amp;O348)</f>
        <v>2</v>
      </c>
      <c r="I348" s="2">
        <f>_xlfn.AVERAGEIF(A:A,A348,G:G)</f>
        <v>48.76156428571428</v>
      </c>
      <c r="J348" s="2">
        <f>G348-I348</f>
        <v>17.611302380952417</v>
      </c>
      <c r="K348" s="2">
        <f>90+J348</f>
        <v>107.61130238095242</v>
      </c>
      <c r="L348" s="2">
        <f>EXP(0.06*K348)</f>
        <v>636.9417090677547</v>
      </c>
      <c r="M348" s="2">
        <f>SUMIF(A:A,A348,L:L)</f>
        <v>4723.327131303539</v>
      </c>
      <c r="N348" s="3">
        <f>L348/M348</f>
        <v>0.13485022132946614</v>
      </c>
      <c r="O348" s="7">
        <f>1/N348</f>
        <v>7.415634843911746</v>
      </c>
      <c r="P348" s="3">
        <f>IF(O348&gt;21,"",N348)</f>
        <v>0.13485022132946614</v>
      </c>
      <c r="Q348" s="3">
        <f>IF(ISNUMBER(P348),SUMIF(A:A,A348,P:P),"")</f>
        <v>0.8287467477175909</v>
      </c>
      <c r="R348" s="3">
        <f>_xlfn.IFERROR(P348*(1/Q348),"")</f>
        <v>0.16271583774035944</v>
      </c>
      <c r="S348" s="8">
        <f>_xlfn.IFERROR(1/R348,"")</f>
        <v>6.145683259153105</v>
      </c>
    </row>
    <row r="349" spans="1:19" ht="15">
      <c r="A349" s="1">
        <v>24</v>
      </c>
      <c r="B349" s="5">
        <v>0.6395833333333333</v>
      </c>
      <c r="C349" s="1" t="s">
        <v>152</v>
      </c>
      <c r="D349" s="1">
        <v>6</v>
      </c>
      <c r="E349" s="1">
        <v>5</v>
      </c>
      <c r="F349" s="1" t="s">
        <v>218</v>
      </c>
      <c r="G349" s="2">
        <v>59.9289</v>
      </c>
      <c r="H349" s="6">
        <f>1+_xlfn.COUNTIFS(A:A,A349,O:O,"&lt;"&amp;O349)</f>
        <v>3</v>
      </c>
      <c r="I349" s="2">
        <f>_xlfn.AVERAGEIF(A:A,A349,G:G)</f>
        <v>48.76156428571428</v>
      </c>
      <c r="J349" s="2">
        <f>G349-I349</f>
        <v>11.16733571428572</v>
      </c>
      <c r="K349" s="2">
        <f>90+J349</f>
        <v>101.16733571428571</v>
      </c>
      <c r="L349" s="2">
        <f>EXP(0.06*K349)</f>
        <v>432.69805096189117</v>
      </c>
      <c r="M349" s="2">
        <f>SUMIF(A:A,A349,L:L)</f>
        <v>4723.327131303539</v>
      </c>
      <c r="N349" s="3">
        <f>L349/M349</f>
        <v>0.09160874081623806</v>
      </c>
      <c r="O349" s="7">
        <f>1/N349</f>
        <v>10.915988922999643</v>
      </c>
      <c r="P349" s="3">
        <f>IF(O349&gt;21,"",N349)</f>
        <v>0.09160874081623806</v>
      </c>
      <c r="Q349" s="3">
        <f>IF(ISNUMBER(P349),SUMIF(A:A,A349,P:P),"")</f>
        <v>0.8287467477175909</v>
      </c>
      <c r="R349" s="3">
        <f>_xlfn.IFERROR(P349*(1/Q349),"")</f>
        <v>0.11053888424724803</v>
      </c>
      <c r="S349" s="8">
        <f>_xlfn.IFERROR(1/R349,"")</f>
        <v>9.046590318057204</v>
      </c>
    </row>
    <row r="350" spans="1:19" ht="15">
      <c r="A350" s="1">
        <v>24</v>
      </c>
      <c r="B350" s="5">
        <v>0.6395833333333333</v>
      </c>
      <c r="C350" s="1" t="s">
        <v>152</v>
      </c>
      <c r="D350" s="1">
        <v>6</v>
      </c>
      <c r="E350" s="1">
        <v>4</v>
      </c>
      <c r="F350" s="1" t="s">
        <v>217</v>
      </c>
      <c r="G350" s="2">
        <v>57.7092999999999</v>
      </c>
      <c r="H350" s="6">
        <f>1+_xlfn.COUNTIFS(A:A,A350,O:O,"&lt;"&amp;O350)</f>
        <v>4</v>
      </c>
      <c r="I350" s="2">
        <f>_xlfn.AVERAGEIF(A:A,A350,G:G)</f>
        <v>48.76156428571428</v>
      </c>
      <c r="J350" s="2">
        <f>G350-I350</f>
        <v>8.94773571428562</v>
      </c>
      <c r="K350" s="2">
        <f>90+J350</f>
        <v>98.94773571428561</v>
      </c>
      <c r="L350" s="2">
        <f>EXP(0.06*K350)</f>
        <v>378.74537398846104</v>
      </c>
      <c r="M350" s="2">
        <f>SUMIF(A:A,A350,L:L)</f>
        <v>4723.327131303539</v>
      </c>
      <c r="N350" s="3">
        <f>L350/M350</f>
        <v>0.08018614071389446</v>
      </c>
      <c r="O350" s="7">
        <f>1/N350</f>
        <v>12.470983028950318</v>
      </c>
      <c r="P350" s="3">
        <f>IF(O350&gt;21,"",N350)</f>
        <v>0.08018614071389446</v>
      </c>
      <c r="Q350" s="3">
        <f>IF(ISNUMBER(P350),SUMIF(A:A,A350,P:P),"")</f>
        <v>0.8287467477175909</v>
      </c>
      <c r="R350" s="3">
        <f>_xlfn.IFERROR(P350*(1/Q350),"")</f>
        <v>0.09675590394138017</v>
      </c>
      <c r="S350" s="8">
        <f>_xlfn.IFERROR(1/R350,"")</f>
        <v>10.335286626083848</v>
      </c>
    </row>
    <row r="351" spans="1:19" ht="15">
      <c r="A351" s="1">
        <v>24</v>
      </c>
      <c r="B351" s="5">
        <v>0.6395833333333333</v>
      </c>
      <c r="C351" s="1" t="s">
        <v>152</v>
      </c>
      <c r="D351" s="1">
        <v>6</v>
      </c>
      <c r="E351" s="1">
        <v>13</v>
      </c>
      <c r="F351" s="1" t="s">
        <v>225</v>
      </c>
      <c r="G351" s="2">
        <v>53.49286666666671</v>
      </c>
      <c r="H351" s="6">
        <f>1+_xlfn.COUNTIFS(A:A,A351,O:O,"&lt;"&amp;O351)</f>
        <v>5</v>
      </c>
      <c r="I351" s="2">
        <f>_xlfn.AVERAGEIF(A:A,A351,G:G)</f>
        <v>48.76156428571428</v>
      </c>
      <c r="J351" s="2">
        <f>G351-I351</f>
        <v>4.731302380952428</v>
      </c>
      <c r="K351" s="2">
        <f>90+J351</f>
        <v>94.73130238095243</v>
      </c>
      <c r="L351" s="2">
        <f>EXP(0.06*K351)</f>
        <v>294.0877354908388</v>
      </c>
      <c r="M351" s="2">
        <f>SUMIF(A:A,A351,L:L)</f>
        <v>4723.327131303539</v>
      </c>
      <c r="N351" s="3">
        <f>L351/M351</f>
        <v>0.06226283450531971</v>
      </c>
      <c r="O351" s="7">
        <f>1/N351</f>
        <v>16.060945633860605</v>
      </c>
      <c r="P351" s="3">
        <f>IF(O351&gt;21,"",N351)</f>
        <v>0.06226283450531971</v>
      </c>
      <c r="Q351" s="3">
        <f>IF(ISNUMBER(P351),SUMIF(A:A,A351,P:P),"")</f>
        <v>0.8287467477175909</v>
      </c>
      <c r="R351" s="3">
        <f>_xlfn.IFERROR(P351*(1/Q351),"")</f>
        <v>0.07512890358459276</v>
      </c>
      <c r="S351" s="8">
        <f>_xlfn.IFERROR(1/R351,"")</f>
        <v>13.310456459331018</v>
      </c>
    </row>
    <row r="352" spans="1:19" ht="15">
      <c r="A352" s="1">
        <v>24</v>
      </c>
      <c r="B352" s="5">
        <v>0.6395833333333333</v>
      </c>
      <c r="C352" s="1" t="s">
        <v>152</v>
      </c>
      <c r="D352" s="1">
        <v>6</v>
      </c>
      <c r="E352" s="1">
        <v>6</v>
      </c>
      <c r="F352" s="1" t="s">
        <v>219</v>
      </c>
      <c r="G352" s="2">
        <v>53.2104333333333</v>
      </c>
      <c r="H352" s="6">
        <f>1+_xlfn.COUNTIFS(A:A,A352,O:O,"&lt;"&amp;O352)</f>
        <v>6</v>
      </c>
      <c r="I352" s="2">
        <f>_xlfn.AVERAGEIF(A:A,A352,G:G)</f>
        <v>48.76156428571428</v>
      </c>
      <c r="J352" s="2">
        <f>G352-I352</f>
        <v>4.44886904761902</v>
      </c>
      <c r="K352" s="2">
        <f>90+J352</f>
        <v>94.44886904761901</v>
      </c>
      <c r="L352" s="2">
        <f>EXP(0.06*K352)</f>
        <v>289.14611334495163</v>
      </c>
      <c r="M352" s="2">
        <f>SUMIF(A:A,A352,L:L)</f>
        <v>4723.327131303539</v>
      </c>
      <c r="N352" s="3">
        <f>L352/M352</f>
        <v>0.06121661813950061</v>
      </c>
      <c r="O352" s="7">
        <f>1/N352</f>
        <v>16.33543358637024</v>
      </c>
      <c r="P352" s="3">
        <f>IF(O352&gt;21,"",N352)</f>
        <v>0.06121661813950061</v>
      </c>
      <c r="Q352" s="3">
        <f>IF(ISNUMBER(P352),SUMIF(A:A,A352,P:P),"")</f>
        <v>0.8287467477175909</v>
      </c>
      <c r="R352" s="3">
        <f>_xlfn.IFERROR(P352*(1/Q352),"")</f>
        <v>0.0738664957758135</v>
      </c>
      <c r="S352" s="8">
        <f>_xlfn.IFERROR(1/R352,"")</f>
        <v>13.537937457261041</v>
      </c>
    </row>
    <row r="353" spans="1:19" ht="15">
      <c r="A353" s="1">
        <v>24</v>
      </c>
      <c r="B353" s="5">
        <v>0.6395833333333333</v>
      </c>
      <c r="C353" s="1" t="s">
        <v>152</v>
      </c>
      <c r="D353" s="1">
        <v>6</v>
      </c>
      <c r="E353" s="1">
        <v>7</v>
      </c>
      <c r="F353" s="1" t="s">
        <v>220</v>
      </c>
      <c r="G353" s="2">
        <v>52.337166666666604</v>
      </c>
      <c r="H353" s="6">
        <f>1+_xlfn.COUNTIFS(A:A,A353,O:O,"&lt;"&amp;O353)</f>
        <v>7</v>
      </c>
      <c r="I353" s="2">
        <f>_xlfn.AVERAGEIF(A:A,A353,G:G)</f>
        <v>48.76156428571428</v>
      </c>
      <c r="J353" s="2">
        <f>G353-I353</f>
        <v>3.5756023809523256</v>
      </c>
      <c r="K353" s="2">
        <f>90+J353</f>
        <v>93.57560238095232</v>
      </c>
      <c r="L353" s="2">
        <f>EXP(0.06*K353)</f>
        <v>274.386073731687</v>
      </c>
      <c r="M353" s="2">
        <f>SUMIF(A:A,A353,L:L)</f>
        <v>4723.327131303539</v>
      </c>
      <c r="N353" s="3">
        <f>L353/M353</f>
        <v>0.05809169386410088</v>
      </c>
      <c r="O353" s="7">
        <f>1/N353</f>
        <v>17.2141649430879</v>
      </c>
      <c r="P353" s="3">
        <f>IF(O353&gt;21,"",N353)</f>
        <v>0.05809169386410088</v>
      </c>
      <c r="Q353" s="3">
        <f>IF(ISNUMBER(P353),SUMIF(A:A,A353,P:P),"")</f>
        <v>0.8287467477175909</v>
      </c>
      <c r="R353" s="3">
        <f>_xlfn.IFERROR(P353*(1/Q353),"")</f>
        <v>0.0700958332857272</v>
      </c>
      <c r="S353" s="8">
        <f>_xlfn.IFERROR(1/R353,"")</f>
        <v>14.26618321125827</v>
      </c>
    </row>
    <row r="354" spans="1:19" ht="15">
      <c r="A354" s="1">
        <v>24</v>
      </c>
      <c r="B354" s="5">
        <v>0.6395833333333333</v>
      </c>
      <c r="C354" s="1" t="s">
        <v>152</v>
      </c>
      <c r="D354" s="1">
        <v>6</v>
      </c>
      <c r="E354" s="1">
        <v>8</v>
      </c>
      <c r="F354" s="1" t="s">
        <v>221</v>
      </c>
      <c r="G354" s="2">
        <v>44.724000000000004</v>
      </c>
      <c r="H354" s="6">
        <f>1+_xlfn.COUNTIFS(A:A,A354,O:O,"&lt;"&amp;O354)</f>
        <v>8</v>
      </c>
      <c r="I354" s="2">
        <f>_xlfn.AVERAGEIF(A:A,A354,G:G)</f>
        <v>48.76156428571428</v>
      </c>
      <c r="J354" s="2">
        <f>G354-I354</f>
        <v>-4.037564285714275</v>
      </c>
      <c r="K354" s="2">
        <f>90+J354</f>
        <v>85.96243571428573</v>
      </c>
      <c r="L354" s="2">
        <f>EXP(0.06*K354)</f>
        <v>173.77235583722944</v>
      </c>
      <c r="M354" s="2">
        <f>SUMIF(A:A,A354,L:L)</f>
        <v>4723.327131303539</v>
      </c>
      <c r="N354" s="3">
        <f>L354/M354</f>
        <v>0.036790243615684504</v>
      </c>
      <c r="O354" s="7">
        <f>1/N354</f>
        <v>27.18111927841863</v>
      </c>
      <c r="P354" s="3">
        <f>IF(O354&gt;21,"",N354)</f>
      </c>
      <c r="Q354" s="3">
        <f>IF(ISNUMBER(P354),SUMIF(A:A,A354,P:P),"")</f>
      </c>
      <c r="R354" s="3">
        <f>_xlfn.IFERROR(P354*(1/Q354),"")</f>
      </c>
      <c r="S354" s="8">
        <f>_xlfn.IFERROR(1/R354,"")</f>
      </c>
    </row>
    <row r="355" spans="1:19" ht="15">
      <c r="A355" s="1">
        <v>24</v>
      </c>
      <c r="B355" s="5">
        <v>0.6395833333333333</v>
      </c>
      <c r="C355" s="1" t="s">
        <v>152</v>
      </c>
      <c r="D355" s="1">
        <v>6</v>
      </c>
      <c r="E355" s="1">
        <v>9</v>
      </c>
      <c r="F355" s="1" t="s">
        <v>222</v>
      </c>
      <c r="G355" s="2">
        <v>39.1416666666667</v>
      </c>
      <c r="H355" s="6">
        <f>1+_xlfn.COUNTIFS(A:A,A355,O:O,"&lt;"&amp;O355)</f>
        <v>11</v>
      </c>
      <c r="I355" s="2">
        <f>_xlfn.AVERAGEIF(A:A,A355,G:G)</f>
        <v>48.76156428571428</v>
      </c>
      <c r="J355" s="2">
        <f>G355-I355</f>
        <v>-9.619897619047578</v>
      </c>
      <c r="K355" s="2">
        <f>90+J355</f>
        <v>80.38010238095242</v>
      </c>
      <c r="L355" s="2">
        <f>EXP(0.06*K355)</f>
        <v>124.31344306840447</v>
      </c>
      <c r="M355" s="2">
        <f>SUMIF(A:A,A355,L:L)</f>
        <v>4723.327131303539</v>
      </c>
      <c r="N355" s="3">
        <f>L355/M355</f>
        <v>0.02631904155960855</v>
      </c>
      <c r="O355" s="7">
        <f>1/N355</f>
        <v>37.99530456818327</v>
      </c>
      <c r="P355" s="3">
        <f>IF(O355&gt;21,"",N355)</f>
      </c>
      <c r="Q355" s="3">
        <f>IF(ISNUMBER(P355),SUMIF(A:A,A355,P:P),"")</f>
      </c>
      <c r="R355" s="3">
        <f>_xlfn.IFERROR(P355*(1/Q355),"")</f>
      </c>
      <c r="S355" s="8">
        <f>_xlfn.IFERROR(1/R355,"")</f>
      </c>
    </row>
    <row r="356" spans="1:19" ht="15">
      <c r="A356" s="1">
        <v>24</v>
      </c>
      <c r="B356" s="5">
        <v>0.6395833333333333</v>
      </c>
      <c r="C356" s="1" t="s">
        <v>152</v>
      </c>
      <c r="D356" s="1">
        <v>6</v>
      </c>
      <c r="E356" s="1">
        <v>10</v>
      </c>
      <c r="F356" s="1" t="s">
        <v>223</v>
      </c>
      <c r="G356" s="2">
        <v>40.5160666666667</v>
      </c>
      <c r="H356" s="6">
        <f>1+_xlfn.COUNTIFS(A:A,A356,O:O,"&lt;"&amp;O356)</f>
        <v>9</v>
      </c>
      <c r="I356" s="2">
        <f>_xlfn.AVERAGEIF(A:A,A356,G:G)</f>
        <v>48.76156428571428</v>
      </c>
      <c r="J356" s="2">
        <f>G356-I356</f>
        <v>-8.245497619047576</v>
      </c>
      <c r="K356" s="2">
        <f>90+J356</f>
        <v>81.75450238095243</v>
      </c>
      <c r="L356" s="2">
        <f>EXP(0.06*K356)</f>
        <v>134.99937419797715</v>
      </c>
      <c r="M356" s="2">
        <f>SUMIF(A:A,A356,L:L)</f>
        <v>4723.327131303539</v>
      </c>
      <c r="N356" s="3">
        <f>L356/M356</f>
        <v>0.028581415270451563</v>
      </c>
      <c r="O356" s="7">
        <f>1/N356</f>
        <v>34.98777056830471</v>
      </c>
      <c r="P356" s="3">
        <f>IF(O356&gt;21,"",N356)</f>
      </c>
      <c r="Q356" s="3">
        <f>IF(ISNUMBER(P356),SUMIF(A:A,A356,P:P),"")</f>
      </c>
      <c r="R356" s="3">
        <f>_xlfn.IFERROR(P356*(1/Q356),"")</f>
      </c>
      <c r="S356" s="8">
        <f>_xlfn.IFERROR(1/R356,"")</f>
      </c>
    </row>
    <row r="357" spans="1:19" ht="15">
      <c r="A357" s="1">
        <v>24</v>
      </c>
      <c r="B357" s="5">
        <v>0.6395833333333333</v>
      </c>
      <c r="C357" s="1" t="s">
        <v>152</v>
      </c>
      <c r="D357" s="1">
        <v>6</v>
      </c>
      <c r="E357" s="1">
        <v>11</v>
      </c>
      <c r="F357" s="1" t="s">
        <v>23</v>
      </c>
      <c r="G357" s="2">
        <v>38.7294666666667</v>
      </c>
      <c r="H357" s="6">
        <f>1+_xlfn.COUNTIFS(A:A,A357,O:O,"&lt;"&amp;O357)</f>
        <v>12</v>
      </c>
      <c r="I357" s="2">
        <f>_xlfn.AVERAGEIF(A:A,A357,G:G)</f>
        <v>48.76156428571428</v>
      </c>
      <c r="J357" s="2">
        <f>G357-I357</f>
        <v>-10.032097619047576</v>
      </c>
      <c r="K357" s="2">
        <f>90+J357</f>
        <v>79.96790238095242</v>
      </c>
      <c r="L357" s="2">
        <f>EXP(0.06*K357)</f>
        <v>121.27663100519675</v>
      </c>
      <c r="M357" s="2">
        <f>SUMIF(A:A,A357,L:L)</f>
        <v>4723.327131303539</v>
      </c>
      <c r="N357" s="3">
        <f>L357/M357</f>
        <v>0.02567610238161229</v>
      </c>
      <c r="O357" s="7">
        <f>1/N357</f>
        <v>38.94672116263803</v>
      </c>
      <c r="P357" s="3">
        <f>IF(O357&gt;21,"",N357)</f>
      </c>
      <c r="Q357" s="3">
        <f>IF(ISNUMBER(P357),SUMIF(A:A,A357,P:P),"")</f>
      </c>
      <c r="R357" s="3">
        <f>_xlfn.IFERROR(P357*(1/Q357),"")</f>
      </c>
      <c r="S357" s="8">
        <f>_xlfn.IFERROR(1/R357,"")</f>
      </c>
    </row>
    <row r="358" spans="1:19" ht="15">
      <c r="A358" s="1">
        <v>24</v>
      </c>
      <c r="B358" s="5">
        <v>0.6395833333333333</v>
      </c>
      <c r="C358" s="1" t="s">
        <v>152</v>
      </c>
      <c r="D358" s="1">
        <v>6</v>
      </c>
      <c r="E358" s="1">
        <v>12</v>
      </c>
      <c r="F358" s="1" t="s">
        <v>224</v>
      </c>
      <c r="G358" s="2">
        <v>39.4401666666667</v>
      </c>
      <c r="H358" s="6">
        <f>1+_xlfn.COUNTIFS(A:A,A358,O:O,"&lt;"&amp;O358)</f>
        <v>10</v>
      </c>
      <c r="I358" s="2">
        <f>_xlfn.AVERAGEIF(A:A,A358,G:G)</f>
        <v>48.76156428571428</v>
      </c>
      <c r="J358" s="2">
        <f>G358-I358</f>
        <v>-9.32139761904758</v>
      </c>
      <c r="K358" s="2">
        <f>90+J358</f>
        <v>80.67860238095241</v>
      </c>
      <c r="L358" s="2">
        <f>EXP(0.06*K358)</f>
        <v>126.5599542913203</v>
      </c>
      <c r="M358" s="2">
        <f>SUMIF(A:A,A358,L:L)</f>
        <v>4723.327131303539</v>
      </c>
      <c r="N358" s="3">
        <f>L358/M358</f>
        <v>0.02679466206195047</v>
      </c>
      <c r="O358" s="7">
        <f>1/N358</f>
        <v>37.32086628627578</v>
      </c>
      <c r="P358" s="3">
        <f>IF(O358&gt;21,"",N358)</f>
      </c>
      <c r="Q358" s="3">
        <f>IF(ISNUMBER(P358),SUMIF(A:A,A358,P:P),"")</f>
      </c>
      <c r="R358" s="3">
        <f>_xlfn.IFERROR(P358*(1/Q358),"")</f>
      </c>
      <c r="S358" s="8">
        <f>_xlfn.IFERROR(1/R358,"")</f>
      </c>
    </row>
    <row r="359" spans="1:19" ht="15">
      <c r="A359" s="1">
        <v>24</v>
      </c>
      <c r="B359" s="5">
        <v>0.6395833333333333</v>
      </c>
      <c r="C359" s="1" t="s">
        <v>152</v>
      </c>
      <c r="D359" s="1">
        <v>6</v>
      </c>
      <c r="E359" s="1">
        <v>14</v>
      </c>
      <c r="F359" s="1" t="s">
        <v>226</v>
      </c>
      <c r="G359" s="2">
        <v>31.505033333333397</v>
      </c>
      <c r="H359" s="6">
        <f>1+_xlfn.COUNTIFS(A:A,A359,O:O,"&lt;"&amp;O359)</f>
        <v>13</v>
      </c>
      <c r="I359" s="2">
        <f>_xlfn.AVERAGEIF(A:A,A359,G:G)</f>
        <v>48.76156428571428</v>
      </c>
      <c r="J359" s="2">
        <f>G359-I359</f>
        <v>-17.25653095238088</v>
      </c>
      <c r="K359" s="2">
        <f>90+J359</f>
        <v>72.74346904761912</v>
      </c>
      <c r="L359" s="2">
        <f>EXP(0.06*K359)</f>
        <v>78.61858665022712</v>
      </c>
      <c r="M359" s="2">
        <f>SUMIF(A:A,A359,L:L)</f>
        <v>4723.327131303539</v>
      </c>
      <c r="N359" s="3">
        <f>L359/M359</f>
        <v>0.016644747328464212</v>
      </c>
      <c r="O359" s="7">
        <f>1/N359</f>
        <v>60.07901353298997</v>
      </c>
      <c r="P359" s="3">
        <f>IF(O359&gt;21,"",N359)</f>
      </c>
      <c r="Q359" s="3">
        <f>IF(ISNUMBER(P359),SUMIF(A:A,A359,P:P),"")</f>
      </c>
      <c r="R359" s="3">
        <f>_xlfn.IFERROR(P359*(1/Q359),"")</f>
      </c>
      <c r="S359" s="8">
        <f>_xlfn.IFERROR(1/R359,"")</f>
      </c>
    </row>
    <row r="360" spans="1:19" ht="15">
      <c r="A360" s="1">
        <v>24</v>
      </c>
      <c r="B360" s="5">
        <v>0.6395833333333333</v>
      </c>
      <c r="C360" s="1" t="s">
        <v>152</v>
      </c>
      <c r="D360" s="1">
        <v>6</v>
      </c>
      <c r="E360" s="1">
        <v>16</v>
      </c>
      <c r="F360" s="1" t="s">
        <v>24</v>
      </c>
      <c r="G360" s="2">
        <v>23.7421</v>
      </c>
      <c r="H360" s="6">
        <f>1+_xlfn.COUNTIFS(A:A,A360,O:O,"&lt;"&amp;O360)</f>
        <v>14</v>
      </c>
      <c r="I360" s="2">
        <f>_xlfn.AVERAGEIF(A:A,A360,G:G)</f>
        <v>48.76156428571428</v>
      </c>
      <c r="J360" s="2">
        <f>G360-I360</f>
        <v>-25.019464285714278</v>
      </c>
      <c r="K360" s="2">
        <f>90+J360</f>
        <v>64.98053571428572</v>
      </c>
      <c r="L360" s="2">
        <f>EXP(0.06*K360)</f>
        <v>49.344787779117254</v>
      </c>
      <c r="M360" s="2">
        <f>SUMIF(A:A,A360,L:L)</f>
        <v>4723.327131303539</v>
      </c>
      <c r="N360" s="3">
        <f>L360/M360</f>
        <v>0.010447040064637472</v>
      </c>
      <c r="O360" s="7">
        <f>1/N360</f>
        <v>95.7208925985584</v>
      </c>
      <c r="P360" s="3">
        <f>IF(O360&gt;21,"",N360)</f>
      </c>
      <c r="Q360" s="3">
        <f>IF(ISNUMBER(P360),SUMIF(A:A,A360,P:P),"")</f>
      </c>
      <c r="R360" s="3">
        <f>_xlfn.IFERROR(P360*(1/Q360),"")</f>
      </c>
      <c r="S360" s="8">
        <f>_xlfn.IFERROR(1/R360,"")</f>
      </c>
    </row>
    <row r="361" spans="1:19" ht="15">
      <c r="A361" s="1">
        <v>51</v>
      </c>
      <c r="B361" s="5">
        <v>0.642361111111111</v>
      </c>
      <c r="C361" s="1" t="s">
        <v>472</v>
      </c>
      <c r="D361" s="1">
        <v>7</v>
      </c>
      <c r="E361" s="1">
        <v>2</v>
      </c>
      <c r="F361" s="1" t="s">
        <v>494</v>
      </c>
      <c r="G361" s="2">
        <v>63.485566666666706</v>
      </c>
      <c r="H361" s="6">
        <f>1+_xlfn.COUNTIFS(A:A,A361,O:O,"&lt;"&amp;O361)</f>
        <v>1</v>
      </c>
      <c r="I361" s="2">
        <f>_xlfn.AVERAGEIF(A:A,A361,G:G)</f>
        <v>50.82279333333331</v>
      </c>
      <c r="J361" s="2">
        <f>G361-I361</f>
        <v>12.662773333333398</v>
      </c>
      <c r="K361" s="2">
        <f>90+J361</f>
        <v>102.6627733333334</v>
      </c>
      <c r="L361" s="2">
        <f>EXP(0.06*K361)</f>
        <v>473.3174949527883</v>
      </c>
      <c r="M361" s="2">
        <f>SUMIF(A:A,A361,L:L)</f>
        <v>2460.677187910984</v>
      </c>
      <c r="N361" s="3">
        <f>L361/M361</f>
        <v>0.19235253501684058</v>
      </c>
      <c r="O361" s="7">
        <f>1/N361</f>
        <v>5.198787735822922</v>
      </c>
      <c r="P361" s="3">
        <f>IF(O361&gt;21,"",N361)</f>
        <v>0.19235253501684058</v>
      </c>
      <c r="Q361" s="3">
        <f>IF(ISNUMBER(P361),SUMIF(A:A,A361,P:P),"")</f>
        <v>0.9641535044797453</v>
      </c>
      <c r="R361" s="3">
        <f>_xlfn.IFERROR(P361*(1/Q361),"")</f>
        <v>0.1995040562764261</v>
      </c>
      <c r="S361" s="8">
        <f>_xlfn.IFERROR(1/R361,"")</f>
        <v>5.012429414539992</v>
      </c>
    </row>
    <row r="362" spans="1:19" ht="15">
      <c r="A362" s="1">
        <v>51</v>
      </c>
      <c r="B362" s="5">
        <v>0.642361111111111</v>
      </c>
      <c r="C362" s="1" t="s">
        <v>472</v>
      </c>
      <c r="D362" s="1">
        <v>7</v>
      </c>
      <c r="E362" s="1">
        <v>5</v>
      </c>
      <c r="F362" s="1" t="s">
        <v>497</v>
      </c>
      <c r="G362" s="2">
        <v>59.402</v>
      </c>
      <c r="H362" s="6">
        <f>1+_xlfn.COUNTIFS(A:A,A362,O:O,"&lt;"&amp;O362)</f>
        <v>2</v>
      </c>
      <c r="I362" s="2">
        <f>_xlfn.AVERAGEIF(A:A,A362,G:G)</f>
        <v>50.82279333333331</v>
      </c>
      <c r="J362" s="2">
        <f>G362-I362</f>
        <v>8.579206666666693</v>
      </c>
      <c r="K362" s="2">
        <f>90+J362</f>
        <v>98.57920666666669</v>
      </c>
      <c r="L362" s="2">
        <f>EXP(0.06*K362)</f>
        <v>370.46256481660595</v>
      </c>
      <c r="M362" s="2">
        <f>SUMIF(A:A,A362,L:L)</f>
        <v>2460.677187910984</v>
      </c>
      <c r="N362" s="3">
        <f>L362/M362</f>
        <v>0.15055309434193348</v>
      </c>
      <c r="O362" s="7">
        <f>1/N362</f>
        <v>6.642175003914685</v>
      </c>
      <c r="P362" s="3">
        <f>IF(O362&gt;21,"",N362)</f>
        <v>0.15055309434193348</v>
      </c>
      <c r="Q362" s="3">
        <f>IF(ISNUMBER(P362),SUMIF(A:A,A362,P:P),"")</f>
        <v>0.9641535044797453</v>
      </c>
      <c r="R362" s="3">
        <f>_xlfn.IFERROR(P362*(1/Q362),"")</f>
        <v>0.15615054412229878</v>
      </c>
      <c r="S362" s="8">
        <f>_xlfn.IFERROR(1/R362,"")</f>
        <v>6.404076307392111</v>
      </c>
    </row>
    <row r="363" spans="1:19" ht="15">
      <c r="A363" s="1">
        <v>51</v>
      </c>
      <c r="B363" s="5">
        <v>0.642361111111111</v>
      </c>
      <c r="C363" s="1" t="s">
        <v>472</v>
      </c>
      <c r="D363" s="1">
        <v>7</v>
      </c>
      <c r="E363" s="1">
        <v>4</v>
      </c>
      <c r="F363" s="1" t="s">
        <v>496</v>
      </c>
      <c r="G363" s="2">
        <v>56.5122666666666</v>
      </c>
      <c r="H363" s="6">
        <f>1+_xlfn.COUNTIFS(A:A,A363,O:O,"&lt;"&amp;O363)</f>
        <v>3</v>
      </c>
      <c r="I363" s="2">
        <f>_xlfn.AVERAGEIF(A:A,A363,G:G)</f>
        <v>50.82279333333331</v>
      </c>
      <c r="J363" s="2">
        <f>G363-I363</f>
        <v>5.689473333333289</v>
      </c>
      <c r="K363" s="2">
        <f>90+J363</f>
        <v>95.6894733333333</v>
      </c>
      <c r="L363" s="2">
        <f>EXP(0.06*K363)</f>
        <v>311.49036289120875</v>
      </c>
      <c r="M363" s="2">
        <f>SUMIF(A:A,A363,L:L)</f>
        <v>2460.677187910984</v>
      </c>
      <c r="N363" s="3">
        <f>L363/M363</f>
        <v>0.12658725184332348</v>
      </c>
      <c r="O363" s="7">
        <f>1/N363</f>
        <v>7.8996896246526935</v>
      </c>
      <c r="P363" s="3">
        <f>IF(O363&gt;21,"",N363)</f>
        <v>0.12658725184332348</v>
      </c>
      <c r="Q363" s="3">
        <f>IF(ISNUMBER(P363),SUMIF(A:A,A363,P:P),"")</f>
        <v>0.9641535044797453</v>
      </c>
      <c r="R363" s="3">
        <f>_xlfn.IFERROR(P363*(1/Q363),"")</f>
        <v>0.13129366978926205</v>
      </c>
      <c r="S363" s="8">
        <f>_xlfn.IFERROR(1/R363,"")</f>
        <v>7.616513435911179</v>
      </c>
    </row>
    <row r="364" spans="1:19" ht="15">
      <c r="A364" s="1">
        <v>51</v>
      </c>
      <c r="B364" s="5">
        <v>0.642361111111111</v>
      </c>
      <c r="C364" s="1" t="s">
        <v>472</v>
      </c>
      <c r="D364" s="1">
        <v>7</v>
      </c>
      <c r="E364" s="1">
        <v>9</v>
      </c>
      <c r="F364" s="1" t="s">
        <v>501</v>
      </c>
      <c r="G364" s="2">
        <v>54.291</v>
      </c>
      <c r="H364" s="6">
        <f>1+_xlfn.COUNTIFS(A:A,A364,O:O,"&lt;"&amp;O364)</f>
        <v>4</v>
      </c>
      <c r="I364" s="2">
        <f>_xlfn.AVERAGEIF(A:A,A364,G:G)</f>
        <v>50.82279333333331</v>
      </c>
      <c r="J364" s="2">
        <f>G364-I364</f>
        <v>3.4682066666666884</v>
      </c>
      <c r="K364" s="2">
        <f>90+J364</f>
        <v>93.46820666666669</v>
      </c>
      <c r="L364" s="2">
        <f>EXP(0.06*K364)</f>
        <v>272.6236847179193</v>
      </c>
      <c r="M364" s="2">
        <f>SUMIF(A:A,A364,L:L)</f>
        <v>2460.677187910984</v>
      </c>
      <c r="N364" s="3">
        <f>L364/M364</f>
        <v>0.11079213724469314</v>
      </c>
      <c r="O364" s="7">
        <f>1/N364</f>
        <v>9.025911268336863</v>
      </c>
      <c r="P364" s="3">
        <f>IF(O364&gt;21,"",N364)</f>
        <v>0.11079213724469314</v>
      </c>
      <c r="Q364" s="3">
        <f>IF(ISNUMBER(P364),SUMIF(A:A,A364,P:P),"")</f>
        <v>0.9641535044797453</v>
      </c>
      <c r="R364" s="3">
        <f>_xlfn.IFERROR(P364*(1/Q364),"")</f>
        <v>0.1149113048180811</v>
      </c>
      <c r="S364" s="8">
        <f>_xlfn.IFERROR(1/R364,"")</f>
        <v>8.70236398049021</v>
      </c>
    </row>
    <row r="365" spans="1:19" ht="15">
      <c r="A365" s="1">
        <v>51</v>
      </c>
      <c r="B365" s="5">
        <v>0.642361111111111</v>
      </c>
      <c r="C365" s="1" t="s">
        <v>472</v>
      </c>
      <c r="D365" s="1">
        <v>7</v>
      </c>
      <c r="E365" s="1">
        <v>1</v>
      </c>
      <c r="F365" s="1" t="s">
        <v>493</v>
      </c>
      <c r="G365" s="2">
        <v>52.2013333333333</v>
      </c>
      <c r="H365" s="6">
        <f>1+_xlfn.COUNTIFS(A:A,A365,O:O,"&lt;"&amp;O365)</f>
        <v>5</v>
      </c>
      <c r="I365" s="2">
        <f>_xlfn.AVERAGEIF(A:A,A365,G:G)</f>
        <v>50.82279333333331</v>
      </c>
      <c r="J365" s="2">
        <f>G365-I365</f>
        <v>1.3785399999999939</v>
      </c>
      <c r="K365" s="2">
        <f>90+J365</f>
        <v>91.37853999999999</v>
      </c>
      <c r="L365" s="2">
        <f>EXP(0.06*K365)</f>
        <v>240.49815067134122</v>
      </c>
      <c r="M365" s="2">
        <f>SUMIF(A:A,A365,L:L)</f>
        <v>2460.677187910984</v>
      </c>
      <c r="N365" s="3">
        <f>L365/M365</f>
        <v>0.0977365709947165</v>
      </c>
      <c r="O365" s="7">
        <f>1/N365</f>
        <v>10.231584654776343</v>
      </c>
      <c r="P365" s="3">
        <f>IF(O365&gt;21,"",N365)</f>
        <v>0.0977365709947165</v>
      </c>
      <c r="Q365" s="3">
        <f>IF(ISNUMBER(P365),SUMIF(A:A,A365,P:P),"")</f>
        <v>0.9641535044797453</v>
      </c>
      <c r="R365" s="3">
        <f>_xlfn.IFERROR(P365*(1/Q365),"")</f>
        <v>0.10137034252388563</v>
      </c>
      <c r="S365" s="8">
        <f>_xlfn.IFERROR(1/R365,"")</f>
        <v>9.864818201283798</v>
      </c>
    </row>
    <row r="366" spans="1:19" ht="15">
      <c r="A366" s="1">
        <v>51</v>
      </c>
      <c r="B366" s="5">
        <v>0.642361111111111</v>
      </c>
      <c r="C366" s="1" t="s">
        <v>472</v>
      </c>
      <c r="D366" s="1">
        <v>7</v>
      </c>
      <c r="E366" s="1">
        <v>6</v>
      </c>
      <c r="F366" s="1" t="s">
        <v>498</v>
      </c>
      <c r="G366" s="2">
        <v>50.856366666666595</v>
      </c>
      <c r="H366" s="6">
        <f>1+_xlfn.COUNTIFS(A:A,A366,O:O,"&lt;"&amp;O366)</f>
        <v>6</v>
      </c>
      <c r="I366" s="2">
        <f>_xlfn.AVERAGEIF(A:A,A366,G:G)</f>
        <v>50.82279333333331</v>
      </c>
      <c r="J366" s="2">
        <f>G366-I366</f>
        <v>0.033573333333286826</v>
      </c>
      <c r="K366" s="2">
        <f>90+J366</f>
        <v>90.0335733333333</v>
      </c>
      <c r="L366" s="2">
        <f>EXP(0.06*K366)</f>
        <v>221.8528668030638</v>
      </c>
      <c r="M366" s="2">
        <f>SUMIF(A:A,A366,L:L)</f>
        <v>2460.677187910984</v>
      </c>
      <c r="N366" s="3">
        <f>L366/M366</f>
        <v>0.09015927318422778</v>
      </c>
      <c r="O366" s="7">
        <f>1/N366</f>
        <v>11.091482491841308</v>
      </c>
      <c r="P366" s="3">
        <f>IF(O366&gt;21,"",N366)</f>
        <v>0.09015927318422778</v>
      </c>
      <c r="Q366" s="3">
        <f>IF(ISNUMBER(P366),SUMIF(A:A,A366,P:P),"")</f>
        <v>0.9641535044797453</v>
      </c>
      <c r="R366" s="3">
        <f>_xlfn.IFERROR(P366*(1/Q366),"")</f>
        <v>0.09351132653184462</v>
      </c>
      <c r="S366" s="8">
        <f>_xlfn.IFERROR(1/R366,"")</f>
        <v>10.693891714384536</v>
      </c>
    </row>
    <row r="367" spans="1:19" ht="15">
      <c r="A367" s="1">
        <v>51</v>
      </c>
      <c r="B367" s="5">
        <v>0.642361111111111</v>
      </c>
      <c r="C367" s="1" t="s">
        <v>472</v>
      </c>
      <c r="D367" s="1">
        <v>7</v>
      </c>
      <c r="E367" s="1">
        <v>10</v>
      </c>
      <c r="F367" s="1" t="s">
        <v>502</v>
      </c>
      <c r="G367" s="2">
        <v>48.4000333333333</v>
      </c>
      <c r="H367" s="6">
        <f>1+_xlfn.COUNTIFS(A:A,A367,O:O,"&lt;"&amp;O367)</f>
        <v>7</v>
      </c>
      <c r="I367" s="2">
        <f>_xlfn.AVERAGEIF(A:A,A367,G:G)</f>
        <v>50.82279333333331</v>
      </c>
      <c r="J367" s="2">
        <f>G367-I367</f>
        <v>-2.422760000000011</v>
      </c>
      <c r="K367" s="2">
        <f>90+J367</f>
        <v>87.57723999999999</v>
      </c>
      <c r="L367" s="2">
        <f>EXP(0.06*K367)</f>
        <v>191.4514783972916</v>
      </c>
      <c r="M367" s="2">
        <f>SUMIF(A:A,A367,L:L)</f>
        <v>2460.677187910984</v>
      </c>
      <c r="N367" s="3">
        <f>L367/M367</f>
        <v>0.07780438626320839</v>
      </c>
      <c r="O367" s="7">
        <f>1/N367</f>
        <v>12.852745815859912</v>
      </c>
      <c r="P367" s="3">
        <f>IF(O367&gt;21,"",N367)</f>
        <v>0.07780438626320839</v>
      </c>
      <c r="Q367" s="3">
        <f>IF(ISNUMBER(P367),SUMIF(A:A,A367,P:P),"")</f>
        <v>0.9641535044797453</v>
      </c>
      <c r="R367" s="3">
        <f>_xlfn.IFERROR(P367*(1/Q367),"")</f>
        <v>0.0806970942922532</v>
      </c>
      <c r="S367" s="8">
        <f>_xlfn.IFERROR(1/R367,"")</f>
        <v>12.392019920548718</v>
      </c>
    </row>
    <row r="368" spans="1:19" ht="15">
      <c r="A368" s="1">
        <v>51</v>
      </c>
      <c r="B368" s="5">
        <v>0.642361111111111</v>
      </c>
      <c r="C368" s="1" t="s">
        <v>472</v>
      </c>
      <c r="D368" s="1">
        <v>7</v>
      </c>
      <c r="E368" s="1">
        <v>7</v>
      </c>
      <c r="F368" s="1" t="s">
        <v>499</v>
      </c>
      <c r="G368" s="2">
        <v>44.5089333333333</v>
      </c>
      <c r="H368" s="6">
        <f>1+_xlfn.COUNTIFS(A:A,A368,O:O,"&lt;"&amp;O368)</f>
        <v>8</v>
      </c>
      <c r="I368" s="2">
        <f>_xlfn.AVERAGEIF(A:A,A368,G:G)</f>
        <v>50.82279333333331</v>
      </c>
      <c r="J368" s="2">
        <f>G368-I368</f>
        <v>-6.313860000000005</v>
      </c>
      <c r="K368" s="2">
        <f>90+J368</f>
        <v>83.68614</v>
      </c>
      <c r="L368" s="2">
        <f>EXP(0.06*K368)</f>
        <v>151.58831615188762</v>
      </c>
      <c r="M368" s="2">
        <f>SUMIF(A:A,A368,L:L)</f>
        <v>2460.677187910984</v>
      </c>
      <c r="N368" s="3">
        <f>L368/M368</f>
        <v>0.06160430831667929</v>
      </c>
      <c r="O368" s="7">
        <f>1/N368</f>
        <v>16.23263092021847</v>
      </c>
      <c r="P368" s="3">
        <f>IF(O368&gt;21,"",N368)</f>
        <v>0.06160430831667929</v>
      </c>
      <c r="Q368" s="3">
        <f>IF(ISNUMBER(P368),SUMIF(A:A,A368,P:P),"")</f>
        <v>0.9641535044797453</v>
      </c>
      <c r="R368" s="3">
        <f>_xlfn.IFERROR(P368*(1/Q368),"")</f>
        <v>0.06389470974325899</v>
      </c>
      <c r="S368" s="8">
        <f>_xlfn.IFERROR(1/R368,"")</f>
        <v>15.650747988654912</v>
      </c>
    </row>
    <row r="369" spans="1:19" ht="15">
      <c r="A369" s="1">
        <v>51</v>
      </c>
      <c r="B369" s="5">
        <v>0.642361111111111</v>
      </c>
      <c r="C369" s="1" t="s">
        <v>472</v>
      </c>
      <c r="D369" s="1">
        <v>7</v>
      </c>
      <c r="E369" s="1">
        <v>3</v>
      </c>
      <c r="F369" s="1" t="s">
        <v>495</v>
      </c>
      <c r="G369" s="2">
        <v>43.0862666666667</v>
      </c>
      <c r="H369" s="6">
        <f>1+_xlfn.COUNTIFS(A:A,A369,O:O,"&lt;"&amp;O369)</f>
        <v>9</v>
      </c>
      <c r="I369" s="2">
        <f>_xlfn.AVERAGEIF(A:A,A369,G:G)</f>
        <v>50.82279333333331</v>
      </c>
      <c r="J369" s="2">
        <f>G369-I369</f>
        <v>-7.736526666666606</v>
      </c>
      <c r="K369" s="2">
        <f>90+J369</f>
        <v>82.2634733333334</v>
      </c>
      <c r="L369" s="2">
        <f>EXP(0.06*K369)</f>
        <v>139.18561471563333</v>
      </c>
      <c r="M369" s="2">
        <f>SUMIF(A:A,A369,L:L)</f>
        <v>2460.677187910984</v>
      </c>
      <c r="N369" s="3">
        <f>L369/M369</f>
        <v>0.05656394727412267</v>
      </c>
      <c r="O369" s="7">
        <f>1/N369</f>
        <v>17.67910565282434</v>
      </c>
      <c r="P369" s="3">
        <f>IF(O369&gt;21,"",N369)</f>
        <v>0.05656394727412267</v>
      </c>
      <c r="Q369" s="3">
        <f>IF(ISNUMBER(P369),SUMIF(A:A,A369,P:P),"")</f>
        <v>0.9641535044797453</v>
      </c>
      <c r="R369" s="3">
        <f>_xlfn.IFERROR(P369*(1/Q369),"")</f>
        <v>0.05866695190268942</v>
      </c>
      <c r="S369" s="8">
        <f>_xlfn.IFERROR(1/R369,"")</f>
        <v>17.045371671238264</v>
      </c>
    </row>
    <row r="370" spans="1:19" ht="15">
      <c r="A370" s="1">
        <v>51</v>
      </c>
      <c r="B370" s="5">
        <v>0.642361111111111</v>
      </c>
      <c r="C370" s="1" t="s">
        <v>472</v>
      </c>
      <c r="D370" s="1">
        <v>7</v>
      </c>
      <c r="E370" s="1">
        <v>8</v>
      </c>
      <c r="F370" s="1" t="s">
        <v>500</v>
      </c>
      <c r="G370" s="2">
        <v>35.4841666666667</v>
      </c>
      <c r="H370" s="6">
        <f>1+_xlfn.COUNTIFS(A:A,A370,O:O,"&lt;"&amp;O370)</f>
        <v>10</v>
      </c>
      <c r="I370" s="2">
        <f>_xlfn.AVERAGEIF(A:A,A370,G:G)</f>
        <v>50.82279333333331</v>
      </c>
      <c r="J370" s="2">
        <f>G370-I370</f>
        <v>-15.338626666666606</v>
      </c>
      <c r="K370" s="2">
        <f>90+J370</f>
        <v>74.66137333333339</v>
      </c>
      <c r="L370" s="2">
        <f>EXP(0.06*K370)</f>
        <v>88.20665379324403</v>
      </c>
      <c r="M370" s="2">
        <f>SUMIF(A:A,A370,L:L)</f>
        <v>2460.677187910984</v>
      </c>
      <c r="N370" s="3">
        <f>L370/M370</f>
        <v>0.035846495520254706</v>
      </c>
      <c r="O370" s="7">
        <f>1/N370</f>
        <v>27.896729805427142</v>
      </c>
      <c r="P370" s="3">
        <f>IF(O370&gt;21,"",N370)</f>
      </c>
      <c r="Q370" s="3">
        <f>IF(ISNUMBER(P370),SUMIF(A:A,A370,P:P),"")</f>
      </c>
      <c r="R370" s="3">
        <f>_xlfn.IFERROR(P370*(1/Q370),"")</f>
      </c>
      <c r="S370" s="8">
        <f>_xlfn.IFERROR(1/R370,"")</f>
      </c>
    </row>
    <row r="371" spans="1:19" ht="15">
      <c r="A371" s="1">
        <v>32</v>
      </c>
      <c r="B371" s="5">
        <v>0.6458333333333334</v>
      </c>
      <c r="C371" s="1" t="s">
        <v>252</v>
      </c>
      <c r="D371" s="1">
        <v>7</v>
      </c>
      <c r="E371" s="1">
        <v>14</v>
      </c>
      <c r="F371" s="1" t="s">
        <v>326</v>
      </c>
      <c r="G371" s="2">
        <v>69.9592666666667</v>
      </c>
      <c r="H371" s="6">
        <f>1+_xlfn.COUNTIFS(A:A,A371,O:O,"&lt;"&amp;O371)</f>
        <v>1</v>
      </c>
      <c r="I371" s="2">
        <f>_xlfn.AVERAGEIF(A:A,A371,G:G)</f>
        <v>51.28572666666665</v>
      </c>
      <c r="J371" s="2">
        <f>G371-I371</f>
        <v>18.673540000000045</v>
      </c>
      <c r="K371" s="2">
        <f>90+J371</f>
        <v>108.67354000000005</v>
      </c>
      <c r="L371" s="2">
        <f>EXP(0.06*K371)</f>
        <v>678.8582887776802</v>
      </c>
      <c r="M371" s="2">
        <f>SUMIF(A:A,A371,L:L)</f>
        <v>4339.500956209616</v>
      </c>
      <c r="N371" s="3">
        <f>L371/M371</f>
        <v>0.15643694877086428</v>
      </c>
      <c r="O371" s="7">
        <f>1/N371</f>
        <v>6.392351729288175</v>
      </c>
      <c r="P371" s="3">
        <f>IF(O371&gt;21,"",N371)</f>
        <v>0.15643694877086428</v>
      </c>
      <c r="Q371" s="3">
        <f>IF(ISNUMBER(P371),SUMIF(A:A,A371,P:P),"")</f>
        <v>0.8434221302420337</v>
      </c>
      <c r="R371" s="3">
        <f>_xlfn.IFERROR(P371*(1/Q371),"")</f>
        <v>0.18547882864535714</v>
      </c>
      <c r="S371" s="8">
        <f>_xlfn.IFERROR(1/R371,"")</f>
        <v>5.391450912772582</v>
      </c>
    </row>
    <row r="372" spans="1:19" ht="15">
      <c r="A372" s="1">
        <v>32</v>
      </c>
      <c r="B372" s="5">
        <v>0.6458333333333334</v>
      </c>
      <c r="C372" s="1" t="s">
        <v>252</v>
      </c>
      <c r="D372" s="1">
        <v>7</v>
      </c>
      <c r="E372" s="1">
        <v>4</v>
      </c>
      <c r="F372" s="1" t="s">
        <v>317</v>
      </c>
      <c r="G372" s="2">
        <v>69.5999333333333</v>
      </c>
      <c r="H372" s="6">
        <f>1+_xlfn.COUNTIFS(A:A,A372,O:O,"&lt;"&amp;O372)</f>
        <v>2</v>
      </c>
      <c r="I372" s="2">
        <f>_xlfn.AVERAGEIF(A:A,A372,G:G)</f>
        <v>51.28572666666665</v>
      </c>
      <c r="J372" s="2">
        <f>G372-I372</f>
        <v>18.31420666666665</v>
      </c>
      <c r="K372" s="2">
        <f>90+J372</f>
        <v>108.31420666666665</v>
      </c>
      <c r="L372" s="2">
        <f>EXP(0.06*K372)</f>
        <v>664.3787543298107</v>
      </c>
      <c r="M372" s="2">
        <f>SUMIF(A:A,A372,L:L)</f>
        <v>4339.500956209616</v>
      </c>
      <c r="N372" s="3">
        <f>L372/M372</f>
        <v>0.1531002668357791</v>
      </c>
      <c r="O372" s="7">
        <f>1/N372</f>
        <v>6.531667257462303</v>
      </c>
      <c r="P372" s="3">
        <f>IF(O372&gt;21,"",N372)</f>
        <v>0.1531002668357791</v>
      </c>
      <c r="Q372" s="3">
        <f>IF(ISNUMBER(P372),SUMIF(A:A,A372,P:P),"")</f>
        <v>0.8434221302420337</v>
      </c>
      <c r="R372" s="3">
        <f>_xlfn.IFERROR(P372*(1/Q372),"")</f>
        <v>0.18152270535259074</v>
      </c>
      <c r="S372" s="8">
        <f>_xlfn.IFERROR(1/R372,"")</f>
        <v>5.508952712320998</v>
      </c>
    </row>
    <row r="373" spans="1:19" ht="15">
      <c r="A373" s="1">
        <v>32</v>
      </c>
      <c r="B373" s="5">
        <v>0.6458333333333334</v>
      </c>
      <c r="C373" s="1" t="s">
        <v>252</v>
      </c>
      <c r="D373" s="1">
        <v>7</v>
      </c>
      <c r="E373" s="1">
        <v>8</v>
      </c>
      <c r="F373" s="1" t="s">
        <v>321</v>
      </c>
      <c r="G373" s="2">
        <v>66.5397666666666</v>
      </c>
      <c r="H373" s="6">
        <f>1+_xlfn.COUNTIFS(A:A,A373,O:O,"&lt;"&amp;O373)</f>
        <v>3</v>
      </c>
      <c r="I373" s="2">
        <f>_xlfn.AVERAGEIF(A:A,A373,G:G)</f>
        <v>51.28572666666665</v>
      </c>
      <c r="J373" s="2">
        <f>G373-I373</f>
        <v>15.254039999999947</v>
      </c>
      <c r="K373" s="2">
        <f>90+J373</f>
        <v>105.25403999999995</v>
      </c>
      <c r="L373" s="2">
        <f>EXP(0.06*K373)</f>
        <v>552.9360760530708</v>
      </c>
      <c r="M373" s="2">
        <f>SUMIF(A:A,A373,L:L)</f>
        <v>4339.500956209616</v>
      </c>
      <c r="N373" s="3">
        <f>L373/M373</f>
        <v>0.12741927738530534</v>
      </c>
      <c r="O373" s="7">
        <f>1/N373</f>
        <v>7.848106036389477</v>
      </c>
      <c r="P373" s="3">
        <f>IF(O373&gt;21,"",N373)</f>
        <v>0.12741927738530534</v>
      </c>
      <c r="Q373" s="3">
        <f>IF(ISNUMBER(P373),SUMIF(A:A,A373,P:P),"")</f>
        <v>0.8434221302420337</v>
      </c>
      <c r="R373" s="3">
        <f>_xlfn.IFERROR(P373*(1/Q373),"")</f>
        <v>0.1510741452192395</v>
      </c>
      <c r="S373" s="8">
        <f>_xlfn.IFERROR(1/R373,"")</f>
        <v>6.619266311576976</v>
      </c>
    </row>
    <row r="374" spans="1:19" ht="15">
      <c r="A374" s="1">
        <v>32</v>
      </c>
      <c r="B374" s="5">
        <v>0.6458333333333334</v>
      </c>
      <c r="C374" s="1" t="s">
        <v>252</v>
      </c>
      <c r="D374" s="1">
        <v>7</v>
      </c>
      <c r="E374" s="1">
        <v>3</v>
      </c>
      <c r="F374" s="1" t="s">
        <v>316</v>
      </c>
      <c r="G374" s="2">
        <v>59.3416333333333</v>
      </c>
      <c r="H374" s="6">
        <f>1+_xlfn.COUNTIFS(A:A,A374,O:O,"&lt;"&amp;O374)</f>
        <v>4</v>
      </c>
      <c r="I374" s="2">
        <f>_xlfn.AVERAGEIF(A:A,A374,G:G)</f>
        <v>51.28572666666665</v>
      </c>
      <c r="J374" s="2">
        <f>G374-I374</f>
        <v>8.055906666666651</v>
      </c>
      <c r="K374" s="2">
        <f>90+J374</f>
        <v>98.05590666666666</v>
      </c>
      <c r="L374" s="2">
        <f>EXP(0.06*K374)</f>
        <v>359.0114923166498</v>
      </c>
      <c r="M374" s="2">
        <f>SUMIF(A:A,A374,L:L)</f>
        <v>4339.500956209616</v>
      </c>
      <c r="N374" s="3">
        <f>L374/M374</f>
        <v>0.08273105500827733</v>
      </c>
      <c r="O374" s="7">
        <f>1/N374</f>
        <v>12.087359455284945</v>
      </c>
      <c r="P374" s="3">
        <f>IF(O374&gt;21,"",N374)</f>
        <v>0.08273105500827733</v>
      </c>
      <c r="Q374" s="3">
        <f>IF(ISNUMBER(P374),SUMIF(A:A,A374,P:P),"")</f>
        <v>0.8434221302420337</v>
      </c>
      <c r="R374" s="3">
        <f>_xlfn.IFERROR(P374*(1/Q374),"")</f>
        <v>0.09808973708638201</v>
      </c>
      <c r="S374" s="8">
        <f>_xlfn.IFERROR(1/R374,"")</f>
        <v>10.194746460777617</v>
      </c>
    </row>
    <row r="375" spans="1:19" ht="15">
      <c r="A375" s="1">
        <v>32</v>
      </c>
      <c r="B375" s="5">
        <v>0.6458333333333334</v>
      </c>
      <c r="C375" s="1" t="s">
        <v>252</v>
      </c>
      <c r="D375" s="1">
        <v>7</v>
      </c>
      <c r="E375" s="1">
        <v>7</v>
      </c>
      <c r="F375" s="1" t="s">
        <v>320</v>
      </c>
      <c r="G375" s="2">
        <v>57.0187666666666</v>
      </c>
      <c r="H375" s="6">
        <f>1+_xlfn.COUNTIFS(A:A,A375,O:O,"&lt;"&amp;O375)</f>
        <v>5</v>
      </c>
      <c r="I375" s="2">
        <f>_xlfn.AVERAGEIF(A:A,A375,G:G)</f>
        <v>51.28572666666665</v>
      </c>
      <c r="J375" s="2">
        <f>G375-I375</f>
        <v>5.733039999999953</v>
      </c>
      <c r="K375" s="2">
        <f>90+J375</f>
        <v>95.73303999999996</v>
      </c>
      <c r="L375" s="2">
        <f>EXP(0.06*K375)</f>
        <v>312.30566383389294</v>
      </c>
      <c r="M375" s="2">
        <f>SUMIF(A:A,A375,L:L)</f>
        <v>4339.500956209616</v>
      </c>
      <c r="N375" s="3">
        <f>L375/M375</f>
        <v>0.07196810577654066</v>
      </c>
      <c r="O375" s="7">
        <f>1/N375</f>
        <v>13.895044050554525</v>
      </c>
      <c r="P375" s="3">
        <f>IF(O375&gt;21,"",N375)</f>
        <v>0.07196810577654066</v>
      </c>
      <c r="Q375" s="3">
        <f>IF(ISNUMBER(P375),SUMIF(A:A,A375,P:P),"")</f>
        <v>0.8434221302420337</v>
      </c>
      <c r="R375" s="3">
        <f>_xlfn.IFERROR(P375*(1/Q375),"")</f>
        <v>0.08532869033906927</v>
      </c>
      <c r="S375" s="8">
        <f>_xlfn.IFERROR(1/R375,"")</f>
        <v>11.719387652925596</v>
      </c>
    </row>
    <row r="376" spans="1:19" ht="15">
      <c r="A376" s="1">
        <v>32</v>
      </c>
      <c r="B376" s="5">
        <v>0.6458333333333334</v>
      </c>
      <c r="C376" s="1" t="s">
        <v>252</v>
      </c>
      <c r="D376" s="1">
        <v>7</v>
      </c>
      <c r="E376" s="1">
        <v>10</v>
      </c>
      <c r="F376" s="1" t="s">
        <v>323</v>
      </c>
      <c r="G376" s="2">
        <v>57.0106</v>
      </c>
      <c r="H376" s="6">
        <f>1+_xlfn.COUNTIFS(A:A,A376,O:O,"&lt;"&amp;O376)</f>
        <v>6</v>
      </c>
      <c r="I376" s="2">
        <f>_xlfn.AVERAGEIF(A:A,A376,G:G)</f>
        <v>51.28572666666665</v>
      </c>
      <c r="J376" s="2">
        <f>G376-I376</f>
        <v>5.724873333333349</v>
      </c>
      <c r="K376" s="2">
        <f>90+J376</f>
        <v>95.72487333333335</v>
      </c>
      <c r="L376" s="2">
        <f>EXP(0.06*K376)</f>
        <v>312.1526715447873</v>
      </c>
      <c r="M376" s="2">
        <f>SUMIF(A:A,A376,L:L)</f>
        <v>4339.500956209616</v>
      </c>
      <c r="N376" s="3">
        <f>L376/M376</f>
        <v>0.0719328500430705</v>
      </c>
      <c r="O376" s="7">
        <f>1/N376</f>
        <v>13.901854290511778</v>
      </c>
      <c r="P376" s="3">
        <f>IF(O376&gt;21,"",N376)</f>
        <v>0.0719328500430705</v>
      </c>
      <c r="Q376" s="3">
        <f>IF(ISNUMBER(P376),SUMIF(A:A,A376,P:P),"")</f>
        <v>0.8434221302420337</v>
      </c>
      <c r="R376" s="3">
        <f>_xlfn.IFERROR(P376*(1/Q376),"")</f>
        <v>0.08528688952283976</v>
      </c>
      <c r="S376" s="8">
        <f>_xlfn.IFERROR(1/R376,"")</f>
        <v>11.7251315600178</v>
      </c>
    </row>
    <row r="377" spans="1:19" ht="15">
      <c r="A377" s="1">
        <v>32</v>
      </c>
      <c r="B377" s="5">
        <v>0.6458333333333334</v>
      </c>
      <c r="C377" s="1" t="s">
        <v>252</v>
      </c>
      <c r="D377" s="1">
        <v>7</v>
      </c>
      <c r="E377" s="1">
        <v>9</v>
      </c>
      <c r="F377" s="1" t="s">
        <v>322</v>
      </c>
      <c r="G377" s="2">
        <v>56.7527333333333</v>
      </c>
      <c r="H377" s="6">
        <f>1+_xlfn.COUNTIFS(A:A,A377,O:O,"&lt;"&amp;O377)</f>
        <v>7</v>
      </c>
      <c r="I377" s="2">
        <f>_xlfn.AVERAGEIF(A:A,A377,G:G)</f>
        <v>51.28572666666665</v>
      </c>
      <c r="J377" s="2">
        <f>G377-I377</f>
        <v>5.467006666666656</v>
      </c>
      <c r="K377" s="2">
        <f>90+J377</f>
        <v>95.46700666666666</v>
      </c>
      <c r="L377" s="2">
        <f>EXP(0.06*K377)</f>
        <v>307.36021545321233</v>
      </c>
      <c r="M377" s="2">
        <f>SUMIF(A:A,A377,L:L)</f>
        <v>4339.500956209616</v>
      </c>
      <c r="N377" s="3">
        <f>L377/M377</f>
        <v>0.07082847049806378</v>
      </c>
      <c r="O377" s="7">
        <f>1/N377</f>
        <v>14.118616327135523</v>
      </c>
      <c r="P377" s="3">
        <f>IF(O377&gt;21,"",N377)</f>
        <v>0.07082847049806378</v>
      </c>
      <c r="Q377" s="3">
        <f>IF(ISNUMBER(P377),SUMIF(A:A,A377,P:P),"")</f>
        <v>0.8434221302420337</v>
      </c>
      <c r="R377" s="3">
        <f>_xlfn.IFERROR(P377*(1/Q377),"")</f>
        <v>0.08397748643106909</v>
      </c>
      <c r="S377" s="8">
        <f>_xlfn.IFERROR(1/R377,"")</f>
        <v>11.907953458702602</v>
      </c>
    </row>
    <row r="378" spans="1:19" ht="15">
      <c r="A378" s="1">
        <v>32</v>
      </c>
      <c r="B378" s="5">
        <v>0.6458333333333334</v>
      </c>
      <c r="C378" s="1" t="s">
        <v>252</v>
      </c>
      <c r="D378" s="1">
        <v>7</v>
      </c>
      <c r="E378" s="1">
        <v>2</v>
      </c>
      <c r="F378" s="1" t="s">
        <v>315</v>
      </c>
      <c r="G378" s="2">
        <v>53.1883</v>
      </c>
      <c r="H378" s="6">
        <f>1+_xlfn.COUNTIFS(A:A,A378,O:O,"&lt;"&amp;O378)</f>
        <v>8</v>
      </c>
      <c r="I378" s="2">
        <f>_xlfn.AVERAGEIF(A:A,A378,G:G)</f>
        <v>51.28572666666665</v>
      </c>
      <c r="J378" s="2">
        <f>G378-I378</f>
        <v>1.9025733333333505</v>
      </c>
      <c r="K378" s="2">
        <f>90+J378</f>
        <v>91.90257333333335</v>
      </c>
      <c r="L378" s="2">
        <f>EXP(0.06*K378)</f>
        <v>248.1800274619939</v>
      </c>
      <c r="M378" s="2">
        <f>SUMIF(A:A,A378,L:L)</f>
        <v>4339.500956209616</v>
      </c>
      <c r="N378" s="3">
        <f>L378/M378</f>
        <v>0.057190914339322885</v>
      </c>
      <c r="O378" s="7">
        <f>1/N378</f>
        <v>17.485294850626786</v>
      </c>
      <c r="P378" s="3">
        <f>IF(O378&gt;21,"",N378)</f>
        <v>0.057190914339322885</v>
      </c>
      <c r="Q378" s="3">
        <f>IF(ISNUMBER(P378),SUMIF(A:A,A378,P:P),"")</f>
        <v>0.8434221302420337</v>
      </c>
      <c r="R378" s="3">
        <f>_xlfn.IFERROR(P378*(1/Q378),"")</f>
        <v>0.06780817373491375</v>
      </c>
      <c r="S378" s="8">
        <f>_xlfn.IFERROR(1/R378,"")</f>
        <v>14.747484630825708</v>
      </c>
    </row>
    <row r="379" spans="1:19" ht="15">
      <c r="A379" s="1">
        <v>32</v>
      </c>
      <c r="B379" s="5">
        <v>0.6458333333333334</v>
      </c>
      <c r="C379" s="1" t="s">
        <v>252</v>
      </c>
      <c r="D379" s="1">
        <v>7</v>
      </c>
      <c r="E379" s="1">
        <v>13</v>
      </c>
      <c r="F379" s="1" t="s">
        <v>325</v>
      </c>
      <c r="G379" s="2">
        <v>51.5428</v>
      </c>
      <c r="H379" s="6">
        <f>1+_xlfn.COUNTIFS(A:A,A379,O:O,"&lt;"&amp;O379)</f>
        <v>9</v>
      </c>
      <c r="I379" s="2">
        <f>_xlfn.AVERAGEIF(A:A,A379,G:G)</f>
        <v>51.28572666666665</v>
      </c>
      <c r="J379" s="2">
        <f>G379-I379</f>
        <v>0.25707333333335214</v>
      </c>
      <c r="K379" s="2">
        <f>90+J379</f>
        <v>90.25707333333335</v>
      </c>
      <c r="L379" s="2">
        <f>EXP(0.06*K379)</f>
        <v>224.84795090255847</v>
      </c>
      <c r="M379" s="2">
        <f>SUMIF(A:A,A379,L:L)</f>
        <v>4339.500956209616</v>
      </c>
      <c r="N379" s="3">
        <f>L379/M379</f>
        <v>0.05181424158480987</v>
      </c>
      <c r="O379" s="7">
        <f>1/N379</f>
        <v>19.29971315633741</v>
      </c>
      <c r="P379" s="3">
        <f>IF(O379&gt;21,"",N379)</f>
        <v>0.05181424158480987</v>
      </c>
      <c r="Q379" s="3">
        <f>IF(ISNUMBER(P379),SUMIF(A:A,A379,P:P),"")</f>
        <v>0.8434221302420337</v>
      </c>
      <c r="R379" s="3">
        <f>_xlfn.IFERROR(P379*(1/Q379),"")</f>
        <v>0.061433343668538705</v>
      </c>
      <c r="S379" s="8">
        <f>_xlfn.IFERROR(1/R379,"")</f>
        <v>16.2778051833783</v>
      </c>
    </row>
    <row r="380" spans="1:19" ht="15">
      <c r="A380" s="1">
        <v>32</v>
      </c>
      <c r="B380" s="5">
        <v>0.6458333333333334</v>
      </c>
      <c r="C380" s="1" t="s">
        <v>252</v>
      </c>
      <c r="D380" s="1">
        <v>7</v>
      </c>
      <c r="E380" s="1">
        <v>1</v>
      </c>
      <c r="F380" s="1" t="s">
        <v>314</v>
      </c>
      <c r="G380" s="2">
        <v>44.761733333333396</v>
      </c>
      <c r="H380" s="6">
        <f>1+_xlfn.COUNTIFS(A:A,A380,O:O,"&lt;"&amp;O380)</f>
        <v>11</v>
      </c>
      <c r="I380" s="2">
        <f>_xlfn.AVERAGEIF(A:A,A380,G:G)</f>
        <v>51.28572666666665</v>
      </c>
      <c r="J380" s="2">
        <f>G380-I380</f>
        <v>-6.523993333333252</v>
      </c>
      <c r="K380" s="2">
        <f>90+J380</f>
        <v>83.47600666666675</v>
      </c>
      <c r="L380" s="2">
        <f>EXP(0.06*K380)</f>
        <v>149.68908855127134</v>
      </c>
      <c r="M380" s="2">
        <f>SUMIF(A:A,A380,L:L)</f>
        <v>4339.500956209616</v>
      </c>
      <c r="N380" s="3">
        <f>L380/M380</f>
        <v>0.03449453982423336</v>
      </c>
      <c r="O380" s="7">
        <f>1/N380</f>
        <v>28.990095391777704</v>
      </c>
      <c r="P380" s="3">
        <f>IF(O380&gt;21,"",N380)</f>
      </c>
      <c r="Q380" s="3">
        <f>IF(ISNUMBER(P380),SUMIF(A:A,A380,P:P),"")</f>
      </c>
      <c r="R380" s="3">
        <f>_xlfn.IFERROR(P380*(1/Q380),"")</f>
      </c>
      <c r="S380" s="8">
        <f>_xlfn.IFERROR(1/R380,"")</f>
      </c>
    </row>
    <row r="381" spans="1:19" ht="15">
      <c r="A381" s="1">
        <v>32</v>
      </c>
      <c r="B381" s="5">
        <v>0.6458333333333334</v>
      </c>
      <c r="C381" s="1" t="s">
        <v>252</v>
      </c>
      <c r="D381" s="1">
        <v>7</v>
      </c>
      <c r="E381" s="1">
        <v>5</v>
      </c>
      <c r="F381" s="1" t="s">
        <v>318</v>
      </c>
      <c r="G381" s="2">
        <v>44.0674333333333</v>
      </c>
      <c r="H381" s="6">
        <f>1+_xlfn.COUNTIFS(A:A,A381,O:O,"&lt;"&amp;O381)</f>
        <v>12</v>
      </c>
      <c r="I381" s="2">
        <f>_xlfn.AVERAGEIF(A:A,A381,G:G)</f>
        <v>51.28572666666665</v>
      </c>
      <c r="J381" s="2">
        <f>G381-I381</f>
        <v>-7.218293333333349</v>
      </c>
      <c r="K381" s="2">
        <f>90+J381</f>
        <v>82.78170666666665</v>
      </c>
      <c r="L381" s="2">
        <f>EXP(0.06*K381)</f>
        <v>143.58143994974208</v>
      </c>
      <c r="M381" s="2">
        <f>SUMIF(A:A,A381,L:L)</f>
        <v>4339.500956209616</v>
      </c>
      <c r="N381" s="3">
        <f>L381/M381</f>
        <v>0.033087085680735706</v>
      </c>
      <c r="O381" s="7">
        <f>1/N381</f>
        <v>30.223272295699044</v>
      </c>
      <c r="P381" s="3">
        <f>IF(O381&gt;21,"",N381)</f>
      </c>
      <c r="Q381" s="3">
        <f>IF(ISNUMBER(P381),SUMIF(A:A,A381,P:P),"")</f>
      </c>
      <c r="R381" s="3">
        <f>_xlfn.IFERROR(P381*(1/Q381),"")</f>
      </c>
      <c r="S381" s="8">
        <f>_xlfn.IFERROR(1/R381,"")</f>
      </c>
    </row>
    <row r="382" spans="1:19" ht="15">
      <c r="A382" s="1">
        <v>32</v>
      </c>
      <c r="B382" s="5">
        <v>0.6458333333333334</v>
      </c>
      <c r="C382" s="1" t="s">
        <v>252</v>
      </c>
      <c r="D382" s="1">
        <v>7</v>
      </c>
      <c r="E382" s="1">
        <v>6</v>
      </c>
      <c r="F382" s="1" t="s">
        <v>319</v>
      </c>
      <c r="G382" s="2">
        <v>34.9054333333333</v>
      </c>
      <c r="H382" s="6">
        <f>1+_xlfn.COUNTIFS(A:A,A382,O:O,"&lt;"&amp;O382)</f>
        <v>13</v>
      </c>
      <c r="I382" s="2">
        <f>_xlfn.AVERAGEIF(A:A,A382,G:G)</f>
        <v>51.28572666666665</v>
      </c>
      <c r="J382" s="2">
        <f>G382-I382</f>
        <v>-16.38029333333335</v>
      </c>
      <c r="K382" s="2">
        <f>90+J382</f>
        <v>73.61970666666664</v>
      </c>
      <c r="L382" s="2">
        <f>EXP(0.06*K382)</f>
        <v>82.8624828004389</v>
      </c>
      <c r="M382" s="2">
        <f>SUMIF(A:A,A382,L:L)</f>
        <v>4339.500956209616</v>
      </c>
      <c r="N382" s="3">
        <f>L382/M382</f>
        <v>0.01909493364251175</v>
      </c>
      <c r="O382" s="7">
        <f>1/N382</f>
        <v>52.36991228781562</v>
      </c>
      <c r="P382" s="3">
        <f>IF(O382&gt;21,"",N382)</f>
      </c>
      <c r="Q382" s="3">
        <f>IF(ISNUMBER(P382),SUMIF(A:A,A382,P:P),"")</f>
      </c>
      <c r="R382" s="3">
        <f>_xlfn.IFERROR(P382*(1/Q382),"")</f>
      </c>
      <c r="S382" s="8">
        <f>_xlfn.IFERROR(1/R382,"")</f>
      </c>
    </row>
    <row r="383" spans="1:19" ht="15">
      <c r="A383" s="1">
        <v>32</v>
      </c>
      <c r="B383" s="5">
        <v>0.6458333333333334</v>
      </c>
      <c r="C383" s="1" t="s">
        <v>252</v>
      </c>
      <c r="D383" s="1">
        <v>7</v>
      </c>
      <c r="E383" s="1">
        <v>11</v>
      </c>
      <c r="F383" s="1" t="s">
        <v>324</v>
      </c>
      <c r="G383" s="2">
        <v>49.1317333333334</v>
      </c>
      <c r="H383" s="6">
        <f>1+_xlfn.COUNTIFS(A:A,A383,O:O,"&lt;"&amp;O383)</f>
        <v>10</v>
      </c>
      <c r="I383" s="2">
        <f>_xlfn.AVERAGEIF(A:A,A383,G:G)</f>
        <v>51.28572666666665</v>
      </c>
      <c r="J383" s="2">
        <f>G383-I383</f>
        <v>-2.153993333333247</v>
      </c>
      <c r="K383" s="2">
        <f>90+J383</f>
        <v>87.84600666666675</v>
      </c>
      <c r="L383" s="2">
        <f>EXP(0.06*K383)</f>
        <v>194.56385256393435</v>
      </c>
      <c r="M383" s="2">
        <f>SUMIF(A:A,A383,L:L)</f>
        <v>4339.500956209616</v>
      </c>
      <c r="N383" s="3">
        <f>L383/M383</f>
        <v>0.04483553628108387</v>
      </c>
      <c r="O383" s="7">
        <f>1/N383</f>
        <v>22.30373678884489</v>
      </c>
      <c r="P383" s="3">
        <f>IF(O383&gt;21,"",N383)</f>
      </c>
      <c r="Q383" s="3">
        <f>IF(ISNUMBER(P383),SUMIF(A:A,A383,P:P),"")</f>
      </c>
      <c r="R383" s="3">
        <f>_xlfn.IFERROR(P383*(1/Q383),"")</f>
      </c>
      <c r="S383" s="8">
        <f>_xlfn.IFERROR(1/R383,"")</f>
      </c>
    </row>
    <row r="384" spans="1:19" ht="15">
      <c r="A384" s="1">
        <v>32</v>
      </c>
      <c r="B384" s="5">
        <v>0.6458333333333334</v>
      </c>
      <c r="C384" s="1" t="s">
        <v>252</v>
      </c>
      <c r="D384" s="1">
        <v>7</v>
      </c>
      <c r="E384" s="1">
        <v>15</v>
      </c>
      <c r="F384" s="1" t="s">
        <v>327</v>
      </c>
      <c r="G384" s="2">
        <v>25.4580333333333</v>
      </c>
      <c r="H384" s="6">
        <f>1+_xlfn.COUNTIFS(A:A,A384,O:O,"&lt;"&amp;O384)</f>
        <v>15</v>
      </c>
      <c r="I384" s="2">
        <f>_xlfn.AVERAGEIF(A:A,A384,G:G)</f>
        <v>51.28572666666665</v>
      </c>
      <c r="J384" s="2">
        <f>G384-I384</f>
        <v>-25.827693333333347</v>
      </c>
      <c r="K384" s="2">
        <f>90+J384</f>
        <v>64.17230666666666</v>
      </c>
      <c r="L384" s="2">
        <f>EXP(0.06*K384)</f>
        <v>47.00896837517532</v>
      </c>
      <c r="M384" s="2">
        <f>SUMIF(A:A,A384,L:L)</f>
        <v>4339.500956209616</v>
      </c>
      <c r="N384" s="3">
        <f>L384/M384</f>
        <v>0.010832805165743255</v>
      </c>
      <c r="O384" s="7">
        <f>1/N384</f>
        <v>92.3121928900111</v>
      </c>
      <c r="P384" s="3">
        <f>IF(O384&gt;21,"",N384)</f>
      </c>
      <c r="Q384" s="3">
        <f>IF(ISNUMBER(P384),SUMIF(A:A,A384,P:P),"")</f>
      </c>
      <c r="R384" s="3">
        <f>_xlfn.IFERROR(P384*(1/Q384),"")</f>
      </c>
      <c r="S384" s="8">
        <f>_xlfn.IFERROR(1/R384,"")</f>
      </c>
    </row>
    <row r="385" spans="1:19" ht="15">
      <c r="A385" s="1">
        <v>32</v>
      </c>
      <c r="B385" s="5">
        <v>0.6458333333333334</v>
      </c>
      <c r="C385" s="1" t="s">
        <v>252</v>
      </c>
      <c r="D385" s="1">
        <v>7</v>
      </c>
      <c r="E385" s="1">
        <v>16</v>
      </c>
      <c r="F385" s="1" t="s">
        <v>328</v>
      </c>
      <c r="G385" s="2">
        <v>30.0077333333333</v>
      </c>
      <c r="H385" s="6">
        <f>1+_xlfn.COUNTIFS(A:A,A385,O:O,"&lt;"&amp;O385)</f>
        <v>14</v>
      </c>
      <c r="I385" s="2">
        <f>_xlfn.AVERAGEIF(A:A,A385,G:G)</f>
        <v>51.28572666666665</v>
      </c>
      <c r="J385" s="2">
        <f>G385-I385</f>
        <v>-21.27799333333335</v>
      </c>
      <c r="K385" s="2">
        <f>90+J385</f>
        <v>68.72200666666666</v>
      </c>
      <c r="L385" s="2">
        <f>EXP(0.06*K385)</f>
        <v>61.76398329539613</v>
      </c>
      <c r="M385" s="2">
        <f>SUMIF(A:A,A385,L:L)</f>
        <v>4339.500956209616</v>
      </c>
      <c r="N385" s="3">
        <f>L385/M385</f>
        <v>0.014232969163658061</v>
      </c>
      <c r="O385" s="7">
        <f>1/N385</f>
        <v>70.25940887677626</v>
      </c>
      <c r="P385" s="3">
        <f>IF(O385&gt;21,"",N385)</f>
      </c>
      <c r="Q385" s="3">
        <f>IF(ISNUMBER(P385),SUMIF(A:A,A385,P:P),"")</f>
      </c>
      <c r="R385" s="3">
        <f>_xlfn.IFERROR(P385*(1/Q385),"")</f>
      </c>
      <c r="S385" s="8">
        <f>_xlfn.IFERROR(1/R385,"")</f>
      </c>
    </row>
    <row r="386" spans="1:19" ht="15">
      <c r="A386" s="1">
        <v>45</v>
      </c>
      <c r="B386" s="5">
        <v>0.6493055555555556</v>
      </c>
      <c r="C386" s="1" t="s">
        <v>356</v>
      </c>
      <c r="D386" s="1">
        <v>5</v>
      </c>
      <c r="E386" s="1">
        <v>4</v>
      </c>
      <c r="F386" s="1" t="s">
        <v>417</v>
      </c>
      <c r="G386" s="2">
        <v>72.0027333333333</v>
      </c>
      <c r="H386" s="6">
        <f>1+_xlfn.COUNTIFS(A:A,A386,O:O,"&lt;"&amp;O386)</f>
        <v>1</v>
      </c>
      <c r="I386" s="2">
        <f>_xlfn.AVERAGEIF(A:A,A386,G:G)</f>
        <v>50.332387179487164</v>
      </c>
      <c r="J386" s="2">
        <f>G386-I386</f>
        <v>21.670346153846133</v>
      </c>
      <c r="K386" s="2">
        <f>90+J386</f>
        <v>111.67034615384614</v>
      </c>
      <c r="L386" s="2">
        <f>EXP(0.06*K386)</f>
        <v>812.585199176039</v>
      </c>
      <c r="M386" s="2">
        <f>SUMIF(A:A,A386,L:L)</f>
        <v>3695.697035445931</v>
      </c>
      <c r="N386" s="3">
        <f>L386/M386</f>
        <v>0.2198733260281956</v>
      </c>
      <c r="O386" s="7">
        <f>1/N386</f>
        <v>4.548073284122533</v>
      </c>
      <c r="P386" s="3">
        <f>IF(O386&gt;21,"",N386)</f>
        <v>0.2198733260281956</v>
      </c>
      <c r="Q386" s="3">
        <f>IF(ISNUMBER(P386),SUMIF(A:A,A386,P:P),"")</f>
        <v>0.8032536471162471</v>
      </c>
      <c r="R386" s="3">
        <f>_xlfn.IFERROR(P386*(1/Q386),"")</f>
        <v>0.27372838805968774</v>
      </c>
      <c r="S386" s="8">
        <f>_xlfn.IFERROR(1/R386,"")</f>
        <v>3.653256452823393</v>
      </c>
    </row>
    <row r="387" spans="1:19" ht="15">
      <c r="A387" s="1">
        <v>45</v>
      </c>
      <c r="B387" s="5">
        <v>0.6493055555555556</v>
      </c>
      <c r="C387" s="1" t="s">
        <v>356</v>
      </c>
      <c r="D387" s="1">
        <v>5</v>
      </c>
      <c r="E387" s="1">
        <v>2</v>
      </c>
      <c r="F387" s="1" t="s">
        <v>415</v>
      </c>
      <c r="G387" s="2">
        <v>64.8399</v>
      </c>
      <c r="H387" s="6">
        <f>1+_xlfn.COUNTIFS(A:A,A387,O:O,"&lt;"&amp;O387)</f>
        <v>2</v>
      </c>
      <c r="I387" s="2">
        <f>_xlfn.AVERAGEIF(A:A,A387,G:G)</f>
        <v>50.332387179487164</v>
      </c>
      <c r="J387" s="2">
        <f>G387-I387</f>
        <v>14.507512820512837</v>
      </c>
      <c r="K387" s="2">
        <f>90+J387</f>
        <v>104.50751282051283</v>
      </c>
      <c r="L387" s="2">
        <f>EXP(0.06*K387)</f>
        <v>528.715652918286</v>
      </c>
      <c r="M387" s="2">
        <f>SUMIF(A:A,A387,L:L)</f>
        <v>3695.697035445931</v>
      </c>
      <c r="N387" s="3">
        <f>L387/M387</f>
        <v>0.14306249885943098</v>
      </c>
      <c r="O387" s="7">
        <f>1/N387</f>
        <v>6.989951999807935</v>
      </c>
      <c r="P387" s="3">
        <f>IF(O387&gt;21,"",N387)</f>
        <v>0.14306249885943098</v>
      </c>
      <c r="Q387" s="3">
        <f>IF(ISNUMBER(P387),SUMIF(A:A,A387,P:P),"")</f>
        <v>0.8032536471162471</v>
      </c>
      <c r="R387" s="3">
        <f>_xlfn.IFERROR(P387*(1/Q387),"")</f>
        <v>0.17810376507226355</v>
      </c>
      <c r="S387" s="8">
        <f>_xlfn.IFERROR(1/R387,"")</f>
        <v>5.61470443701323</v>
      </c>
    </row>
    <row r="388" spans="1:19" ht="15">
      <c r="A388" s="1">
        <v>45</v>
      </c>
      <c r="B388" s="5">
        <v>0.6493055555555556</v>
      </c>
      <c r="C388" s="1" t="s">
        <v>356</v>
      </c>
      <c r="D388" s="1">
        <v>5</v>
      </c>
      <c r="E388" s="1">
        <v>13</v>
      </c>
      <c r="F388" s="1" t="s">
        <v>424</v>
      </c>
      <c r="G388" s="2">
        <v>61.123266666666595</v>
      </c>
      <c r="H388" s="6">
        <f>1+_xlfn.COUNTIFS(A:A,A388,O:O,"&lt;"&amp;O388)</f>
        <v>3</v>
      </c>
      <c r="I388" s="2">
        <f>_xlfn.AVERAGEIF(A:A,A388,G:G)</f>
        <v>50.332387179487164</v>
      </c>
      <c r="J388" s="2">
        <f>G388-I388</f>
        <v>10.790879487179431</v>
      </c>
      <c r="K388" s="2">
        <f>90+J388</f>
        <v>100.79087948717944</v>
      </c>
      <c r="L388" s="2">
        <f>EXP(0.06*K388)</f>
        <v>423.0340910217209</v>
      </c>
      <c r="M388" s="2">
        <f>SUMIF(A:A,A388,L:L)</f>
        <v>3695.697035445931</v>
      </c>
      <c r="N388" s="3">
        <f>L388/M388</f>
        <v>0.11446665864770397</v>
      </c>
      <c r="O388" s="7">
        <f>1/N388</f>
        <v>8.736168346432802</v>
      </c>
      <c r="P388" s="3">
        <f>IF(O388&gt;21,"",N388)</f>
        <v>0.11446665864770397</v>
      </c>
      <c r="Q388" s="3">
        <f>IF(ISNUMBER(P388),SUMIF(A:A,A388,P:P),"")</f>
        <v>0.8032536471162471</v>
      </c>
      <c r="R388" s="3">
        <f>_xlfn.IFERROR(P388*(1/Q388),"")</f>
        <v>0.14250375215680572</v>
      </c>
      <c r="S388" s="8">
        <f>_xlfn.IFERROR(1/R388,"")</f>
        <v>7.017359086093663</v>
      </c>
    </row>
    <row r="389" spans="1:19" ht="15">
      <c r="A389" s="1">
        <v>45</v>
      </c>
      <c r="B389" s="5">
        <v>0.6493055555555556</v>
      </c>
      <c r="C389" s="1" t="s">
        <v>356</v>
      </c>
      <c r="D389" s="1">
        <v>5</v>
      </c>
      <c r="E389" s="1">
        <v>3</v>
      </c>
      <c r="F389" s="1" t="s">
        <v>416</v>
      </c>
      <c r="G389" s="2">
        <v>60.1732333333333</v>
      </c>
      <c r="H389" s="6">
        <f>1+_xlfn.COUNTIFS(A:A,A389,O:O,"&lt;"&amp;O389)</f>
        <v>4</v>
      </c>
      <c r="I389" s="2">
        <f>_xlfn.AVERAGEIF(A:A,A389,G:G)</f>
        <v>50.332387179487164</v>
      </c>
      <c r="J389" s="2">
        <f>G389-I389</f>
        <v>9.840846153846137</v>
      </c>
      <c r="K389" s="2">
        <f>90+J389</f>
        <v>99.84084615384614</v>
      </c>
      <c r="L389" s="2">
        <f>EXP(0.06*K389)</f>
        <v>399.5946943287885</v>
      </c>
      <c r="M389" s="2">
        <f>SUMIF(A:A,A389,L:L)</f>
        <v>3695.697035445931</v>
      </c>
      <c r="N389" s="3">
        <f>L389/M389</f>
        <v>0.1081243106499861</v>
      </c>
      <c r="O389" s="7">
        <f>1/N389</f>
        <v>9.248613877753575</v>
      </c>
      <c r="P389" s="3">
        <f>IF(O389&gt;21,"",N389)</f>
        <v>0.1081243106499861</v>
      </c>
      <c r="Q389" s="3">
        <f>IF(ISNUMBER(P389),SUMIF(A:A,A389,P:P),"")</f>
        <v>0.8032536471162471</v>
      </c>
      <c r="R389" s="3">
        <f>_xlfn.IFERROR(P389*(1/Q389),"")</f>
        <v>0.13460792993366677</v>
      </c>
      <c r="S389" s="8">
        <f>_xlfn.IFERROR(1/R389,"")</f>
        <v>7.428982828075497</v>
      </c>
    </row>
    <row r="390" spans="1:19" ht="15">
      <c r="A390" s="1">
        <v>45</v>
      </c>
      <c r="B390" s="5">
        <v>0.6493055555555556</v>
      </c>
      <c r="C390" s="1" t="s">
        <v>356</v>
      </c>
      <c r="D390" s="1">
        <v>5</v>
      </c>
      <c r="E390" s="1">
        <v>1</v>
      </c>
      <c r="F390" s="1" t="s">
        <v>414</v>
      </c>
      <c r="G390" s="2">
        <v>59.2738</v>
      </c>
      <c r="H390" s="6">
        <f>1+_xlfn.COUNTIFS(A:A,A390,O:O,"&lt;"&amp;O390)</f>
        <v>5</v>
      </c>
      <c r="I390" s="2">
        <f>_xlfn.AVERAGEIF(A:A,A390,G:G)</f>
        <v>50.332387179487164</v>
      </c>
      <c r="J390" s="2">
        <f>G390-I390</f>
        <v>8.941412820512838</v>
      </c>
      <c r="K390" s="2">
        <f>90+J390</f>
        <v>98.94141282051284</v>
      </c>
      <c r="L390" s="2">
        <f>EXP(0.06*K390)</f>
        <v>378.60171523435565</v>
      </c>
      <c r="M390" s="2">
        <f>SUMIF(A:A,A390,L:L)</f>
        <v>3695.697035445931</v>
      </c>
      <c r="N390" s="3">
        <f>L390/M390</f>
        <v>0.1024439264374583</v>
      </c>
      <c r="O390" s="7">
        <f>1/N390</f>
        <v>9.76143764472457</v>
      </c>
      <c r="P390" s="3">
        <f>IF(O390&gt;21,"",N390)</f>
        <v>0.1024439264374583</v>
      </c>
      <c r="Q390" s="3">
        <f>IF(ISNUMBER(P390),SUMIF(A:A,A390,P:P),"")</f>
        <v>0.8032536471162471</v>
      </c>
      <c r="R390" s="3">
        <f>_xlfn.IFERROR(P390*(1/Q390),"")</f>
        <v>0.12753621076635158</v>
      </c>
      <c r="S390" s="8">
        <f>_xlfn.IFERROR(1/R390,"")</f>
        <v>7.840910389222841</v>
      </c>
    </row>
    <row r="391" spans="1:19" ht="15">
      <c r="A391" s="1">
        <v>45</v>
      </c>
      <c r="B391" s="5">
        <v>0.6493055555555556</v>
      </c>
      <c r="C391" s="1" t="s">
        <v>356</v>
      </c>
      <c r="D391" s="1">
        <v>5</v>
      </c>
      <c r="E391" s="1">
        <v>11</v>
      </c>
      <c r="F391" s="1" t="s">
        <v>19</v>
      </c>
      <c r="G391" s="2">
        <v>51.8163666666667</v>
      </c>
      <c r="H391" s="6">
        <f>1+_xlfn.COUNTIFS(A:A,A391,O:O,"&lt;"&amp;O391)</f>
        <v>6</v>
      </c>
      <c r="I391" s="2">
        <f>_xlfn.AVERAGEIF(A:A,A391,G:G)</f>
        <v>50.332387179487164</v>
      </c>
      <c r="J391" s="2">
        <f>G391-I391</f>
        <v>1.483979487179539</v>
      </c>
      <c r="K391" s="2">
        <f>90+J391</f>
        <v>91.48397948717954</v>
      </c>
      <c r="L391" s="2">
        <f>EXP(0.06*K391)</f>
        <v>242.02445365934443</v>
      </c>
      <c r="M391" s="2">
        <f>SUMIF(A:A,A391,L:L)</f>
        <v>3695.697035445931</v>
      </c>
      <c r="N391" s="3">
        <f>L391/M391</f>
        <v>0.06548817485255287</v>
      </c>
      <c r="O391" s="7">
        <f>1/N391</f>
        <v>15.269932354222846</v>
      </c>
      <c r="P391" s="3">
        <f>IF(O391&gt;21,"",N391)</f>
        <v>0.06548817485255287</v>
      </c>
      <c r="Q391" s="3">
        <f>IF(ISNUMBER(P391),SUMIF(A:A,A391,P:P),"")</f>
        <v>0.8032536471162471</v>
      </c>
      <c r="R391" s="3">
        <f>_xlfn.IFERROR(P391*(1/Q391),"")</f>
        <v>0.08152863679817865</v>
      </c>
      <c r="S391" s="8">
        <f>_xlfn.IFERROR(1/R391,"")</f>
        <v>12.265628854747881</v>
      </c>
    </row>
    <row r="392" spans="1:19" ht="15">
      <c r="A392" s="1">
        <v>45</v>
      </c>
      <c r="B392" s="5">
        <v>0.6493055555555556</v>
      </c>
      <c r="C392" s="1" t="s">
        <v>356</v>
      </c>
      <c r="D392" s="1">
        <v>5</v>
      </c>
      <c r="E392" s="1">
        <v>5</v>
      </c>
      <c r="F392" s="1" t="s">
        <v>418</v>
      </c>
      <c r="G392" s="2">
        <v>43.938133333333305</v>
      </c>
      <c r="H392" s="6">
        <f>1+_xlfn.COUNTIFS(A:A,A392,O:O,"&lt;"&amp;O392)</f>
        <v>8</v>
      </c>
      <c r="I392" s="2">
        <f>_xlfn.AVERAGEIF(A:A,A392,G:G)</f>
        <v>50.332387179487164</v>
      </c>
      <c r="J392" s="2">
        <f>G392-I392</f>
        <v>-6.394253846153859</v>
      </c>
      <c r="K392" s="2">
        <f>90+J392</f>
        <v>83.60574615384614</v>
      </c>
      <c r="L392" s="2">
        <f>EXP(0.06*K392)</f>
        <v>150.85887078775124</v>
      </c>
      <c r="M392" s="2">
        <f>SUMIF(A:A,A392,L:L)</f>
        <v>3695.697035445931</v>
      </c>
      <c r="N392" s="3">
        <f>L392/M392</f>
        <v>0.040820140109117005</v>
      </c>
      <c r="O392" s="7">
        <f>1/N392</f>
        <v>24.497711113359316</v>
      </c>
      <c r="P392" s="3">
        <f>IF(O392&gt;21,"",N392)</f>
      </c>
      <c r="Q392" s="3">
        <f>IF(ISNUMBER(P392),SUMIF(A:A,A392,P:P),"")</f>
      </c>
      <c r="R392" s="3">
        <f>_xlfn.IFERROR(P392*(1/Q392),"")</f>
      </c>
      <c r="S392" s="8">
        <f>_xlfn.IFERROR(1/R392,"")</f>
      </c>
    </row>
    <row r="393" spans="1:19" ht="15">
      <c r="A393" s="1">
        <v>45</v>
      </c>
      <c r="B393" s="5">
        <v>0.6493055555555556</v>
      </c>
      <c r="C393" s="1" t="s">
        <v>356</v>
      </c>
      <c r="D393" s="1">
        <v>5</v>
      </c>
      <c r="E393" s="1">
        <v>6</v>
      </c>
      <c r="F393" s="1" t="s">
        <v>419</v>
      </c>
      <c r="G393" s="2">
        <v>47.2503666666667</v>
      </c>
      <c r="H393" s="6">
        <f>1+_xlfn.COUNTIFS(A:A,A393,O:O,"&lt;"&amp;O393)</f>
        <v>7</v>
      </c>
      <c r="I393" s="2">
        <f>_xlfn.AVERAGEIF(A:A,A393,G:G)</f>
        <v>50.332387179487164</v>
      </c>
      <c r="J393" s="2">
        <f>G393-I393</f>
        <v>-3.0820205128204634</v>
      </c>
      <c r="K393" s="2">
        <f>90+J393</f>
        <v>86.91797948717954</v>
      </c>
      <c r="L393" s="2">
        <f>EXP(0.06*K393)</f>
        <v>184.02631602011212</v>
      </c>
      <c r="M393" s="2">
        <f>SUMIF(A:A,A393,L:L)</f>
        <v>3695.697035445931</v>
      </c>
      <c r="N393" s="3">
        <f>L393/M393</f>
        <v>0.04979475164091937</v>
      </c>
      <c r="O393" s="7">
        <f>1/N393</f>
        <v>20.082437747881833</v>
      </c>
      <c r="P393" s="3">
        <f>IF(O393&gt;21,"",N393)</f>
        <v>0.04979475164091937</v>
      </c>
      <c r="Q393" s="3">
        <f>IF(ISNUMBER(P393),SUMIF(A:A,A393,P:P),"")</f>
        <v>0.8032536471162471</v>
      </c>
      <c r="R393" s="3">
        <f>_xlfn.IFERROR(P393*(1/Q393),"")</f>
        <v>0.06199131721304598</v>
      </c>
      <c r="S393" s="8">
        <f>_xlfn.IFERROR(1/R393,"")</f>
        <v>16.131291363971073</v>
      </c>
    </row>
    <row r="394" spans="1:19" ht="15">
      <c r="A394" s="1">
        <v>45</v>
      </c>
      <c r="B394" s="5">
        <v>0.6493055555555556</v>
      </c>
      <c r="C394" s="1" t="s">
        <v>356</v>
      </c>
      <c r="D394" s="1">
        <v>5</v>
      </c>
      <c r="E394" s="1">
        <v>7</v>
      </c>
      <c r="F394" s="1" t="s">
        <v>420</v>
      </c>
      <c r="G394" s="2">
        <v>40.5056</v>
      </c>
      <c r="H394" s="6">
        <f>1+_xlfn.COUNTIFS(A:A,A394,O:O,"&lt;"&amp;O394)</f>
        <v>12</v>
      </c>
      <c r="I394" s="2">
        <f>_xlfn.AVERAGEIF(A:A,A394,G:G)</f>
        <v>50.332387179487164</v>
      </c>
      <c r="J394" s="2">
        <f>G394-I394</f>
        <v>-9.826787179487162</v>
      </c>
      <c r="K394" s="2">
        <f>90+J394</f>
        <v>80.17321282051284</v>
      </c>
      <c r="L394" s="2">
        <f>EXP(0.06*K394)</f>
        <v>122.7798321882685</v>
      </c>
      <c r="M394" s="2">
        <f>SUMIF(A:A,A394,L:L)</f>
        <v>3695.697035445931</v>
      </c>
      <c r="N394" s="3">
        <f>L394/M394</f>
        <v>0.03322237483502313</v>
      </c>
      <c r="O394" s="7">
        <f>1/N394</f>
        <v>30.10019617699927</v>
      </c>
      <c r="P394" s="3">
        <f>IF(O394&gt;21,"",N394)</f>
      </c>
      <c r="Q394" s="3">
        <f>IF(ISNUMBER(P394),SUMIF(A:A,A394,P:P),"")</f>
      </c>
      <c r="R394" s="3">
        <f>_xlfn.IFERROR(P394*(1/Q394),"")</f>
      </c>
      <c r="S394" s="8">
        <f>_xlfn.IFERROR(1/R394,"")</f>
      </c>
    </row>
    <row r="395" spans="1:19" ht="15">
      <c r="A395" s="1">
        <v>45</v>
      </c>
      <c r="B395" s="5">
        <v>0.6493055555555556</v>
      </c>
      <c r="C395" s="1" t="s">
        <v>356</v>
      </c>
      <c r="D395" s="1">
        <v>5</v>
      </c>
      <c r="E395" s="1">
        <v>8</v>
      </c>
      <c r="F395" s="1" t="s">
        <v>421</v>
      </c>
      <c r="G395" s="2">
        <v>40.8811666666666</v>
      </c>
      <c r="H395" s="6">
        <f>1+_xlfn.COUNTIFS(A:A,A395,O:O,"&lt;"&amp;O395)</f>
        <v>11</v>
      </c>
      <c r="I395" s="2">
        <f>_xlfn.AVERAGEIF(A:A,A395,G:G)</f>
        <v>50.332387179487164</v>
      </c>
      <c r="J395" s="2">
        <f>G395-I395</f>
        <v>-9.451220512820562</v>
      </c>
      <c r="K395" s="2">
        <f>90+J395</f>
        <v>80.54877948717944</v>
      </c>
      <c r="L395" s="2">
        <f>EXP(0.06*K395)</f>
        <v>125.57796104250917</v>
      </c>
      <c r="M395" s="2">
        <f>SUMIF(A:A,A395,L:L)</f>
        <v>3695.697035445931</v>
      </c>
      <c r="N395" s="3">
        <f>L395/M395</f>
        <v>0.03397950639299541</v>
      </c>
      <c r="O395" s="7">
        <f>1/N395</f>
        <v>29.429503431696162</v>
      </c>
      <c r="P395" s="3">
        <f>IF(O395&gt;21,"",N395)</f>
      </c>
      <c r="Q395" s="3">
        <f>IF(ISNUMBER(P395),SUMIF(A:A,A395,P:P),"")</f>
      </c>
      <c r="R395" s="3">
        <f>_xlfn.IFERROR(P395*(1/Q395),"")</f>
      </c>
      <c r="S395" s="8">
        <f>_xlfn.IFERROR(1/R395,"")</f>
      </c>
    </row>
    <row r="396" spans="1:19" ht="15">
      <c r="A396" s="1">
        <v>45</v>
      </c>
      <c r="B396" s="5">
        <v>0.6493055555555556</v>
      </c>
      <c r="C396" s="1" t="s">
        <v>356</v>
      </c>
      <c r="D396" s="1">
        <v>5</v>
      </c>
      <c r="E396" s="1">
        <v>9</v>
      </c>
      <c r="F396" s="1" t="s">
        <v>422</v>
      </c>
      <c r="G396" s="2">
        <v>41.7921</v>
      </c>
      <c r="H396" s="6">
        <f>1+_xlfn.COUNTIFS(A:A,A396,O:O,"&lt;"&amp;O396)</f>
        <v>10</v>
      </c>
      <c r="I396" s="2">
        <f>_xlfn.AVERAGEIF(A:A,A396,G:G)</f>
        <v>50.332387179487164</v>
      </c>
      <c r="J396" s="2">
        <f>G396-I396</f>
        <v>-8.540287179487166</v>
      </c>
      <c r="K396" s="2">
        <f>90+J396</f>
        <v>81.45971282051283</v>
      </c>
      <c r="L396" s="2">
        <f>EXP(0.06*K396)</f>
        <v>132.63258269259748</v>
      </c>
      <c r="M396" s="2">
        <f>SUMIF(A:A,A396,L:L)</f>
        <v>3695.697035445931</v>
      </c>
      <c r="N396" s="3">
        <f>L396/M396</f>
        <v>0.03588838084412776</v>
      </c>
      <c r="O396" s="7">
        <f>1/N396</f>
        <v>27.864171536276626</v>
      </c>
      <c r="P396" s="3">
        <f>IF(O396&gt;21,"",N396)</f>
      </c>
      <c r="Q396" s="3">
        <f>IF(ISNUMBER(P396),SUMIF(A:A,A396,P:P),"")</f>
      </c>
      <c r="R396" s="3">
        <f>_xlfn.IFERROR(P396*(1/Q396),"")</f>
      </c>
      <c r="S396" s="8">
        <f>_xlfn.IFERROR(1/R396,"")</f>
      </c>
    </row>
    <row r="397" spans="1:19" ht="15">
      <c r="A397" s="1">
        <v>45</v>
      </c>
      <c r="B397" s="5">
        <v>0.6493055555555556</v>
      </c>
      <c r="C397" s="1" t="s">
        <v>356</v>
      </c>
      <c r="D397" s="1">
        <v>5</v>
      </c>
      <c r="E397" s="1">
        <v>10</v>
      </c>
      <c r="F397" s="1" t="s">
        <v>423</v>
      </c>
      <c r="G397" s="2">
        <v>28.6312</v>
      </c>
      <c r="H397" s="6">
        <f>1+_xlfn.COUNTIFS(A:A,A397,O:O,"&lt;"&amp;O397)</f>
        <v>13</v>
      </c>
      <c r="I397" s="2">
        <f>_xlfn.AVERAGEIF(A:A,A397,G:G)</f>
        <v>50.332387179487164</v>
      </c>
      <c r="J397" s="2">
        <f>G397-I397</f>
        <v>-21.701187179487164</v>
      </c>
      <c r="K397" s="2">
        <f>90+J397</f>
        <v>68.29881282051284</v>
      </c>
      <c r="L397" s="2">
        <f>EXP(0.06*K397)</f>
        <v>60.21543827757606</v>
      </c>
      <c r="M397" s="2">
        <f>SUMIF(A:A,A397,L:L)</f>
        <v>3695.697035445931</v>
      </c>
      <c r="N397" s="3">
        <f>L397/M397</f>
        <v>0.01629339139546387</v>
      </c>
      <c r="O397" s="7">
        <f>1/N397</f>
        <v>61.374576705890895</v>
      </c>
      <c r="P397" s="3">
        <f>IF(O397&gt;21,"",N397)</f>
      </c>
      <c r="Q397" s="3">
        <f>IF(ISNUMBER(P397),SUMIF(A:A,A397,P:P),"")</f>
      </c>
      <c r="R397" s="3">
        <f>_xlfn.IFERROR(P397*(1/Q397),"")</f>
      </c>
      <c r="S397" s="8">
        <f>_xlfn.IFERROR(1/R397,"")</f>
      </c>
    </row>
    <row r="398" spans="1:19" ht="15">
      <c r="A398" s="1">
        <v>45</v>
      </c>
      <c r="B398" s="5">
        <v>0.6493055555555556</v>
      </c>
      <c r="C398" s="1" t="s">
        <v>356</v>
      </c>
      <c r="D398" s="1">
        <v>5</v>
      </c>
      <c r="E398" s="1">
        <v>14</v>
      </c>
      <c r="F398" s="1" t="s">
        <v>425</v>
      </c>
      <c r="G398" s="2">
        <v>42.0931666666666</v>
      </c>
      <c r="H398" s="6">
        <f>1+_xlfn.COUNTIFS(A:A,A398,O:O,"&lt;"&amp;O398)</f>
        <v>9</v>
      </c>
      <c r="I398" s="2">
        <f>_xlfn.AVERAGEIF(A:A,A398,G:G)</f>
        <v>50.332387179487164</v>
      </c>
      <c r="J398" s="2">
        <f>G398-I398</f>
        <v>-8.239220512820566</v>
      </c>
      <c r="K398" s="2">
        <f>90+J398</f>
        <v>81.76077948717943</v>
      </c>
      <c r="L398" s="2">
        <f>EXP(0.06*K398)</f>
        <v>135.05022809858136</v>
      </c>
      <c r="M398" s="2">
        <f>SUMIF(A:A,A398,L:L)</f>
        <v>3695.697035445931</v>
      </c>
      <c r="N398" s="3">
        <f>L398/M398</f>
        <v>0.03654255930702553</v>
      </c>
      <c r="O398" s="7">
        <f>1/N398</f>
        <v>27.365352043302117</v>
      </c>
      <c r="P398" s="3">
        <f>IF(O398&gt;21,"",N398)</f>
      </c>
      <c r="Q398" s="3">
        <f>IF(ISNUMBER(P398),SUMIF(A:A,A398,P:P),"")</f>
      </c>
      <c r="R398" s="3">
        <f>_xlfn.IFERROR(P398*(1/Q398),"")</f>
      </c>
      <c r="S398" s="8">
        <f>_xlfn.IFERROR(1/R398,"")</f>
      </c>
    </row>
    <row r="399" spans="1:19" ht="15">
      <c r="A399" s="1">
        <v>75</v>
      </c>
      <c r="B399" s="5">
        <v>0.6534722222222222</v>
      </c>
      <c r="C399" s="1" t="s">
        <v>699</v>
      </c>
      <c r="D399" s="1">
        <v>6</v>
      </c>
      <c r="E399" s="1">
        <v>3</v>
      </c>
      <c r="F399" s="1" t="s">
        <v>729</v>
      </c>
      <c r="G399" s="2">
        <v>73.79600000000009</v>
      </c>
      <c r="H399" s="6">
        <f>1+_xlfn.COUNTIFS(A:A,A399,O:O,"&lt;"&amp;O399)</f>
        <v>1</v>
      </c>
      <c r="I399" s="2">
        <f>_xlfn.AVERAGEIF(A:A,A399,G:G)</f>
        <v>51.85638484848484</v>
      </c>
      <c r="J399" s="2">
        <f>G399-I399</f>
        <v>21.939615151515248</v>
      </c>
      <c r="K399" s="2">
        <f>90+J399</f>
        <v>111.93961515151526</v>
      </c>
      <c r="L399" s="2">
        <f>EXP(0.06*K399)</f>
        <v>825.8200635823521</v>
      </c>
      <c r="M399" s="2">
        <f>SUMIF(A:A,A399,L:L)</f>
        <v>3130.6014498991253</v>
      </c>
      <c r="N399" s="3">
        <f>L399/M399</f>
        <v>0.2637895870165657</v>
      </c>
      <c r="O399" s="7">
        <f>1/N399</f>
        <v>3.7909002069031676</v>
      </c>
      <c r="P399" s="3">
        <f>IF(O399&gt;21,"",N399)</f>
        <v>0.2637895870165657</v>
      </c>
      <c r="Q399" s="3">
        <f>IF(ISNUMBER(P399),SUMIF(A:A,A399,P:P),"")</f>
        <v>0.8459917243520928</v>
      </c>
      <c r="R399" s="3">
        <f>_xlfn.IFERROR(P399*(1/Q399),"")</f>
        <v>0.3118110726420998</v>
      </c>
      <c r="S399" s="8">
        <f>_xlfn.IFERROR(1/R399,"")</f>
        <v>3.2070702028847164</v>
      </c>
    </row>
    <row r="400" spans="1:19" ht="15">
      <c r="A400" s="1">
        <v>75</v>
      </c>
      <c r="B400" s="5">
        <v>0.6534722222222222</v>
      </c>
      <c r="C400" s="1" t="s">
        <v>699</v>
      </c>
      <c r="D400" s="1">
        <v>6</v>
      </c>
      <c r="E400" s="1">
        <v>4</v>
      </c>
      <c r="F400" s="1" t="s">
        <v>730</v>
      </c>
      <c r="G400" s="2">
        <v>71.1502333333333</v>
      </c>
      <c r="H400" s="6">
        <f>1+_xlfn.COUNTIFS(A:A,A400,O:O,"&lt;"&amp;O400)</f>
        <v>2</v>
      </c>
      <c r="I400" s="2">
        <f>_xlfn.AVERAGEIF(A:A,A400,G:G)</f>
        <v>51.85638484848484</v>
      </c>
      <c r="J400" s="2">
        <f>G400-I400</f>
        <v>19.29384848484846</v>
      </c>
      <c r="K400" s="2">
        <f>90+J400</f>
        <v>109.29384848484847</v>
      </c>
      <c r="L400" s="2">
        <f>EXP(0.06*K400)</f>
        <v>704.6004531874306</v>
      </c>
      <c r="M400" s="2">
        <f>SUMIF(A:A,A400,L:L)</f>
        <v>3130.6014498991253</v>
      </c>
      <c r="N400" s="3">
        <f>L400/M400</f>
        <v>0.2250687174536811</v>
      </c>
      <c r="O400" s="7">
        <f>1/N400</f>
        <v>4.443087477075969</v>
      </c>
      <c r="P400" s="3">
        <f>IF(O400&gt;21,"",N400)</f>
        <v>0.2250687174536811</v>
      </c>
      <c r="Q400" s="3">
        <f>IF(ISNUMBER(P400),SUMIF(A:A,A400,P:P),"")</f>
        <v>0.8459917243520928</v>
      </c>
      <c r="R400" s="3">
        <f>_xlfn.IFERROR(P400*(1/Q400),"")</f>
        <v>0.26604127555272616</v>
      </c>
      <c r="S400" s="8">
        <f>_xlfn.IFERROR(1/R400,"")</f>
        <v>3.758815236178689</v>
      </c>
    </row>
    <row r="401" spans="1:19" ht="15">
      <c r="A401" s="1">
        <v>75</v>
      </c>
      <c r="B401" s="5">
        <v>0.6534722222222222</v>
      </c>
      <c r="C401" s="1" t="s">
        <v>699</v>
      </c>
      <c r="D401" s="1">
        <v>6</v>
      </c>
      <c r="E401" s="1">
        <v>1</v>
      </c>
      <c r="F401" s="1" t="s">
        <v>727</v>
      </c>
      <c r="G401" s="2">
        <v>54.8403666666667</v>
      </c>
      <c r="H401" s="6">
        <f>1+_xlfn.COUNTIFS(A:A,A401,O:O,"&lt;"&amp;O401)</f>
        <v>3</v>
      </c>
      <c r="I401" s="2">
        <f>_xlfn.AVERAGEIF(A:A,A401,G:G)</f>
        <v>51.85638484848484</v>
      </c>
      <c r="J401" s="2">
        <f>G401-I401</f>
        <v>2.983981818181853</v>
      </c>
      <c r="K401" s="2">
        <f>90+J401</f>
        <v>92.98398181818186</v>
      </c>
      <c r="L401" s="2">
        <f>EXP(0.06*K401)</f>
        <v>264.81697025919385</v>
      </c>
      <c r="M401" s="2">
        <f>SUMIF(A:A,A401,L:L)</f>
        <v>3130.6014498991253</v>
      </c>
      <c r="N401" s="3">
        <f>L401/M401</f>
        <v>0.08458980630310729</v>
      </c>
      <c r="O401" s="7">
        <f>1/N401</f>
        <v>11.821755406517184</v>
      </c>
      <c r="P401" s="3">
        <f>IF(O401&gt;21,"",N401)</f>
        <v>0.08458980630310729</v>
      </c>
      <c r="Q401" s="3">
        <f>IF(ISNUMBER(P401),SUMIF(A:A,A401,P:P),"")</f>
        <v>0.8459917243520928</v>
      </c>
      <c r="R401" s="3">
        <f>_xlfn.IFERROR(P401*(1/Q401),"")</f>
        <v>0.09998892881356591</v>
      </c>
      <c r="S401" s="8">
        <f>_xlfn.IFERROR(1/R401,"")</f>
        <v>10.00110724122815</v>
      </c>
    </row>
    <row r="402" spans="1:19" ht="15">
      <c r="A402" s="1">
        <v>75</v>
      </c>
      <c r="B402" s="5">
        <v>0.6534722222222222</v>
      </c>
      <c r="C402" s="1" t="s">
        <v>699</v>
      </c>
      <c r="D402" s="1">
        <v>6</v>
      </c>
      <c r="E402" s="1">
        <v>10</v>
      </c>
      <c r="F402" s="1" t="s">
        <v>735</v>
      </c>
      <c r="G402" s="2">
        <v>54.0390666666666</v>
      </c>
      <c r="H402" s="6">
        <f>1+_xlfn.COUNTIFS(A:A,A402,O:O,"&lt;"&amp;O402)</f>
        <v>4</v>
      </c>
      <c r="I402" s="2">
        <f>_xlfn.AVERAGEIF(A:A,A402,G:G)</f>
        <v>51.85638484848484</v>
      </c>
      <c r="J402" s="2">
        <f>G402-I402</f>
        <v>2.1826818181817558</v>
      </c>
      <c r="K402" s="2">
        <f>90+J402</f>
        <v>92.18268181818175</v>
      </c>
      <c r="L402" s="2">
        <f>EXP(0.06*K402)</f>
        <v>252.38631484519766</v>
      </c>
      <c r="M402" s="2">
        <f>SUMIF(A:A,A402,L:L)</f>
        <v>3130.6014498991253</v>
      </c>
      <c r="N402" s="3">
        <f>L402/M402</f>
        <v>0.08061911389369927</v>
      </c>
      <c r="O402" s="7">
        <f>1/N402</f>
        <v>12.404006341703965</v>
      </c>
      <c r="P402" s="3">
        <f>IF(O402&gt;21,"",N402)</f>
        <v>0.08061911389369927</v>
      </c>
      <c r="Q402" s="3">
        <f>IF(ISNUMBER(P402),SUMIF(A:A,A402,P:P),"")</f>
        <v>0.8459917243520928</v>
      </c>
      <c r="R402" s="3">
        <f>_xlfn.IFERROR(P402*(1/Q402),"")</f>
        <v>0.09529539305534204</v>
      </c>
      <c r="S402" s="8">
        <f>_xlfn.IFERROR(1/R402,"")</f>
        <v>10.493686713892433</v>
      </c>
    </row>
    <row r="403" spans="1:19" ht="15">
      <c r="A403" s="1">
        <v>75</v>
      </c>
      <c r="B403" s="5">
        <v>0.6534722222222222</v>
      </c>
      <c r="C403" s="1" t="s">
        <v>699</v>
      </c>
      <c r="D403" s="1">
        <v>6</v>
      </c>
      <c r="E403" s="1">
        <v>11</v>
      </c>
      <c r="F403" s="1" t="s">
        <v>736</v>
      </c>
      <c r="G403" s="2">
        <v>52.3094</v>
      </c>
      <c r="H403" s="6">
        <f>1+_xlfn.COUNTIFS(A:A,A403,O:O,"&lt;"&amp;O403)</f>
        <v>5</v>
      </c>
      <c r="I403" s="2">
        <f>_xlfn.AVERAGEIF(A:A,A403,G:G)</f>
        <v>51.85638484848484</v>
      </c>
      <c r="J403" s="2">
        <f>G403-I403</f>
        <v>0.45301515151515304</v>
      </c>
      <c r="K403" s="2">
        <f>90+J403</f>
        <v>90.45301515151516</v>
      </c>
      <c r="L403" s="2">
        <f>EXP(0.06*K403)</f>
        <v>227.50697769123295</v>
      </c>
      <c r="M403" s="2">
        <f>SUMIF(A:A,A403,L:L)</f>
        <v>3130.6014498991253</v>
      </c>
      <c r="N403" s="3">
        <f>L403/M403</f>
        <v>0.07267197097176445</v>
      </c>
      <c r="O403" s="7">
        <f>1/N403</f>
        <v>13.760463444545</v>
      </c>
      <c r="P403" s="3">
        <f>IF(O403&gt;21,"",N403)</f>
        <v>0.07267197097176445</v>
      </c>
      <c r="Q403" s="3">
        <f>IF(ISNUMBER(P403),SUMIF(A:A,A403,P:P),"")</f>
        <v>0.8459917243520928</v>
      </c>
      <c r="R403" s="3">
        <f>_xlfn.IFERROR(P403*(1/Q403),"")</f>
        <v>0.08590151520385221</v>
      </c>
      <c r="S403" s="8">
        <f>_xlfn.IFERROR(1/R403,"")</f>
        <v>11.641238197334562</v>
      </c>
    </row>
    <row r="404" spans="1:19" ht="15">
      <c r="A404" s="1">
        <v>75</v>
      </c>
      <c r="B404" s="5">
        <v>0.6534722222222222</v>
      </c>
      <c r="C404" s="1" t="s">
        <v>699</v>
      </c>
      <c r="D404" s="1">
        <v>6</v>
      </c>
      <c r="E404" s="1">
        <v>6</v>
      </c>
      <c r="F404" s="1" t="s">
        <v>731</v>
      </c>
      <c r="G404" s="2">
        <v>51.4494333333333</v>
      </c>
      <c r="H404" s="6">
        <f>1+_xlfn.COUNTIFS(A:A,A404,O:O,"&lt;"&amp;O404)</f>
        <v>6</v>
      </c>
      <c r="I404" s="2">
        <f>_xlfn.AVERAGEIF(A:A,A404,G:G)</f>
        <v>51.85638484848484</v>
      </c>
      <c r="J404" s="2">
        <f>G404-I404</f>
        <v>-0.4069515151515404</v>
      </c>
      <c r="K404" s="2">
        <f>90+J404</f>
        <v>89.59304848484845</v>
      </c>
      <c r="L404" s="2">
        <f>EXP(0.06*K404)</f>
        <v>216.0657823187523</v>
      </c>
      <c r="M404" s="2">
        <f>SUMIF(A:A,A404,L:L)</f>
        <v>3130.6014498991253</v>
      </c>
      <c r="N404" s="3">
        <f>L404/M404</f>
        <v>0.06901733924825033</v>
      </c>
      <c r="O404" s="7">
        <f>1/N404</f>
        <v>14.489112604052627</v>
      </c>
      <c r="P404" s="3">
        <f>IF(O404&gt;21,"",N404)</f>
        <v>0.06901733924825033</v>
      </c>
      <c r="Q404" s="3">
        <f>IF(ISNUMBER(P404),SUMIF(A:A,A404,P:P),"")</f>
        <v>0.8459917243520928</v>
      </c>
      <c r="R404" s="3">
        <f>_xlfn.IFERROR(P404*(1/Q404),"")</f>
        <v>0.08158157729155995</v>
      </c>
      <c r="S404" s="8">
        <f>_xlfn.IFERROR(1/R404,"")</f>
        <v>12.257669356234123</v>
      </c>
    </row>
    <row r="405" spans="1:19" ht="15">
      <c r="A405" s="1">
        <v>75</v>
      </c>
      <c r="B405" s="5">
        <v>0.6534722222222222</v>
      </c>
      <c r="C405" s="1" t="s">
        <v>699</v>
      </c>
      <c r="D405" s="1">
        <v>6</v>
      </c>
      <c r="E405" s="1">
        <v>2</v>
      </c>
      <c r="F405" s="1" t="s">
        <v>728</v>
      </c>
      <c r="G405" s="2">
        <v>46.1554000000001</v>
      </c>
      <c r="H405" s="6">
        <f>1+_xlfn.COUNTIFS(A:A,A405,O:O,"&lt;"&amp;O405)</f>
        <v>7</v>
      </c>
      <c r="I405" s="2">
        <f>_xlfn.AVERAGEIF(A:A,A405,G:G)</f>
        <v>51.85638484848484</v>
      </c>
      <c r="J405" s="2">
        <f>G405-I405</f>
        <v>-5.700984848484744</v>
      </c>
      <c r="K405" s="2">
        <f>90+J405</f>
        <v>84.29901515151525</v>
      </c>
      <c r="L405" s="2">
        <f>EXP(0.06*K405)</f>
        <v>157.26635697516335</v>
      </c>
      <c r="M405" s="2">
        <f>SUMIF(A:A,A405,L:L)</f>
        <v>3130.6014498991253</v>
      </c>
      <c r="N405" s="3">
        <f>L405/M405</f>
        <v>0.05023518946502462</v>
      </c>
      <c r="O405" s="7">
        <f>1/N405</f>
        <v>19.906364654924467</v>
      </c>
      <c r="P405" s="3">
        <f>IF(O405&gt;21,"",N405)</f>
        <v>0.05023518946502462</v>
      </c>
      <c r="Q405" s="3">
        <f>IF(ISNUMBER(P405),SUMIF(A:A,A405,P:P),"")</f>
        <v>0.8459917243520928</v>
      </c>
      <c r="R405" s="3">
        <f>_xlfn.IFERROR(P405*(1/Q405),"")</f>
        <v>0.059380237440853814</v>
      </c>
      <c r="S405" s="8">
        <f>_xlfn.IFERROR(1/R405,"")</f>
        <v>16.8406197600011</v>
      </c>
    </row>
    <row r="406" spans="1:19" ht="15">
      <c r="A406" s="1">
        <v>75</v>
      </c>
      <c r="B406" s="5">
        <v>0.6534722222222222</v>
      </c>
      <c r="C406" s="1" t="s">
        <v>699</v>
      </c>
      <c r="D406" s="1">
        <v>6</v>
      </c>
      <c r="E406" s="1">
        <v>7</v>
      </c>
      <c r="F406" s="1" t="s">
        <v>732</v>
      </c>
      <c r="G406" s="2">
        <v>43.7788666666666</v>
      </c>
      <c r="H406" s="6">
        <f>1+_xlfn.COUNTIFS(A:A,A406,O:O,"&lt;"&amp;O406)</f>
        <v>8</v>
      </c>
      <c r="I406" s="2">
        <f>_xlfn.AVERAGEIF(A:A,A406,G:G)</f>
        <v>51.85638484848484</v>
      </c>
      <c r="J406" s="2">
        <f>G406-I406</f>
        <v>-8.077518181818242</v>
      </c>
      <c r="K406" s="2">
        <f>90+J406</f>
        <v>81.92248181818175</v>
      </c>
      <c r="L406" s="2">
        <f>EXP(0.06*K406)</f>
        <v>136.3668811475553</v>
      </c>
      <c r="M406" s="2">
        <f>SUMIF(A:A,A406,L:L)</f>
        <v>3130.6014498991253</v>
      </c>
      <c r="N406" s="3">
        <f>L406/M406</f>
        <v>0.04355932344947624</v>
      </c>
      <c r="O406" s="7">
        <f>1/N406</f>
        <v>22.95719769752356</v>
      </c>
      <c r="P406" s="3">
        <f>IF(O406&gt;21,"",N406)</f>
      </c>
      <c r="Q406" s="3">
        <f>IF(ISNUMBER(P406),SUMIF(A:A,A406,P:P),"")</f>
      </c>
      <c r="R406" s="3">
        <f>_xlfn.IFERROR(P406*(1/Q406),"")</f>
      </c>
      <c r="S406" s="8">
        <f>_xlfn.IFERROR(1/R406,"")</f>
      </c>
    </row>
    <row r="407" spans="1:19" ht="15">
      <c r="A407" s="1">
        <v>75</v>
      </c>
      <c r="B407" s="5">
        <v>0.6534722222222222</v>
      </c>
      <c r="C407" s="1" t="s">
        <v>699</v>
      </c>
      <c r="D407" s="1">
        <v>6</v>
      </c>
      <c r="E407" s="1">
        <v>8</v>
      </c>
      <c r="F407" s="1" t="s">
        <v>733</v>
      </c>
      <c r="G407" s="2">
        <v>40.4302</v>
      </c>
      <c r="H407" s="6">
        <f>1+_xlfn.COUNTIFS(A:A,A407,O:O,"&lt;"&amp;O407)</f>
        <v>11</v>
      </c>
      <c r="I407" s="2">
        <f>_xlfn.AVERAGEIF(A:A,A407,G:G)</f>
        <v>51.85638484848484</v>
      </c>
      <c r="J407" s="2">
        <f>G407-I407</f>
        <v>-11.426184848484844</v>
      </c>
      <c r="K407" s="2">
        <f>90+J407</f>
        <v>78.57381515151516</v>
      </c>
      <c r="L407" s="2">
        <f>EXP(0.06*K407)</f>
        <v>111.54509059312637</v>
      </c>
      <c r="M407" s="2">
        <f>SUMIF(A:A,A407,L:L)</f>
        <v>3130.6014498991253</v>
      </c>
      <c r="N407" s="3">
        <f>L407/M407</f>
        <v>0.03563056249038682</v>
      </c>
      <c r="O407" s="7">
        <f>1/N407</f>
        <v>28.065793243365203</v>
      </c>
      <c r="P407" s="3">
        <f>IF(O407&gt;21,"",N407)</f>
      </c>
      <c r="Q407" s="3">
        <f>IF(ISNUMBER(P407),SUMIF(A:A,A407,P:P),"")</f>
      </c>
      <c r="R407" s="3">
        <f>_xlfn.IFERROR(P407*(1/Q407),"")</f>
      </c>
      <c r="S407" s="8">
        <f>_xlfn.IFERROR(1/R407,"")</f>
      </c>
    </row>
    <row r="408" spans="1:19" ht="15">
      <c r="A408" s="1">
        <v>75</v>
      </c>
      <c r="B408" s="5">
        <v>0.6534722222222222</v>
      </c>
      <c r="C408" s="1" t="s">
        <v>699</v>
      </c>
      <c r="D408" s="1">
        <v>6</v>
      </c>
      <c r="E408" s="1">
        <v>9</v>
      </c>
      <c r="F408" s="1" t="s">
        <v>734</v>
      </c>
      <c r="G408" s="2">
        <v>41.6992</v>
      </c>
      <c r="H408" s="6">
        <f>1+_xlfn.COUNTIFS(A:A,A408,O:O,"&lt;"&amp;O408)</f>
        <v>9</v>
      </c>
      <c r="I408" s="2">
        <f>_xlfn.AVERAGEIF(A:A,A408,G:G)</f>
        <v>51.85638484848484</v>
      </c>
      <c r="J408" s="2">
        <f>G408-I408</f>
        <v>-10.157184848484846</v>
      </c>
      <c r="K408" s="2">
        <f>90+J408</f>
        <v>79.84281515151515</v>
      </c>
      <c r="L408" s="2">
        <f>EXP(0.06*K408)</f>
        <v>120.36982867741249</v>
      </c>
      <c r="M408" s="2">
        <f>SUMIF(A:A,A408,L:L)</f>
        <v>3130.6014498991253</v>
      </c>
      <c r="N408" s="3">
        <f>L408/M408</f>
        <v>0.03844942596614815</v>
      </c>
      <c r="O408" s="7">
        <f>1/N408</f>
        <v>26.008190626315862</v>
      </c>
      <c r="P408" s="3">
        <f>IF(O408&gt;21,"",N408)</f>
      </c>
      <c r="Q408" s="3">
        <f>IF(ISNUMBER(P408),SUMIF(A:A,A408,P:P),"")</f>
      </c>
      <c r="R408" s="3">
        <f>_xlfn.IFERROR(P408*(1/Q408),"")</f>
      </c>
      <c r="S408" s="8">
        <f>_xlfn.IFERROR(1/R408,"")</f>
      </c>
    </row>
    <row r="409" spans="1:19" ht="15">
      <c r="A409" s="1">
        <v>75</v>
      </c>
      <c r="B409" s="5">
        <v>0.6534722222222222</v>
      </c>
      <c r="C409" s="1" t="s">
        <v>699</v>
      </c>
      <c r="D409" s="1">
        <v>6</v>
      </c>
      <c r="E409" s="1">
        <v>13</v>
      </c>
      <c r="F409" s="1" t="s">
        <v>737</v>
      </c>
      <c r="G409" s="2">
        <v>40.7720666666666</v>
      </c>
      <c r="H409" s="6">
        <f>1+_xlfn.COUNTIFS(A:A,A409,O:O,"&lt;"&amp;O409)</f>
        <v>10</v>
      </c>
      <c r="I409" s="2">
        <f>_xlfn.AVERAGEIF(A:A,A409,G:G)</f>
        <v>51.85638484848484</v>
      </c>
      <c r="J409" s="2">
        <f>G409-I409</f>
        <v>-11.08431818181824</v>
      </c>
      <c r="K409" s="2">
        <f>90+J409</f>
        <v>78.91568181818175</v>
      </c>
      <c r="L409" s="2">
        <f>EXP(0.06*K409)</f>
        <v>113.85673062170834</v>
      </c>
      <c r="M409" s="2">
        <f>SUMIF(A:A,A409,L:L)</f>
        <v>3130.6014498991253</v>
      </c>
      <c r="N409" s="3">
        <f>L409/M409</f>
        <v>0.036368963741896</v>
      </c>
      <c r="O409" s="7">
        <f>1/N409</f>
        <v>27.495971760339952</v>
      </c>
      <c r="P409" s="3">
        <f>IF(O409&gt;21,"",N409)</f>
      </c>
      <c r="Q409" s="3">
        <f>IF(ISNUMBER(P409),SUMIF(A:A,A409,P:P),"")</f>
      </c>
      <c r="R409" s="3">
        <f>_xlfn.IFERROR(P409*(1/Q409),"")</f>
      </c>
      <c r="S409" s="8">
        <f>_xlfn.IFERROR(1/R409,"")</f>
      </c>
    </row>
    <row r="410" spans="1:19" ht="15">
      <c r="A410" s="1">
        <v>56</v>
      </c>
      <c r="B410" s="5">
        <v>0.6548611111111111</v>
      </c>
      <c r="C410" s="1" t="s">
        <v>514</v>
      </c>
      <c r="D410" s="1">
        <v>5</v>
      </c>
      <c r="E410" s="1">
        <v>10</v>
      </c>
      <c r="F410" s="1" t="s">
        <v>543</v>
      </c>
      <c r="G410" s="2">
        <v>61.68376666666659</v>
      </c>
      <c r="H410" s="6">
        <f>1+_xlfn.COUNTIFS(A:A,A410,O:O,"&lt;"&amp;O410)</f>
        <v>1</v>
      </c>
      <c r="I410" s="2">
        <f>_xlfn.AVERAGEIF(A:A,A410,G:G)</f>
        <v>49.21166296296296</v>
      </c>
      <c r="J410" s="2">
        <f>G410-I410</f>
        <v>12.472103703703631</v>
      </c>
      <c r="K410" s="2">
        <f>90+J410</f>
        <v>102.47210370370362</v>
      </c>
      <c r="L410" s="2">
        <f>EXP(0.06*K410)</f>
        <v>467.9335142335902</v>
      </c>
      <c r="M410" s="2">
        <f>SUMIF(A:A,A410,L:L)</f>
        <v>2162.3076316145507</v>
      </c>
      <c r="N410" s="3">
        <f>L410/M410</f>
        <v>0.21640469070730414</v>
      </c>
      <c r="O410" s="7">
        <f>1/N410</f>
        <v>4.620971924090774</v>
      </c>
      <c r="P410" s="3">
        <f>IF(O410&gt;21,"",N410)</f>
        <v>0.21640469070730414</v>
      </c>
      <c r="Q410" s="3">
        <f>IF(ISNUMBER(P410),SUMIF(A:A,A410,P:P),"")</f>
        <v>1.0000000000000002</v>
      </c>
      <c r="R410" s="3">
        <f>_xlfn.IFERROR(P410*(1/Q410),"")</f>
        <v>0.2164046907073041</v>
      </c>
      <c r="S410" s="8">
        <f>_xlfn.IFERROR(1/R410,"")</f>
        <v>4.6209719240907745</v>
      </c>
    </row>
    <row r="411" spans="1:19" ht="15">
      <c r="A411" s="1">
        <v>56</v>
      </c>
      <c r="B411" s="5">
        <v>0.6548611111111111</v>
      </c>
      <c r="C411" s="1" t="s">
        <v>514</v>
      </c>
      <c r="D411" s="1">
        <v>5</v>
      </c>
      <c r="E411" s="1">
        <v>1</v>
      </c>
      <c r="F411" s="1" t="s">
        <v>536</v>
      </c>
      <c r="G411" s="2">
        <v>53.995433333333395</v>
      </c>
      <c r="H411" s="6">
        <f>1+_xlfn.COUNTIFS(A:A,A411,O:O,"&lt;"&amp;O411)</f>
        <v>2</v>
      </c>
      <c r="I411" s="2">
        <f>_xlfn.AVERAGEIF(A:A,A411,G:G)</f>
        <v>49.21166296296296</v>
      </c>
      <c r="J411" s="2">
        <f>G411-I411</f>
        <v>4.7837703703704335</v>
      </c>
      <c r="K411" s="2">
        <f>90+J411</f>
        <v>94.78377037037043</v>
      </c>
      <c r="L411" s="2">
        <f>EXP(0.06*K411)</f>
        <v>295.0150058169486</v>
      </c>
      <c r="M411" s="2">
        <f>SUMIF(A:A,A411,L:L)</f>
        <v>2162.3076316145507</v>
      </c>
      <c r="N411" s="3">
        <f>L411/M411</f>
        <v>0.13643526087759628</v>
      </c>
      <c r="O411" s="7">
        <f>1/N411</f>
        <v>7.329483548224062</v>
      </c>
      <c r="P411" s="3">
        <f>IF(O411&gt;21,"",N411)</f>
        <v>0.13643526087759628</v>
      </c>
      <c r="Q411" s="3">
        <f>IF(ISNUMBER(P411),SUMIF(A:A,A411,P:P),"")</f>
        <v>1.0000000000000002</v>
      </c>
      <c r="R411" s="3">
        <f>_xlfn.IFERROR(P411*(1/Q411),"")</f>
        <v>0.13643526087759625</v>
      </c>
      <c r="S411" s="8">
        <f>_xlfn.IFERROR(1/R411,"")</f>
        <v>7.329483548224064</v>
      </c>
    </row>
    <row r="412" spans="1:19" ht="15">
      <c r="A412" s="1">
        <v>56</v>
      </c>
      <c r="B412" s="5">
        <v>0.6548611111111111</v>
      </c>
      <c r="C412" s="1" t="s">
        <v>514</v>
      </c>
      <c r="D412" s="1">
        <v>5</v>
      </c>
      <c r="E412" s="1">
        <v>4</v>
      </c>
      <c r="F412" s="1" t="s">
        <v>539</v>
      </c>
      <c r="G412" s="2">
        <v>53.3546</v>
      </c>
      <c r="H412" s="6">
        <f>1+_xlfn.COUNTIFS(A:A,A412,O:O,"&lt;"&amp;O412)</f>
        <v>3</v>
      </c>
      <c r="I412" s="2">
        <f>_xlfn.AVERAGEIF(A:A,A412,G:G)</f>
        <v>49.21166296296296</v>
      </c>
      <c r="J412" s="2">
        <f>G412-I412</f>
        <v>4.142937037037036</v>
      </c>
      <c r="K412" s="2">
        <f>90+J412</f>
        <v>94.14293703703703</v>
      </c>
      <c r="L412" s="2">
        <f>EXP(0.06*K412)</f>
        <v>283.8869859655138</v>
      </c>
      <c r="M412" s="2">
        <f>SUMIF(A:A,A412,L:L)</f>
        <v>2162.3076316145507</v>
      </c>
      <c r="N412" s="3">
        <f>L412/M412</f>
        <v>0.13128889794165932</v>
      </c>
      <c r="O412" s="7">
        <f>1/N412</f>
        <v>7.616790266945258</v>
      </c>
      <c r="P412" s="3">
        <f>IF(O412&gt;21,"",N412)</f>
        <v>0.13128889794165932</v>
      </c>
      <c r="Q412" s="3">
        <f>IF(ISNUMBER(P412),SUMIF(A:A,A412,P:P),"")</f>
        <v>1.0000000000000002</v>
      </c>
      <c r="R412" s="3">
        <f>_xlfn.IFERROR(P412*(1/Q412),"")</f>
        <v>0.1312888979416593</v>
      </c>
      <c r="S412" s="8">
        <f>_xlfn.IFERROR(1/R412,"")</f>
        <v>7.61679026694526</v>
      </c>
    </row>
    <row r="413" spans="1:19" ht="15">
      <c r="A413" s="1">
        <v>56</v>
      </c>
      <c r="B413" s="5">
        <v>0.6548611111111111</v>
      </c>
      <c r="C413" s="1" t="s">
        <v>514</v>
      </c>
      <c r="D413" s="1">
        <v>5</v>
      </c>
      <c r="E413" s="1">
        <v>3</v>
      </c>
      <c r="F413" s="1" t="s">
        <v>538</v>
      </c>
      <c r="G413" s="2">
        <v>52.6458</v>
      </c>
      <c r="H413" s="6">
        <f>1+_xlfn.COUNTIFS(A:A,A413,O:O,"&lt;"&amp;O413)</f>
        <v>4</v>
      </c>
      <c r="I413" s="2">
        <f>_xlfn.AVERAGEIF(A:A,A413,G:G)</f>
        <v>49.21166296296296</v>
      </c>
      <c r="J413" s="2">
        <f>G413-I413</f>
        <v>3.43413703703704</v>
      </c>
      <c r="K413" s="2">
        <f>90+J413</f>
        <v>93.43413703703703</v>
      </c>
      <c r="L413" s="2">
        <f>EXP(0.06*K413)</f>
        <v>272.0669626532218</v>
      </c>
      <c r="M413" s="2">
        <f>SUMIF(A:A,A413,L:L)</f>
        <v>2162.3076316145507</v>
      </c>
      <c r="N413" s="3">
        <f>L413/M413</f>
        <v>0.12582250493657787</v>
      </c>
      <c r="O413" s="7">
        <f>1/N413</f>
        <v>7.947703795152229</v>
      </c>
      <c r="P413" s="3">
        <f>IF(O413&gt;21,"",N413)</f>
        <v>0.12582250493657787</v>
      </c>
      <c r="Q413" s="3">
        <f>IF(ISNUMBER(P413),SUMIF(A:A,A413,P:P),"")</f>
        <v>1.0000000000000002</v>
      </c>
      <c r="R413" s="3">
        <f>_xlfn.IFERROR(P413*(1/Q413),"")</f>
        <v>0.12582250493657784</v>
      </c>
      <c r="S413" s="8">
        <f>_xlfn.IFERROR(1/R413,"")</f>
        <v>7.947703795152231</v>
      </c>
    </row>
    <row r="414" spans="1:19" ht="15">
      <c r="A414" s="1">
        <v>56</v>
      </c>
      <c r="B414" s="5">
        <v>0.6548611111111111</v>
      </c>
      <c r="C414" s="1" t="s">
        <v>514</v>
      </c>
      <c r="D414" s="1">
        <v>5</v>
      </c>
      <c r="E414" s="1">
        <v>9</v>
      </c>
      <c r="F414" s="1" t="s">
        <v>542</v>
      </c>
      <c r="G414" s="2">
        <v>48.9455666666667</v>
      </c>
      <c r="H414" s="6">
        <f>1+_xlfn.COUNTIFS(A:A,A414,O:O,"&lt;"&amp;O414)</f>
        <v>5</v>
      </c>
      <c r="I414" s="2">
        <f>_xlfn.AVERAGEIF(A:A,A414,G:G)</f>
        <v>49.21166296296296</v>
      </c>
      <c r="J414" s="2">
        <f>G414-I414</f>
        <v>-0.2660962962962614</v>
      </c>
      <c r="K414" s="2">
        <f>90+J414</f>
        <v>89.73390370370373</v>
      </c>
      <c r="L414" s="2">
        <f>EXP(0.06*K414)</f>
        <v>217.89955990163682</v>
      </c>
      <c r="M414" s="2">
        <f>SUMIF(A:A,A414,L:L)</f>
        <v>2162.3076316145507</v>
      </c>
      <c r="N414" s="3">
        <f>L414/M414</f>
        <v>0.10077176656817129</v>
      </c>
      <c r="O414" s="7">
        <f>1/N414</f>
        <v>9.923414405199576</v>
      </c>
      <c r="P414" s="3">
        <f>IF(O414&gt;21,"",N414)</f>
        <v>0.10077176656817129</v>
      </c>
      <c r="Q414" s="3">
        <f>IF(ISNUMBER(P414),SUMIF(A:A,A414,P:P),"")</f>
        <v>1.0000000000000002</v>
      </c>
      <c r="R414" s="3">
        <f>_xlfn.IFERROR(P414*(1/Q414),"")</f>
        <v>0.10077176656817126</v>
      </c>
      <c r="S414" s="8">
        <f>_xlfn.IFERROR(1/R414,"")</f>
        <v>9.923414405199578</v>
      </c>
    </row>
    <row r="415" spans="1:19" ht="15">
      <c r="A415" s="1">
        <v>56</v>
      </c>
      <c r="B415" s="5">
        <v>0.6548611111111111</v>
      </c>
      <c r="C415" s="1" t="s">
        <v>514</v>
      </c>
      <c r="D415" s="1">
        <v>5</v>
      </c>
      <c r="E415" s="1">
        <v>2</v>
      </c>
      <c r="F415" s="1" t="s">
        <v>537</v>
      </c>
      <c r="G415" s="2">
        <v>48.2918666666667</v>
      </c>
      <c r="H415" s="6">
        <f>1+_xlfn.COUNTIFS(A:A,A415,O:O,"&lt;"&amp;O415)</f>
        <v>6</v>
      </c>
      <c r="I415" s="2">
        <f>_xlfn.AVERAGEIF(A:A,A415,G:G)</f>
        <v>49.21166296296296</v>
      </c>
      <c r="J415" s="2">
        <f>G415-I415</f>
        <v>-0.919796296296262</v>
      </c>
      <c r="K415" s="2">
        <f>90+J415</f>
        <v>89.08020370370375</v>
      </c>
      <c r="L415" s="2">
        <f>EXP(0.06*K415)</f>
        <v>209.5185379793114</v>
      </c>
      <c r="M415" s="2">
        <f>SUMIF(A:A,A415,L:L)</f>
        <v>2162.3076316145507</v>
      </c>
      <c r="N415" s="3">
        <f>L415/M415</f>
        <v>0.09689580470234395</v>
      </c>
      <c r="O415" s="7">
        <f>1/N415</f>
        <v>10.320364262125887</v>
      </c>
      <c r="P415" s="3">
        <f>IF(O415&gt;21,"",N415)</f>
        <v>0.09689580470234395</v>
      </c>
      <c r="Q415" s="3">
        <f>IF(ISNUMBER(P415),SUMIF(A:A,A415,P:P),"")</f>
        <v>1.0000000000000002</v>
      </c>
      <c r="R415" s="3">
        <f>_xlfn.IFERROR(P415*(1/Q415),"")</f>
        <v>0.09689580470234392</v>
      </c>
      <c r="S415" s="8">
        <f>_xlfn.IFERROR(1/R415,"")</f>
        <v>10.32036426212589</v>
      </c>
    </row>
    <row r="416" spans="1:19" ht="15">
      <c r="A416" s="1">
        <v>56</v>
      </c>
      <c r="B416" s="5">
        <v>0.6548611111111111</v>
      </c>
      <c r="C416" s="1" t="s">
        <v>514</v>
      </c>
      <c r="D416" s="1">
        <v>5</v>
      </c>
      <c r="E416" s="1">
        <v>6</v>
      </c>
      <c r="F416" s="1" t="s">
        <v>540</v>
      </c>
      <c r="G416" s="2">
        <v>43.5251333333333</v>
      </c>
      <c r="H416" s="6">
        <f>1+_xlfn.COUNTIFS(A:A,A416,O:O,"&lt;"&amp;O416)</f>
        <v>7</v>
      </c>
      <c r="I416" s="2">
        <f>_xlfn.AVERAGEIF(A:A,A416,G:G)</f>
        <v>49.21166296296296</v>
      </c>
      <c r="J416" s="2">
        <f>G416-I416</f>
        <v>-5.686529629629661</v>
      </c>
      <c r="K416" s="2">
        <f>90+J416</f>
        <v>84.31347037037034</v>
      </c>
      <c r="L416" s="2">
        <f>EXP(0.06*K416)</f>
        <v>157.40281531918325</v>
      </c>
      <c r="M416" s="2">
        <f>SUMIF(A:A,A416,L:L)</f>
        <v>2162.3076316145507</v>
      </c>
      <c r="N416" s="3">
        <f>L416/M416</f>
        <v>0.07279390453876065</v>
      </c>
      <c r="O416" s="7">
        <f>1/N416</f>
        <v>13.737413954317134</v>
      </c>
      <c r="P416" s="3">
        <f>IF(O416&gt;21,"",N416)</f>
        <v>0.07279390453876065</v>
      </c>
      <c r="Q416" s="3">
        <f>IF(ISNUMBER(P416),SUMIF(A:A,A416,P:P),"")</f>
        <v>1.0000000000000002</v>
      </c>
      <c r="R416" s="3">
        <f>_xlfn.IFERROR(P416*(1/Q416),"")</f>
        <v>0.07279390453876064</v>
      </c>
      <c r="S416" s="8">
        <f>_xlfn.IFERROR(1/R416,"")</f>
        <v>13.737413954317137</v>
      </c>
    </row>
    <row r="417" spans="1:19" ht="15">
      <c r="A417" s="1">
        <v>56</v>
      </c>
      <c r="B417" s="5">
        <v>0.6548611111111111</v>
      </c>
      <c r="C417" s="1" t="s">
        <v>514</v>
      </c>
      <c r="D417" s="1">
        <v>5</v>
      </c>
      <c r="E417" s="1">
        <v>7</v>
      </c>
      <c r="F417" s="1" t="s">
        <v>541</v>
      </c>
      <c r="G417" s="2">
        <v>40.9347333333333</v>
      </c>
      <c r="H417" s="6">
        <f>1+_xlfn.COUNTIFS(A:A,A417,O:O,"&lt;"&amp;O417)</f>
        <v>8</v>
      </c>
      <c r="I417" s="2">
        <f>_xlfn.AVERAGEIF(A:A,A417,G:G)</f>
        <v>49.21166296296296</v>
      </c>
      <c r="J417" s="2">
        <f>G417-I417</f>
        <v>-8.276929629629663</v>
      </c>
      <c r="K417" s="2">
        <f>90+J417</f>
        <v>81.72307037037034</v>
      </c>
      <c r="L417" s="2">
        <f>EXP(0.06*K417)</f>
        <v>134.7450160175353</v>
      </c>
      <c r="M417" s="2">
        <f>SUMIF(A:A,A417,L:L)</f>
        <v>2162.3076316145507</v>
      </c>
      <c r="N417" s="3">
        <f>L417/M417</f>
        <v>0.062315377353093816</v>
      </c>
      <c r="O417" s="7">
        <f>1/N417</f>
        <v>16.04740342554232</v>
      </c>
      <c r="P417" s="3">
        <f>IF(O417&gt;21,"",N417)</f>
        <v>0.062315377353093816</v>
      </c>
      <c r="Q417" s="3">
        <f>IF(ISNUMBER(P417),SUMIF(A:A,A417,P:P),"")</f>
        <v>1.0000000000000002</v>
      </c>
      <c r="R417" s="3">
        <f>_xlfn.IFERROR(P417*(1/Q417),"")</f>
        <v>0.0623153773530938</v>
      </c>
      <c r="S417" s="8">
        <f>_xlfn.IFERROR(1/R417,"")</f>
        <v>16.047403425542324</v>
      </c>
    </row>
    <row r="418" spans="1:19" ht="15">
      <c r="A418" s="1">
        <v>56</v>
      </c>
      <c r="B418" s="5">
        <v>0.6548611111111111</v>
      </c>
      <c r="C418" s="1" t="s">
        <v>514</v>
      </c>
      <c r="D418" s="1">
        <v>5</v>
      </c>
      <c r="E418" s="1">
        <v>11</v>
      </c>
      <c r="F418" s="1" t="s">
        <v>544</v>
      </c>
      <c r="G418" s="2">
        <v>39.5280666666667</v>
      </c>
      <c r="H418" s="6">
        <f>1+_xlfn.COUNTIFS(A:A,A418,O:O,"&lt;"&amp;O418)</f>
        <v>9</v>
      </c>
      <c r="I418" s="2">
        <f>_xlfn.AVERAGEIF(A:A,A418,G:G)</f>
        <v>49.21166296296296</v>
      </c>
      <c r="J418" s="2">
        <f>G418-I418</f>
        <v>-9.683596296296258</v>
      </c>
      <c r="K418" s="2">
        <f>90+J418</f>
        <v>80.31640370370374</v>
      </c>
      <c r="L418" s="2">
        <f>EXP(0.06*K418)</f>
        <v>123.83923372760985</v>
      </c>
      <c r="M418" s="2">
        <f>SUMIF(A:A,A418,L:L)</f>
        <v>2162.3076316145507</v>
      </c>
      <c r="N418" s="3">
        <f>L418/M418</f>
        <v>0.05727179237449282</v>
      </c>
      <c r="O418" s="7">
        <f>1/N418</f>
        <v>17.46060248055674</v>
      </c>
      <c r="P418" s="3">
        <f>IF(O418&gt;21,"",N418)</f>
        <v>0.05727179237449282</v>
      </c>
      <c r="Q418" s="3">
        <f>IF(ISNUMBER(P418),SUMIF(A:A,A418,P:P),"")</f>
        <v>1.0000000000000002</v>
      </c>
      <c r="R418" s="3">
        <f>_xlfn.IFERROR(P418*(1/Q418),"")</f>
        <v>0.05727179237449281</v>
      </c>
      <c r="S418" s="8">
        <f>_xlfn.IFERROR(1/R418,"")</f>
        <v>17.460602480556744</v>
      </c>
    </row>
    <row r="419" spans="1:19" ht="15">
      <c r="A419" s="1">
        <v>65</v>
      </c>
      <c r="B419" s="5">
        <v>0.65625</v>
      </c>
      <c r="C419" s="1" t="s">
        <v>563</v>
      </c>
      <c r="D419" s="1">
        <v>8</v>
      </c>
      <c r="E419" s="1">
        <v>12</v>
      </c>
      <c r="F419" s="1" t="s">
        <v>209</v>
      </c>
      <c r="G419" s="2">
        <v>83.2369333333333</v>
      </c>
      <c r="H419" s="6">
        <f>1+_xlfn.COUNTIFS(A:A,A419,O:O,"&lt;"&amp;O419)</f>
        <v>1</v>
      </c>
      <c r="I419" s="2">
        <f>_xlfn.AVERAGEIF(A:A,A419,G:G)</f>
        <v>48.26196458333334</v>
      </c>
      <c r="J419" s="2">
        <f>G419-I419</f>
        <v>34.97496874999996</v>
      </c>
      <c r="K419" s="2">
        <f>90+J419</f>
        <v>124.97496874999996</v>
      </c>
      <c r="L419" s="2">
        <f>EXP(0.06*K419)</f>
        <v>1805.328998870402</v>
      </c>
      <c r="M419" s="2">
        <f>SUMIF(A:A,A419,L:L)</f>
        <v>5367.404166894793</v>
      </c>
      <c r="N419" s="3">
        <f>L419/M419</f>
        <v>0.33635048577212695</v>
      </c>
      <c r="O419" s="7">
        <f>1/N419</f>
        <v>2.973089209918629</v>
      </c>
      <c r="P419" s="3">
        <f>IF(O419&gt;21,"",N419)</f>
        <v>0.33635048577212695</v>
      </c>
      <c r="Q419" s="3">
        <f>IF(ISNUMBER(P419),SUMIF(A:A,A419,P:P),"")</f>
        <v>0.8123064002854201</v>
      </c>
      <c r="R419" s="3">
        <f>_xlfn.IFERROR(P419*(1/Q419),"")</f>
        <v>0.41406849146325014</v>
      </c>
      <c r="S419" s="8">
        <f>_xlfn.IFERROR(1/R419,"")</f>
        <v>2.4150593938364255</v>
      </c>
    </row>
    <row r="420" spans="1:19" ht="15">
      <c r="A420" s="1">
        <v>65</v>
      </c>
      <c r="B420" s="5">
        <v>0.65625</v>
      </c>
      <c r="C420" s="1" t="s">
        <v>563</v>
      </c>
      <c r="D420" s="1">
        <v>8</v>
      </c>
      <c r="E420" s="1">
        <v>4</v>
      </c>
      <c r="F420" s="1" t="s">
        <v>634</v>
      </c>
      <c r="G420" s="2">
        <v>63.55650000000001</v>
      </c>
      <c r="H420" s="6">
        <f>1+_xlfn.COUNTIFS(A:A,A420,O:O,"&lt;"&amp;O420)</f>
        <v>2</v>
      </c>
      <c r="I420" s="2">
        <f>_xlfn.AVERAGEIF(A:A,A420,G:G)</f>
        <v>48.26196458333334</v>
      </c>
      <c r="J420" s="2">
        <f>G420-I420</f>
        <v>15.294535416666669</v>
      </c>
      <c r="K420" s="2">
        <f>90+J420</f>
        <v>105.29453541666666</v>
      </c>
      <c r="L420" s="2">
        <f>EXP(0.06*K420)</f>
        <v>554.2811921297923</v>
      </c>
      <c r="M420" s="2">
        <f>SUMIF(A:A,A420,L:L)</f>
        <v>5367.404166894793</v>
      </c>
      <c r="N420" s="3">
        <f>L420/M420</f>
        <v>0.10326801837441299</v>
      </c>
      <c r="O420" s="7">
        <f>1/N420</f>
        <v>9.683540129281427</v>
      </c>
      <c r="P420" s="3">
        <f>IF(O420&gt;21,"",N420)</f>
        <v>0.10326801837441299</v>
      </c>
      <c r="Q420" s="3">
        <f>IF(ISNUMBER(P420),SUMIF(A:A,A420,P:P),"")</f>
        <v>0.8123064002854201</v>
      </c>
      <c r="R420" s="3">
        <f>_xlfn.IFERROR(P420*(1/Q420),"")</f>
        <v>0.12712939149331792</v>
      </c>
      <c r="S420" s="8">
        <f>_xlfn.IFERROR(1/R420,"")</f>
        <v>7.8660016244360085</v>
      </c>
    </row>
    <row r="421" spans="1:19" ht="15">
      <c r="A421" s="1">
        <v>65</v>
      </c>
      <c r="B421" s="5">
        <v>0.65625</v>
      </c>
      <c r="C421" s="1" t="s">
        <v>563</v>
      </c>
      <c r="D421" s="1">
        <v>8</v>
      </c>
      <c r="E421" s="1">
        <v>7</v>
      </c>
      <c r="F421" s="1" t="s">
        <v>189</v>
      </c>
      <c r="G421" s="2">
        <v>62.2684666666667</v>
      </c>
      <c r="H421" s="6">
        <f>1+_xlfn.COUNTIFS(A:A,A421,O:O,"&lt;"&amp;O421)</f>
        <v>3</v>
      </c>
      <c r="I421" s="2">
        <f>_xlfn.AVERAGEIF(A:A,A421,G:G)</f>
        <v>48.26196458333334</v>
      </c>
      <c r="J421" s="2">
        <f>G421-I421</f>
        <v>14.006502083333359</v>
      </c>
      <c r="K421" s="2">
        <f>90+J421</f>
        <v>104.00650208333336</v>
      </c>
      <c r="L421" s="2">
        <f>EXP(0.06*K421)</f>
        <v>513.0586289023825</v>
      </c>
      <c r="M421" s="2">
        <f>SUMIF(A:A,A421,L:L)</f>
        <v>5367.404166894793</v>
      </c>
      <c r="N421" s="3">
        <f>L421/M421</f>
        <v>0.09558785083985999</v>
      </c>
      <c r="O421" s="7">
        <f>1/N421</f>
        <v>10.461580537837571</v>
      </c>
      <c r="P421" s="3">
        <f>IF(O421&gt;21,"",N421)</f>
        <v>0.09558785083985999</v>
      </c>
      <c r="Q421" s="3">
        <f>IF(ISNUMBER(P421),SUMIF(A:A,A421,P:P),"")</f>
        <v>0.8123064002854201</v>
      </c>
      <c r="R421" s="3">
        <f>_xlfn.IFERROR(P421*(1/Q421),"")</f>
        <v>0.11767462475523187</v>
      </c>
      <c r="S421" s="8">
        <f>_xlfn.IFERROR(1/R421,"")</f>
        <v>8.498008827986848</v>
      </c>
    </row>
    <row r="422" spans="1:19" ht="15">
      <c r="A422" s="1">
        <v>65</v>
      </c>
      <c r="B422" s="5">
        <v>0.65625</v>
      </c>
      <c r="C422" s="1" t="s">
        <v>563</v>
      </c>
      <c r="D422" s="1">
        <v>8</v>
      </c>
      <c r="E422" s="1">
        <v>5</v>
      </c>
      <c r="F422" s="1" t="s">
        <v>635</v>
      </c>
      <c r="G422" s="2">
        <v>55.867900000000006</v>
      </c>
      <c r="H422" s="6">
        <f>1+_xlfn.COUNTIFS(A:A,A422,O:O,"&lt;"&amp;O422)</f>
        <v>4</v>
      </c>
      <c r="I422" s="2">
        <f>_xlfn.AVERAGEIF(A:A,A422,G:G)</f>
        <v>48.26196458333334</v>
      </c>
      <c r="J422" s="2">
        <f>G422-I422</f>
        <v>7.605935416666668</v>
      </c>
      <c r="K422" s="2">
        <f>90+J422</f>
        <v>97.60593541666667</v>
      </c>
      <c r="L422" s="2">
        <f>EXP(0.06*K422)</f>
        <v>349.4484746809382</v>
      </c>
      <c r="M422" s="2">
        <f>SUMIF(A:A,A422,L:L)</f>
        <v>5367.404166894793</v>
      </c>
      <c r="N422" s="3">
        <f>L422/M422</f>
        <v>0.06510567563297638</v>
      </c>
      <c r="O422" s="7">
        <f>1/N422</f>
        <v>15.359643998433441</v>
      </c>
      <c r="P422" s="3">
        <f>IF(O422&gt;21,"",N422)</f>
        <v>0.06510567563297638</v>
      </c>
      <c r="Q422" s="3">
        <f>IF(ISNUMBER(P422),SUMIF(A:A,A422,P:P),"")</f>
        <v>0.8123064002854201</v>
      </c>
      <c r="R422" s="3">
        <f>_xlfn.IFERROR(P422*(1/Q422),"")</f>
        <v>0.08014915998458241</v>
      </c>
      <c r="S422" s="8">
        <f>_xlfn.IFERROR(1/R422,"")</f>
        <v>12.476737126033026</v>
      </c>
    </row>
    <row r="423" spans="1:19" ht="15">
      <c r="A423" s="1">
        <v>65</v>
      </c>
      <c r="B423" s="5">
        <v>0.65625</v>
      </c>
      <c r="C423" s="1" t="s">
        <v>563</v>
      </c>
      <c r="D423" s="1">
        <v>8</v>
      </c>
      <c r="E423" s="1">
        <v>2</v>
      </c>
      <c r="F423" s="1" t="s">
        <v>632</v>
      </c>
      <c r="G423" s="2">
        <v>52.951800000000006</v>
      </c>
      <c r="H423" s="6">
        <f>1+_xlfn.COUNTIFS(A:A,A423,O:O,"&lt;"&amp;O423)</f>
        <v>5</v>
      </c>
      <c r="I423" s="2">
        <f>_xlfn.AVERAGEIF(A:A,A423,G:G)</f>
        <v>48.26196458333334</v>
      </c>
      <c r="J423" s="2">
        <f>G423-I423</f>
        <v>4.689835416666668</v>
      </c>
      <c r="K423" s="2">
        <f>90+J423</f>
        <v>94.68983541666667</v>
      </c>
      <c r="L423" s="2">
        <f>EXP(0.06*K423)</f>
        <v>293.35694943472674</v>
      </c>
      <c r="M423" s="2">
        <f>SUMIF(A:A,A423,L:L)</f>
        <v>5367.404166894793</v>
      </c>
      <c r="N423" s="3">
        <f>L423/M423</f>
        <v>0.05465527474977586</v>
      </c>
      <c r="O423" s="7">
        <f>1/N423</f>
        <v>18.2964957102169</v>
      </c>
      <c r="P423" s="3">
        <f>IF(O423&gt;21,"",N423)</f>
        <v>0.05465527474977586</v>
      </c>
      <c r="Q423" s="3">
        <f>IF(ISNUMBER(P423),SUMIF(A:A,A423,P:P),"")</f>
        <v>0.8123064002854201</v>
      </c>
      <c r="R423" s="3">
        <f>_xlfn.IFERROR(P423*(1/Q423),"")</f>
        <v>0.06728406267705343</v>
      </c>
      <c r="S423" s="8">
        <f>_xlfn.IFERROR(1/R423,"")</f>
        <v>14.86236056820392</v>
      </c>
    </row>
    <row r="424" spans="1:19" ht="15">
      <c r="A424" s="1">
        <v>65</v>
      </c>
      <c r="B424" s="5">
        <v>0.65625</v>
      </c>
      <c r="C424" s="1" t="s">
        <v>563</v>
      </c>
      <c r="D424" s="1">
        <v>8</v>
      </c>
      <c r="E424" s="1">
        <v>3</v>
      </c>
      <c r="F424" s="1" t="s">
        <v>633</v>
      </c>
      <c r="G424" s="2">
        <v>52.7432</v>
      </c>
      <c r="H424" s="6">
        <f>1+_xlfn.COUNTIFS(A:A,A424,O:O,"&lt;"&amp;O424)</f>
        <v>6</v>
      </c>
      <c r="I424" s="2">
        <f>_xlfn.AVERAGEIF(A:A,A424,G:G)</f>
        <v>48.26196458333334</v>
      </c>
      <c r="J424" s="2">
        <f>G424-I424</f>
        <v>4.481235416666664</v>
      </c>
      <c r="K424" s="2">
        <f>90+J424</f>
        <v>94.48123541666666</v>
      </c>
      <c r="L424" s="2">
        <f>EXP(0.06*K424)</f>
        <v>289.70817551445094</v>
      </c>
      <c r="M424" s="2">
        <f>SUMIF(A:A,A424,L:L)</f>
        <v>5367.404166894793</v>
      </c>
      <c r="N424" s="3">
        <f>L424/M424</f>
        <v>0.053975472408304956</v>
      </c>
      <c r="O424" s="7">
        <f>1/N424</f>
        <v>18.526933723439438</v>
      </c>
      <c r="P424" s="3">
        <f>IF(O424&gt;21,"",N424)</f>
        <v>0.053975472408304956</v>
      </c>
      <c r="Q424" s="3">
        <f>IF(ISNUMBER(P424),SUMIF(A:A,A424,P:P),"")</f>
        <v>0.8123064002854201</v>
      </c>
      <c r="R424" s="3">
        <f>_xlfn.IFERROR(P424*(1/Q424),"")</f>
        <v>0.06644718346345614</v>
      </c>
      <c r="S424" s="8">
        <f>_xlfn.IFERROR(1/R424,"")</f>
        <v>15.049546841213646</v>
      </c>
    </row>
    <row r="425" spans="1:19" ht="15">
      <c r="A425" s="1">
        <v>65</v>
      </c>
      <c r="B425" s="5">
        <v>0.65625</v>
      </c>
      <c r="C425" s="1" t="s">
        <v>563</v>
      </c>
      <c r="D425" s="1">
        <v>8</v>
      </c>
      <c r="E425" s="1">
        <v>10</v>
      </c>
      <c r="F425" s="1" t="s">
        <v>638</v>
      </c>
      <c r="G425" s="2">
        <v>52.4333333333333</v>
      </c>
      <c r="H425" s="6">
        <f>1+_xlfn.COUNTIFS(A:A,A425,O:O,"&lt;"&amp;O425)</f>
        <v>7</v>
      </c>
      <c r="I425" s="2">
        <f>_xlfn.AVERAGEIF(A:A,A425,G:G)</f>
        <v>48.26196458333334</v>
      </c>
      <c r="J425" s="2">
        <f>G425-I425</f>
        <v>4.171368749999964</v>
      </c>
      <c r="K425" s="2">
        <f>90+J425</f>
        <v>94.17136874999997</v>
      </c>
      <c r="L425" s="2">
        <f>EXP(0.06*K425)</f>
        <v>284.3716828688006</v>
      </c>
      <c r="M425" s="2">
        <f>SUMIF(A:A,A425,L:L)</f>
        <v>5367.404166894793</v>
      </c>
      <c r="N425" s="3">
        <f>L425/M425</f>
        <v>0.05298123152766382</v>
      </c>
      <c r="O425" s="7">
        <f>1/N425</f>
        <v>18.874608444649994</v>
      </c>
      <c r="P425" s="3">
        <f>IF(O425&gt;21,"",N425)</f>
        <v>0.05298123152766382</v>
      </c>
      <c r="Q425" s="3">
        <f>IF(ISNUMBER(P425),SUMIF(A:A,A425,P:P),"")</f>
        <v>0.8123064002854201</v>
      </c>
      <c r="R425" s="3">
        <f>_xlfn.IFERROR(P425*(1/Q425),"")</f>
        <v>0.06522321073556456</v>
      </c>
      <c r="S425" s="8">
        <f>_xlfn.IFERROR(1/R425,"")</f>
        <v>15.33196524247043</v>
      </c>
    </row>
    <row r="426" spans="1:19" ht="15">
      <c r="A426" s="1">
        <v>65</v>
      </c>
      <c r="B426" s="5">
        <v>0.65625</v>
      </c>
      <c r="C426" s="1" t="s">
        <v>563</v>
      </c>
      <c r="D426" s="1">
        <v>8</v>
      </c>
      <c r="E426" s="1">
        <v>6</v>
      </c>
      <c r="F426" s="1" t="s">
        <v>208</v>
      </c>
      <c r="G426" s="2">
        <v>51.5950666666667</v>
      </c>
      <c r="H426" s="6">
        <f>1+_xlfn.COUNTIFS(A:A,A426,O:O,"&lt;"&amp;O426)</f>
        <v>8</v>
      </c>
      <c r="I426" s="2">
        <f>_xlfn.AVERAGEIF(A:A,A426,G:G)</f>
        <v>48.26196458333334</v>
      </c>
      <c r="J426" s="2">
        <f>G426-I426</f>
        <v>3.3331020833333653</v>
      </c>
      <c r="K426" s="2">
        <f>90+J426</f>
        <v>93.33310208333336</v>
      </c>
      <c r="L426" s="2">
        <f>EXP(0.06*K426)</f>
        <v>270.42265528578037</v>
      </c>
      <c r="M426" s="2">
        <f>SUMIF(A:A,A426,L:L)</f>
        <v>5367.404166894793</v>
      </c>
      <c r="N426" s="3">
        <f>L426/M426</f>
        <v>0.05038239098029916</v>
      </c>
      <c r="O426" s="7">
        <f>1/N426</f>
        <v>19.848204512386605</v>
      </c>
      <c r="P426" s="3">
        <f>IF(O426&gt;21,"",N426)</f>
        <v>0.05038239098029916</v>
      </c>
      <c r="Q426" s="3">
        <f>IF(ISNUMBER(P426),SUMIF(A:A,A426,P:P),"")</f>
        <v>0.8123064002854201</v>
      </c>
      <c r="R426" s="3">
        <f>_xlfn.IFERROR(P426*(1/Q426),"")</f>
        <v>0.06202387542754347</v>
      </c>
      <c r="S426" s="8">
        <f>_xlfn.IFERROR(1/R426,"")</f>
        <v>16.122823559585594</v>
      </c>
    </row>
    <row r="427" spans="1:19" ht="15">
      <c r="A427" s="1">
        <v>65</v>
      </c>
      <c r="B427" s="5">
        <v>0.65625</v>
      </c>
      <c r="C427" s="1" t="s">
        <v>563</v>
      </c>
      <c r="D427" s="1">
        <v>8</v>
      </c>
      <c r="E427" s="1">
        <v>8</v>
      </c>
      <c r="F427" s="1" t="s">
        <v>636</v>
      </c>
      <c r="G427" s="2">
        <v>45.746866666666705</v>
      </c>
      <c r="H427" s="6">
        <f>1+_xlfn.COUNTIFS(A:A,A427,O:O,"&lt;"&amp;O427)</f>
        <v>10</v>
      </c>
      <c r="I427" s="2">
        <f>_xlfn.AVERAGEIF(A:A,A427,G:G)</f>
        <v>48.26196458333334</v>
      </c>
      <c r="J427" s="2">
        <f>G427-I427</f>
        <v>-2.515097916666633</v>
      </c>
      <c r="K427" s="2">
        <f>90+J427</f>
        <v>87.48490208333337</v>
      </c>
      <c r="L427" s="2">
        <f>EXP(0.06*K427)</f>
        <v>190.39371740683217</v>
      </c>
      <c r="M427" s="2">
        <f>SUMIF(A:A,A427,L:L)</f>
        <v>5367.404166894793</v>
      </c>
      <c r="N427" s="3">
        <f>L427/M427</f>
        <v>0.03547221552294258</v>
      </c>
      <c r="O427" s="7">
        <f>1/N427</f>
        <v>28.19107815110178</v>
      </c>
      <c r="P427" s="3">
        <f>IF(O427&gt;21,"",N427)</f>
      </c>
      <c r="Q427" s="3">
        <f>IF(ISNUMBER(P427),SUMIF(A:A,A427,P:P),"")</f>
      </c>
      <c r="R427" s="3">
        <f>_xlfn.IFERROR(P427*(1/Q427),"")</f>
      </c>
      <c r="S427" s="8">
        <f>_xlfn.IFERROR(1/R427,"")</f>
      </c>
    </row>
    <row r="428" spans="1:19" ht="15">
      <c r="A428" s="1">
        <v>65</v>
      </c>
      <c r="B428" s="5">
        <v>0.65625</v>
      </c>
      <c r="C428" s="1" t="s">
        <v>563</v>
      </c>
      <c r="D428" s="1">
        <v>8</v>
      </c>
      <c r="E428" s="1">
        <v>9</v>
      </c>
      <c r="F428" s="1" t="s">
        <v>637</v>
      </c>
      <c r="G428" s="2">
        <v>31.947799999999997</v>
      </c>
      <c r="H428" s="6">
        <f>1+_xlfn.COUNTIFS(A:A,A428,O:O,"&lt;"&amp;O428)</f>
        <v>14</v>
      </c>
      <c r="I428" s="2">
        <f>_xlfn.AVERAGEIF(A:A,A428,G:G)</f>
        <v>48.26196458333334</v>
      </c>
      <c r="J428" s="2">
        <f>G428-I428</f>
        <v>-16.31416458333334</v>
      </c>
      <c r="K428" s="2">
        <f>90+J428</f>
        <v>73.68583541666666</v>
      </c>
      <c r="L428" s="2">
        <f>EXP(0.06*K428)</f>
        <v>83.19191145398204</v>
      </c>
      <c r="M428" s="2">
        <f>SUMIF(A:A,A428,L:L)</f>
        <v>5367.404166894793</v>
      </c>
      <c r="N428" s="3">
        <f>L428/M428</f>
        <v>0.015499468433380731</v>
      </c>
      <c r="O428" s="7">
        <f>1/N428</f>
        <v>64.51834166430706</v>
      </c>
      <c r="P428" s="3">
        <f>IF(O428&gt;21,"",N428)</f>
      </c>
      <c r="Q428" s="3">
        <f>IF(ISNUMBER(P428),SUMIF(A:A,A428,P:P),"")</f>
      </c>
      <c r="R428" s="3">
        <f>_xlfn.IFERROR(P428*(1/Q428),"")</f>
      </c>
      <c r="S428" s="8">
        <f>_xlfn.IFERROR(1/R428,"")</f>
      </c>
    </row>
    <row r="429" spans="1:19" ht="15">
      <c r="A429" s="1">
        <v>65</v>
      </c>
      <c r="B429" s="5">
        <v>0.65625</v>
      </c>
      <c r="C429" s="1" t="s">
        <v>563</v>
      </c>
      <c r="D429" s="1">
        <v>8</v>
      </c>
      <c r="E429" s="1">
        <v>11</v>
      </c>
      <c r="F429" s="1" t="s">
        <v>639</v>
      </c>
      <c r="G429" s="2">
        <v>49.5225</v>
      </c>
      <c r="H429" s="6">
        <f>1+_xlfn.COUNTIFS(A:A,A429,O:O,"&lt;"&amp;O429)</f>
        <v>9</v>
      </c>
      <c r="I429" s="2">
        <f>_xlfn.AVERAGEIF(A:A,A429,G:G)</f>
        <v>48.26196458333334</v>
      </c>
      <c r="J429" s="2">
        <f>G429-I429</f>
        <v>1.260535416666663</v>
      </c>
      <c r="K429" s="2">
        <f>90+J429</f>
        <v>91.26053541666667</v>
      </c>
      <c r="L429" s="2">
        <f>EXP(0.06*K429)</f>
        <v>238.8013715473335</v>
      </c>
      <c r="M429" s="2">
        <f>SUMIF(A:A,A429,L:L)</f>
        <v>5367.404166894793</v>
      </c>
      <c r="N429" s="3">
        <f>L429/M429</f>
        <v>0.04449103591270776</v>
      </c>
      <c r="O429" s="7">
        <f>1/N429</f>
        <v>22.476437769667097</v>
      </c>
      <c r="P429" s="3">
        <f>IF(O429&gt;21,"",N429)</f>
      </c>
      <c r="Q429" s="3">
        <f>IF(ISNUMBER(P429),SUMIF(A:A,A429,P:P),"")</f>
      </c>
      <c r="R429" s="3">
        <f>_xlfn.IFERROR(P429*(1/Q429),"")</f>
      </c>
      <c r="S429" s="8">
        <f>_xlfn.IFERROR(1/R429,"")</f>
      </c>
    </row>
    <row r="430" spans="1:19" ht="15">
      <c r="A430" s="1">
        <v>65</v>
      </c>
      <c r="B430" s="5">
        <v>0.65625</v>
      </c>
      <c r="C430" s="1" t="s">
        <v>563</v>
      </c>
      <c r="D430" s="1">
        <v>8</v>
      </c>
      <c r="E430" s="1">
        <v>13</v>
      </c>
      <c r="F430" s="1" t="s">
        <v>640</v>
      </c>
      <c r="G430" s="2">
        <v>34.936499999999995</v>
      </c>
      <c r="H430" s="6">
        <f>1+_xlfn.COUNTIFS(A:A,A430,O:O,"&lt;"&amp;O430)</f>
        <v>13</v>
      </c>
      <c r="I430" s="2">
        <f>_xlfn.AVERAGEIF(A:A,A430,G:G)</f>
        <v>48.26196458333334</v>
      </c>
      <c r="J430" s="2">
        <f>G430-I430</f>
        <v>-13.325464583333343</v>
      </c>
      <c r="K430" s="2">
        <f>90+J430</f>
        <v>76.67453541666666</v>
      </c>
      <c r="L430" s="2">
        <f>EXP(0.06*K430)</f>
        <v>99.53129576382858</v>
      </c>
      <c r="M430" s="2">
        <f>SUMIF(A:A,A430,L:L)</f>
        <v>5367.404166894793</v>
      </c>
      <c r="N430" s="3">
        <f>L430/M430</f>
        <v>0.018543655865850415</v>
      </c>
      <c r="O430" s="7">
        <f>1/N430</f>
        <v>53.92679885963467</v>
      </c>
      <c r="P430" s="3">
        <f>IF(O430&gt;21,"",N430)</f>
      </c>
      <c r="Q430" s="3">
        <f>IF(ISNUMBER(P430),SUMIF(A:A,A430,P:P),"")</f>
      </c>
      <c r="R430" s="3">
        <f>_xlfn.IFERROR(P430*(1/Q430),"")</f>
      </c>
      <c r="S430" s="8">
        <f>_xlfn.IFERROR(1/R430,"")</f>
      </c>
    </row>
    <row r="431" spans="1:19" ht="15">
      <c r="A431" s="1">
        <v>65</v>
      </c>
      <c r="B431" s="5">
        <v>0.65625</v>
      </c>
      <c r="C431" s="1" t="s">
        <v>563</v>
      </c>
      <c r="D431" s="1">
        <v>8</v>
      </c>
      <c r="E431" s="1">
        <v>14</v>
      </c>
      <c r="F431" s="1" t="s">
        <v>641</v>
      </c>
      <c r="G431" s="2">
        <v>37.1075333333333</v>
      </c>
      <c r="H431" s="6">
        <f>1+_xlfn.COUNTIFS(A:A,A431,O:O,"&lt;"&amp;O431)</f>
        <v>12</v>
      </c>
      <c r="I431" s="2">
        <f>_xlfn.AVERAGEIF(A:A,A431,G:G)</f>
        <v>48.26196458333334</v>
      </c>
      <c r="J431" s="2">
        <f>G431-I431</f>
        <v>-11.154431250000037</v>
      </c>
      <c r="K431" s="2">
        <f>90+J431</f>
        <v>78.84556874999996</v>
      </c>
      <c r="L431" s="2">
        <f>EXP(0.06*K431)</f>
        <v>113.37876599056874</v>
      </c>
      <c r="M431" s="2">
        <f>SUMIF(A:A,A431,L:L)</f>
        <v>5367.404166894793</v>
      </c>
      <c r="N431" s="3">
        <f>L431/M431</f>
        <v>0.02112357528241847</v>
      </c>
      <c r="O431" s="7">
        <f>1/N431</f>
        <v>47.34047085449204</v>
      </c>
      <c r="P431" s="3">
        <f>IF(O431&gt;21,"",N431)</f>
      </c>
      <c r="Q431" s="3">
        <f>IF(ISNUMBER(P431),SUMIF(A:A,A431,P:P),"")</f>
      </c>
      <c r="R431" s="3">
        <f>_xlfn.IFERROR(P431*(1/Q431),"")</f>
      </c>
      <c r="S431" s="8">
        <f>_xlfn.IFERROR(1/R431,"")</f>
      </c>
    </row>
    <row r="432" spans="1:19" ht="15">
      <c r="A432" s="1">
        <v>65</v>
      </c>
      <c r="B432" s="5">
        <v>0.65625</v>
      </c>
      <c r="C432" s="1" t="s">
        <v>563</v>
      </c>
      <c r="D432" s="1">
        <v>8</v>
      </c>
      <c r="E432" s="1">
        <v>15</v>
      </c>
      <c r="F432" s="1" t="s">
        <v>642</v>
      </c>
      <c r="G432" s="2">
        <v>41.2734</v>
      </c>
      <c r="H432" s="6">
        <f>1+_xlfn.COUNTIFS(A:A,A432,O:O,"&lt;"&amp;O432)</f>
        <v>11</v>
      </c>
      <c r="I432" s="2">
        <f>_xlfn.AVERAGEIF(A:A,A432,G:G)</f>
        <v>48.26196458333334</v>
      </c>
      <c r="J432" s="2">
        <f>G432-I432</f>
        <v>-6.988564583333336</v>
      </c>
      <c r="K432" s="2">
        <f>90+J432</f>
        <v>83.01143541666667</v>
      </c>
      <c r="L432" s="2">
        <f>EXP(0.06*K432)</f>
        <v>145.57422951386152</v>
      </c>
      <c r="M432" s="2">
        <f>SUMIF(A:A,A432,L:L)</f>
        <v>5367.404166894793</v>
      </c>
      <c r="N432" s="3">
        <f>L432/M432</f>
        <v>0.027121905671225174</v>
      </c>
      <c r="O432" s="7">
        <f>1/N432</f>
        <v>36.870565517117925</v>
      </c>
      <c r="P432" s="3">
        <f>IF(O432&gt;21,"",N432)</f>
      </c>
      <c r="Q432" s="3">
        <f>IF(ISNUMBER(P432),SUMIF(A:A,A432,P:P),"")</f>
      </c>
      <c r="R432" s="3">
        <f>_xlfn.IFERROR(P432*(1/Q432),"")</f>
      </c>
      <c r="S432" s="8">
        <f>_xlfn.IFERROR(1/R432,"")</f>
      </c>
    </row>
    <row r="433" spans="1:19" ht="15">
      <c r="A433" s="1">
        <v>65</v>
      </c>
      <c r="B433" s="5">
        <v>0.65625</v>
      </c>
      <c r="C433" s="1" t="s">
        <v>563</v>
      </c>
      <c r="D433" s="1">
        <v>8</v>
      </c>
      <c r="E433" s="1">
        <v>16</v>
      </c>
      <c r="F433" s="1" t="s">
        <v>643</v>
      </c>
      <c r="G433" s="2">
        <v>30.7657333333333</v>
      </c>
      <c r="H433" s="6">
        <f>1+_xlfn.COUNTIFS(A:A,A433,O:O,"&lt;"&amp;O433)</f>
        <v>15</v>
      </c>
      <c r="I433" s="2">
        <f>_xlfn.AVERAGEIF(A:A,A433,G:G)</f>
        <v>48.26196458333334</v>
      </c>
      <c r="J433" s="2">
        <f>G433-I433</f>
        <v>-17.496231250000037</v>
      </c>
      <c r="K433" s="2">
        <f>90+J433</f>
        <v>72.50376874999996</v>
      </c>
      <c r="L433" s="2">
        <f>EXP(0.06*K433)</f>
        <v>77.49598472367336</v>
      </c>
      <c r="M433" s="2">
        <f>SUMIF(A:A,A433,L:L)</f>
        <v>5367.404166894793</v>
      </c>
      <c r="N433" s="3">
        <f>L433/M433</f>
        <v>0.014438261460103003</v>
      </c>
      <c r="O433" s="7">
        <f>1/N433</f>
        <v>69.26041634328915</v>
      </c>
      <c r="P433" s="3">
        <f>IF(O433&gt;21,"",N433)</f>
      </c>
      <c r="Q433" s="3">
        <f>IF(ISNUMBER(P433),SUMIF(A:A,A433,P:P),"")</f>
      </c>
      <c r="R433" s="3">
        <f>_xlfn.IFERROR(P433*(1/Q433),"")</f>
      </c>
      <c r="S433" s="8">
        <f>_xlfn.IFERROR(1/R433,"")</f>
      </c>
    </row>
    <row r="434" spans="1:19" ht="15">
      <c r="A434" s="1">
        <v>65</v>
      </c>
      <c r="B434" s="5">
        <v>0.65625</v>
      </c>
      <c r="C434" s="1" t="s">
        <v>563</v>
      </c>
      <c r="D434" s="1">
        <v>8</v>
      </c>
      <c r="E434" s="1">
        <v>17</v>
      </c>
      <c r="F434" s="1" t="s">
        <v>644</v>
      </c>
      <c r="G434" s="2">
        <v>26.237899999999996</v>
      </c>
      <c r="H434" s="6">
        <f>1+_xlfn.COUNTIFS(A:A,A434,O:O,"&lt;"&amp;O434)</f>
        <v>16</v>
      </c>
      <c r="I434" s="2">
        <f>_xlfn.AVERAGEIF(A:A,A434,G:G)</f>
        <v>48.26196458333334</v>
      </c>
      <c r="J434" s="2">
        <f>G434-I434</f>
        <v>-22.02406458333334</v>
      </c>
      <c r="K434" s="2">
        <f>90+J434</f>
        <v>67.97593541666666</v>
      </c>
      <c r="L434" s="2">
        <f>EXP(0.06*K434)</f>
        <v>59.06013280743953</v>
      </c>
      <c r="M434" s="2">
        <f>SUMIF(A:A,A434,L:L)</f>
        <v>5367.404166894793</v>
      </c>
      <c r="N434" s="3">
        <f>L434/M434</f>
        <v>0.011003481565951762</v>
      </c>
      <c r="O434" s="7">
        <f>1/N434</f>
        <v>90.88032674079402</v>
      </c>
      <c r="P434" s="3">
        <f>IF(O434&gt;21,"",N434)</f>
      </c>
      <c r="Q434" s="3">
        <f>IF(ISNUMBER(P434),SUMIF(A:A,A434,P:P),"")</f>
      </c>
      <c r="R434" s="3">
        <f>_xlfn.IFERROR(P434*(1/Q434),"")</f>
      </c>
      <c r="S434" s="8">
        <f>_xlfn.IFERROR(1/R434,"")</f>
      </c>
    </row>
    <row r="435" spans="1:19" ht="15">
      <c r="A435" s="1">
        <v>17</v>
      </c>
      <c r="B435" s="5">
        <v>0.6583333333333333</v>
      </c>
      <c r="C435" s="1" t="s">
        <v>120</v>
      </c>
      <c r="D435" s="1">
        <v>4</v>
      </c>
      <c r="E435" s="1">
        <v>2</v>
      </c>
      <c r="F435" s="1" t="s">
        <v>140</v>
      </c>
      <c r="G435" s="2">
        <v>69.6507</v>
      </c>
      <c r="H435" s="6">
        <f>1+_xlfn.COUNTIFS(A:A,A435,O:O,"&lt;"&amp;O435)</f>
        <v>1</v>
      </c>
      <c r="I435" s="2">
        <f>_xlfn.AVERAGEIF(A:A,A435,G:G)</f>
        <v>49.89528571428572</v>
      </c>
      <c r="J435" s="2">
        <f>G435-I435</f>
        <v>19.75541428571428</v>
      </c>
      <c r="K435" s="2">
        <f>90+J435</f>
        <v>109.75541428571428</v>
      </c>
      <c r="L435" s="2">
        <f>EXP(0.06*K435)</f>
        <v>724.3863315221331</v>
      </c>
      <c r="M435" s="2">
        <f>SUMIF(A:A,A435,L:L)</f>
        <v>1989.487851700159</v>
      </c>
      <c r="N435" s="3">
        <f>L435/M435</f>
        <v>0.3641069388300579</v>
      </c>
      <c r="O435" s="7">
        <f>1/N435</f>
        <v>2.7464458744268447</v>
      </c>
      <c r="P435" s="3">
        <f>IF(O435&gt;21,"",N435)</f>
        <v>0.3641069388300579</v>
      </c>
      <c r="Q435" s="3">
        <f>IF(ISNUMBER(P435),SUMIF(A:A,A435,P:P),"")</f>
        <v>0.9671054295418753</v>
      </c>
      <c r="R435" s="3">
        <f>_xlfn.IFERROR(P435*(1/Q435),"")</f>
        <v>0.3764914638133486</v>
      </c>
      <c r="S435" s="8">
        <f>_xlfn.IFERROR(1/R435,"")</f>
        <v>2.656102717101085</v>
      </c>
    </row>
    <row r="436" spans="1:19" ht="15">
      <c r="A436" s="1">
        <v>17</v>
      </c>
      <c r="B436" s="5">
        <v>0.6583333333333333</v>
      </c>
      <c r="C436" s="1" t="s">
        <v>120</v>
      </c>
      <c r="D436" s="1">
        <v>4</v>
      </c>
      <c r="E436" s="1">
        <v>1</v>
      </c>
      <c r="F436" s="1" t="s">
        <v>139</v>
      </c>
      <c r="G436" s="2">
        <v>58.914366666666695</v>
      </c>
      <c r="H436" s="6">
        <f>1+_xlfn.COUNTIFS(A:A,A436,O:O,"&lt;"&amp;O436)</f>
        <v>2</v>
      </c>
      <c r="I436" s="2">
        <f>_xlfn.AVERAGEIF(A:A,A436,G:G)</f>
        <v>49.89528571428572</v>
      </c>
      <c r="J436" s="2">
        <f>G436-I436</f>
        <v>9.019080952380975</v>
      </c>
      <c r="K436" s="2">
        <f>90+J436</f>
        <v>99.01908095238097</v>
      </c>
      <c r="L436" s="2">
        <f>EXP(0.06*K436)</f>
        <v>380.37014984104445</v>
      </c>
      <c r="M436" s="2">
        <f>SUMIF(A:A,A436,L:L)</f>
        <v>1989.487851700159</v>
      </c>
      <c r="N436" s="3">
        <f>L436/M436</f>
        <v>0.19118998365131565</v>
      </c>
      <c r="O436" s="7">
        <f>1/N436</f>
        <v>5.2303995267019765</v>
      </c>
      <c r="P436" s="3">
        <f>IF(O436&gt;21,"",N436)</f>
        <v>0.19118998365131565</v>
      </c>
      <c r="Q436" s="3">
        <f>IF(ISNUMBER(P436),SUMIF(A:A,A436,P:P),"")</f>
        <v>0.9671054295418753</v>
      </c>
      <c r="R436" s="3">
        <f>_xlfn.IFERROR(P436*(1/Q436),"")</f>
        <v>0.19769301030796993</v>
      </c>
      <c r="S436" s="8">
        <f>_xlfn.IFERROR(1/R436,"")</f>
        <v>5.058347780946736</v>
      </c>
    </row>
    <row r="437" spans="1:19" ht="15">
      <c r="A437" s="1">
        <v>17</v>
      </c>
      <c r="B437" s="5">
        <v>0.6583333333333333</v>
      </c>
      <c r="C437" s="1" t="s">
        <v>120</v>
      </c>
      <c r="D437" s="1">
        <v>4</v>
      </c>
      <c r="E437" s="1">
        <v>5</v>
      </c>
      <c r="F437" s="1" t="s">
        <v>143</v>
      </c>
      <c r="G437" s="2">
        <v>55.0506</v>
      </c>
      <c r="H437" s="6">
        <f>1+_xlfn.COUNTIFS(A:A,A437,O:O,"&lt;"&amp;O437)</f>
        <v>3</v>
      </c>
      <c r="I437" s="2">
        <f>_xlfn.AVERAGEIF(A:A,A437,G:G)</f>
        <v>49.89528571428572</v>
      </c>
      <c r="J437" s="2">
        <f>G437-I437</f>
        <v>5.155314285714283</v>
      </c>
      <c r="K437" s="2">
        <f>90+J437</f>
        <v>95.15531428571428</v>
      </c>
      <c r="L437" s="2">
        <f>EXP(0.06*K437)</f>
        <v>301.66552097233944</v>
      </c>
      <c r="M437" s="2">
        <f>SUMIF(A:A,A437,L:L)</f>
        <v>1989.487851700159</v>
      </c>
      <c r="N437" s="3">
        <f>L437/M437</f>
        <v>0.15162973763048856</v>
      </c>
      <c r="O437" s="7">
        <f>1/N437</f>
        <v>6.5950124007794075</v>
      </c>
      <c r="P437" s="3">
        <f>IF(O437&gt;21,"",N437)</f>
        <v>0.15162973763048856</v>
      </c>
      <c r="Q437" s="3">
        <f>IF(ISNUMBER(P437),SUMIF(A:A,A437,P:P),"")</f>
        <v>0.9671054295418753</v>
      </c>
      <c r="R437" s="3">
        <f>_xlfn.IFERROR(P437*(1/Q437),"")</f>
        <v>0.1567871847253682</v>
      </c>
      <c r="S437" s="8">
        <f>_xlfn.IFERROR(1/R437,"")</f>
        <v>6.378072300689762</v>
      </c>
    </row>
    <row r="438" spans="1:19" ht="15">
      <c r="A438" s="1">
        <v>17</v>
      </c>
      <c r="B438" s="5">
        <v>0.6583333333333333</v>
      </c>
      <c r="C438" s="1" t="s">
        <v>120</v>
      </c>
      <c r="D438" s="1">
        <v>4</v>
      </c>
      <c r="E438" s="1">
        <v>6</v>
      </c>
      <c r="F438" s="1" t="s">
        <v>144</v>
      </c>
      <c r="G438" s="2">
        <v>49.3866666666667</v>
      </c>
      <c r="H438" s="6">
        <f>1+_xlfn.COUNTIFS(A:A,A438,O:O,"&lt;"&amp;O438)</f>
        <v>4</v>
      </c>
      <c r="I438" s="2">
        <f>_xlfn.AVERAGEIF(A:A,A438,G:G)</f>
        <v>49.89528571428572</v>
      </c>
      <c r="J438" s="2">
        <f>G438-I438</f>
        <v>-0.5086190476190211</v>
      </c>
      <c r="K438" s="2">
        <f>90+J438</f>
        <v>89.49138095238098</v>
      </c>
      <c r="L438" s="2">
        <f>EXP(0.06*K438)</f>
        <v>214.751781633197</v>
      </c>
      <c r="M438" s="2">
        <f>SUMIF(A:A,A438,L:L)</f>
        <v>1989.487851700159</v>
      </c>
      <c r="N438" s="3">
        <f>L438/M438</f>
        <v>0.10794324853488113</v>
      </c>
      <c r="O438" s="7">
        <f>1/N438</f>
        <v>9.264127340737357</v>
      </c>
      <c r="P438" s="3">
        <f>IF(O438&gt;21,"",N438)</f>
        <v>0.10794324853488113</v>
      </c>
      <c r="Q438" s="3">
        <f>IF(ISNUMBER(P438),SUMIF(A:A,A438,P:P),"")</f>
        <v>0.9671054295418753</v>
      </c>
      <c r="R438" s="3">
        <f>_xlfn.IFERROR(P438*(1/Q438),"")</f>
        <v>0.11161476839812037</v>
      </c>
      <c r="S438" s="8">
        <f>_xlfn.IFERROR(1/R438,"")</f>
        <v>8.959387851194434</v>
      </c>
    </row>
    <row r="439" spans="1:19" ht="15">
      <c r="A439" s="1">
        <v>17</v>
      </c>
      <c r="B439" s="5">
        <v>0.6583333333333333</v>
      </c>
      <c r="C439" s="1" t="s">
        <v>120</v>
      </c>
      <c r="D439" s="1">
        <v>4</v>
      </c>
      <c r="E439" s="1">
        <v>3</v>
      </c>
      <c r="F439" s="1" t="s">
        <v>141</v>
      </c>
      <c r="G439" s="2">
        <v>46.0747</v>
      </c>
      <c r="H439" s="6">
        <f>1+_xlfn.COUNTIFS(A:A,A439,O:O,"&lt;"&amp;O439)</f>
        <v>5</v>
      </c>
      <c r="I439" s="2">
        <f>_xlfn.AVERAGEIF(A:A,A439,G:G)</f>
        <v>49.89528571428572</v>
      </c>
      <c r="J439" s="2">
        <f>G439-I439</f>
        <v>-3.82058571428572</v>
      </c>
      <c r="K439" s="2">
        <f>90+J439</f>
        <v>86.17941428571427</v>
      </c>
      <c r="L439" s="2">
        <f>EXP(0.06*K439)</f>
        <v>176.04943867282788</v>
      </c>
      <c r="M439" s="2">
        <f>SUMIF(A:A,A439,L:L)</f>
        <v>1989.487851700159</v>
      </c>
      <c r="N439" s="3">
        <f>L439/M439</f>
        <v>0.08848982843618829</v>
      </c>
      <c r="O439" s="7">
        <f>1/N439</f>
        <v>11.300733854638663</v>
      </c>
      <c r="P439" s="3">
        <f>IF(O439&gt;21,"",N439)</f>
        <v>0.08848982843618829</v>
      </c>
      <c r="Q439" s="3">
        <f>IF(ISNUMBER(P439),SUMIF(A:A,A439,P:P),"")</f>
        <v>0.9671054295418753</v>
      </c>
      <c r="R439" s="3">
        <f>_xlfn.IFERROR(P439*(1/Q439),"")</f>
        <v>0.09149967080435743</v>
      </c>
      <c r="S439" s="8">
        <f>_xlfn.IFERROR(1/R439,"")</f>
        <v>10.929001068628736</v>
      </c>
    </row>
    <row r="440" spans="1:19" ht="15">
      <c r="A440" s="1">
        <v>17</v>
      </c>
      <c r="B440" s="5">
        <v>0.6583333333333333</v>
      </c>
      <c r="C440" s="1" t="s">
        <v>120</v>
      </c>
      <c r="D440" s="1">
        <v>4</v>
      </c>
      <c r="E440" s="1">
        <v>4</v>
      </c>
      <c r="F440" s="1" t="s">
        <v>142</v>
      </c>
      <c r="G440" s="2">
        <v>40.6082666666666</v>
      </c>
      <c r="H440" s="6">
        <f>1+_xlfn.COUNTIFS(A:A,A440,O:O,"&lt;"&amp;O440)</f>
        <v>6</v>
      </c>
      <c r="I440" s="2">
        <f>_xlfn.AVERAGEIF(A:A,A440,G:G)</f>
        <v>49.89528571428572</v>
      </c>
      <c r="J440" s="2">
        <f>G440-I440</f>
        <v>-9.287019047619118</v>
      </c>
      <c r="K440" s="2">
        <f>90+J440</f>
        <v>80.71298095238089</v>
      </c>
      <c r="L440" s="2">
        <f>EXP(0.06*K440)</f>
        <v>126.82128074528309</v>
      </c>
      <c r="M440" s="2">
        <f>SUMIF(A:A,A440,L:L)</f>
        <v>1989.487851700159</v>
      </c>
      <c r="N440" s="3">
        <f>L440/M440</f>
        <v>0.06374569245894378</v>
      </c>
      <c r="O440" s="7">
        <f>1/N440</f>
        <v>15.687334491566824</v>
      </c>
      <c r="P440" s="3">
        <f>IF(O440&gt;21,"",N440)</f>
        <v>0.06374569245894378</v>
      </c>
      <c r="Q440" s="3">
        <f>IF(ISNUMBER(P440),SUMIF(A:A,A440,P:P),"")</f>
        <v>0.9671054295418753</v>
      </c>
      <c r="R440" s="3">
        <f>_xlfn.IFERROR(P440*(1/Q440),"")</f>
        <v>0.06591390195083546</v>
      </c>
      <c r="S440" s="8">
        <f>_xlfn.IFERROR(1/R440,"")</f>
        <v>15.171306361833809</v>
      </c>
    </row>
    <row r="441" spans="1:19" ht="15">
      <c r="A441" s="1">
        <v>17</v>
      </c>
      <c r="B441" s="5">
        <v>0.6583333333333333</v>
      </c>
      <c r="C441" s="1" t="s">
        <v>120</v>
      </c>
      <c r="D441" s="1">
        <v>4</v>
      </c>
      <c r="E441" s="1">
        <v>7</v>
      </c>
      <c r="F441" s="1" t="s">
        <v>145</v>
      </c>
      <c r="G441" s="2">
        <v>29.581699999999998</v>
      </c>
      <c r="H441" s="6">
        <f>1+_xlfn.COUNTIFS(A:A,A441,O:O,"&lt;"&amp;O441)</f>
        <v>7</v>
      </c>
      <c r="I441" s="2">
        <f>_xlfn.AVERAGEIF(A:A,A441,G:G)</f>
        <v>49.89528571428572</v>
      </c>
      <c r="J441" s="2">
        <f>G441-I441</f>
        <v>-20.313585714285722</v>
      </c>
      <c r="K441" s="2">
        <f>90+J441</f>
        <v>69.68641428571428</v>
      </c>
      <c r="L441" s="2">
        <f>EXP(0.06*K441)</f>
        <v>65.44334831333423</v>
      </c>
      <c r="M441" s="2">
        <f>SUMIF(A:A,A441,L:L)</f>
        <v>1989.487851700159</v>
      </c>
      <c r="N441" s="3">
        <f>L441/M441</f>
        <v>0.0328945704581248</v>
      </c>
      <c r="O441" s="7">
        <f>1/N441</f>
        <v>30.400153766197146</v>
      </c>
      <c r="P441" s="3">
        <f>IF(O441&gt;21,"",N441)</f>
      </c>
      <c r="Q441" s="3">
        <f>IF(ISNUMBER(P441),SUMIF(A:A,A441,P:P),"")</f>
      </c>
      <c r="R441" s="3">
        <f>_xlfn.IFERROR(P441*(1/Q441),"")</f>
      </c>
      <c r="S441" s="8">
        <f>_xlfn.IFERROR(1/R441,"")</f>
      </c>
    </row>
    <row r="442" spans="1:19" ht="15">
      <c r="A442" s="1">
        <v>2</v>
      </c>
      <c r="B442" s="5">
        <v>0.6631944444444444</v>
      </c>
      <c r="C442" s="1" t="s">
        <v>27</v>
      </c>
      <c r="D442" s="1">
        <v>3</v>
      </c>
      <c r="E442" s="1">
        <v>1</v>
      </c>
      <c r="F442" s="1" t="s">
        <v>37</v>
      </c>
      <c r="G442" s="2">
        <v>77.0706333333332</v>
      </c>
      <c r="H442" s="6">
        <f>1+_xlfn.COUNTIFS(A:A,A442,O:O,"&lt;"&amp;O442)</f>
        <v>1</v>
      </c>
      <c r="I442" s="2">
        <f>_xlfn.AVERAGEIF(A:A,A442,G:G)</f>
        <v>51.75946363636363</v>
      </c>
      <c r="J442" s="2">
        <f>G442-I442</f>
        <v>25.31116969696958</v>
      </c>
      <c r="K442" s="2">
        <f>90+J442</f>
        <v>115.31116969696959</v>
      </c>
      <c r="L442" s="2">
        <f>EXP(0.06*K442)</f>
        <v>1010.9746877053544</v>
      </c>
      <c r="M442" s="2">
        <f>SUMIF(A:A,A442,L:L)</f>
        <v>3555.3288430701714</v>
      </c>
      <c r="N442" s="3">
        <f>L442/M442</f>
        <v>0.2843547621975627</v>
      </c>
      <c r="O442" s="7">
        <f>1/N442</f>
        <v>3.5167337880039597</v>
      </c>
      <c r="P442" s="3">
        <f>IF(O442&gt;21,"",N442)</f>
        <v>0.2843547621975627</v>
      </c>
      <c r="Q442" s="3">
        <f>IF(ISNUMBER(P442),SUMIF(A:A,A442,P:P),"")</f>
        <v>0.8991384603938936</v>
      </c>
      <c r="R442" s="3">
        <f>_xlfn.IFERROR(P442*(1/Q442),"")</f>
        <v>0.31625247358787534</v>
      </c>
      <c r="S442" s="8">
        <f>_xlfn.IFERROR(1/R442,"")</f>
        <v>3.1620306037610657</v>
      </c>
    </row>
    <row r="443" spans="1:19" ht="15">
      <c r="A443" s="1">
        <v>2</v>
      </c>
      <c r="B443" s="5">
        <v>0.6631944444444444</v>
      </c>
      <c r="C443" s="1" t="s">
        <v>27</v>
      </c>
      <c r="D443" s="1">
        <v>3</v>
      </c>
      <c r="E443" s="1">
        <v>6</v>
      </c>
      <c r="F443" s="1" t="s">
        <v>42</v>
      </c>
      <c r="G443" s="2">
        <v>67.1522666666667</v>
      </c>
      <c r="H443" s="6">
        <f>1+_xlfn.COUNTIFS(A:A,A443,O:O,"&lt;"&amp;O443)</f>
        <v>2</v>
      </c>
      <c r="I443" s="2">
        <f>_xlfn.AVERAGEIF(A:A,A443,G:G)</f>
        <v>51.75946363636363</v>
      </c>
      <c r="J443" s="2">
        <f>G443-I443</f>
        <v>15.392803030303078</v>
      </c>
      <c r="K443" s="2">
        <f>90+J443</f>
        <v>105.39280303030307</v>
      </c>
      <c r="L443" s="2">
        <f>EXP(0.06*K443)</f>
        <v>557.5589188679536</v>
      </c>
      <c r="M443" s="2">
        <f>SUMIF(A:A,A443,L:L)</f>
        <v>3555.3288430701714</v>
      </c>
      <c r="N443" s="3">
        <f>L443/M443</f>
        <v>0.15682344544716678</v>
      </c>
      <c r="O443" s="7">
        <f>1/N443</f>
        <v>6.376597562619526</v>
      </c>
      <c r="P443" s="3">
        <f>IF(O443&gt;21,"",N443)</f>
        <v>0.15682344544716678</v>
      </c>
      <c r="Q443" s="3">
        <f>IF(ISNUMBER(P443),SUMIF(A:A,A443,P:P),"")</f>
        <v>0.8991384603938936</v>
      </c>
      <c r="R443" s="3">
        <f>_xlfn.IFERROR(P443*(1/Q443),"")</f>
        <v>0.1744152345329169</v>
      </c>
      <c r="S443" s="8">
        <f>_xlfn.IFERROR(1/R443,"")</f>
        <v>5.7334441150051765</v>
      </c>
    </row>
    <row r="444" spans="1:19" ht="15">
      <c r="A444" s="1">
        <v>2</v>
      </c>
      <c r="B444" s="5">
        <v>0.6631944444444444</v>
      </c>
      <c r="C444" s="1" t="s">
        <v>27</v>
      </c>
      <c r="D444" s="1">
        <v>3</v>
      </c>
      <c r="E444" s="1">
        <v>5</v>
      </c>
      <c r="F444" s="1" t="s">
        <v>41</v>
      </c>
      <c r="G444" s="2">
        <v>65.3614666666666</v>
      </c>
      <c r="H444" s="6">
        <f>1+_xlfn.COUNTIFS(A:A,A444,O:O,"&lt;"&amp;O444)</f>
        <v>3</v>
      </c>
      <c r="I444" s="2">
        <f>_xlfn.AVERAGEIF(A:A,A444,G:G)</f>
        <v>51.75946363636363</v>
      </c>
      <c r="J444" s="2">
        <f>G444-I444</f>
        <v>13.602003030302974</v>
      </c>
      <c r="K444" s="2">
        <f>90+J444</f>
        <v>103.60200303030297</v>
      </c>
      <c r="L444" s="2">
        <f>EXP(0.06*K444)</f>
        <v>500.75661358525275</v>
      </c>
      <c r="M444" s="2">
        <f>SUMIF(A:A,A444,L:L)</f>
        <v>3555.3288430701714</v>
      </c>
      <c r="N444" s="3">
        <f>L444/M444</f>
        <v>0.14084677836799733</v>
      </c>
      <c r="O444" s="7">
        <f>1/N444</f>
        <v>7.099913903513296</v>
      </c>
      <c r="P444" s="3">
        <f>IF(O444&gt;21,"",N444)</f>
        <v>0.14084677836799733</v>
      </c>
      <c r="Q444" s="3">
        <f>IF(ISNUMBER(P444),SUMIF(A:A,A444,P:P),"")</f>
        <v>0.8991384603938936</v>
      </c>
      <c r="R444" s="3">
        <f>_xlfn.IFERROR(P444*(1/Q444),"")</f>
        <v>0.1566463726913598</v>
      </c>
      <c r="S444" s="8">
        <f>_xlfn.IFERROR(1/R444,"")</f>
        <v>6.383805656134145</v>
      </c>
    </row>
    <row r="445" spans="1:19" ht="15">
      <c r="A445" s="1">
        <v>2</v>
      </c>
      <c r="B445" s="5">
        <v>0.6631944444444444</v>
      </c>
      <c r="C445" s="1" t="s">
        <v>27</v>
      </c>
      <c r="D445" s="1">
        <v>3</v>
      </c>
      <c r="E445" s="1">
        <v>8</v>
      </c>
      <c r="F445" s="1" t="s">
        <v>44</v>
      </c>
      <c r="G445" s="2">
        <v>58.0411</v>
      </c>
      <c r="H445" s="6">
        <f>1+_xlfn.COUNTIFS(A:A,A445,O:O,"&lt;"&amp;O445)</f>
        <v>4</v>
      </c>
      <c r="I445" s="2">
        <f>_xlfn.AVERAGEIF(A:A,A445,G:G)</f>
        <v>51.75946363636363</v>
      </c>
      <c r="J445" s="2">
        <f>G445-I445</f>
        <v>6.281636363636373</v>
      </c>
      <c r="K445" s="2">
        <f>90+J445</f>
        <v>96.28163636363638</v>
      </c>
      <c r="L445" s="2">
        <f>EXP(0.06*K445)</f>
        <v>322.7565041530453</v>
      </c>
      <c r="M445" s="2">
        <f>SUMIF(A:A,A445,L:L)</f>
        <v>3555.3288430701714</v>
      </c>
      <c r="N445" s="3">
        <f>L445/M445</f>
        <v>0.09078105525516787</v>
      </c>
      <c r="O445" s="7">
        <f>1/N445</f>
        <v>11.015514164152362</v>
      </c>
      <c r="P445" s="3">
        <f>IF(O445&gt;21,"",N445)</f>
        <v>0.09078105525516787</v>
      </c>
      <c r="Q445" s="3">
        <f>IF(ISNUMBER(P445),SUMIF(A:A,A445,P:P),"")</f>
        <v>0.8991384603938936</v>
      </c>
      <c r="R445" s="3">
        <f>_xlfn.IFERROR(P445*(1/Q445),"")</f>
        <v>0.10096448906812261</v>
      </c>
      <c r="S445" s="8">
        <f>_xlfn.IFERROR(1/R445,"")</f>
        <v>9.904472446003084</v>
      </c>
    </row>
    <row r="446" spans="1:19" ht="15">
      <c r="A446" s="1">
        <v>2</v>
      </c>
      <c r="B446" s="5">
        <v>0.6631944444444444</v>
      </c>
      <c r="C446" s="1" t="s">
        <v>27</v>
      </c>
      <c r="D446" s="1">
        <v>3</v>
      </c>
      <c r="E446" s="1">
        <v>3</v>
      </c>
      <c r="F446" s="1" t="s">
        <v>39</v>
      </c>
      <c r="G446" s="2">
        <v>57.578399999999995</v>
      </c>
      <c r="H446" s="6">
        <f>1+_xlfn.COUNTIFS(A:A,A446,O:O,"&lt;"&amp;O446)</f>
        <v>5</v>
      </c>
      <c r="I446" s="2">
        <f>_xlfn.AVERAGEIF(A:A,A446,G:G)</f>
        <v>51.75946363636363</v>
      </c>
      <c r="J446" s="2">
        <f>G446-I446</f>
        <v>5.818936363636368</v>
      </c>
      <c r="K446" s="2">
        <f>90+J446</f>
        <v>95.81893636363637</v>
      </c>
      <c r="L446" s="2">
        <f>EXP(0.06*K446)</f>
        <v>313.9193738687208</v>
      </c>
      <c r="M446" s="2">
        <f>SUMIF(A:A,A446,L:L)</f>
        <v>3555.3288430701714</v>
      </c>
      <c r="N446" s="3">
        <f>L446/M446</f>
        <v>0.0882954538735828</v>
      </c>
      <c r="O446" s="7">
        <f>1/N446</f>
        <v>11.32561141179196</v>
      </c>
      <c r="P446" s="3">
        <f>IF(O446&gt;21,"",N446)</f>
        <v>0.0882954538735828</v>
      </c>
      <c r="Q446" s="3">
        <f>IF(ISNUMBER(P446),SUMIF(A:A,A446,P:P),"")</f>
        <v>0.8991384603938936</v>
      </c>
      <c r="R446" s="3">
        <f>_xlfn.IFERROR(P446*(1/Q446),"")</f>
        <v>0.09820006346397686</v>
      </c>
      <c r="S446" s="8">
        <f>_xlfn.IFERROR(1/R446,"")</f>
        <v>10.183292807818136</v>
      </c>
    </row>
    <row r="447" spans="1:19" ht="15">
      <c r="A447" s="1">
        <v>2</v>
      </c>
      <c r="B447" s="5">
        <v>0.6631944444444444</v>
      </c>
      <c r="C447" s="1" t="s">
        <v>27</v>
      </c>
      <c r="D447" s="1">
        <v>3</v>
      </c>
      <c r="E447" s="1">
        <v>2</v>
      </c>
      <c r="F447" s="1" t="s">
        <v>38</v>
      </c>
      <c r="G447" s="2">
        <v>55.11413333333331</v>
      </c>
      <c r="H447" s="6">
        <f>1+_xlfn.COUNTIFS(A:A,A447,O:O,"&lt;"&amp;O447)</f>
        <v>6</v>
      </c>
      <c r="I447" s="2">
        <f>_xlfn.AVERAGEIF(A:A,A447,G:G)</f>
        <v>51.75946363636363</v>
      </c>
      <c r="J447" s="2">
        <f>G447-I447</f>
        <v>3.3546696969696796</v>
      </c>
      <c r="K447" s="2">
        <f>90+J447</f>
        <v>93.35466969696968</v>
      </c>
      <c r="L447" s="2">
        <f>EXP(0.06*K447)</f>
        <v>270.7728240869401</v>
      </c>
      <c r="M447" s="2">
        <f>SUMIF(A:A,A447,L:L)</f>
        <v>3555.3288430701714</v>
      </c>
      <c r="N447" s="3">
        <f>L447/M447</f>
        <v>0.0761597129375849</v>
      </c>
      <c r="O447" s="7">
        <f>1/N447</f>
        <v>13.130301591597766</v>
      </c>
      <c r="P447" s="3">
        <f>IF(O447&gt;21,"",N447)</f>
        <v>0.0761597129375849</v>
      </c>
      <c r="Q447" s="3">
        <f>IF(ISNUMBER(P447),SUMIF(A:A,A447,P:P),"")</f>
        <v>0.8991384603938936</v>
      </c>
      <c r="R447" s="3">
        <f>_xlfn.IFERROR(P447*(1/Q447),"")</f>
        <v>0.08470298657252515</v>
      </c>
      <c r="S447" s="8">
        <f>_xlfn.IFERROR(1/R447,"")</f>
        <v>11.805959157576705</v>
      </c>
    </row>
    <row r="448" spans="1:19" ht="15">
      <c r="A448" s="1">
        <v>2</v>
      </c>
      <c r="B448" s="5">
        <v>0.6631944444444444</v>
      </c>
      <c r="C448" s="1" t="s">
        <v>27</v>
      </c>
      <c r="D448" s="1">
        <v>3</v>
      </c>
      <c r="E448" s="1">
        <v>7</v>
      </c>
      <c r="F448" s="1" t="s">
        <v>43</v>
      </c>
      <c r="G448" s="2">
        <v>51.6528</v>
      </c>
      <c r="H448" s="6">
        <f>1+_xlfn.COUNTIFS(A:A,A448,O:O,"&lt;"&amp;O448)</f>
        <v>7</v>
      </c>
      <c r="I448" s="2">
        <f>_xlfn.AVERAGEIF(A:A,A448,G:G)</f>
        <v>51.75946363636363</v>
      </c>
      <c r="J448" s="2">
        <f>G448-I448</f>
        <v>-0.10666363636362775</v>
      </c>
      <c r="K448" s="2">
        <f>90+J448</f>
        <v>89.89333636363637</v>
      </c>
      <c r="L448" s="2">
        <f>EXP(0.06*K448)</f>
        <v>219.9939798848497</v>
      </c>
      <c r="M448" s="2">
        <f>SUMIF(A:A,A448,L:L)</f>
        <v>3555.3288430701714</v>
      </c>
      <c r="N448" s="3">
        <f>L448/M448</f>
        <v>0.06187725231483114</v>
      </c>
      <c r="O448" s="7">
        <f>1/N448</f>
        <v>16.161027883268073</v>
      </c>
      <c r="P448" s="3">
        <f>IF(O448&gt;21,"",N448)</f>
        <v>0.06187725231483114</v>
      </c>
      <c r="Q448" s="3">
        <f>IF(ISNUMBER(P448),SUMIF(A:A,A448,P:P),"")</f>
        <v>0.8991384603938936</v>
      </c>
      <c r="R448" s="3">
        <f>_xlfn.IFERROR(P448*(1/Q448),"")</f>
        <v>0.06881838008322325</v>
      </c>
      <c r="S448" s="8">
        <f>_xlfn.IFERROR(1/R448,"")</f>
        <v>14.53100172934444</v>
      </c>
    </row>
    <row r="449" spans="1:19" ht="15">
      <c r="A449" s="1">
        <v>2</v>
      </c>
      <c r="B449" s="5">
        <v>0.6631944444444444</v>
      </c>
      <c r="C449" s="1" t="s">
        <v>27</v>
      </c>
      <c r="D449" s="1">
        <v>3</v>
      </c>
      <c r="E449" s="1">
        <v>4</v>
      </c>
      <c r="F449" s="1" t="s">
        <v>40</v>
      </c>
      <c r="G449" s="2">
        <v>40.3897333333333</v>
      </c>
      <c r="H449" s="6">
        <f>1+_xlfn.COUNTIFS(A:A,A449,O:O,"&lt;"&amp;O449)</f>
        <v>9</v>
      </c>
      <c r="I449" s="2">
        <f>_xlfn.AVERAGEIF(A:A,A449,G:G)</f>
        <v>51.75946363636363</v>
      </c>
      <c r="J449" s="2">
        <f>G449-I449</f>
        <v>-11.36973030303033</v>
      </c>
      <c r="K449" s="2">
        <f>90+J449</f>
        <v>78.63026969696966</v>
      </c>
      <c r="L449" s="2">
        <f>EXP(0.06*K449)</f>
        <v>111.92356487228281</v>
      </c>
      <c r="M449" s="2">
        <f>SUMIF(A:A,A449,L:L)</f>
        <v>3555.3288430701714</v>
      </c>
      <c r="N449" s="3">
        <f>L449/M449</f>
        <v>0.03148050990851025</v>
      </c>
      <c r="O449" s="7">
        <f>1/N449</f>
        <v>31.765686226374182</v>
      </c>
      <c r="P449" s="3">
        <f>IF(O449&gt;21,"",N449)</f>
      </c>
      <c r="Q449" s="3">
        <f>IF(ISNUMBER(P449),SUMIF(A:A,A449,P:P),"")</f>
      </c>
      <c r="R449" s="3">
        <f>_xlfn.IFERROR(P449*(1/Q449),"")</f>
      </c>
      <c r="S449" s="8">
        <f>_xlfn.IFERROR(1/R449,"")</f>
      </c>
    </row>
    <row r="450" spans="1:19" ht="15">
      <c r="A450" s="1">
        <v>2</v>
      </c>
      <c r="B450" s="5">
        <v>0.6631944444444444</v>
      </c>
      <c r="C450" s="1" t="s">
        <v>27</v>
      </c>
      <c r="D450" s="1">
        <v>3</v>
      </c>
      <c r="E450" s="1">
        <v>9</v>
      </c>
      <c r="F450" s="1" t="s">
        <v>45</v>
      </c>
      <c r="G450" s="2">
        <v>44.1967333333334</v>
      </c>
      <c r="H450" s="6">
        <f>1+_xlfn.COUNTIFS(A:A,A450,O:O,"&lt;"&amp;O450)</f>
        <v>8</v>
      </c>
      <c r="I450" s="2">
        <f>_xlfn.AVERAGEIF(A:A,A450,G:G)</f>
        <v>51.75946363636363</v>
      </c>
      <c r="J450" s="2">
        <f>G450-I450</f>
        <v>-7.562730303030229</v>
      </c>
      <c r="K450" s="2">
        <f>90+J450</f>
        <v>82.43726969696976</v>
      </c>
      <c r="L450" s="2">
        <f>EXP(0.06*K450)</f>
        <v>140.64460573744228</v>
      </c>
      <c r="M450" s="2">
        <f>SUMIF(A:A,A450,L:L)</f>
        <v>3555.3288430701714</v>
      </c>
      <c r="N450" s="3">
        <f>L450/M450</f>
        <v>0.03955881774806235</v>
      </c>
      <c r="O450" s="7">
        <f>1/N450</f>
        <v>25.278814103310292</v>
      </c>
      <c r="P450" s="3">
        <f>IF(O450&gt;21,"",N450)</f>
      </c>
      <c r="Q450" s="3">
        <f>IF(ISNUMBER(P450),SUMIF(A:A,A450,P:P),"")</f>
      </c>
      <c r="R450" s="3">
        <f>_xlfn.IFERROR(P450*(1/Q450),"")</f>
      </c>
      <c r="S450" s="8">
        <f>_xlfn.IFERROR(1/R450,"")</f>
      </c>
    </row>
    <row r="451" spans="1:19" ht="15">
      <c r="A451" s="1">
        <v>2</v>
      </c>
      <c r="B451" s="5">
        <v>0.6631944444444444</v>
      </c>
      <c r="C451" s="1" t="s">
        <v>27</v>
      </c>
      <c r="D451" s="1">
        <v>3</v>
      </c>
      <c r="E451" s="1">
        <v>10</v>
      </c>
      <c r="F451" s="1" t="s">
        <v>46</v>
      </c>
      <c r="G451" s="2">
        <v>19.1303</v>
      </c>
      <c r="H451" s="6">
        <f>1+_xlfn.COUNTIFS(A:A,A451,O:O,"&lt;"&amp;O451)</f>
        <v>11</v>
      </c>
      <c r="I451" s="2">
        <f>_xlfn.AVERAGEIF(A:A,A451,G:G)</f>
        <v>51.75946363636363</v>
      </c>
      <c r="J451" s="2">
        <f>G451-I451</f>
        <v>-32.62916363636363</v>
      </c>
      <c r="K451" s="2">
        <f>90+J451</f>
        <v>57.37083636363637</v>
      </c>
      <c r="L451" s="2">
        <f>EXP(0.06*K451)</f>
        <v>31.25721350854506</v>
      </c>
      <c r="M451" s="2">
        <f>SUMIF(A:A,A451,L:L)</f>
        <v>3555.3288430701714</v>
      </c>
      <c r="N451" s="3">
        <f>L451/M451</f>
        <v>0.00879165188037942</v>
      </c>
      <c r="O451" s="7">
        <f>1/N451</f>
        <v>113.74426713047278</v>
      </c>
      <c r="P451" s="3">
        <f>IF(O451&gt;21,"",N451)</f>
      </c>
      <c r="Q451" s="3">
        <f>IF(ISNUMBER(P451),SUMIF(A:A,A451,P:P),"")</f>
      </c>
      <c r="R451" s="3">
        <f>_xlfn.IFERROR(P451*(1/Q451),"")</f>
      </c>
      <c r="S451" s="8">
        <f>_xlfn.IFERROR(1/R451,"")</f>
      </c>
    </row>
    <row r="452" spans="1:19" ht="15">
      <c r="A452" s="1">
        <v>2</v>
      </c>
      <c r="B452" s="5">
        <v>0.6631944444444444</v>
      </c>
      <c r="C452" s="1" t="s">
        <v>27</v>
      </c>
      <c r="D452" s="1">
        <v>3</v>
      </c>
      <c r="E452" s="1">
        <v>11</v>
      </c>
      <c r="F452" s="1" t="s">
        <v>47</v>
      </c>
      <c r="G452" s="2">
        <v>33.6665333333333</v>
      </c>
      <c r="H452" s="6">
        <f>1+_xlfn.COUNTIFS(A:A,A452,O:O,"&lt;"&amp;O452)</f>
        <v>10</v>
      </c>
      <c r="I452" s="2">
        <f>_xlfn.AVERAGEIF(A:A,A452,G:G)</f>
        <v>51.75946363636363</v>
      </c>
      <c r="J452" s="2">
        <f>G452-I452</f>
        <v>-18.09293030303033</v>
      </c>
      <c r="K452" s="2">
        <f>90+J452</f>
        <v>71.90706969696967</v>
      </c>
      <c r="L452" s="2">
        <f>EXP(0.06*K452)</f>
        <v>74.7705567997844</v>
      </c>
      <c r="M452" s="2">
        <f>SUMIF(A:A,A452,L:L)</f>
        <v>3555.3288430701714</v>
      </c>
      <c r="N452" s="3">
        <f>L452/M452</f>
        <v>0.021030560069154384</v>
      </c>
      <c r="O452" s="7">
        <f>1/N452</f>
        <v>47.54985110770799</v>
      </c>
      <c r="P452" s="3">
        <f>IF(O452&gt;21,"",N452)</f>
      </c>
      <c r="Q452" s="3">
        <f>IF(ISNUMBER(P452),SUMIF(A:A,A452,P:P),"")</f>
      </c>
      <c r="R452" s="3">
        <f>_xlfn.IFERROR(P452*(1/Q452),"")</f>
      </c>
      <c r="S452" s="8">
        <f>_xlfn.IFERROR(1/R452,"")</f>
      </c>
    </row>
    <row r="453" spans="1:19" ht="15">
      <c r="A453" s="1">
        <v>25</v>
      </c>
      <c r="B453" s="5">
        <v>0.6673611111111111</v>
      </c>
      <c r="C453" s="1" t="s">
        <v>152</v>
      </c>
      <c r="D453" s="1">
        <v>7</v>
      </c>
      <c r="E453" s="1">
        <v>1</v>
      </c>
      <c r="F453" s="1" t="s">
        <v>228</v>
      </c>
      <c r="G453" s="2">
        <v>70.7103333333333</v>
      </c>
      <c r="H453" s="6">
        <f>1+_xlfn.COUNTIFS(A:A,A453,O:O,"&lt;"&amp;O453)</f>
        <v>1</v>
      </c>
      <c r="I453" s="2">
        <f>_xlfn.AVERAGEIF(A:A,A453,G:G)</f>
        <v>47.90893111111112</v>
      </c>
      <c r="J453" s="2">
        <f>G453-I453</f>
        <v>22.801402222222173</v>
      </c>
      <c r="K453" s="2">
        <f>90+J453</f>
        <v>112.80140222222218</v>
      </c>
      <c r="L453" s="2">
        <f>EXP(0.06*K453)</f>
        <v>869.644174650869</v>
      </c>
      <c r="M453" s="2">
        <f>SUMIF(A:A,A453,L:L)</f>
        <v>4501.438791566649</v>
      </c>
      <c r="N453" s="3">
        <f>L453/M453</f>
        <v>0.19319249131636068</v>
      </c>
      <c r="O453" s="7">
        <f>1/N453</f>
        <v>5.17618460834722</v>
      </c>
      <c r="P453" s="3">
        <f>IF(O453&gt;21,"",N453)</f>
        <v>0.19319249131636068</v>
      </c>
      <c r="Q453" s="3">
        <f>IF(ISNUMBER(P453),SUMIF(A:A,A453,P:P),"")</f>
        <v>0.8532055742638085</v>
      </c>
      <c r="R453" s="3">
        <f>_xlfn.IFERROR(P453*(1/Q453),"")</f>
        <v>0.22643135153337166</v>
      </c>
      <c r="S453" s="8">
        <f>_xlfn.IFERROR(1/R453,"")</f>
        <v>4.416349561260376</v>
      </c>
    </row>
    <row r="454" spans="1:19" ht="15">
      <c r="A454" s="1">
        <v>25</v>
      </c>
      <c r="B454" s="5">
        <v>0.6673611111111111</v>
      </c>
      <c r="C454" s="1" t="s">
        <v>152</v>
      </c>
      <c r="D454" s="1">
        <v>7</v>
      </c>
      <c r="E454" s="1">
        <v>14</v>
      </c>
      <c r="F454" s="1" t="s">
        <v>237</v>
      </c>
      <c r="G454" s="2">
        <v>69.2991333333334</v>
      </c>
      <c r="H454" s="6">
        <f>1+_xlfn.COUNTIFS(A:A,A454,O:O,"&lt;"&amp;O454)</f>
        <v>2</v>
      </c>
      <c r="I454" s="2">
        <f>_xlfn.AVERAGEIF(A:A,A454,G:G)</f>
        <v>47.90893111111112</v>
      </c>
      <c r="J454" s="2">
        <f>G454-I454</f>
        <v>21.39020222222228</v>
      </c>
      <c r="K454" s="2">
        <f>90+J454</f>
        <v>111.39020222222229</v>
      </c>
      <c r="L454" s="2">
        <f>EXP(0.06*K454)</f>
        <v>799.0408999128573</v>
      </c>
      <c r="M454" s="2">
        <f>SUMIF(A:A,A454,L:L)</f>
        <v>4501.438791566649</v>
      </c>
      <c r="N454" s="3">
        <f>L454/M454</f>
        <v>0.17750788956851832</v>
      </c>
      <c r="O454" s="7">
        <f>1/N454</f>
        <v>5.633552415223766</v>
      </c>
      <c r="P454" s="3">
        <f>IF(O454&gt;21,"",N454)</f>
        <v>0.17750788956851832</v>
      </c>
      <c r="Q454" s="3">
        <f>IF(ISNUMBER(P454),SUMIF(A:A,A454,P:P),"")</f>
        <v>0.8532055742638085</v>
      </c>
      <c r="R454" s="3">
        <f>_xlfn.IFERROR(P454*(1/Q454),"")</f>
        <v>0.2080482065786802</v>
      </c>
      <c r="S454" s="8">
        <f>_xlfn.IFERROR(1/R454,"")</f>
        <v>4.806578323576259</v>
      </c>
    </row>
    <row r="455" spans="1:19" ht="15">
      <c r="A455" s="1">
        <v>25</v>
      </c>
      <c r="B455" s="5">
        <v>0.6673611111111111</v>
      </c>
      <c r="C455" s="1" t="s">
        <v>152</v>
      </c>
      <c r="D455" s="1">
        <v>7</v>
      </c>
      <c r="E455" s="1">
        <v>12</v>
      </c>
      <c r="F455" s="1" t="s">
        <v>235</v>
      </c>
      <c r="G455" s="2">
        <v>61.9127333333333</v>
      </c>
      <c r="H455" s="6">
        <f>1+_xlfn.COUNTIFS(A:A,A455,O:O,"&lt;"&amp;O455)</f>
        <v>3</v>
      </c>
      <c r="I455" s="2">
        <f>_xlfn.AVERAGEIF(A:A,A455,G:G)</f>
        <v>47.90893111111112</v>
      </c>
      <c r="J455" s="2">
        <f>G455-I455</f>
        <v>14.003802222222177</v>
      </c>
      <c r="K455" s="2">
        <f>90+J455</f>
        <v>104.00380222222218</v>
      </c>
      <c r="L455" s="2">
        <f>EXP(0.06*K455)</f>
        <v>512.975524411286</v>
      </c>
      <c r="M455" s="2">
        <f>SUMIF(A:A,A455,L:L)</f>
        <v>4501.438791566649</v>
      </c>
      <c r="N455" s="3">
        <f>L455/M455</f>
        <v>0.11395812498269105</v>
      </c>
      <c r="O455" s="7">
        <f>1/N455</f>
        <v>8.775153155177735</v>
      </c>
      <c r="P455" s="3">
        <f>IF(O455&gt;21,"",N455)</f>
        <v>0.11395812498269105</v>
      </c>
      <c r="Q455" s="3">
        <f>IF(ISNUMBER(P455),SUMIF(A:A,A455,P:P),"")</f>
        <v>0.8532055742638085</v>
      </c>
      <c r="R455" s="3">
        <f>_xlfn.IFERROR(P455*(1/Q455),"")</f>
        <v>0.133564674704593</v>
      </c>
      <c r="S455" s="8">
        <f>_xlfn.IFERROR(1/R455,"")</f>
        <v>7.487009587016291</v>
      </c>
    </row>
    <row r="456" spans="1:19" ht="15">
      <c r="A456" s="1">
        <v>25</v>
      </c>
      <c r="B456" s="5">
        <v>0.6673611111111111</v>
      </c>
      <c r="C456" s="1" t="s">
        <v>152</v>
      </c>
      <c r="D456" s="1">
        <v>7</v>
      </c>
      <c r="E456" s="1">
        <v>5</v>
      </c>
      <c r="F456" s="1" t="s">
        <v>230</v>
      </c>
      <c r="G456" s="2">
        <v>54.16760000000001</v>
      </c>
      <c r="H456" s="6">
        <f>1+_xlfn.COUNTIFS(A:A,A456,O:O,"&lt;"&amp;O456)</f>
        <v>4</v>
      </c>
      <c r="I456" s="2">
        <f>_xlfn.AVERAGEIF(A:A,A456,G:G)</f>
        <v>47.90893111111112</v>
      </c>
      <c r="J456" s="2">
        <f>G456-I456</f>
        <v>6.258668888888884</v>
      </c>
      <c r="K456" s="2">
        <f>90+J456</f>
        <v>96.25866888888888</v>
      </c>
      <c r="L456" s="2">
        <f>EXP(0.06*K456)</f>
        <v>322.31203636094284</v>
      </c>
      <c r="M456" s="2">
        <f>SUMIF(A:A,A456,L:L)</f>
        <v>4501.438791566649</v>
      </c>
      <c r="N456" s="3">
        <f>L456/M456</f>
        <v>0.07160200355601583</v>
      </c>
      <c r="O456" s="7">
        <f>1/N456</f>
        <v>13.966089639065448</v>
      </c>
      <c r="P456" s="3">
        <f>IF(O456&gt;21,"",N456)</f>
        <v>0.07160200355601583</v>
      </c>
      <c r="Q456" s="3">
        <f>IF(ISNUMBER(P456),SUMIF(A:A,A456,P:P),"")</f>
        <v>0.8532055742638085</v>
      </c>
      <c r="R456" s="3">
        <f>_xlfn.IFERROR(P456*(1/Q456),"")</f>
        <v>0.08392116239723102</v>
      </c>
      <c r="S456" s="8">
        <f>_xlfn.IFERROR(1/R456,"")</f>
        <v>11.915945530718663</v>
      </c>
    </row>
    <row r="457" spans="1:19" ht="15">
      <c r="A457" s="1">
        <v>25</v>
      </c>
      <c r="B457" s="5">
        <v>0.6673611111111111</v>
      </c>
      <c r="C457" s="1" t="s">
        <v>152</v>
      </c>
      <c r="D457" s="1">
        <v>7</v>
      </c>
      <c r="E457" s="1">
        <v>16</v>
      </c>
      <c r="F457" s="1" t="s">
        <v>239</v>
      </c>
      <c r="G457" s="2">
        <v>53.6992666666667</v>
      </c>
      <c r="H457" s="6">
        <f>1+_xlfn.COUNTIFS(A:A,A457,O:O,"&lt;"&amp;O457)</f>
        <v>5</v>
      </c>
      <c r="I457" s="2">
        <f>_xlfn.AVERAGEIF(A:A,A457,G:G)</f>
        <v>47.90893111111112</v>
      </c>
      <c r="J457" s="2">
        <f>G457-I457</f>
        <v>5.790335555555579</v>
      </c>
      <c r="K457" s="2">
        <f>90+J457</f>
        <v>95.79033555555557</v>
      </c>
      <c r="L457" s="2">
        <f>EXP(0.06*K457)</f>
        <v>313.38113495694824</v>
      </c>
      <c r="M457" s="2">
        <f>SUMIF(A:A,A457,L:L)</f>
        <v>4501.438791566649</v>
      </c>
      <c r="N457" s="3">
        <f>L457/M457</f>
        <v>0.06961799315011484</v>
      </c>
      <c r="O457" s="7">
        <f>1/N457</f>
        <v>14.364102651504691</v>
      </c>
      <c r="P457" s="3">
        <f>IF(O457&gt;21,"",N457)</f>
        <v>0.06961799315011484</v>
      </c>
      <c r="Q457" s="3">
        <f>IF(ISNUMBER(P457),SUMIF(A:A,A457,P:P),"")</f>
        <v>0.8532055742638085</v>
      </c>
      <c r="R457" s="3">
        <f>_xlfn.IFERROR(P457*(1/Q457),"")</f>
        <v>0.08159580205530768</v>
      </c>
      <c r="S457" s="8">
        <f>_xlfn.IFERROR(1/R457,"")</f>
        <v>12.255532451561354</v>
      </c>
    </row>
    <row r="458" spans="1:19" ht="15">
      <c r="A458" s="1">
        <v>25</v>
      </c>
      <c r="B458" s="5">
        <v>0.6673611111111111</v>
      </c>
      <c r="C458" s="1" t="s">
        <v>152</v>
      </c>
      <c r="D458" s="1">
        <v>7</v>
      </c>
      <c r="E458" s="1">
        <v>3</v>
      </c>
      <c r="F458" s="1" t="s">
        <v>229</v>
      </c>
      <c r="G458" s="2">
        <v>52.0430333333333</v>
      </c>
      <c r="H458" s="6">
        <f>1+_xlfn.COUNTIFS(A:A,A458,O:O,"&lt;"&amp;O458)</f>
        <v>6</v>
      </c>
      <c r="I458" s="2">
        <f>_xlfn.AVERAGEIF(A:A,A458,G:G)</f>
        <v>47.90893111111112</v>
      </c>
      <c r="J458" s="2">
        <f>G458-I458</f>
        <v>4.134102222222175</v>
      </c>
      <c r="K458" s="2">
        <f>90+J458</f>
        <v>94.13410222222217</v>
      </c>
      <c r="L458" s="2">
        <f>EXP(0.06*K458)</f>
        <v>283.7365405068085</v>
      </c>
      <c r="M458" s="2">
        <f>SUMIF(A:A,A458,L:L)</f>
        <v>4501.438791566649</v>
      </c>
      <c r="N458" s="3">
        <f>L458/M458</f>
        <v>0.06303241111228325</v>
      </c>
      <c r="O458" s="7">
        <f>1/N458</f>
        <v>15.864854006911502</v>
      </c>
      <c r="P458" s="3">
        <f>IF(O458&gt;21,"",N458)</f>
        <v>0.06303241111228325</v>
      </c>
      <c r="Q458" s="3">
        <f>IF(ISNUMBER(P458),SUMIF(A:A,A458,P:P),"")</f>
        <v>0.8532055742638085</v>
      </c>
      <c r="R458" s="3">
        <f>_xlfn.IFERROR(P458*(1/Q458),"")</f>
        <v>0.07387716748882119</v>
      </c>
      <c r="S458" s="8">
        <f>_xlfn.IFERROR(1/R458,"")</f>
        <v>13.535981873578413</v>
      </c>
    </row>
    <row r="459" spans="1:19" ht="15">
      <c r="A459" s="1">
        <v>25</v>
      </c>
      <c r="B459" s="5">
        <v>0.6673611111111111</v>
      </c>
      <c r="C459" s="1" t="s">
        <v>152</v>
      </c>
      <c r="D459" s="1">
        <v>7</v>
      </c>
      <c r="E459" s="1">
        <v>10</v>
      </c>
      <c r="F459" s="1" t="s">
        <v>234</v>
      </c>
      <c r="G459" s="2">
        <v>50.1085</v>
      </c>
      <c r="H459" s="6">
        <f>1+_xlfn.COUNTIFS(A:A,A459,O:O,"&lt;"&amp;O459)</f>
        <v>7</v>
      </c>
      <c r="I459" s="2">
        <f>_xlfn.AVERAGEIF(A:A,A459,G:G)</f>
        <v>47.90893111111112</v>
      </c>
      <c r="J459" s="2">
        <f>G459-I459</f>
        <v>2.1995688888888765</v>
      </c>
      <c r="K459" s="2">
        <f>90+J459</f>
        <v>92.19956888888888</v>
      </c>
      <c r="L459" s="2">
        <f>EXP(0.06*K459)</f>
        <v>252.64216837446622</v>
      </c>
      <c r="M459" s="2">
        <f>SUMIF(A:A,A459,L:L)</f>
        <v>4501.438791566649</v>
      </c>
      <c r="N459" s="3">
        <f>L459/M459</f>
        <v>0.056124759232045095</v>
      </c>
      <c r="O459" s="7">
        <f>1/N459</f>
        <v>17.817448371859353</v>
      </c>
      <c r="P459" s="3">
        <f>IF(O459&gt;21,"",N459)</f>
        <v>0.056124759232045095</v>
      </c>
      <c r="Q459" s="3">
        <f>IF(ISNUMBER(P459),SUMIF(A:A,A459,P:P),"")</f>
        <v>0.8532055742638085</v>
      </c>
      <c r="R459" s="3">
        <f>_xlfn.IFERROR(P459*(1/Q459),"")</f>
        <v>0.06578105081002611</v>
      </c>
      <c r="S459" s="8">
        <f>_xlfn.IFERROR(1/R459,"")</f>
        <v>15.201946270028019</v>
      </c>
    </row>
    <row r="460" spans="1:19" ht="15">
      <c r="A460" s="1">
        <v>25</v>
      </c>
      <c r="B460" s="5">
        <v>0.6673611111111111</v>
      </c>
      <c r="C460" s="1" t="s">
        <v>152</v>
      </c>
      <c r="D460" s="1">
        <v>7</v>
      </c>
      <c r="E460" s="1">
        <v>9</v>
      </c>
      <c r="F460" s="1" t="s">
        <v>233</v>
      </c>
      <c r="G460" s="2">
        <v>50.0122333333333</v>
      </c>
      <c r="H460" s="6">
        <f>1+_xlfn.COUNTIFS(A:A,A460,O:O,"&lt;"&amp;O460)</f>
        <v>8</v>
      </c>
      <c r="I460" s="2">
        <f>_xlfn.AVERAGEIF(A:A,A460,G:G)</f>
        <v>47.90893111111112</v>
      </c>
      <c r="J460" s="2">
        <f>G460-I460</f>
        <v>2.103302222222176</v>
      </c>
      <c r="K460" s="2">
        <f>90+J460</f>
        <v>92.10330222222217</v>
      </c>
      <c r="L460" s="2">
        <f>EXP(0.06*K460)</f>
        <v>251.1871134538596</v>
      </c>
      <c r="M460" s="2">
        <f>SUMIF(A:A,A460,L:L)</f>
        <v>4501.438791566649</v>
      </c>
      <c r="N460" s="3">
        <f>L460/M460</f>
        <v>0.055801517044828726</v>
      </c>
      <c r="O460" s="7">
        <f>1/N460</f>
        <v>17.92065974114359</v>
      </c>
      <c r="P460" s="3">
        <f>IF(O460&gt;21,"",N460)</f>
        <v>0.055801517044828726</v>
      </c>
      <c r="Q460" s="3">
        <f>IF(ISNUMBER(P460),SUMIF(A:A,A460,P:P),"")</f>
        <v>0.8532055742638085</v>
      </c>
      <c r="R460" s="3">
        <f>_xlfn.IFERROR(P460*(1/Q460),"")</f>
        <v>0.06540219465042438</v>
      </c>
      <c r="S460" s="8">
        <f>_xlfn.IFERROR(1/R460,"")</f>
        <v>15.290006785628734</v>
      </c>
    </row>
    <row r="461" spans="1:19" ht="15">
      <c r="A461" s="1">
        <v>25</v>
      </c>
      <c r="B461" s="5">
        <v>0.6673611111111111</v>
      </c>
      <c r="C461" s="1" t="s">
        <v>152</v>
      </c>
      <c r="D461" s="1">
        <v>7</v>
      </c>
      <c r="E461" s="1">
        <v>6</v>
      </c>
      <c r="F461" s="1" t="s">
        <v>231</v>
      </c>
      <c r="G461" s="2">
        <v>48.953933333333396</v>
      </c>
      <c r="H461" s="6">
        <f>1+_xlfn.COUNTIFS(A:A,A461,O:O,"&lt;"&amp;O461)</f>
        <v>9</v>
      </c>
      <c r="I461" s="2">
        <f>_xlfn.AVERAGEIF(A:A,A461,G:G)</f>
        <v>47.90893111111112</v>
      </c>
      <c r="J461" s="2">
        <f>G461-I461</f>
        <v>1.0450022222222728</v>
      </c>
      <c r="K461" s="2">
        <f>90+J461</f>
        <v>91.04500222222228</v>
      </c>
      <c r="L461" s="2">
        <f>EXP(0.06*K461)</f>
        <v>235.73307654396996</v>
      </c>
      <c r="M461" s="2">
        <f>SUMIF(A:A,A461,L:L)</f>
        <v>4501.438791566649</v>
      </c>
      <c r="N461" s="3">
        <f>L461/M461</f>
        <v>0.052368384300950824</v>
      </c>
      <c r="O461" s="7">
        <f>1/N461</f>
        <v>19.095490787976125</v>
      </c>
      <c r="P461" s="3">
        <f>IF(O461&gt;21,"",N461)</f>
        <v>0.052368384300950824</v>
      </c>
      <c r="Q461" s="3">
        <f>IF(ISNUMBER(P461),SUMIF(A:A,A461,P:P),"")</f>
        <v>0.8532055742638085</v>
      </c>
      <c r="R461" s="3">
        <f>_xlfn.IFERROR(P461*(1/Q461),"")</f>
        <v>0.06137838978154481</v>
      </c>
      <c r="S461" s="8">
        <f>_xlfn.IFERROR(1/R461,"")</f>
        <v>16.292379183604435</v>
      </c>
    </row>
    <row r="462" spans="1:19" ht="15">
      <c r="A462" s="1">
        <v>25</v>
      </c>
      <c r="B462" s="5">
        <v>0.6673611111111111</v>
      </c>
      <c r="C462" s="1" t="s">
        <v>152</v>
      </c>
      <c r="D462" s="1">
        <v>7</v>
      </c>
      <c r="E462" s="1">
        <v>7</v>
      </c>
      <c r="F462" s="1" t="s">
        <v>232</v>
      </c>
      <c r="G462" s="2">
        <v>44.7943</v>
      </c>
      <c r="H462" s="6">
        <f>1+_xlfn.COUNTIFS(A:A,A462,O:O,"&lt;"&amp;O462)</f>
        <v>10</v>
      </c>
      <c r="I462" s="2">
        <f>_xlfn.AVERAGEIF(A:A,A462,G:G)</f>
        <v>47.90893111111112</v>
      </c>
      <c r="J462" s="2">
        <f>G462-I462</f>
        <v>-3.114631111111123</v>
      </c>
      <c r="K462" s="2">
        <f>90+J462</f>
        <v>86.88536888888888</v>
      </c>
      <c r="L462" s="2">
        <f>EXP(0.06*K462)</f>
        <v>183.66659555985996</v>
      </c>
      <c r="M462" s="2">
        <f>SUMIF(A:A,A462,L:L)</f>
        <v>4501.438791566649</v>
      </c>
      <c r="N462" s="3">
        <f>L462/M462</f>
        <v>0.04080175340914453</v>
      </c>
      <c r="O462" s="7">
        <f>1/N462</f>
        <v>24.508750640502598</v>
      </c>
      <c r="P462" s="3">
        <f>IF(O462&gt;21,"",N462)</f>
      </c>
      <c r="Q462" s="3">
        <f>IF(ISNUMBER(P462),SUMIF(A:A,A462,P:P),"")</f>
      </c>
      <c r="R462" s="3">
        <f>_xlfn.IFERROR(P462*(1/Q462),"")</f>
      </c>
      <c r="S462" s="8">
        <f>_xlfn.IFERROR(1/R462,"")</f>
      </c>
    </row>
    <row r="463" spans="1:19" ht="15">
      <c r="A463" s="1">
        <v>25</v>
      </c>
      <c r="B463" s="5">
        <v>0.6673611111111111</v>
      </c>
      <c r="C463" s="1" t="s">
        <v>152</v>
      </c>
      <c r="D463" s="1">
        <v>7</v>
      </c>
      <c r="E463" s="1">
        <v>11</v>
      </c>
      <c r="F463" s="1" t="s">
        <v>153</v>
      </c>
      <c r="G463" s="2">
        <v>32.0075</v>
      </c>
      <c r="H463" s="6">
        <f>1+_xlfn.COUNTIFS(A:A,A463,O:O,"&lt;"&amp;O463)</f>
        <v>14</v>
      </c>
      <c r="I463" s="2">
        <f>_xlfn.AVERAGEIF(A:A,A463,G:G)</f>
        <v>47.90893111111112</v>
      </c>
      <c r="J463" s="2">
        <f>G463-I463</f>
        <v>-15.901431111111123</v>
      </c>
      <c r="K463" s="2">
        <f>90+J463</f>
        <v>74.09856888888888</v>
      </c>
      <c r="L463" s="2">
        <f>EXP(0.06*K463)</f>
        <v>85.27779749470149</v>
      </c>
      <c r="M463" s="2">
        <f>SUMIF(A:A,A463,L:L)</f>
        <v>4501.438791566649</v>
      </c>
      <c r="N463" s="3">
        <f>L463/M463</f>
        <v>0.018944564492239156</v>
      </c>
      <c r="O463" s="7">
        <f>1/N463</f>
        <v>52.78558926016276</v>
      </c>
      <c r="P463" s="3">
        <f>IF(O463&gt;21,"",N463)</f>
      </c>
      <c r="Q463" s="3">
        <f>IF(ISNUMBER(P463),SUMIF(A:A,A463,P:P),"")</f>
      </c>
      <c r="R463" s="3">
        <f>_xlfn.IFERROR(P463*(1/Q463),"")</f>
      </c>
      <c r="S463" s="8">
        <f>_xlfn.IFERROR(1/R463,"")</f>
      </c>
    </row>
    <row r="464" spans="1:19" ht="15">
      <c r="A464" s="1">
        <v>25</v>
      </c>
      <c r="B464" s="5">
        <v>0.6673611111111111</v>
      </c>
      <c r="C464" s="1" t="s">
        <v>152</v>
      </c>
      <c r="D464" s="1">
        <v>7</v>
      </c>
      <c r="E464" s="1">
        <v>13</v>
      </c>
      <c r="F464" s="1" t="s">
        <v>236</v>
      </c>
      <c r="G464" s="2">
        <v>32.5782333333333</v>
      </c>
      <c r="H464" s="6">
        <f>1+_xlfn.COUNTIFS(A:A,A464,O:O,"&lt;"&amp;O464)</f>
        <v>13</v>
      </c>
      <c r="I464" s="2">
        <f>_xlfn.AVERAGEIF(A:A,A464,G:G)</f>
        <v>47.90893111111112</v>
      </c>
      <c r="J464" s="2">
        <f>G464-I464</f>
        <v>-15.330697777777821</v>
      </c>
      <c r="K464" s="2">
        <f>90+J464</f>
        <v>74.66930222222217</v>
      </c>
      <c r="L464" s="2">
        <f>EXP(0.06*K464)</f>
        <v>88.24862662181994</v>
      </c>
      <c r="M464" s="2">
        <f>SUMIF(A:A,A464,L:L)</f>
        <v>4501.438791566649</v>
      </c>
      <c r="N464" s="3">
        <f>L464/M464</f>
        <v>0.019604537728504023</v>
      </c>
      <c r="O464" s="7">
        <f>1/N464</f>
        <v>51.00859881771401</v>
      </c>
      <c r="P464" s="3">
        <f>IF(O464&gt;21,"",N464)</f>
      </c>
      <c r="Q464" s="3">
        <f>IF(ISNUMBER(P464),SUMIF(A:A,A464,P:P),"")</f>
      </c>
      <c r="R464" s="3">
        <f>_xlfn.IFERROR(P464*(1/Q464),"")</f>
      </c>
      <c r="S464" s="8">
        <f>_xlfn.IFERROR(1/R464,"")</f>
      </c>
    </row>
    <row r="465" spans="1:19" ht="15">
      <c r="A465" s="1">
        <v>25</v>
      </c>
      <c r="B465" s="5">
        <v>0.6673611111111111</v>
      </c>
      <c r="C465" s="1" t="s">
        <v>152</v>
      </c>
      <c r="D465" s="1">
        <v>7</v>
      </c>
      <c r="E465" s="1">
        <v>15</v>
      </c>
      <c r="F465" s="1" t="s">
        <v>238</v>
      </c>
      <c r="G465" s="2">
        <v>34.1449666666667</v>
      </c>
      <c r="H465" s="6">
        <f>1+_xlfn.COUNTIFS(A:A,A465,O:O,"&lt;"&amp;O465)</f>
        <v>12</v>
      </c>
      <c r="I465" s="2">
        <f>_xlfn.AVERAGEIF(A:A,A465,G:G)</f>
        <v>47.90893111111112</v>
      </c>
      <c r="J465" s="2">
        <f>G465-I465</f>
        <v>-13.763964444444426</v>
      </c>
      <c r="K465" s="2">
        <f>90+J465</f>
        <v>76.23603555555557</v>
      </c>
      <c r="L465" s="2">
        <f>EXP(0.06*K465)</f>
        <v>96.94677662553731</v>
      </c>
      <c r="M465" s="2">
        <f>SUMIF(A:A,A465,L:L)</f>
        <v>4501.438791566649</v>
      </c>
      <c r="N465" s="3">
        <f>L465/M465</f>
        <v>0.02153684213304534</v>
      </c>
      <c r="O465" s="7">
        <f>1/N465</f>
        <v>46.4320625011982</v>
      </c>
      <c r="P465" s="3">
        <f>IF(O465&gt;21,"",N465)</f>
      </c>
      <c r="Q465" s="3">
        <f>IF(ISNUMBER(P465),SUMIF(A:A,A465,P:P),"")</f>
      </c>
      <c r="R465" s="3">
        <f>_xlfn.IFERROR(P465*(1/Q465),"")</f>
      </c>
      <c r="S465" s="8">
        <f>_xlfn.IFERROR(1/R465,"")</f>
      </c>
    </row>
    <row r="466" spans="1:19" ht="15">
      <c r="A466" s="1">
        <v>25</v>
      </c>
      <c r="B466" s="5">
        <v>0.6673611111111111</v>
      </c>
      <c r="C466" s="1" t="s">
        <v>152</v>
      </c>
      <c r="D466" s="1">
        <v>7</v>
      </c>
      <c r="E466" s="1">
        <v>17</v>
      </c>
      <c r="F466" s="1" t="s">
        <v>240</v>
      </c>
      <c r="G466" s="2">
        <v>42.5941666666667</v>
      </c>
      <c r="H466" s="6">
        <f>1+_xlfn.COUNTIFS(A:A,A466,O:O,"&lt;"&amp;O466)</f>
        <v>11</v>
      </c>
      <c r="I466" s="2">
        <f>_xlfn.AVERAGEIF(A:A,A466,G:G)</f>
        <v>47.90893111111112</v>
      </c>
      <c r="J466" s="2">
        <f>G466-I466</f>
        <v>-5.314764444444421</v>
      </c>
      <c r="K466" s="2">
        <f>90+J466</f>
        <v>84.68523555555558</v>
      </c>
      <c r="L466" s="2">
        <f>EXP(0.06*K466)</f>
        <v>160.95327948438253</v>
      </c>
      <c r="M466" s="2">
        <f>SUMIF(A:A,A466,L:L)</f>
        <v>4501.438791566649</v>
      </c>
      <c r="N466" s="3">
        <f>L466/M466</f>
        <v>0.03575596313470376</v>
      </c>
      <c r="O466" s="7">
        <f>1/N466</f>
        <v>27.967362988732567</v>
      </c>
      <c r="P466" s="3">
        <f>IF(O466&gt;21,"",N466)</f>
      </c>
      <c r="Q466" s="3">
        <f>IF(ISNUMBER(P466),SUMIF(A:A,A466,P:P),"")</f>
      </c>
      <c r="R466" s="3">
        <f>_xlfn.IFERROR(P466*(1/Q466),"")</f>
      </c>
      <c r="S466" s="8">
        <f>_xlfn.IFERROR(1/R466,"")</f>
      </c>
    </row>
    <row r="467" spans="1:19" ht="15">
      <c r="A467" s="1">
        <v>25</v>
      </c>
      <c r="B467" s="5">
        <v>0.6673611111111111</v>
      </c>
      <c r="C467" s="1" t="s">
        <v>152</v>
      </c>
      <c r="D467" s="1">
        <v>7</v>
      </c>
      <c r="E467" s="1">
        <v>18</v>
      </c>
      <c r="F467" s="1" t="s">
        <v>241</v>
      </c>
      <c r="G467" s="2">
        <v>21.608033333333303</v>
      </c>
      <c r="H467" s="6">
        <f>1+_xlfn.COUNTIFS(A:A,A467,O:O,"&lt;"&amp;O467)</f>
        <v>15</v>
      </c>
      <c r="I467" s="2">
        <f>_xlfn.AVERAGEIF(A:A,A467,G:G)</f>
        <v>47.90893111111112</v>
      </c>
      <c r="J467" s="2">
        <f>G467-I467</f>
        <v>-26.30089777777782</v>
      </c>
      <c r="K467" s="2">
        <f>90+J467</f>
        <v>63.69910222222218</v>
      </c>
      <c r="L467" s="2">
        <f>EXP(0.06*K467)</f>
        <v>45.69304660833927</v>
      </c>
      <c r="M467" s="2">
        <f>SUMIF(A:A,A467,L:L)</f>
        <v>4501.438791566649</v>
      </c>
      <c r="N467" s="3">
        <f>L467/M467</f>
        <v>0.010150764838554338</v>
      </c>
      <c r="O467" s="7">
        <f>1/N467</f>
        <v>98.51474405178112</v>
      </c>
      <c r="P467" s="3">
        <f>IF(O467&gt;21,"",N467)</f>
      </c>
      <c r="Q467" s="3">
        <f>IF(ISNUMBER(P467),SUMIF(A:A,A467,P:P),"")</f>
      </c>
      <c r="R467" s="3">
        <f>_xlfn.IFERROR(P467*(1/Q467),"")</f>
      </c>
      <c r="S467" s="8">
        <f>_xlfn.IFERROR(1/R467,"")</f>
      </c>
    </row>
    <row r="468" spans="1:19" ht="15">
      <c r="A468" s="1">
        <v>52</v>
      </c>
      <c r="B468" s="5">
        <v>0.6701388888888888</v>
      </c>
      <c r="C468" s="1" t="s">
        <v>472</v>
      </c>
      <c r="D468" s="1">
        <v>8</v>
      </c>
      <c r="E468" s="1">
        <v>6</v>
      </c>
      <c r="F468" s="1" t="s">
        <v>507</v>
      </c>
      <c r="G468" s="2">
        <v>80.7499</v>
      </c>
      <c r="H468" s="6">
        <f>1+_xlfn.COUNTIFS(A:A,A468,O:O,"&lt;"&amp;O468)</f>
        <v>1</v>
      </c>
      <c r="I468" s="2">
        <f>_xlfn.AVERAGEIF(A:A,A468,G:G)</f>
        <v>51.254287878787885</v>
      </c>
      <c r="J468" s="2">
        <f>G468-I468</f>
        <v>29.495612121212112</v>
      </c>
      <c r="K468" s="2">
        <f>90+J468</f>
        <v>119.4956121212121</v>
      </c>
      <c r="L468" s="2">
        <f>EXP(0.06*K468)</f>
        <v>1299.5024342142196</v>
      </c>
      <c r="M468" s="2">
        <f>SUMIF(A:A,A468,L:L)</f>
        <v>3614.4530735965113</v>
      </c>
      <c r="N468" s="3">
        <f>L468/M468</f>
        <v>0.35952948004970714</v>
      </c>
      <c r="O468" s="7">
        <f>1/N468</f>
        <v>2.7814130842949067</v>
      </c>
      <c r="P468" s="3">
        <f>IF(O468&gt;21,"",N468)</f>
        <v>0.35952948004970714</v>
      </c>
      <c r="Q468" s="3">
        <f>IF(ISNUMBER(P468),SUMIF(A:A,A468,P:P),"")</f>
        <v>0.8405323488702552</v>
      </c>
      <c r="R468" s="3">
        <f>_xlfn.IFERROR(P468*(1/Q468),"")</f>
        <v>0.4277402059931951</v>
      </c>
      <c r="S468" s="8">
        <f>_xlfn.IFERROR(1/R468,"")</f>
        <v>2.337867672920859</v>
      </c>
    </row>
    <row r="469" spans="1:19" ht="15">
      <c r="A469" s="1">
        <v>52</v>
      </c>
      <c r="B469" s="5">
        <v>0.6701388888888888</v>
      </c>
      <c r="C469" s="1" t="s">
        <v>472</v>
      </c>
      <c r="D469" s="1">
        <v>8</v>
      </c>
      <c r="E469" s="1">
        <v>1</v>
      </c>
      <c r="F469" s="1" t="s">
        <v>503</v>
      </c>
      <c r="G469" s="2">
        <v>65.8011333333333</v>
      </c>
      <c r="H469" s="6">
        <f>1+_xlfn.COUNTIFS(A:A,A469,O:O,"&lt;"&amp;O469)</f>
        <v>2</v>
      </c>
      <c r="I469" s="2">
        <f>_xlfn.AVERAGEIF(A:A,A469,G:G)</f>
        <v>51.254287878787885</v>
      </c>
      <c r="J469" s="2">
        <f>G469-I469</f>
        <v>14.546845454545412</v>
      </c>
      <c r="K469" s="2">
        <f>90+J469</f>
        <v>104.5468454545454</v>
      </c>
      <c r="L469" s="2">
        <f>EXP(0.06*K469)</f>
        <v>529.9648731491791</v>
      </c>
      <c r="M469" s="2">
        <f>SUMIF(A:A,A469,L:L)</f>
        <v>3614.4530735965113</v>
      </c>
      <c r="N469" s="3">
        <f>L469/M469</f>
        <v>0.14662380790625257</v>
      </c>
      <c r="O469" s="7">
        <f>1/N469</f>
        <v>6.820174801621397</v>
      </c>
      <c r="P469" s="3">
        <f>IF(O469&gt;21,"",N469)</f>
        <v>0.14662380790625257</v>
      </c>
      <c r="Q469" s="3">
        <f>IF(ISNUMBER(P469),SUMIF(A:A,A469,P:P),"")</f>
        <v>0.8405323488702552</v>
      </c>
      <c r="R469" s="3">
        <f>_xlfn.IFERROR(P469*(1/Q469),"")</f>
        <v>0.17444160013987212</v>
      </c>
      <c r="S469" s="8">
        <f>_xlfn.IFERROR(1/R469,"")</f>
        <v>5.7325775457125605</v>
      </c>
    </row>
    <row r="470" spans="1:19" ht="15">
      <c r="A470" s="1">
        <v>52</v>
      </c>
      <c r="B470" s="5">
        <v>0.6701388888888888</v>
      </c>
      <c r="C470" s="1" t="s">
        <v>472</v>
      </c>
      <c r="D470" s="1">
        <v>8</v>
      </c>
      <c r="E470" s="1">
        <v>2</v>
      </c>
      <c r="F470" s="1" t="s">
        <v>504</v>
      </c>
      <c r="G470" s="2">
        <v>60.4272333333334</v>
      </c>
      <c r="H470" s="6">
        <f>1+_xlfn.COUNTIFS(A:A,A470,O:O,"&lt;"&amp;O470)</f>
        <v>3</v>
      </c>
      <c r="I470" s="2">
        <f>_xlfn.AVERAGEIF(A:A,A470,G:G)</f>
        <v>51.254287878787885</v>
      </c>
      <c r="J470" s="2">
        <f>G470-I470</f>
        <v>9.172945454545513</v>
      </c>
      <c r="K470" s="2">
        <f>90+J470</f>
        <v>99.17294545454551</v>
      </c>
      <c r="L470" s="2">
        <f>EXP(0.06*K470)</f>
        <v>383.89793664515406</v>
      </c>
      <c r="M470" s="2">
        <f>SUMIF(A:A,A470,L:L)</f>
        <v>3614.4530735965113</v>
      </c>
      <c r="N470" s="3">
        <f>L470/M470</f>
        <v>0.10621190227908028</v>
      </c>
      <c r="O470" s="7">
        <f>1/N470</f>
        <v>9.415140662601258</v>
      </c>
      <c r="P470" s="3">
        <f>IF(O470&gt;21,"",N470)</f>
        <v>0.10621190227908028</v>
      </c>
      <c r="Q470" s="3">
        <f>IF(ISNUMBER(P470),SUMIF(A:A,A470,P:P),"")</f>
        <v>0.8405323488702552</v>
      </c>
      <c r="R470" s="3">
        <f>_xlfn.IFERROR(P470*(1/Q470),"")</f>
        <v>0.12636265864346308</v>
      </c>
      <c r="S470" s="8">
        <f>_xlfn.IFERROR(1/R470,"")</f>
        <v>7.913730296080087</v>
      </c>
    </row>
    <row r="471" spans="1:19" ht="15">
      <c r="A471" s="1">
        <v>52</v>
      </c>
      <c r="B471" s="5">
        <v>0.6701388888888888</v>
      </c>
      <c r="C471" s="1" t="s">
        <v>472</v>
      </c>
      <c r="D471" s="1">
        <v>8</v>
      </c>
      <c r="E471" s="1">
        <v>5</v>
      </c>
      <c r="F471" s="1" t="s">
        <v>506</v>
      </c>
      <c r="G471" s="2">
        <v>60.322133333333305</v>
      </c>
      <c r="H471" s="6">
        <f>1+_xlfn.COUNTIFS(A:A,A471,O:O,"&lt;"&amp;O471)</f>
        <v>4</v>
      </c>
      <c r="I471" s="2">
        <f>_xlfn.AVERAGEIF(A:A,A471,G:G)</f>
        <v>51.254287878787885</v>
      </c>
      <c r="J471" s="2">
        <f>G471-I471</f>
        <v>9.06784545454542</v>
      </c>
      <c r="K471" s="2">
        <f>90+J471</f>
        <v>99.06784545454542</v>
      </c>
      <c r="L471" s="2">
        <f>EXP(0.06*K471)</f>
        <v>381.48469321022594</v>
      </c>
      <c r="M471" s="2">
        <f>SUMIF(A:A,A471,L:L)</f>
        <v>3614.4530735965113</v>
      </c>
      <c r="N471" s="3">
        <f>L471/M471</f>
        <v>0.10554423738323289</v>
      </c>
      <c r="O471" s="7">
        <f>1/N471</f>
        <v>9.474700133262447</v>
      </c>
      <c r="P471" s="3">
        <f>IF(O471&gt;21,"",N471)</f>
        <v>0.10554423738323289</v>
      </c>
      <c r="Q471" s="3">
        <f>IF(ISNUMBER(P471),SUMIF(A:A,A471,P:P),"")</f>
        <v>0.8405323488702552</v>
      </c>
      <c r="R471" s="3">
        <f>_xlfn.IFERROR(P471*(1/Q471),"")</f>
        <v>0.12556832289095482</v>
      </c>
      <c r="S471" s="8">
        <f>_xlfn.IFERROR(1/R471,"")</f>
        <v>7.963791957852405</v>
      </c>
    </row>
    <row r="472" spans="1:19" ht="15">
      <c r="A472" s="1">
        <v>52</v>
      </c>
      <c r="B472" s="5">
        <v>0.6701388888888888</v>
      </c>
      <c r="C472" s="1" t="s">
        <v>472</v>
      </c>
      <c r="D472" s="1">
        <v>8</v>
      </c>
      <c r="E472" s="1">
        <v>4</v>
      </c>
      <c r="F472" s="1" t="s">
        <v>505</v>
      </c>
      <c r="G472" s="2">
        <v>53.9423666666667</v>
      </c>
      <c r="H472" s="6">
        <f>1+_xlfn.COUNTIFS(A:A,A472,O:O,"&lt;"&amp;O472)</f>
        <v>5</v>
      </c>
      <c r="I472" s="2">
        <f>_xlfn.AVERAGEIF(A:A,A472,G:G)</f>
        <v>51.254287878787885</v>
      </c>
      <c r="J472" s="2">
        <f>G472-I472</f>
        <v>2.6880787878788155</v>
      </c>
      <c r="K472" s="2">
        <f>90+J472</f>
        <v>92.68807878787882</v>
      </c>
      <c r="L472" s="2">
        <f>EXP(0.06*K472)</f>
        <v>260.1568523206418</v>
      </c>
      <c r="M472" s="2">
        <f>SUMIF(A:A,A472,L:L)</f>
        <v>3614.4530735965113</v>
      </c>
      <c r="N472" s="3">
        <f>L472/M472</f>
        <v>0.0719768238854949</v>
      </c>
      <c r="O472" s="7">
        <f>1/N472</f>
        <v>13.893361029528904</v>
      </c>
      <c r="P472" s="3">
        <f>IF(O472&gt;21,"",N472)</f>
        <v>0.0719768238854949</v>
      </c>
      <c r="Q472" s="3">
        <f>IF(ISNUMBER(P472),SUMIF(A:A,A472,P:P),"")</f>
        <v>0.8405323488702552</v>
      </c>
      <c r="R472" s="3">
        <f>_xlfn.IFERROR(P472*(1/Q472),"")</f>
        <v>0.08563242566718304</v>
      </c>
      <c r="S472" s="8">
        <f>_xlfn.IFERROR(1/R472,"")</f>
        <v>11.677819379852398</v>
      </c>
    </row>
    <row r="473" spans="1:19" ht="15">
      <c r="A473" s="1">
        <v>52</v>
      </c>
      <c r="B473" s="5">
        <v>0.6701388888888888</v>
      </c>
      <c r="C473" s="1" t="s">
        <v>472</v>
      </c>
      <c r="D473" s="1">
        <v>8</v>
      </c>
      <c r="E473" s="1">
        <v>10</v>
      </c>
      <c r="F473" s="1" t="s">
        <v>511</v>
      </c>
      <c r="G473" s="2">
        <v>48.0843333333333</v>
      </c>
      <c r="H473" s="6">
        <f>1+_xlfn.COUNTIFS(A:A,A473,O:O,"&lt;"&amp;O473)</f>
        <v>6</v>
      </c>
      <c r="I473" s="2">
        <f>_xlfn.AVERAGEIF(A:A,A473,G:G)</f>
        <v>51.254287878787885</v>
      </c>
      <c r="J473" s="2">
        <f>G473-I473</f>
        <v>-3.169954545454587</v>
      </c>
      <c r="K473" s="2">
        <f>90+J473</f>
        <v>86.83004545454541</v>
      </c>
      <c r="L473" s="2">
        <f>EXP(0.06*K473)</f>
        <v>183.05794229196871</v>
      </c>
      <c r="M473" s="2">
        <f>SUMIF(A:A,A473,L:L)</f>
        <v>3614.4530735965113</v>
      </c>
      <c r="N473" s="3">
        <f>L473/M473</f>
        <v>0.050646097366487446</v>
      </c>
      <c r="O473" s="7">
        <f>1/N473</f>
        <v>19.74485798508338</v>
      </c>
      <c r="P473" s="3">
        <f>IF(O473&gt;21,"",N473)</f>
        <v>0.050646097366487446</v>
      </c>
      <c r="Q473" s="3">
        <f>IF(ISNUMBER(P473),SUMIF(A:A,A473,P:P),"")</f>
        <v>0.8405323488702552</v>
      </c>
      <c r="R473" s="3">
        <f>_xlfn.IFERROR(P473*(1/Q473),"")</f>
        <v>0.060254786665331767</v>
      </c>
      <c r="S473" s="8">
        <f>_xlfn.IFERROR(1/R473,"")</f>
        <v>16.596191860311748</v>
      </c>
    </row>
    <row r="474" spans="1:19" ht="15">
      <c r="A474" s="1">
        <v>52</v>
      </c>
      <c r="B474" s="5">
        <v>0.6701388888888888</v>
      </c>
      <c r="C474" s="1" t="s">
        <v>472</v>
      </c>
      <c r="D474" s="1">
        <v>8</v>
      </c>
      <c r="E474" s="1">
        <v>7</v>
      </c>
      <c r="F474" s="1" t="s">
        <v>508</v>
      </c>
      <c r="G474" s="2">
        <v>23.6805</v>
      </c>
      <c r="H474" s="6">
        <f>1+_xlfn.COUNTIFS(A:A,A474,O:O,"&lt;"&amp;O474)</f>
        <v>11</v>
      </c>
      <c r="I474" s="2">
        <f>_xlfn.AVERAGEIF(A:A,A474,G:G)</f>
        <v>51.254287878787885</v>
      </c>
      <c r="J474" s="2">
        <f>G474-I474</f>
        <v>-27.573787878787886</v>
      </c>
      <c r="K474" s="2">
        <f>90+J474</f>
        <v>62.42621212121212</v>
      </c>
      <c r="L474" s="2">
        <f>EXP(0.06*K474)</f>
        <v>42.3332456815058</v>
      </c>
      <c r="M474" s="2">
        <f>SUMIF(A:A,A474,L:L)</f>
        <v>3614.4530735965113</v>
      </c>
      <c r="N474" s="3">
        <f>L474/M474</f>
        <v>0.011712213388727908</v>
      </c>
      <c r="O474" s="7">
        <f>1/N474</f>
        <v>85.38095804866585</v>
      </c>
      <c r="P474" s="3">
        <f>IF(O474&gt;21,"",N474)</f>
      </c>
      <c r="Q474" s="3">
        <f>IF(ISNUMBER(P474),SUMIF(A:A,A474,P:P),"")</f>
      </c>
      <c r="R474" s="3">
        <f>_xlfn.IFERROR(P474*(1/Q474),"")</f>
      </c>
      <c r="S474" s="8">
        <f>_xlfn.IFERROR(1/R474,"")</f>
      </c>
    </row>
    <row r="475" spans="1:19" ht="15">
      <c r="A475" s="1">
        <v>52</v>
      </c>
      <c r="B475" s="5">
        <v>0.6701388888888888</v>
      </c>
      <c r="C475" s="1" t="s">
        <v>472</v>
      </c>
      <c r="D475" s="1">
        <v>8</v>
      </c>
      <c r="E475" s="1">
        <v>8</v>
      </c>
      <c r="F475" s="1" t="s">
        <v>509</v>
      </c>
      <c r="G475" s="2">
        <v>45.6988333333333</v>
      </c>
      <c r="H475" s="6">
        <f>1+_xlfn.COUNTIFS(A:A,A475,O:O,"&lt;"&amp;O475)</f>
        <v>7</v>
      </c>
      <c r="I475" s="2">
        <f>_xlfn.AVERAGEIF(A:A,A475,G:G)</f>
        <v>51.254287878787885</v>
      </c>
      <c r="J475" s="2">
        <f>G475-I475</f>
        <v>-5.555454545454587</v>
      </c>
      <c r="K475" s="2">
        <f>90+J475</f>
        <v>84.44454545454542</v>
      </c>
      <c r="L475" s="2">
        <f>EXP(0.06*K475)</f>
        <v>158.64559105774876</v>
      </c>
      <c r="M475" s="2">
        <f>SUMIF(A:A,A475,L:L)</f>
        <v>3614.4530735965113</v>
      </c>
      <c r="N475" s="3">
        <f>L475/M475</f>
        <v>0.04389200463457412</v>
      </c>
      <c r="O475" s="7">
        <f>1/N475</f>
        <v>22.78319270959639</v>
      </c>
      <c r="P475" s="3">
        <f>IF(O475&gt;21,"",N475)</f>
      </c>
      <c r="Q475" s="3">
        <f>IF(ISNUMBER(P475),SUMIF(A:A,A475,P:P),"")</f>
      </c>
      <c r="R475" s="3">
        <f>_xlfn.IFERROR(P475*(1/Q475),"")</f>
      </c>
      <c r="S475" s="8">
        <f>_xlfn.IFERROR(1/R475,"")</f>
      </c>
    </row>
    <row r="476" spans="1:19" ht="15">
      <c r="A476" s="1">
        <v>52</v>
      </c>
      <c r="B476" s="5">
        <v>0.6701388888888888</v>
      </c>
      <c r="C476" s="1" t="s">
        <v>472</v>
      </c>
      <c r="D476" s="1">
        <v>8</v>
      </c>
      <c r="E476" s="1">
        <v>9</v>
      </c>
      <c r="F476" s="1" t="s">
        <v>510</v>
      </c>
      <c r="G476" s="2">
        <v>40.0958666666667</v>
      </c>
      <c r="H476" s="6">
        <f>1+_xlfn.COUNTIFS(A:A,A476,O:O,"&lt;"&amp;O476)</f>
        <v>10</v>
      </c>
      <c r="I476" s="2">
        <f>_xlfn.AVERAGEIF(A:A,A476,G:G)</f>
        <v>51.254287878787885</v>
      </c>
      <c r="J476" s="2">
        <f>G476-I476</f>
        <v>-11.158421212121183</v>
      </c>
      <c r="K476" s="2">
        <f>90+J476</f>
        <v>78.84157878787882</v>
      </c>
      <c r="L476" s="2">
        <f>EXP(0.06*K476)</f>
        <v>113.35162662035147</v>
      </c>
      <c r="M476" s="2">
        <f>SUMIF(A:A,A476,L:L)</f>
        <v>3614.4530735965113</v>
      </c>
      <c r="N476" s="3">
        <f>L476/M476</f>
        <v>0.03136065797848705</v>
      </c>
      <c r="O476" s="7">
        <f>1/N476</f>
        <v>31.887086064520243</v>
      </c>
      <c r="P476" s="3">
        <f>IF(O476&gt;21,"",N476)</f>
      </c>
      <c r="Q476" s="3">
        <f>IF(ISNUMBER(P476),SUMIF(A:A,A476,P:P),"")</f>
      </c>
      <c r="R476" s="3">
        <f>_xlfn.IFERROR(P476*(1/Q476),"")</f>
      </c>
      <c r="S476" s="8">
        <f>_xlfn.IFERROR(1/R476,"")</f>
      </c>
    </row>
    <row r="477" spans="1:19" ht="15">
      <c r="A477" s="1">
        <v>52</v>
      </c>
      <c r="B477" s="5">
        <v>0.6701388888888888</v>
      </c>
      <c r="C477" s="1" t="s">
        <v>472</v>
      </c>
      <c r="D477" s="1">
        <v>8</v>
      </c>
      <c r="E477" s="1">
        <v>11</v>
      </c>
      <c r="F477" s="1" t="s">
        <v>512</v>
      </c>
      <c r="G477" s="2">
        <v>41.8185</v>
      </c>
      <c r="H477" s="6">
        <f>1+_xlfn.COUNTIFS(A:A,A477,O:O,"&lt;"&amp;O477)</f>
        <v>9</v>
      </c>
      <c r="I477" s="2">
        <f>_xlfn.AVERAGEIF(A:A,A477,G:G)</f>
        <v>51.254287878787885</v>
      </c>
      <c r="J477" s="2">
        <f>G477-I477</f>
        <v>-9.435787878787885</v>
      </c>
      <c r="K477" s="2">
        <f>90+J477</f>
        <v>80.56421212121211</v>
      </c>
      <c r="L477" s="2">
        <f>EXP(0.06*K477)</f>
        <v>125.69429481721451</v>
      </c>
      <c r="M477" s="2">
        <f>SUMIF(A:A,A477,L:L)</f>
        <v>3614.4530735965113</v>
      </c>
      <c r="N477" s="3">
        <f>L477/M477</f>
        <v>0.034775467341216344</v>
      </c>
      <c r="O477" s="7">
        <f>1/N477</f>
        <v>28.755903987946894</v>
      </c>
      <c r="P477" s="3">
        <f>IF(O477&gt;21,"",N477)</f>
      </c>
      <c r="Q477" s="3">
        <f>IF(ISNUMBER(P477),SUMIF(A:A,A477,P:P),"")</f>
      </c>
      <c r="R477" s="3">
        <f>_xlfn.IFERROR(P477*(1/Q477),"")</f>
      </c>
      <c r="S477" s="8">
        <f>_xlfn.IFERROR(1/R477,"")</f>
      </c>
    </row>
    <row r="478" spans="1:19" ht="15">
      <c r="A478" s="1">
        <v>52</v>
      </c>
      <c r="B478" s="5">
        <v>0.6701388888888888</v>
      </c>
      <c r="C478" s="1" t="s">
        <v>472</v>
      </c>
      <c r="D478" s="1">
        <v>8</v>
      </c>
      <c r="E478" s="1">
        <v>12</v>
      </c>
      <c r="F478" s="1" t="s">
        <v>513</v>
      </c>
      <c r="G478" s="2">
        <v>43.1763666666667</v>
      </c>
      <c r="H478" s="6">
        <f>1+_xlfn.COUNTIFS(A:A,A478,O:O,"&lt;"&amp;O478)</f>
        <v>8</v>
      </c>
      <c r="I478" s="2">
        <f>_xlfn.AVERAGEIF(A:A,A478,G:G)</f>
        <v>51.254287878787885</v>
      </c>
      <c r="J478" s="2">
        <f>G478-I478</f>
        <v>-8.077921212121183</v>
      </c>
      <c r="K478" s="2">
        <f>90+J478</f>
        <v>81.92207878787882</v>
      </c>
      <c r="L478" s="2">
        <f>EXP(0.06*K478)</f>
        <v>136.36358358830088</v>
      </c>
      <c r="M478" s="2">
        <f>SUMIF(A:A,A478,L:L)</f>
        <v>3614.4530735965113</v>
      </c>
      <c r="N478" s="3">
        <f>L478/M478</f>
        <v>0.03772730778673914</v>
      </c>
      <c r="O478" s="7">
        <f>1/N478</f>
        <v>26.505999464703187</v>
      </c>
      <c r="P478" s="3">
        <f>IF(O478&gt;21,"",N478)</f>
      </c>
      <c r="Q478" s="3">
        <f>IF(ISNUMBER(P478),SUMIF(A:A,A478,P:P),"")</f>
      </c>
      <c r="R478" s="3">
        <f>_xlfn.IFERROR(P478*(1/Q478),"")</f>
      </c>
      <c r="S478" s="8">
        <f>_xlfn.IFERROR(1/R478,"")</f>
      </c>
    </row>
    <row r="479" spans="1:19" ht="15">
      <c r="A479" s="1">
        <v>33</v>
      </c>
      <c r="B479" s="5">
        <v>0.6736111111111112</v>
      </c>
      <c r="C479" s="1" t="s">
        <v>252</v>
      </c>
      <c r="D479" s="1">
        <v>8</v>
      </c>
      <c r="E479" s="1">
        <v>4</v>
      </c>
      <c r="F479" s="1" t="s">
        <v>332</v>
      </c>
      <c r="G479" s="2">
        <v>74.86110000000001</v>
      </c>
      <c r="H479" s="6">
        <f>1+_xlfn.COUNTIFS(A:A,A479,O:O,"&lt;"&amp;O479)</f>
        <v>1</v>
      </c>
      <c r="I479" s="2">
        <f>_xlfn.AVERAGEIF(A:A,A479,G:G)</f>
        <v>52.71352857142856</v>
      </c>
      <c r="J479" s="2">
        <f>G479-I479</f>
        <v>22.147571428571446</v>
      </c>
      <c r="K479" s="2">
        <f>90+J479</f>
        <v>112.14757142857144</v>
      </c>
      <c r="L479" s="2">
        <f>EXP(0.06*K479)</f>
        <v>836.1886836078949</v>
      </c>
      <c r="M479" s="2">
        <f>SUMIF(A:A,A479,L:L)</f>
        <v>3737.3783330345605</v>
      </c>
      <c r="N479" s="3">
        <f>L479/M479</f>
        <v>0.22373669698270882</v>
      </c>
      <c r="O479" s="7">
        <f>1/N479</f>
        <v>4.469539478708241</v>
      </c>
      <c r="P479" s="3">
        <f>IF(O479&gt;21,"",N479)</f>
        <v>0.22373669698270882</v>
      </c>
      <c r="Q479" s="3">
        <f>IF(ISNUMBER(P479),SUMIF(A:A,A479,P:P),"")</f>
        <v>0.7760059038705176</v>
      </c>
      <c r="R479" s="3">
        <f>_xlfn.IFERROR(P479*(1/Q479),"")</f>
        <v>0.2883182922536643</v>
      </c>
      <c r="S479" s="8">
        <f>_xlfn.IFERROR(1/R479,"")</f>
        <v>3.4683890230599506</v>
      </c>
    </row>
    <row r="480" spans="1:19" ht="15">
      <c r="A480" s="1">
        <v>33</v>
      </c>
      <c r="B480" s="5">
        <v>0.6736111111111112</v>
      </c>
      <c r="C480" s="1" t="s">
        <v>252</v>
      </c>
      <c r="D480" s="1">
        <v>8</v>
      </c>
      <c r="E480" s="1">
        <v>14</v>
      </c>
      <c r="F480" s="1" t="s">
        <v>341</v>
      </c>
      <c r="G480" s="2">
        <v>63.75976666666659</v>
      </c>
      <c r="H480" s="6">
        <f>1+_xlfn.COUNTIFS(A:A,A480,O:O,"&lt;"&amp;O480)</f>
        <v>2</v>
      </c>
      <c r="I480" s="2">
        <f>_xlfn.AVERAGEIF(A:A,A480,G:G)</f>
        <v>52.71352857142856</v>
      </c>
      <c r="J480" s="2">
        <f>G480-I480</f>
        <v>11.046238095238031</v>
      </c>
      <c r="K480" s="2">
        <f>90+J480</f>
        <v>101.04623809523804</v>
      </c>
      <c r="L480" s="2">
        <f>EXP(0.06*K480)</f>
        <v>429.565522769978</v>
      </c>
      <c r="M480" s="2">
        <f>SUMIF(A:A,A480,L:L)</f>
        <v>3737.3783330345605</v>
      </c>
      <c r="N480" s="3">
        <f>L480/M480</f>
        <v>0.11493766070538347</v>
      </c>
      <c r="O480" s="7">
        <f>1/N480</f>
        <v>8.700368476815205</v>
      </c>
      <c r="P480" s="3">
        <f>IF(O480&gt;21,"",N480)</f>
        <v>0.11493766070538347</v>
      </c>
      <c r="Q480" s="3">
        <f>IF(ISNUMBER(P480),SUMIF(A:A,A480,P:P),"")</f>
        <v>0.7760059038705176</v>
      </c>
      <c r="R480" s="3">
        <f>_xlfn.IFERROR(P480*(1/Q480),"")</f>
        <v>0.1481144152797086</v>
      </c>
      <c r="S480" s="8">
        <f>_xlfn.IFERROR(1/R480,"")</f>
        <v>6.751537303857542</v>
      </c>
    </row>
    <row r="481" spans="1:19" ht="15">
      <c r="A481" s="1">
        <v>33</v>
      </c>
      <c r="B481" s="5">
        <v>0.6736111111111112</v>
      </c>
      <c r="C481" s="1" t="s">
        <v>252</v>
      </c>
      <c r="D481" s="1">
        <v>8</v>
      </c>
      <c r="E481" s="1">
        <v>1</v>
      </c>
      <c r="F481" s="1" t="s">
        <v>329</v>
      </c>
      <c r="G481" s="2">
        <v>59.717</v>
      </c>
      <c r="H481" s="6">
        <f>1+_xlfn.COUNTIFS(A:A,A481,O:O,"&lt;"&amp;O481)</f>
        <v>3</v>
      </c>
      <c r="I481" s="2">
        <f>_xlfn.AVERAGEIF(A:A,A481,G:G)</f>
        <v>52.71352857142856</v>
      </c>
      <c r="J481" s="2">
        <f>G481-I481</f>
        <v>7.003471428571437</v>
      </c>
      <c r="K481" s="2">
        <f>90+J481</f>
        <v>97.00347142857143</v>
      </c>
      <c r="L481" s="2">
        <f>EXP(0.06*K481)</f>
        <v>337.04224740488223</v>
      </c>
      <c r="M481" s="2">
        <f>SUMIF(A:A,A481,L:L)</f>
        <v>3737.3783330345605</v>
      </c>
      <c r="N481" s="3">
        <f>L481/M481</f>
        <v>0.0901814634140133</v>
      </c>
      <c r="O481" s="7">
        <f>1/N481</f>
        <v>11.08875329965659</v>
      </c>
      <c r="P481" s="3">
        <f>IF(O481&gt;21,"",N481)</f>
        <v>0.0901814634140133</v>
      </c>
      <c r="Q481" s="3">
        <f>IF(ISNUMBER(P481),SUMIF(A:A,A481,P:P),"")</f>
        <v>0.7760059038705176</v>
      </c>
      <c r="R481" s="3">
        <f>_xlfn.IFERROR(P481*(1/Q481),"")</f>
        <v>0.11621234189612654</v>
      </c>
      <c r="S481" s="8">
        <f>_xlfn.IFERROR(1/R481,"")</f>
        <v>8.604938027097196</v>
      </c>
    </row>
    <row r="482" spans="1:19" ht="15">
      <c r="A482" s="1">
        <v>33</v>
      </c>
      <c r="B482" s="5">
        <v>0.6736111111111112</v>
      </c>
      <c r="C482" s="1" t="s">
        <v>252</v>
      </c>
      <c r="D482" s="1">
        <v>8</v>
      </c>
      <c r="E482" s="1">
        <v>13</v>
      </c>
      <c r="F482" s="1" t="s">
        <v>340</v>
      </c>
      <c r="G482" s="2">
        <v>59.3113666666667</v>
      </c>
      <c r="H482" s="6">
        <f>1+_xlfn.COUNTIFS(A:A,A482,O:O,"&lt;"&amp;O482)</f>
        <v>4</v>
      </c>
      <c r="I482" s="2">
        <f>_xlfn.AVERAGEIF(A:A,A482,G:G)</f>
        <v>52.71352857142856</v>
      </c>
      <c r="J482" s="2">
        <f>G482-I482</f>
        <v>6.597838095238139</v>
      </c>
      <c r="K482" s="2">
        <f>90+J482</f>
        <v>96.59783809523813</v>
      </c>
      <c r="L482" s="2">
        <f>EXP(0.06*K482)</f>
        <v>328.93832977887945</v>
      </c>
      <c r="M482" s="2">
        <f>SUMIF(A:A,A482,L:L)</f>
        <v>3737.3783330345605</v>
      </c>
      <c r="N482" s="3">
        <f>L482/M482</f>
        <v>0.08801312055335814</v>
      </c>
      <c r="O482" s="7">
        <f>1/N482</f>
        <v>11.361942329879644</v>
      </c>
      <c r="P482" s="3">
        <f>IF(O482&gt;21,"",N482)</f>
        <v>0.08801312055335814</v>
      </c>
      <c r="Q482" s="3">
        <f>IF(ISNUMBER(P482),SUMIF(A:A,A482,P:P),"")</f>
        <v>0.7760059038705176</v>
      </c>
      <c r="R482" s="3">
        <f>_xlfn.IFERROR(P482*(1/Q482),"")</f>
        <v>0.11341810689116069</v>
      </c>
      <c r="S482" s="8">
        <f>_xlfn.IFERROR(1/R482,"")</f>
        <v>8.816934327422949</v>
      </c>
    </row>
    <row r="483" spans="1:19" ht="15">
      <c r="A483" s="1">
        <v>33</v>
      </c>
      <c r="B483" s="5">
        <v>0.6736111111111112</v>
      </c>
      <c r="C483" s="1" t="s">
        <v>252</v>
      </c>
      <c r="D483" s="1">
        <v>8</v>
      </c>
      <c r="E483" s="1">
        <v>15</v>
      </c>
      <c r="F483" s="1" t="s">
        <v>342</v>
      </c>
      <c r="G483" s="2">
        <v>56.9553333333333</v>
      </c>
      <c r="H483" s="6">
        <f>1+_xlfn.COUNTIFS(A:A,A483,O:O,"&lt;"&amp;O483)</f>
        <v>5</v>
      </c>
      <c r="I483" s="2">
        <f>_xlfn.AVERAGEIF(A:A,A483,G:G)</f>
        <v>52.71352857142856</v>
      </c>
      <c r="J483" s="2">
        <f>G483-I483</f>
        <v>4.2418047619047385</v>
      </c>
      <c r="K483" s="2">
        <f>90+J483</f>
        <v>94.24180476190475</v>
      </c>
      <c r="L483" s="2">
        <f>EXP(0.06*K483)</f>
        <v>285.57602638531654</v>
      </c>
      <c r="M483" s="2">
        <f>SUMIF(A:A,A483,L:L)</f>
        <v>3737.3783330345605</v>
      </c>
      <c r="N483" s="3">
        <f>L483/M483</f>
        <v>0.07641078877702044</v>
      </c>
      <c r="O483" s="7">
        <f>1/N483</f>
        <v>13.087157141096508</v>
      </c>
      <c r="P483" s="3">
        <f>IF(O483&gt;21,"",N483)</f>
        <v>0.07641078877702044</v>
      </c>
      <c r="Q483" s="3">
        <f>IF(ISNUMBER(P483),SUMIF(A:A,A483,P:P),"")</f>
        <v>0.7760059038705176</v>
      </c>
      <c r="R483" s="3">
        <f>_xlfn.IFERROR(P483*(1/Q483),"")</f>
        <v>0.09846676216753392</v>
      </c>
      <c r="S483" s="8">
        <f>_xlfn.IFERROR(1/R483,"")</f>
        <v>10.155711206372095</v>
      </c>
    </row>
    <row r="484" spans="1:19" ht="15">
      <c r="A484" s="1">
        <v>33</v>
      </c>
      <c r="B484" s="5">
        <v>0.6736111111111112</v>
      </c>
      <c r="C484" s="1" t="s">
        <v>252</v>
      </c>
      <c r="D484" s="1">
        <v>8</v>
      </c>
      <c r="E484" s="1">
        <v>2</v>
      </c>
      <c r="F484" s="1" t="s">
        <v>330</v>
      </c>
      <c r="G484" s="2">
        <v>55.7244333333334</v>
      </c>
      <c r="H484" s="6">
        <f>1+_xlfn.COUNTIFS(A:A,A484,O:O,"&lt;"&amp;O484)</f>
        <v>6</v>
      </c>
      <c r="I484" s="2">
        <f>_xlfn.AVERAGEIF(A:A,A484,G:G)</f>
        <v>52.71352857142856</v>
      </c>
      <c r="J484" s="2">
        <f>G484-I484</f>
        <v>3.0109047619048397</v>
      </c>
      <c r="K484" s="2">
        <f>90+J484</f>
        <v>93.01090476190484</v>
      </c>
      <c r="L484" s="2">
        <f>EXP(0.06*K484)</f>
        <v>265.2450951007578</v>
      </c>
      <c r="M484" s="2">
        <f>SUMIF(A:A,A484,L:L)</f>
        <v>3737.3783330345605</v>
      </c>
      <c r="N484" s="3">
        <f>L484/M484</f>
        <v>0.07097089763598868</v>
      </c>
      <c r="O484" s="7">
        <f>1/N484</f>
        <v>14.090282542698308</v>
      </c>
      <c r="P484" s="3">
        <f>IF(O484&gt;21,"",N484)</f>
        <v>0.07097089763598868</v>
      </c>
      <c r="Q484" s="3">
        <f>IF(ISNUMBER(P484),SUMIF(A:A,A484,P:P),"")</f>
        <v>0.7760059038705176</v>
      </c>
      <c r="R484" s="3">
        <f>_xlfn.IFERROR(P484*(1/Q484),"")</f>
        <v>0.09145664650488369</v>
      </c>
      <c r="S484" s="8">
        <f>_xlfn.IFERROR(1/R484,"")</f>
        <v>10.934142440337576</v>
      </c>
    </row>
    <row r="485" spans="1:19" ht="15">
      <c r="A485" s="1">
        <v>33</v>
      </c>
      <c r="B485" s="5">
        <v>0.6736111111111112</v>
      </c>
      <c r="C485" s="1" t="s">
        <v>252</v>
      </c>
      <c r="D485" s="1">
        <v>8</v>
      </c>
      <c r="E485" s="1">
        <v>11</v>
      </c>
      <c r="F485" s="1" t="s">
        <v>338</v>
      </c>
      <c r="G485" s="2">
        <v>53.2932333333333</v>
      </c>
      <c r="H485" s="6">
        <f>1+_xlfn.COUNTIFS(A:A,A485,O:O,"&lt;"&amp;O485)</f>
        <v>7</v>
      </c>
      <c r="I485" s="2">
        <f>_xlfn.AVERAGEIF(A:A,A485,G:G)</f>
        <v>52.71352857142856</v>
      </c>
      <c r="J485" s="2">
        <f>G485-I485</f>
        <v>0.5797047619047362</v>
      </c>
      <c r="K485" s="2">
        <f>90+J485</f>
        <v>90.57970476190474</v>
      </c>
      <c r="L485" s="2">
        <f>EXP(0.06*K485)</f>
        <v>229.2429333808562</v>
      </c>
      <c r="M485" s="2">
        <f>SUMIF(A:A,A485,L:L)</f>
        <v>3737.3783330345605</v>
      </c>
      <c r="N485" s="3">
        <f>L485/M485</f>
        <v>0.06133789864263558</v>
      </c>
      <c r="O485" s="7">
        <f>1/N485</f>
        <v>16.303134312216336</v>
      </c>
      <c r="P485" s="3">
        <f>IF(O485&gt;21,"",N485)</f>
        <v>0.06133789864263558</v>
      </c>
      <c r="Q485" s="3">
        <f>IF(ISNUMBER(P485),SUMIF(A:A,A485,P:P),"")</f>
        <v>0.7760059038705176</v>
      </c>
      <c r="R485" s="3">
        <f>_xlfn.IFERROR(P485*(1/Q485),"")</f>
        <v>0.07904308245169003</v>
      </c>
      <c r="S485" s="8">
        <f>_xlfn.IFERROR(1/R485,"")</f>
        <v>12.65132847787389</v>
      </c>
    </row>
    <row r="486" spans="1:19" ht="15">
      <c r="A486" s="1">
        <v>33</v>
      </c>
      <c r="B486" s="5">
        <v>0.6736111111111112</v>
      </c>
      <c r="C486" s="1" t="s">
        <v>252</v>
      </c>
      <c r="D486" s="1">
        <v>8</v>
      </c>
      <c r="E486" s="1">
        <v>5</v>
      </c>
      <c r="F486" s="1" t="s">
        <v>333</v>
      </c>
      <c r="G486" s="2">
        <v>50.02553333333341</v>
      </c>
      <c r="H486" s="6">
        <f>1+_xlfn.COUNTIFS(A:A,A486,O:O,"&lt;"&amp;O486)</f>
        <v>8</v>
      </c>
      <c r="I486" s="2">
        <f>_xlfn.AVERAGEIF(A:A,A486,G:G)</f>
        <v>52.71352857142856</v>
      </c>
      <c r="J486" s="2">
        <f>G486-I486</f>
        <v>-2.687995238095155</v>
      </c>
      <c r="K486" s="2">
        <f>90+J486</f>
        <v>87.31200476190484</v>
      </c>
      <c r="L486" s="2">
        <f>EXP(0.06*K486)</f>
        <v>188.4288130040076</v>
      </c>
      <c r="M486" s="2">
        <f>SUMIF(A:A,A486,L:L)</f>
        <v>3737.3783330345605</v>
      </c>
      <c r="N486" s="3">
        <f>L486/M486</f>
        <v>0.05041737715940923</v>
      </c>
      <c r="O486" s="7">
        <f>1/N486</f>
        <v>19.834431228705306</v>
      </c>
      <c r="P486" s="3">
        <f>IF(O486&gt;21,"",N486)</f>
        <v>0.05041737715940923</v>
      </c>
      <c r="Q486" s="3">
        <f>IF(ISNUMBER(P486),SUMIF(A:A,A486,P:P),"")</f>
        <v>0.7760059038705176</v>
      </c>
      <c r="R486" s="3">
        <f>_xlfn.IFERROR(P486*(1/Q486),"")</f>
        <v>0.06497035255523229</v>
      </c>
      <c r="S486" s="8">
        <f>_xlfn.IFERROR(1/R486,"")</f>
        <v>15.391635733389084</v>
      </c>
    </row>
    <row r="487" spans="1:19" ht="15">
      <c r="A487" s="1">
        <v>33</v>
      </c>
      <c r="B487" s="5">
        <v>0.6736111111111112</v>
      </c>
      <c r="C487" s="1" t="s">
        <v>252</v>
      </c>
      <c r="D487" s="1">
        <v>8</v>
      </c>
      <c r="E487" s="1">
        <v>3</v>
      </c>
      <c r="F487" s="1" t="s">
        <v>331</v>
      </c>
      <c r="G487" s="2">
        <v>47.964600000000004</v>
      </c>
      <c r="H487" s="6">
        <f>1+_xlfn.COUNTIFS(A:A,A487,O:O,"&lt;"&amp;O487)</f>
        <v>11</v>
      </c>
      <c r="I487" s="2">
        <f>_xlfn.AVERAGEIF(A:A,A487,G:G)</f>
        <v>52.71352857142856</v>
      </c>
      <c r="J487" s="2">
        <f>G487-I487</f>
        <v>-4.748928571428557</v>
      </c>
      <c r="K487" s="2">
        <f>90+J487</f>
        <v>85.25107142857144</v>
      </c>
      <c r="L487" s="2">
        <f>EXP(0.06*K487)</f>
        <v>166.5114849490057</v>
      </c>
      <c r="M487" s="2">
        <f>SUMIF(A:A,A487,L:L)</f>
        <v>3737.3783330345605</v>
      </c>
      <c r="N487" s="3">
        <f>L487/M487</f>
        <v>0.0445530182152597</v>
      </c>
      <c r="O487" s="7">
        <f>1/N487</f>
        <v>22.44516847699206</v>
      </c>
      <c r="P487" s="3">
        <f>IF(O487&gt;21,"",N487)</f>
      </c>
      <c r="Q487" s="3">
        <f>IF(ISNUMBER(P487),SUMIF(A:A,A487,P:P),"")</f>
      </c>
      <c r="R487" s="3">
        <f>_xlfn.IFERROR(P487*(1/Q487),"")</f>
      </c>
      <c r="S487" s="8">
        <f>_xlfn.IFERROR(1/R487,"")</f>
      </c>
    </row>
    <row r="488" spans="1:19" ht="15">
      <c r="A488" s="1">
        <v>33</v>
      </c>
      <c r="B488" s="5">
        <v>0.6736111111111112</v>
      </c>
      <c r="C488" s="1" t="s">
        <v>252</v>
      </c>
      <c r="D488" s="1">
        <v>8</v>
      </c>
      <c r="E488" s="1">
        <v>6</v>
      </c>
      <c r="F488" s="1" t="s">
        <v>334</v>
      </c>
      <c r="G488" s="2">
        <v>48.684066666666695</v>
      </c>
      <c r="H488" s="6">
        <f>1+_xlfn.COUNTIFS(A:A,A488,O:O,"&lt;"&amp;O488)</f>
        <v>9</v>
      </c>
      <c r="I488" s="2">
        <f>_xlfn.AVERAGEIF(A:A,A488,G:G)</f>
        <v>52.71352857142856</v>
      </c>
      <c r="J488" s="2">
        <f>G488-I488</f>
        <v>-4.029461904761867</v>
      </c>
      <c r="K488" s="2">
        <f>90+J488</f>
        <v>85.97053809523814</v>
      </c>
      <c r="L488" s="2">
        <f>EXP(0.06*K488)</f>
        <v>173.85685456435115</v>
      </c>
      <c r="M488" s="2">
        <f>SUMIF(A:A,A488,L:L)</f>
        <v>3737.3783330345605</v>
      </c>
      <c r="N488" s="3">
        <f>L488/M488</f>
        <v>0.04651839847939298</v>
      </c>
      <c r="O488" s="7">
        <f>1/N488</f>
        <v>21.496870758415866</v>
      </c>
      <c r="P488" s="3">
        <f>IF(O488&gt;21,"",N488)</f>
      </c>
      <c r="Q488" s="3">
        <f>IF(ISNUMBER(P488),SUMIF(A:A,A488,P:P),"")</f>
      </c>
      <c r="R488" s="3">
        <f>_xlfn.IFERROR(P488*(1/Q488),"")</f>
      </c>
      <c r="S488" s="8">
        <f>_xlfn.IFERROR(1/R488,"")</f>
      </c>
    </row>
    <row r="489" spans="1:19" ht="15">
      <c r="A489" s="1">
        <v>33</v>
      </c>
      <c r="B489" s="5">
        <v>0.6736111111111112</v>
      </c>
      <c r="C489" s="1" t="s">
        <v>252</v>
      </c>
      <c r="D489" s="1">
        <v>8</v>
      </c>
      <c r="E489" s="1">
        <v>7</v>
      </c>
      <c r="F489" s="1" t="s">
        <v>335</v>
      </c>
      <c r="G489" s="2">
        <v>48.5199</v>
      </c>
      <c r="H489" s="6">
        <f>1+_xlfn.COUNTIFS(A:A,A489,O:O,"&lt;"&amp;O489)</f>
        <v>10</v>
      </c>
      <c r="I489" s="2">
        <f>_xlfn.AVERAGEIF(A:A,A489,G:G)</f>
        <v>52.71352857142856</v>
      </c>
      <c r="J489" s="2">
        <f>G489-I489</f>
        <v>-4.193628571428562</v>
      </c>
      <c r="K489" s="2">
        <f>90+J489</f>
        <v>85.80637142857144</v>
      </c>
      <c r="L489" s="2">
        <f>EXP(0.06*K489)</f>
        <v>172.1527709366073</v>
      </c>
      <c r="M489" s="2">
        <f>SUMIF(A:A,A489,L:L)</f>
        <v>3737.3783330345605</v>
      </c>
      <c r="N489" s="3">
        <f>L489/M489</f>
        <v>0.04606244152885321</v>
      </c>
      <c r="O489" s="7">
        <f>1/N489</f>
        <v>21.70966120789769</v>
      </c>
      <c r="P489" s="3">
        <f>IF(O489&gt;21,"",N489)</f>
      </c>
      <c r="Q489" s="3">
        <f>IF(ISNUMBER(P489),SUMIF(A:A,A489,P:P),"")</f>
      </c>
      <c r="R489" s="3">
        <f>_xlfn.IFERROR(P489*(1/Q489),"")</f>
      </c>
      <c r="S489" s="8">
        <f>_xlfn.IFERROR(1/R489,"")</f>
      </c>
    </row>
    <row r="490" spans="1:19" ht="15">
      <c r="A490" s="1">
        <v>33</v>
      </c>
      <c r="B490" s="5">
        <v>0.6736111111111112</v>
      </c>
      <c r="C490" s="1" t="s">
        <v>252</v>
      </c>
      <c r="D490" s="1">
        <v>8</v>
      </c>
      <c r="E490" s="1">
        <v>8</v>
      </c>
      <c r="F490" s="1" t="s">
        <v>336</v>
      </c>
      <c r="G490" s="2">
        <v>41.9821666666667</v>
      </c>
      <c r="H490" s="6">
        <f>1+_xlfn.COUNTIFS(A:A,A490,O:O,"&lt;"&amp;O490)</f>
        <v>13</v>
      </c>
      <c r="I490" s="2">
        <f>_xlfn.AVERAGEIF(A:A,A490,G:G)</f>
        <v>52.71352857142856</v>
      </c>
      <c r="J490" s="2">
        <f>G490-I490</f>
        <v>-10.731361904761862</v>
      </c>
      <c r="K490" s="2">
        <f>90+J490</f>
        <v>79.26863809523815</v>
      </c>
      <c r="L490" s="2">
        <f>EXP(0.06*K490)</f>
        <v>116.29362998031532</v>
      </c>
      <c r="M490" s="2">
        <f>SUMIF(A:A,A490,L:L)</f>
        <v>3737.3783330345605</v>
      </c>
      <c r="N490" s="3">
        <f>L490/M490</f>
        <v>0.031116365435203564</v>
      </c>
      <c r="O490" s="7">
        <f>1/N490</f>
        <v>32.13742948489247</v>
      </c>
      <c r="P490" s="3">
        <f>IF(O490&gt;21,"",N490)</f>
      </c>
      <c r="Q490" s="3">
        <f>IF(ISNUMBER(P490),SUMIF(A:A,A490,P:P),"")</f>
      </c>
      <c r="R490" s="3">
        <f>_xlfn.IFERROR(P490*(1/Q490),"")</f>
      </c>
      <c r="S490" s="8">
        <f>_xlfn.IFERROR(1/R490,"")</f>
      </c>
    </row>
    <row r="491" spans="1:19" ht="15">
      <c r="A491" s="1">
        <v>33</v>
      </c>
      <c r="B491" s="5">
        <v>0.6736111111111112</v>
      </c>
      <c r="C491" s="1" t="s">
        <v>252</v>
      </c>
      <c r="D491" s="1">
        <v>8</v>
      </c>
      <c r="E491" s="1">
        <v>10</v>
      </c>
      <c r="F491" s="1" t="s">
        <v>337</v>
      </c>
      <c r="G491" s="2">
        <v>45.898933333333304</v>
      </c>
      <c r="H491" s="6">
        <f>1+_xlfn.COUNTIFS(A:A,A491,O:O,"&lt;"&amp;O491)</f>
        <v>12</v>
      </c>
      <c r="I491" s="2">
        <f>_xlfn.AVERAGEIF(A:A,A491,G:G)</f>
        <v>52.71352857142856</v>
      </c>
      <c r="J491" s="2">
        <f>G491-I491</f>
        <v>-6.814595238095258</v>
      </c>
      <c r="K491" s="2">
        <f>90+J491</f>
        <v>83.18540476190475</v>
      </c>
      <c r="L491" s="2">
        <f>EXP(0.06*K491)</f>
        <v>147.1017149175202</v>
      </c>
      <c r="M491" s="2">
        <f>SUMIF(A:A,A491,L:L)</f>
        <v>3737.3783330345605</v>
      </c>
      <c r="N491" s="3">
        <f>L491/M491</f>
        <v>0.039359599646975295</v>
      </c>
      <c r="O491" s="7">
        <f>1/N491</f>
        <v>25.406762491722855</v>
      </c>
      <c r="P491" s="3">
        <f>IF(O491&gt;21,"",N491)</f>
      </c>
      <c r="Q491" s="3">
        <f>IF(ISNUMBER(P491),SUMIF(A:A,A491,P:P),"")</f>
      </c>
      <c r="R491" s="3">
        <f>_xlfn.IFERROR(P491*(1/Q491),"")</f>
      </c>
      <c r="S491" s="8">
        <f>_xlfn.IFERROR(1/R491,"")</f>
      </c>
    </row>
    <row r="492" spans="1:19" ht="15">
      <c r="A492" s="1">
        <v>33</v>
      </c>
      <c r="B492" s="5">
        <v>0.6736111111111112</v>
      </c>
      <c r="C492" s="1" t="s">
        <v>252</v>
      </c>
      <c r="D492" s="1">
        <v>8</v>
      </c>
      <c r="E492" s="1">
        <v>12</v>
      </c>
      <c r="F492" s="1" t="s">
        <v>339</v>
      </c>
      <c r="G492" s="2">
        <v>31.2919666666666</v>
      </c>
      <c r="H492" s="6">
        <f>1+_xlfn.COUNTIFS(A:A,A492,O:O,"&lt;"&amp;O492)</f>
        <v>14</v>
      </c>
      <c r="I492" s="2">
        <f>_xlfn.AVERAGEIF(A:A,A492,G:G)</f>
        <v>52.71352857142856</v>
      </c>
      <c r="J492" s="2">
        <f>G492-I492</f>
        <v>-21.421561904761962</v>
      </c>
      <c r="K492" s="2">
        <f>90+J492</f>
        <v>68.57843809523804</v>
      </c>
      <c r="L492" s="2">
        <f>EXP(0.06*K492)</f>
        <v>61.23422625418802</v>
      </c>
      <c r="M492" s="2">
        <f>SUMIF(A:A,A492,L:L)</f>
        <v>3737.3783330345605</v>
      </c>
      <c r="N492" s="3">
        <f>L492/M492</f>
        <v>0.016384272823797574</v>
      </c>
      <c r="O492" s="7">
        <f>1/N492</f>
        <v>61.03413991907749</v>
      </c>
      <c r="P492" s="3">
        <f>IF(O492&gt;21,"",N492)</f>
      </c>
      <c r="Q492" s="3">
        <f>IF(ISNUMBER(P492),SUMIF(A:A,A492,P:P),"")</f>
      </c>
      <c r="R492" s="3">
        <f>_xlfn.IFERROR(P492*(1/Q492),"")</f>
      </c>
      <c r="S492" s="8">
        <f>_xlfn.IFERROR(1/R492,"")</f>
      </c>
    </row>
    <row r="493" spans="1:19" ht="15">
      <c r="A493" s="1">
        <v>46</v>
      </c>
      <c r="B493" s="5">
        <v>0.6770833333333334</v>
      </c>
      <c r="C493" s="1" t="s">
        <v>356</v>
      </c>
      <c r="D493" s="1">
        <v>6</v>
      </c>
      <c r="E493" s="1">
        <v>1</v>
      </c>
      <c r="F493" s="1" t="s">
        <v>426</v>
      </c>
      <c r="G493" s="2">
        <v>80.3919999999999</v>
      </c>
      <c r="H493" s="6">
        <f>1+_xlfn.COUNTIFS(A:A,A493,O:O,"&lt;"&amp;O493)</f>
        <v>1</v>
      </c>
      <c r="I493" s="2">
        <f>_xlfn.AVERAGEIF(A:A,A493,G:G)</f>
        <v>52.280866666666654</v>
      </c>
      <c r="J493" s="2">
        <f>G493-I493</f>
        <v>28.111133333333242</v>
      </c>
      <c r="K493" s="2">
        <f>90+J493</f>
        <v>118.11113333333324</v>
      </c>
      <c r="L493" s="2">
        <f>EXP(0.06*K493)</f>
        <v>1195.9163612499945</v>
      </c>
      <c r="M493" s="2">
        <f>SUMIF(A:A,A493,L:L)</f>
        <v>3315.005817813342</v>
      </c>
      <c r="N493" s="3">
        <f>L493/M493</f>
        <v>0.3607584502035202</v>
      </c>
      <c r="O493" s="7">
        <f>1/N493</f>
        <v>2.7719378421651792</v>
      </c>
      <c r="P493" s="3">
        <f>IF(O493&gt;21,"",N493)</f>
        <v>0.3607584502035202</v>
      </c>
      <c r="Q493" s="3">
        <f>IF(ISNUMBER(P493),SUMIF(A:A,A493,P:P),"")</f>
        <v>0.9340675172370668</v>
      </c>
      <c r="R493" s="3">
        <f>_xlfn.IFERROR(P493*(1/Q493),"")</f>
        <v>0.38622309795187915</v>
      </c>
      <c r="S493" s="8">
        <f>_xlfn.IFERROR(1/R493,"")</f>
        <v>2.5891770981667013</v>
      </c>
    </row>
    <row r="494" spans="1:19" ht="15">
      <c r="A494" s="1">
        <v>46</v>
      </c>
      <c r="B494" s="5">
        <v>0.6770833333333334</v>
      </c>
      <c r="C494" s="1" t="s">
        <v>356</v>
      </c>
      <c r="D494" s="1">
        <v>6</v>
      </c>
      <c r="E494" s="1">
        <v>2</v>
      </c>
      <c r="F494" s="1" t="s">
        <v>427</v>
      </c>
      <c r="G494" s="2">
        <v>63.7445999999999</v>
      </c>
      <c r="H494" s="6">
        <f>1+_xlfn.COUNTIFS(A:A,A494,O:O,"&lt;"&amp;O494)</f>
        <v>2</v>
      </c>
      <c r="I494" s="2">
        <f>_xlfn.AVERAGEIF(A:A,A494,G:G)</f>
        <v>52.280866666666654</v>
      </c>
      <c r="J494" s="2">
        <f>G494-I494</f>
        <v>11.463733333333245</v>
      </c>
      <c r="K494" s="2">
        <f>90+J494</f>
        <v>101.46373333333324</v>
      </c>
      <c r="L494" s="2">
        <f>EXP(0.06*K494)</f>
        <v>440.4619224576037</v>
      </c>
      <c r="M494" s="2">
        <f>SUMIF(A:A,A494,L:L)</f>
        <v>3315.005817813342</v>
      </c>
      <c r="N494" s="3">
        <f>L494/M494</f>
        <v>0.13286912502257478</v>
      </c>
      <c r="O494" s="7">
        <f>1/N494</f>
        <v>7.526202944665268</v>
      </c>
      <c r="P494" s="3">
        <f>IF(O494&gt;21,"",N494)</f>
        <v>0.13286912502257478</v>
      </c>
      <c r="Q494" s="3">
        <f>IF(ISNUMBER(P494),SUMIF(A:A,A494,P:P),"")</f>
        <v>0.9340675172370668</v>
      </c>
      <c r="R494" s="3">
        <f>_xlfn.IFERROR(P494*(1/Q494),"")</f>
        <v>0.14224788098358904</v>
      </c>
      <c r="S494" s="8">
        <f>_xlfn.IFERROR(1/R494,"")</f>
        <v>7.029981698745789</v>
      </c>
    </row>
    <row r="495" spans="1:19" ht="15">
      <c r="A495" s="1">
        <v>46</v>
      </c>
      <c r="B495" s="5">
        <v>0.6770833333333334</v>
      </c>
      <c r="C495" s="1" t="s">
        <v>356</v>
      </c>
      <c r="D495" s="1">
        <v>6</v>
      </c>
      <c r="E495" s="1">
        <v>3</v>
      </c>
      <c r="F495" s="1" t="s">
        <v>428</v>
      </c>
      <c r="G495" s="2">
        <v>63.0781333333333</v>
      </c>
      <c r="H495" s="6">
        <f>1+_xlfn.COUNTIFS(A:A,A495,O:O,"&lt;"&amp;O495)</f>
        <v>3</v>
      </c>
      <c r="I495" s="2">
        <f>_xlfn.AVERAGEIF(A:A,A495,G:G)</f>
        <v>52.280866666666654</v>
      </c>
      <c r="J495" s="2">
        <f>G495-I495</f>
        <v>10.797266666666644</v>
      </c>
      <c r="K495" s="2">
        <f>90+J495</f>
        <v>100.79726666666664</v>
      </c>
      <c r="L495" s="2">
        <f>EXP(0.06*K495)</f>
        <v>423.1962417704282</v>
      </c>
      <c r="M495" s="2">
        <f>SUMIF(A:A,A495,L:L)</f>
        <v>3315.005817813342</v>
      </c>
      <c r="N495" s="3">
        <f>L495/M495</f>
        <v>0.12766078403131692</v>
      </c>
      <c r="O495" s="7">
        <f>1/N495</f>
        <v>7.833259113892693</v>
      </c>
      <c r="P495" s="3">
        <f>IF(O495&gt;21,"",N495)</f>
        <v>0.12766078403131692</v>
      </c>
      <c r="Q495" s="3">
        <f>IF(ISNUMBER(P495),SUMIF(A:A,A495,P:P),"")</f>
        <v>0.9340675172370668</v>
      </c>
      <c r="R495" s="3">
        <f>_xlfn.IFERROR(P495*(1/Q495),"")</f>
        <v>0.1366719018438113</v>
      </c>
      <c r="S495" s="8">
        <f>_xlfn.IFERROR(1/R495,"")</f>
        <v>7.316792892388373</v>
      </c>
    </row>
    <row r="496" spans="1:19" ht="15">
      <c r="A496" s="1">
        <v>46</v>
      </c>
      <c r="B496" s="5">
        <v>0.6770833333333334</v>
      </c>
      <c r="C496" s="1" t="s">
        <v>356</v>
      </c>
      <c r="D496" s="1">
        <v>6</v>
      </c>
      <c r="E496" s="1">
        <v>4</v>
      </c>
      <c r="F496" s="1" t="s">
        <v>429</v>
      </c>
      <c r="G496" s="2">
        <v>63.0734666666667</v>
      </c>
      <c r="H496" s="6">
        <f>1+_xlfn.COUNTIFS(A:A,A496,O:O,"&lt;"&amp;O496)</f>
        <v>4</v>
      </c>
      <c r="I496" s="2">
        <f>_xlfn.AVERAGEIF(A:A,A496,G:G)</f>
        <v>52.280866666666654</v>
      </c>
      <c r="J496" s="2">
        <f>G496-I496</f>
        <v>10.792600000000043</v>
      </c>
      <c r="K496" s="2">
        <f>90+J496</f>
        <v>100.79260000000005</v>
      </c>
      <c r="L496" s="2">
        <f>EXP(0.06*K496)</f>
        <v>423.0777634104788</v>
      </c>
      <c r="M496" s="2">
        <f>SUMIF(A:A,A496,L:L)</f>
        <v>3315.005817813342</v>
      </c>
      <c r="N496" s="3">
        <f>L496/M496</f>
        <v>0.1276250440156244</v>
      </c>
      <c r="O496" s="7">
        <f>1/N496</f>
        <v>7.835452733536966</v>
      </c>
      <c r="P496" s="3">
        <f>IF(O496&gt;21,"",N496)</f>
        <v>0.1276250440156244</v>
      </c>
      <c r="Q496" s="3">
        <f>IF(ISNUMBER(P496),SUMIF(A:A,A496,P:P),"")</f>
        <v>0.9340675172370668</v>
      </c>
      <c r="R496" s="3">
        <f>_xlfn.IFERROR(P496*(1/Q496),"")</f>
        <v>0.1366336390683342</v>
      </c>
      <c r="S496" s="8">
        <f>_xlfn.IFERROR(1/R496,"")</f>
        <v>7.318841881243262</v>
      </c>
    </row>
    <row r="497" spans="1:19" ht="15">
      <c r="A497" s="1">
        <v>46</v>
      </c>
      <c r="B497" s="5">
        <v>0.6770833333333334</v>
      </c>
      <c r="C497" s="1" t="s">
        <v>356</v>
      </c>
      <c r="D497" s="1">
        <v>6</v>
      </c>
      <c r="E497" s="1">
        <v>8</v>
      </c>
      <c r="F497" s="1" t="s">
        <v>433</v>
      </c>
      <c r="G497" s="2">
        <v>53.311833333333304</v>
      </c>
      <c r="H497" s="6">
        <f>1+_xlfn.COUNTIFS(A:A,A497,O:O,"&lt;"&amp;O497)</f>
        <v>5</v>
      </c>
      <c r="I497" s="2">
        <f>_xlfn.AVERAGEIF(A:A,A497,G:G)</f>
        <v>52.280866666666654</v>
      </c>
      <c r="J497" s="2">
        <f>G497-I497</f>
        <v>1.0309666666666502</v>
      </c>
      <c r="K497" s="2">
        <f>90+J497</f>
        <v>91.03096666666664</v>
      </c>
      <c r="L497" s="2">
        <f>EXP(0.06*K497)</f>
        <v>235.53464142858195</v>
      </c>
      <c r="M497" s="2">
        <f>SUMIF(A:A,A497,L:L)</f>
        <v>3315.005817813342</v>
      </c>
      <c r="N497" s="3">
        <f>L497/M497</f>
        <v>0.0710510491906003</v>
      </c>
      <c r="O497" s="7">
        <f>1/N497</f>
        <v>14.074387519843901</v>
      </c>
      <c r="P497" s="3">
        <f>IF(O497&gt;21,"",N497)</f>
        <v>0.0710510491906003</v>
      </c>
      <c r="Q497" s="3">
        <f>IF(ISNUMBER(P497),SUMIF(A:A,A497,P:P),"")</f>
        <v>0.9340675172370668</v>
      </c>
      <c r="R497" s="3">
        <f>_xlfn.IFERROR(P497*(1/Q497),"")</f>
        <v>0.07606628844215285</v>
      </c>
      <c r="S497" s="8">
        <f>_xlfn.IFERROR(1/R497,"")</f>
        <v>13.146428207292951</v>
      </c>
    </row>
    <row r="498" spans="1:19" ht="15">
      <c r="A498" s="1">
        <v>46</v>
      </c>
      <c r="B498" s="5">
        <v>0.6770833333333334</v>
      </c>
      <c r="C498" s="1" t="s">
        <v>356</v>
      </c>
      <c r="D498" s="1">
        <v>6</v>
      </c>
      <c r="E498" s="1">
        <v>10</v>
      </c>
      <c r="F498" s="1" t="s">
        <v>435</v>
      </c>
      <c r="G498" s="2">
        <v>51.2577333333334</v>
      </c>
      <c r="H498" s="6">
        <f>1+_xlfn.COUNTIFS(A:A,A498,O:O,"&lt;"&amp;O498)</f>
        <v>6</v>
      </c>
      <c r="I498" s="2">
        <f>_xlfn.AVERAGEIF(A:A,A498,G:G)</f>
        <v>52.280866666666654</v>
      </c>
      <c r="J498" s="2">
        <f>G498-I498</f>
        <v>-1.0231333333332557</v>
      </c>
      <c r="K498" s="2">
        <f>90+J498</f>
        <v>88.97686666666675</v>
      </c>
      <c r="L498" s="2">
        <f>EXP(0.06*K498)</f>
        <v>208.22349540877508</v>
      </c>
      <c r="M498" s="2">
        <f>SUMIF(A:A,A498,L:L)</f>
        <v>3315.005817813342</v>
      </c>
      <c r="N498" s="3">
        <f>L498/M498</f>
        <v>0.06281240723315663</v>
      </c>
      <c r="O498" s="7">
        <f>1/N498</f>
        <v>15.92042152258308</v>
      </c>
      <c r="P498" s="3">
        <f>IF(O498&gt;21,"",N498)</f>
        <v>0.06281240723315663</v>
      </c>
      <c r="Q498" s="3">
        <f>IF(ISNUMBER(P498),SUMIF(A:A,A498,P:P),"")</f>
        <v>0.9340675172370668</v>
      </c>
      <c r="R498" s="3">
        <f>_xlfn.IFERROR(P498*(1/Q498),"")</f>
        <v>0.06724611023724832</v>
      </c>
      <c r="S498" s="8">
        <f>_xlfn.IFERROR(1/R498,"")</f>
        <v>14.87074860496674</v>
      </c>
    </row>
    <row r="499" spans="1:19" ht="15">
      <c r="A499" s="1">
        <v>46</v>
      </c>
      <c r="B499" s="5">
        <v>0.6770833333333334</v>
      </c>
      <c r="C499" s="1" t="s">
        <v>356</v>
      </c>
      <c r="D499" s="1">
        <v>6</v>
      </c>
      <c r="E499" s="1">
        <v>9</v>
      </c>
      <c r="F499" s="1" t="s">
        <v>434</v>
      </c>
      <c r="G499" s="2">
        <v>47.880333333333304</v>
      </c>
      <c r="H499" s="6">
        <f>1+_xlfn.COUNTIFS(A:A,A499,O:O,"&lt;"&amp;O499)</f>
        <v>7</v>
      </c>
      <c r="I499" s="2">
        <f>_xlfn.AVERAGEIF(A:A,A499,G:G)</f>
        <v>52.280866666666654</v>
      </c>
      <c r="J499" s="2">
        <f>G499-I499</f>
        <v>-4.40053333333335</v>
      </c>
      <c r="K499" s="2">
        <f>90+J499</f>
        <v>85.59946666666664</v>
      </c>
      <c r="L499" s="2">
        <f>EXP(0.06*K499)</f>
        <v>170.02882814547883</v>
      </c>
      <c r="M499" s="2">
        <f>SUMIF(A:A,A499,L:L)</f>
        <v>3315.005817813342</v>
      </c>
      <c r="N499" s="3">
        <f>L499/M499</f>
        <v>0.05129065754027362</v>
      </c>
      <c r="O499" s="7">
        <f>1/N499</f>
        <v>19.496728019421397</v>
      </c>
      <c r="P499" s="3">
        <f>IF(O499&gt;21,"",N499)</f>
        <v>0.05129065754027362</v>
      </c>
      <c r="Q499" s="3">
        <f>IF(ISNUMBER(P499),SUMIF(A:A,A499,P:P),"")</f>
        <v>0.9340675172370668</v>
      </c>
      <c r="R499" s="3">
        <f>_xlfn.IFERROR(P499*(1/Q499),"")</f>
        <v>0.05491108147298524</v>
      </c>
      <c r="S499" s="8">
        <f>_xlfn.IFERROR(1/R499,"")</f>
        <v>18.211260335347298</v>
      </c>
    </row>
    <row r="500" spans="1:19" ht="15">
      <c r="A500" s="1">
        <v>46</v>
      </c>
      <c r="B500" s="5">
        <v>0.6770833333333334</v>
      </c>
      <c r="C500" s="1" t="s">
        <v>356</v>
      </c>
      <c r="D500" s="1">
        <v>6</v>
      </c>
      <c r="E500" s="1">
        <v>5</v>
      </c>
      <c r="F500" s="1" t="s">
        <v>430</v>
      </c>
      <c r="G500" s="2">
        <v>37.145133333333405</v>
      </c>
      <c r="H500" s="6">
        <f>1+_xlfn.COUNTIFS(A:A,A500,O:O,"&lt;"&amp;O500)</f>
        <v>8</v>
      </c>
      <c r="I500" s="2">
        <f>_xlfn.AVERAGEIF(A:A,A500,G:G)</f>
        <v>52.280866666666654</v>
      </c>
      <c r="J500" s="2">
        <f>G500-I500</f>
        <v>-15.135733333333249</v>
      </c>
      <c r="K500" s="2">
        <f>90+J500</f>
        <v>74.86426666666675</v>
      </c>
      <c r="L500" s="2">
        <f>EXP(0.06*K500)</f>
        <v>89.28700887714572</v>
      </c>
      <c r="M500" s="2">
        <f>SUMIF(A:A,A500,L:L)</f>
        <v>3315.005817813342</v>
      </c>
      <c r="N500" s="3">
        <f>L500/M500</f>
        <v>0.026934193719165653</v>
      </c>
      <c r="O500" s="7">
        <f>1/N500</f>
        <v>37.127526831754636</v>
      </c>
      <c r="P500" s="3">
        <f>IF(O500&gt;21,"",N500)</f>
      </c>
      <c r="Q500" s="3">
        <f>IF(ISNUMBER(P500),SUMIF(A:A,A500,P:P),"")</f>
      </c>
      <c r="R500" s="3">
        <f>_xlfn.IFERROR(P500*(1/Q500),"")</f>
      </c>
      <c r="S500" s="8">
        <f>_xlfn.IFERROR(1/R500,"")</f>
      </c>
    </row>
    <row r="501" spans="1:19" ht="15">
      <c r="A501" s="1">
        <v>46</v>
      </c>
      <c r="B501" s="5">
        <v>0.6770833333333334</v>
      </c>
      <c r="C501" s="1" t="s">
        <v>356</v>
      </c>
      <c r="D501" s="1">
        <v>6</v>
      </c>
      <c r="E501" s="1">
        <v>6</v>
      </c>
      <c r="F501" s="1" t="s">
        <v>431</v>
      </c>
      <c r="G501" s="2">
        <v>34.6273</v>
      </c>
      <c r="H501" s="6">
        <f>1+_xlfn.COUNTIFS(A:A,A501,O:O,"&lt;"&amp;O501)</f>
        <v>9</v>
      </c>
      <c r="I501" s="2">
        <f>_xlfn.AVERAGEIF(A:A,A501,G:G)</f>
        <v>52.280866666666654</v>
      </c>
      <c r="J501" s="2">
        <f>G501-I501</f>
        <v>-17.653566666666656</v>
      </c>
      <c r="K501" s="2">
        <f>90+J501</f>
        <v>72.34643333333335</v>
      </c>
      <c r="L501" s="2">
        <f>EXP(0.06*K501)</f>
        <v>76.76785516523029</v>
      </c>
      <c r="M501" s="2">
        <f>SUMIF(A:A,A501,L:L)</f>
        <v>3315.005817813342</v>
      </c>
      <c r="N501" s="3">
        <f>L501/M501</f>
        <v>0.023157683390090764</v>
      </c>
      <c r="O501" s="7">
        <f>1/N501</f>
        <v>43.18221227723939</v>
      </c>
      <c r="P501" s="3">
        <f>IF(O501&gt;21,"",N501)</f>
      </c>
      <c r="Q501" s="3">
        <f>IF(ISNUMBER(P501),SUMIF(A:A,A501,P:P),"")</f>
      </c>
      <c r="R501" s="3">
        <f>_xlfn.IFERROR(P501*(1/Q501),"")</f>
      </c>
      <c r="S501" s="8">
        <f>_xlfn.IFERROR(1/R501,"")</f>
      </c>
    </row>
    <row r="502" spans="1:19" ht="15">
      <c r="A502" s="1">
        <v>46</v>
      </c>
      <c r="B502" s="5">
        <v>0.6770833333333334</v>
      </c>
      <c r="C502" s="1" t="s">
        <v>356</v>
      </c>
      <c r="D502" s="1">
        <v>6</v>
      </c>
      <c r="E502" s="1">
        <v>7</v>
      </c>
      <c r="F502" s="1" t="s">
        <v>432</v>
      </c>
      <c r="G502" s="2">
        <v>28.298133333333396</v>
      </c>
      <c r="H502" s="6">
        <f>1+_xlfn.COUNTIFS(A:A,A502,O:O,"&lt;"&amp;O502)</f>
        <v>10</v>
      </c>
      <c r="I502" s="2">
        <f>_xlfn.AVERAGEIF(A:A,A502,G:G)</f>
        <v>52.280866666666654</v>
      </c>
      <c r="J502" s="2">
        <f>G502-I502</f>
        <v>-23.982733333333258</v>
      </c>
      <c r="K502" s="2">
        <f>90+J502</f>
        <v>66.01726666666674</v>
      </c>
      <c r="L502" s="2">
        <f>EXP(0.06*K502)</f>
        <v>52.51169989962565</v>
      </c>
      <c r="M502" s="2">
        <f>SUMIF(A:A,A502,L:L)</f>
        <v>3315.005817813342</v>
      </c>
      <c r="N502" s="3">
        <f>L502/M502</f>
        <v>0.01584060565367684</v>
      </c>
      <c r="O502" s="7">
        <f>1/N502</f>
        <v>63.128899352903545</v>
      </c>
      <c r="P502" s="3">
        <f>IF(O502&gt;21,"",N502)</f>
      </c>
      <c r="Q502" s="3">
        <f>IF(ISNUMBER(P502),SUMIF(A:A,A502,P:P),"")</f>
      </c>
      <c r="R502" s="3">
        <f>_xlfn.IFERROR(P502*(1/Q502),"")</f>
      </c>
      <c r="S502" s="8">
        <f>_xlfn.IFERROR(1/R502,"")</f>
      </c>
    </row>
    <row r="503" spans="1:19" ht="15">
      <c r="A503" s="1">
        <v>76</v>
      </c>
      <c r="B503" s="5">
        <v>0.68125</v>
      </c>
      <c r="C503" s="1" t="s">
        <v>699</v>
      </c>
      <c r="D503" s="1">
        <v>7</v>
      </c>
      <c r="E503" s="1">
        <v>2</v>
      </c>
      <c r="F503" s="1" t="s">
        <v>738</v>
      </c>
      <c r="G503" s="2">
        <v>68.9032333333334</v>
      </c>
      <c r="H503" s="6">
        <f>1+_xlfn.COUNTIFS(A:A,A503,O:O,"&lt;"&amp;O503)</f>
        <v>1</v>
      </c>
      <c r="I503" s="2">
        <f>_xlfn.AVERAGEIF(A:A,A503,G:G)</f>
        <v>49.62924871794873</v>
      </c>
      <c r="J503" s="2">
        <f>G503-I503</f>
        <v>19.273984615384677</v>
      </c>
      <c r="K503" s="2">
        <f>90+J503</f>
        <v>109.27398461538468</v>
      </c>
      <c r="L503" s="2">
        <f>EXP(0.06*K503)</f>
        <v>703.7611879328654</v>
      </c>
      <c r="M503" s="2">
        <f>SUMIF(A:A,A503,L:L)</f>
        <v>3685.709487880742</v>
      </c>
      <c r="N503" s="3">
        <f>L503/M503</f>
        <v>0.19094320652426766</v>
      </c>
      <c r="O503" s="7">
        <f>1/N503</f>
        <v>5.2371593533122445</v>
      </c>
      <c r="P503" s="3">
        <f>IF(O503&gt;21,"",N503)</f>
        <v>0.19094320652426766</v>
      </c>
      <c r="Q503" s="3">
        <f>IF(ISNUMBER(P503),SUMIF(A:A,A503,P:P),"")</f>
        <v>0.8584260151820716</v>
      </c>
      <c r="R503" s="3">
        <f>_xlfn.IFERROR(P503*(1/Q503),"")</f>
        <v>0.22243408651096008</v>
      </c>
      <c r="S503" s="8">
        <f>_xlfn.IFERROR(1/R503,"")</f>
        <v>4.495713834537345</v>
      </c>
    </row>
    <row r="504" spans="1:19" ht="15">
      <c r="A504" s="1">
        <v>76</v>
      </c>
      <c r="B504" s="5">
        <v>0.68125</v>
      </c>
      <c r="C504" s="1" t="s">
        <v>699</v>
      </c>
      <c r="D504" s="1">
        <v>7</v>
      </c>
      <c r="E504" s="1">
        <v>6</v>
      </c>
      <c r="F504" s="1" t="s">
        <v>742</v>
      </c>
      <c r="G504" s="2">
        <v>63.0857666666667</v>
      </c>
      <c r="H504" s="6">
        <f>1+_xlfn.COUNTIFS(A:A,A504,O:O,"&lt;"&amp;O504)</f>
        <v>2</v>
      </c>
      <c r="I504" s="2">
        <f>_xlfn.AVERAGEIF(A:A,A504,G:G)</f>
        <v>49.62924871794873</v>
      </c>
      <c r="J504" s="2">
        <f>G504-I504</f>
        <v>13.456517948717973</v>
      </c>
      <c r="K504" s="2">
        <f>90+J504</f>
        <v>103.45651794871797</v>
      </c>
      <c r="L504" s="2">
        <f>EXP(0.06*K504)</f>
        <v>496.4044793315893</v>
      </c>
      <c r="M504" s="2">
        <f>SUMIF(A:A,A504,L:L)</f>
        <v>3685.709487880742</v>
      </c>
      <c r="N504" s="3">
        <f>L504/M504</f>
        <v>0.13468356118784025</v>
      </c>
      <c r="O504" s="7">
        <f>1/N504</f>
        <v>7.424811099294602</v>
      </c>
      <c r="P504" s="3">
        <f>IF(O504&gt;21,"",N504)</f>
        <v>0.13468356118784025</v>
      </c>
      <c r="Q504" s="3">
        <f>IF(ISNUMBER(P504),SUMIF(A:A,A504,P:P),"")</f>
        <v>0.8584260151820716</v>
      </c>
      <c r="R504" s="3">
        <f>_xlfn.IFERROR(P504*(1/Q504),"")</f>
        <v>0.1568959453765785</v>
      </c>
      <c r="S504" s="8">
        <f>_xlfn.IFERROR(1/R504,"")</f>
        <v>6.373651005447082</v>
      </c>
    </row>
    <row r="505" spans="1:19" ht="15">
      <c r="A505" s="1">
        <v>76</v>
      </c>
      <c r="B505" s="5">
        <v>0.68125</v>
      </c>
      <c r="C505" s="1" t="s">
        <v>699</v>
      </c>
      <c r="D505" s="1">
        <v>7</v>
      </c>
      <c r="E505" s="1">
        <v>5</v>
      </c>
      <c r="F505" s="1" t="s">
        <v>741</v>
      </c>
      <c r="G505" s="2">
        <v>62.3124666666666</v>
      </c>
      <c r="H505" s="6">
        <f>1+_xlfn.COUNTIFS(A:A,A505,O:O,"&lt;"&amp;O505)</f>
        <v>3</v>
      </c>
      <c r="I505" s="2">
        <f>_xlfn.AVERAGEIF(A:A,A505,G:G)</f>
        <v>49.62924871794873</v>
      </c>
      <c r="J505" s="2">
        <f>G505-I505</f>
        <v>12.683217948717875</v>
      </c>
      <c r="K505" s="2">
        <f>90+J505</f>
        <v>102.68321794871787</v>
      </c>
      <c r="L505" s="2">
        <f>EXP(0.06*K505)</f>
        <v>473.89845885578785</v>
      </c>
      <c r="M505" s="2">
        <f>SUMIF(A:A,A505,L:L)</f>
        <v>3685.709487880742</v>
      </c>
      <c r="N505" s="3">
        <f>L505/M505</f>
        <v>0.12857726861383106</v>
      </c>
      <c r="O505" s="7">
        <f>1/N505</f>
        <v>7.777424507308518</v>
      </c>
      <c r="P505" s="3">
        <f>IF(O505&gt;21,"",N505)</f>
        <v>0.12857726861383106</v>
      </c>
      <c r="Q505" s="3">
        <f>IF(ISNUMBER(P505),SUMIF(A:A,A505,P:P),"")</f>
        <v>0.8584260151820716</v>
      </c>
      <c r="R505" s="3">
        <f>_xlfn.IFERROR(P505*(1/Q505),"")</f>
        <v>0.14978258619825252</v>
      </c>
      <c r="S505" s="8">
        <f>_xlfn.IFERROR(1/R505,"")</f>
        <v>6.676343528188237</v>
      </c>
    </row>
    <row r="506" spans="1:19" ht="15">
      <c r="A506" s="1">
        <v>76</v>
      </c>
      <c r="B506" s="5">
        <v>0.68125</v>
      </c>
      <c r="C506" s="1" t="s">
        <v>699</v>
      </c>
      <c r="D506" s="1">
        <v>7</v>
      </c>
      <c r="E506" s="1">
        <v>3</v>
      </c>
      <c r="F506" s="1" t="s">
        <v>739</v>
      </c>
      <c r="G506" s="2">
        <v>58.619533333333294</v>
      </c>
      <c r="H506" s="6">
        <f>1+_xlfn.COUNTIFS(A:A,A506,O:O,"&lt;"&amp;O506)</f>
        <v>4</v>
      </c>
      <c r="I506" s="2">
        <f>_xlfn.AVERAGEIF(A:A,A506,G:G)</f>
        <v>49.62924871794873</v>
      </c>
      <c r="J506" s="2">
        <f>G506-I506</f>
        <v>8.990284615384567</v>
      </c>
      <c r="K506" s="2">
        <f>90+J506</f>
        <v>98.99028461538457</v>
      </c>
      <c r="L506" s="2">
        <f>EXP(0.06*K506)</f>
        <v>379.71352123825704</v>
      </c>
      <c r="M506" s="2">
        <f>SUMIF(A:A,A506,L:L)</f>
        <v>3685.709487880742</v>
      </c>
      <c r="N506" s="3">
        <f>L506/M506</f>
        <v>0.10302318250714593</v>
      </c>
      <c r="O506" s="7">
        <f>1/N506</f>
        <v>9.706553182150412</v>
      </c>
      <c r="P506" s="3">
        <f>IF(O506&gt;21,"",N506)</f>
        <v>0.10302318250714593</v>
      </c>
      <c r="Q506" s="3">
        <f>IF(ISNUMBER(P506),SUMIF(A:A,A506,P:P),"")</f>
        <v>0.8584260151820716</v>
      </c>
      <c r="R506" s="3">
        <f>_xlfn.IFERROR(P506*(1/Q506),"")</f>
        <v>0.12001404976676384</v>
      </c>
      <c r="S506" s="8">
        <f>_xlfn.IFERROR(1/R506,"")</f>
        <v>8.332357769306237</v>
      </c>
    </row>
    <row r="507" spans="1:19" ht="15">
      <c r="A507" s="1">
        <v>76</v>
      </c>
      <c r="B507" s="5">
        <v>0.68125</v>
      </c>
      <c r="C507" s="1" t="s">
        <v>699</v>
      </c>
      <c r="D507" s="1">
        <v>7</v>
      </c>
      <c r="E507" s="1">
        <v>9</v>
      </c>
      <c r="F507" s="1" t="s">
        <v>745</v>
      </c>
      <c r="G507" s="2">
        <v>58.1239333333333</v>
      </c>
      <c r="H507" s="6">
        <f>1+_xlfn.COUNTIFS(A:A,A507,O:O,"&lt;"&amp;O507)</f>
        <v>5</v>
      </c>
      <c r="I507" s="2">
        <f>_xlfn.AVERAGEIF(A:A,A507,G:G)</f>
        <v>49.62924871794873</v>
      </c>
      <c r="J507" s="2">
        <f>G507-I507</f>
        <v>8.494684615384571</v>
      </c>
      <c r="K507" s="2">
        <f>90+J507</f>
        <v>98.49468461538457</v>
      </c>
      <c r="L507" s="2">
        <f>EXP(0.06*K507)</f>
        <v>368.5885852567062</v>
      </c>
      <c r="M507" s="2">
        <f>SUMIF(A:A,A507,L:L)</f>
        <v>3685.709487880742</v>
      </c>
      <c r="N507" s="3">
        <f>L507/M507</f>
        <v>0.10000478509461747</v>
      </c>
      <c r="O507" s="7">
        <f>1/N507</f>
        <v>9.999521513434289</v>
      </c>
      <c r="P507" s="3">
        <f>IF(O507&gt;21,"",N507)</f>
        <v>0.10000478509461747</v>
      </c>
      <c r="Q507" s="3">
        <f>IF(ISNUMBER(P507),SUMIF(A:A,A507,P:P),"")</f>
        <v>0.8584260151820716</v>
      </c>
      <c r="R507" s="3">
        <f>_xlfn.IFERROR(P507*(1/Q507),"")</f>
        <v>0.11649784993224664</v>
      </c>
      <c r="S507" s="8">
        <f>_xlfn.IFERROR(1/R507,"")</f>
        <v>8.583849406504795</v>
      </c>
    </row>
    <row r="508" spans="1:19" ht="15">
      <c r="A508" s="1">
        <v>76</v>
      </c>
      <c r="B508" s="5">
        <v>0.68125</v>
      </c>
      <c r="C508" s="1" t="s">
        <v>699</v>
      </c>
      <c r="D508" s="1">
        <v>7</v>
      </c>
      <c r="E508" s="1">
        <v>7</v>
      </c>
      <c r="F508" s="1" t="s">
        <v>743</v>
      </c>
      <c r="G508" s="2">
        <v>58.0509333333333</v>
      </c>
      <c r="H508" s="6">
        <f>1+_xlfn.COUNTIFS(A:A,A508,O:O,"&lt;"&amp;O508)</f>
        <v>6</v>
      </c>
      <c r="I508" s="2">
        <f>_xlfn.AVERAGEIF(A:A,A508,G:G)</f>
        <v>49.62924871794873</v>
      </c>
      <c r="J508" s="2">
        <f>G508-I508</f>
        <v>8.42168461538457</v>
      </c>
      <c r="K508" s="2">
        <f>90+J508</f>
        <v>98.42168461538458</v>
      </c>
      <c r="L508" s="2">
        <f>EXP(0.06*K508)</f>
        <v>366.9776976724168</v>
      </c>
      <c r="M508" s="2">
        <f>SUMIF(A:A,A508,L:L)</f>
        <v>3685.709487880742</v>
      </c>
      <c r="N508" s="3">
        <f>L508/M508</f>
        <v>0.09956772200280671</v>
      </c>
      <c r="O508" s="7">
        <f>1/N508</f>
        <v>10.043415475266283</v>
      </c>
      <c r="P508" s="3">
        <f>IF(O508&gt;21,"",N508)</f>
        <v>0.09956772200280671</v>
      </c>
      <c r="Q508" s="3">
        <f>IF(ISNUMBER(P508),SUMIF(A:A,A508,P:P),"")</f>
        <v>0.8584260151820716</v>
      </c>
      <c r="R508" s="3">
        <f>_xlfn.IFERROR(P508*(1/Q508),"")</f>
        <v>0.11598870519049735</v>
      </c>
      <c r="S508" s="8">
        <f>_xlfn.IFERROR(1/R508,"")</f>
        <v>8.621529125250786</v>
      </c>
    </row>
    <row r="509" spans="1:19" ht="15">
      <c r="A509" s="1">
        <v>76</v>
      </c>
      <c r="B509" s="5">
        <v>0.68125</v>
      </c>
      <c r="C509" s="1" t="s">
        <v>699</v>
      </c>
      <c r="D509" s="1">
        <v>7</v>
      </c>
      <c r="E509" s="1">
        <v>10</v>
      </c>
      <c r="F509" s="1" t="s">
        <v>746</v>
      </c>
      <c r="G509" s="2">
        <v>46.8973666666667</v>
      </c>
      <c r="H509" s="6">
        <f>1+_xlfn.COUNTIFS(A:A,A509,O:O,"&lt;"&amp;O509)</f>
        <v>7</v>
      </c>
      <c r="I509" s="2">
        <f>_xlfn.AVERAGEIF(A:A,A509,G:G)</f>
        <v>49.62924871794873</v>
      </c>
      <c r="J509" s="2">
        <f>G509-I509</f>
        <v>-2.731882051282028</v>
      </c>
      <c r="K509" s="2">
        <f>90+J509</f>
        <v>87.26811794871797</v>
      </c>
      <c r="L509" s="2">
        <f>EXP(0.06*K509)</f>
        <v>187.93329328684453</v>
      </c>
      <c r="M509" s="2">
        <f>SUMIF(A:A,A509,L:L)</f>
        <v>3685.709487880742</v>
      </c>
      <c r="N509" s="3">
        <f>L509/M509</f>
        <v>0.05098971959260547</v>
      </c>
      <c r="O509" s="7">
        <f>1/N509</f>
        <v>19.611796416802026</v>
      </c>
      <c r="P509" s="3">
        <f>IF(O509&gt;21,"",N509)</f>
        <v>0.05098971959260547</v>
      </c>
      <c r="Q509" s="3">
        <f>IF(ISNUMBER(P509),SUMIF(A:A,A509,P:P),"")</f>
        <v>0.8584260151820716</v>
      </c>
      <c r="R509" s="3">
        <f>_xlfn.IFERROR(P509*(1/Q509),"")</f>
        <v>0.059399084709461626</v>
      </c>
      <c r="S509" s="8">
        <f>_xlfn.IFERROR(1/R509,"")</f>
        <v>16.835276248637395</v>
      </c>
    </row>
    <row r="510" spans="1:19" ht="15">
      <c r="A510" s="1">
        <v>76</v>
      </c>
      <c r="B510" s="5">
        <v>0.68125</v>
      </c>
      <c r="C510" s="1" t="s">
        <v>699</v>
      </c>
      <c r="D510" s="1">
        <v>7</v>
      </c>
      <c r="E510" s="1">
        <v>8</v>
      </c>
      <c r="F510" s="1" t="s">
        <v>744</v>
      </c>
      <c r="G510" s="2">
        <v>46.7815333333333</v>
      </c>
      <c r="H510" s="6">
        <f>1+_xlfn.COUNTIFS(A:A,A510,O:O,"&lt;"&amp;O510)</f>
        <v>8</v>
      </c>
      <c r="I510" s="2">
        <f>_xlfn.AVERAGEIF(A:A,A510,G:G)</f>
        <v>49.62924871794873</v>
      </c>
      <c r="J510" s="2">
        <f>G510-I510</f>
        <v>-2.8477153846154266</v>
      </c>
      <c r="K510" s="2">
        <f>90+J510</f>
        <v>87.15228461538457</v>
      </c>
      <c r="L510" s="2">
        <f>EXP(0.06*K510)</f>
        <v>186.63168522575185</v>
      </c>
      <c r="M510" s="2">
        <f>SUMIF(A:A,A510,L:L)</f>
        <v>3685.709487880742</v>
      </c>
      <c r="N510" s="3">
        <f>L510/M510</f>
        <v>0.05063656965895698</v>
      </c>
      <c r="O510" s="7">
        <f>1/N510</f>
        <v>19.74857315049406</v>
      </c>
      <c r="P510" s="3">
        <f>IF(O510&gt;21,"",N510)</f>
        <v>0.05063656965895698</v>
      </c>
      <c r="Q510" s="3">
        <f>IF(ISNUMBER(P510),SUMIF(A:A,A510,P:P),"")</f>
        <v>0.8584260151820716</v>
      </c>
      <c r="R510" s="3">
        <f>_xlfn.IFERROR(P510*(1/Q510),"")</f>
        <v>0.058987692315239294</v>
      </c>
      <c r="S510" s="8">
        <f>_xlfn.IFERROR(1/R510,"")</f>
        <v>16.95268895511027</v>
      </c>
    </row>
    <row r="511" spans="1:19" ht="15">
      <c r="A511" s="1">
        <v>76</v>
      </c>
      <c r="B511" s="5">
        <v>0.68125</v>
      </c>
      <c r="C511" s="1" t="s">
        <v>699</v>
      </c>
      <c r="D511" s="1">
        <v>7</v>
      </c>
      <c r="E511" s="1">
        <v>4</v>
      </c>
      <c r="F511" s="1" t="s">
        <v>740</v>
      </c>
      <c r="G511" s="2">
        <v>39.3127666666667</v>
      </c>
      <c r="H511" s="6">
        <f>1+_xlfn.COUNTIFS(A:A,A511,O:O,"&lt;"&amp;O511)</f>
        <v>10</v>
      </c>
      <c r="I511" s="2">
        <f>_xlfn.AVERAGEIF(A:A,A511,G:G)</f>
        <v>49.62924871794873</v>
      </c>
      <c r="J511" s="2">
        <f>G511-I511</f>
        <v>-10.31648205128203</v>
      </c>
      <c r="K511" s="2">
        <f>90+J511</f>
        <v>79.68351794871796</v>
      </c>
      <c r="L511" s="2">
        <f>EXP(0.06*K511)</f>
        <v>119.22483460389697</v>
      </c>
      <c r="M511" s="2">
        <f>SUMIF(A:A,A511,L:L)</f>
        <v>3685.709487880742</v>
      </c>
      <c r="N511" s="3">
        <f>L511/M511</f>
        <v>0.03234786545058125</v>
      </c>
      <c r="O511" s="7">
        <f>1/N511</f>
        <v>30.913940875874122</v>
      </c>
      <c r="P511" s="3">
        <f>IF(O511&gt;21,"",N511)</f>
      </c>
      <c r="Q511" s="3">
        <f>IF(ISNUMBER(P511),SUMIF(A:A,A511,P:P),"")</f>
      </c>
      <c r="R511" s="3">
        <f>_xlfn.IFERROR(P511*(1/Q511),"")</f>
      </c>
      <c r="S511" s="8">
        <f>_xlfn.IFERROR(1/R511,"")</f>
      </c>
    </row>
    <row r="512" spans="1:19" ht="15">
      <c r="A512" s="1">
        <v>76</v>
      </c>
      <c r="B512" s="5">
        <v>0.68125</v>
      </c>
      <c r="C512" s="1" t="s">
        <v>699</v>
      </c>
      <c r="D512" s="1">
        <v>7</v>
      </c>
      <c r="E512" s="1">
        <v>11</v>
      </c>
      <c r="F512" s="1" t="s">
        <v>747</v>
      </c>
      <c r="G512" s="2">
        <v>34.690233333333396</v>
      </c>
      <c r="H512" s="6">
        <f>1+_xlfn.COUNTIFS(A:A,A512,O:O,"&lt;"&amp;O512)</f>
        <v>11</v>
      </c>
      <c r="I512" s="2">
        <f>_xlfn.AVERAGEIF(A:A,A512,G:G)</f>
        <v>49.62924871794873</v>
      </c>
      <c r="J512" s="2">
        <f>G512-I512</f>
        <v>-14.939015384615331</v>
      </c>
      <c r="K512" s="2">
        <f>90+J512</f>
        <v>75.06098461538467</v>
      </c>
      <c r="L512" s="2">
        <f>EXP(0.06*K512)</f>
        <v>90.34711425668127</v>
      </c>
      <c r="M512" s="2">
        <f>SUMIF(A:A,A512,L:L)</f>
        <v>3685.709487880742</v>
      </c>
      <c r="N512" s="3">
        <f>L512/M512</f>
        <v>0.024512814847116517</v>
      </c>
      <c r="O512" s="7">
        <f>1/N512</f>
        <v>40.79498850853645</v>
      </c>
      <c r="P512" s="3">
        <f>IF(O512&gt;21,"",N512)</f>
      </c>
      <c r="Q512" s="3">
        <f>IF(ISNUMBER(P512),SUMIF(A:A,A512,P:P),"")</f>
      </c>
      <c r="R512" s="3">
        <f>_xlfn.IFERROR(P512*(1/Q512),"")</f>
      </c>
      <c r="S512" s="8">
        <f>_xlfn.IFERROR(1/R512,"")</f>
      </c>
    </row>
    <row r="513" spans="1:19" ht="15">
      <c r="A513" s="1">
        <v>76</v>
      </c>
      <c r="B513" s="5">
        <v>0.68125</v>
      </c>
      <c r="C513" s="1" t="s">
        <v>699</v>
      </c>
      <c r="D513" s="1">
        <v>7</v>
      </c>
      <c r="E513" s="1">
        <v>12</v>
      </c>
      <c r="F513" s="1" t="s">
        <v>748</v>
      </c>
      <c r="G513" s="2">
        <v>32.6743</v>
      </c>
      <c r="H513" s="6">
        <f>1+_xlfn.COUNTIFS(A:A,A513,O:O,"&lt;"&amp;O513)</f>
        <v>12</v>
      </c>
      <c r="I513" s="2">
        <f>_xlfn.AVERAGEIF(A:A,A513,G:G)</f>
        <v>49.62924871794873</v>
      </c>
      <c r="J513" s="2">
        <f>G513-I513</f>
        <v>-16.954948717948724</v>
      </c>
      <c r="K513" s="2">
        <f>90+J513</f>
        <v>73.04505128205128</v>
      </c>
      <c r="L513" s="2">
        <f>EXP(0.06*K513)</f>
        <v>80.05413368702789</v>
      </c>
      <c r="M513" s="2">
        <f>SUMIF(A:A,A513,L:L)</f>
        <v>3685.709487880742</v>
      </c>
      <c r="N513" s="3">
        <f>L513/M513</f>
        <v>0.02172014206498366</v>
      </c>
      <c r="O513" s="7">
        <f>1/N513</f>
        <v>46.040214516467636</v>
      </c>
      <c r="P513" s="3">
        <f>IF(O513&gt;21,"",N513)</f>
      </c>
      <c r="Q513" s="3">
        <f>IF(ISNUMBER(P513),SUMIF(A:A,A513,P:P),"")</f>
      </c>
      <c r="R513" s="3">
        <f>_xlfn.IFERROR(P513*(1/Q513),"")</f>
      </c>
      <c r="S513" s="8">
        <f>_xlfn.IFERROR(1/R513,"")</f>
      </c>
    </row>
    <row r="514" spans="1:19" ht="15">
      <c r="A514" s="1">
        <v>76</v>
      </c>
      <c r="B514" s="5">
        <v>0.68125</v>
      </c>
      <c r="C514" s="1" t="s">
        <v>699</v>
      </c>
      <c r="D514" s="1">
        <v>7</v>
      </c>
      <c r="E514" s="1">
        <v>13</v>
      </c>
      <c r="F514" s="1" t="s">
        <v>749</v>
      </c>
      <c r="G514" s="2">
        <v>43.7079666666667</v>
      </c>
      <c r="H514" s="6">
        <f>1+_xlfn.COUNTIFS(A:A,A514,O:O,"&lt;"&amp;O514)</f>
        <v>9</v>
      </c>
      <c r="I514" s="2">
        <f>_xlfn.AVERAGEIF(A:A,A514,G:G)</f>
        <v>49.62924871794873</v>
      </c>
      <c r="J514" s="2">
        <f>G514-I514</f>
        <v>-5.921282051282027</v>
      </c>
      <c r="K514" s="2">
        <f>90+J514</f>
        <v>84.07871794871798</v>
      </c>
      <c r="L514" s="2">
        <f>EXP(0.06*K514)</f>
        <v>155.20131442136469</v>
      </c>
      <c r="M514" s="2">
        <f>SUMIF(A:A,A514,L:L)</f>
        <v>3685.709487880742</v>
      </c>
      <c r="N514" s="3">
        <f>L514/M514</f>
        <v>0.04210893857253095</v>
      </c>
      <c r="O514" s="7">
        <f>1/N514</f>
        <v>23.747927017384686</v>
      </c>
      <c r="P514" s="3">
        <f>IF(O514&gt;21,"",N514)</f>
      </c>
      <c r="Q514" s="3">
        <f>IF(ISNUMBER(P514),SUMIF(A:A,A514,P:P),"")</f>
      </c>
      <c r="R514" s="3">
        <f>_xlfn.IFERROR(P514*(1/Q514),"")</f>
      </c>
      <c r="S514" s="8">
        <f>_xlfn.IFERROR(1/R514,"")</f>
      </c>
    </row>
    <row r="515" spans="1:19" ht="15">
      <c r="A515" s="1">
        <v>76</v>
      </c>
      <c r="B515" s="5">
        <v>0.68125</v>
      </c>
      <c r="C515" s="1" t="s">
        <v>699</v>
      </c>
      <c r="D515" s="1">
        <v>7</v>
      </c>
      <c r="E515" s="1">
        <v>14</v>
      </c>
      <c r="F515" s="1" t="s">
        <v>750</v>
      </c>
      <c r="G515" s="2">
        <v>32.020199999999996</v>
      </c>
      <c r="H515" s="6">
        <f>1+_xlfn.COUNTIFS(A:A,A515,O:O,"&lt;"&amp;O515)</f>
        <v>13</v>
      </c>
      <c r="I515" s="2">
        <f>_xlfn.AVERAGEIF(A:A,A515,G:G)</f>
        <v>49.62924871794873</v>
      </c>
      <c r="J515" s="2">
        <f>G515-I515</f>
        <v>-17.60904871794873</v>
      </c>
      <c r="K515" s="2">
        <f>90+J515</f>
        <v>72.39095128205128</v>
      </c>
      <c r="L515" s="2">
        <f>EXP(0.06*K515)</f>
        <v>76.97318211155218</v>
      </c>
      <c r="M515" s="2">
        <f>SUMIF(A:A,A515,L:L)</f>
        <v>3685.709487880742</v>
      </c>
      <c r="N515" s="3">
        <f>L515/M515</f>
        <v>0.02088422388271606</v>
      </c>
      <c r="O515" s="7">
        <f>1/N515</f>
        <v>47.883033892756124</v>
      </c>
      <c r="P515" s="3">
        <f>IF(O515&gt;21,"",N515)</f>
      </c>
      <c r="Q515" s="3">
        <f>IF(ISNUMBER(P515),SUMIF(A:A,A515,P:P),"")</f>
      </c>
      <c r="R515" s="3">
        <f>_xlfn.IFERROR(P515*(1/Q515),"")</f>
      </c>
      <c r="S515" s="8">
        <f>_xlfn.IFERROR(1/R515,"")</f>
      </c>
    </row>
    <row r="516" spans="1:19" ht="15">
      <c r="A516" s="1">
        <v>57</v>
      </c>
      <c r="B516" s="5">
        <v>0.6826388888888889</v>
      </c>
      <c r="C516" s="1" t="s">
        <v>514</v>
      </c>
      <c r="D516" s="1">
        <v>6</v>
      </c>
      <c r="E516" s="1">
        <v>2</v>
      </c>
      <c r="F516" s="1" t="s">
        <v>546</v>
      </c>
      <c r="G516" s="2">
        <v>68.2569666666666</v>
      </c>
      <c r="H516" s="6">
        <f>1+_xlfn.COUNTIFS(A:A,A516,O:O,"&lt;"&amp;O516)</f>
        <v>1</v>
      </c>
      <c r="I516" s="2">
        <f>_xlfn.AVERAGEIF(A:A,A516,G:G)</f>
        <v>48.806296296296274</v>
      </c>
      <c r="J516" s="2">
        <f>G516-I516</f>
        <v>19.450670370370325</v>
      </c>
      <c r="K516" s="2">
        <f>90+J516</f>
        <v>109.45067037037032</v>
      </c>
      <c r="L516" s="2">
        <f>EXP(0.06*K516)</f>
        <v>711.2615485047236</v>
      </c>
      <c r="M516" s="2">
        <f>SUMIF(A:A,A516,L:L)</f>
        <v>2704.658478296366</v>
      </c>
      <c r="N516" s="3">
        <f>L516/M516</f>
        <v>0.26297647344841085</v>
      </c>
      <c r="O516" s="7">
        <f>1/N516</f>
        <v>3.8026215306905544</v>
      </c>
      <c r="P516" s="3">
        <f>IF(O516&gt;21,"",N516)</f>
        <v>0.26297647344841085</v>
      </c>
      <c r="Q516" s="3">
        <f>IF(ISNUMBER(P516),SUMIF(A:A,A516,P:P),"")</f>
        <v>0.9609602329024836</v>
      </c>
      <c r="R516" s="3">
        <f>_xlfn.IFERROR(P516*(1/Q516),"")</f>
        <v>0.27366010001695584</v>
      </c>
      <c r="S516" s="8">
        <f>_xlfn.IFERROR(1/R516,"")</f>
        <v>3.654168071772394</v>
      </c>
    </row>
    <row r="517" spans="1:19" ht="15">
      <c r="A517" s="1">
        <v>57</v>
      </c>
      <c r="B517" s="5">
        <v>0.6826388888888889</v>
      </c>
      <c r="C517" s="1" t="s">
        <v>514</v>
      </c>
      <c r="D517" s="1">
        <v>6</v>
      </c>
      <c r="E517" s="1">
        <v>4</v>
      </c>
      <c r="F517" s="1" t="s">
        <v>548</v>
      </c>
      <c r="G517" s="2">
        <v>59.8996666666666</v>
      </c>
      <c r="H517" s="6">
        <f>1+_xlfn.COUNTIFS(A:A,A517,O:O,"&lt;"&amp;O517)</f>
        <v>2</v>
      </c>
      <c r="I517" s="2">
        <f>_xlfn.AVERAGEIF(A:A,A517,G:G)</f>
        <v>48.806296296296274</v>
      </c>
      <c r="J517" s="2">
        <f>G517-I517</f>
        <v>11.093370370370323</v>
      </c>
      <c r="K517" s="2">
        <f>90+J517</f>
        <v>101.09337037037032</v>
      </c>
      <c r="L517" s="2">
        <f>EXP(0.06*K517)</f>
        <v>430.782026080712</v>
      </c>
      <c r="M517" s="2">
        <f>SUMIF(A:A,A517,L:L)</f>
        <v>2704.658478296366</v>
      </c>
      <c r="N517" s="3">
        <f>L517/M517</f>
        <v>0.15927409302784015</v>
      </c>
      <c r="O517" s="7">
        <f>1/N517</f>
        <v>6.27848497511272</v>
      </c>
      <c r="P517" s="3">
        <f>IF(O517&gt;21,"",N517)</f>
        <v>0.15927409302784015</v>
      </c>
      <c r="Q517" s="3">
        <f>IF(ISNUMBER(P517),SUMIF(A:A,A517,P:P),"")</f>
        <v>0.9609602329024836</v>
      </c>
      <c r="R517" s="3">
        <f>_xlfn.IFERROR(P517*(1/Q517),"")</f>
        <v>0.165744728631245</v>
      </c>
      <c r="S517" s="8">
        <f>_xlfn.IFERROR(1/R517,"")</f>
        <v>6.033374383959064</v>
      </c>
    </row>
    <row r="518" spans="1:19" ht="15">
      <c r="A518" s="1">
        <v>57</v>
      </c>
      <c r="B518" s="5">
        <v>0.6826388888888889</v>
      </c>
      <c r="C518" s="1" t="s">
        <v>514</v>
      </c>
      <c r="D518" s="1">
        <v>6</v>
      </c>
      <c r="E518" s="1">
        <v>6</v>
      </c>
      <c r="F518" s="1" t="s">
        <v>550</v>
      </c>
      <c r="G518" s="2">
        <v>59.4138333333333</v>
      </c>
      <c r="H518" s="6">
        <f>1+_xlfn.COUNTIFS(A:A,A518,O:O,"&lt;"&amp;O518)</f>
        <v>3</v>
      </c>
      <c r="I518" s="2">
        <f>_xlfn.AVERAGEIF(A:A,A518,G:G)</f>
        <v>48.806296296296274</v>
      </c>
      <c r="J518" s="2">
        <f>G518-I518</f>
        <v>10.607537037037027</v>
      </c>
      <c r="K518" s="2">
        <f>90+J518</f>
        <v>100.60753703703702</v>
      </c>
      <c r="L518" s="2">
        <f>EXP(0.06*K518)</f>
        <v>418.405987125715</v>
      </c>
      <c r="M518" s="2">
        <f>SUMIF(A:A,A518,L:L)</f>
        <v>2704.658478296366</v>
      </c>
      <c r="N518" s="3">
        <f>L518/M518</f>
        <v>0.15469826984930987</v>
      </c>
      <c r="O518" s="7">
        <f>1/N518</f>
        <v>6.464196406165955</v>
      </c>
      <c r="P518" s="3">
        <f>IF(O518&gt;21,"",N518)</f>
        <v>0.15469826984930987</v>
      </c>
      <c r="Q518" s="3">
        <f>IF(ISNUMBER(P518),SUMIF(A:A,A518,P:P),"")</f>
        <v>0.9609602329024836</v>
      </c>
      <c r="R518" s="3">
        <f>_xlfn.IFERROR(P518*(1/Q518),"")</f>
        <v>0.16098300902843746</v>
      </c>
      <c r="S518" s="8">
        <f>_xlfn.IFERROR(1/R518,"")</f>
        <v>6.211835683996633</v>
      </c>
    </row>
    <row r="519" spans="1:19" ht="15">
      <c r="A519" s="1">
        <v>57</v>
      </c>
      <c r="B519" s="5">
        <v>0.6826388888888889</v>
      </c>
      <c r="C519" s="1" t="s">
        <v>514</v>
      </c>
      <c r="D519" s="1">
        <v>6</v>
      </c>
      <c r="E519" s="1">
        <v>1</v>
      </c>
      <c r="F519" s="1" t="s">
        <v>545</v>
      </c>
      <c r="G519" s="2">
        <v>58.6912666666666</v>
      </c>
      <c r="H519" s="6">
        <f>1+_xlfn.COUNTIFS(A:A,A519,O:O,"&lt;"&amp;O519)</f>
        <v>4</v>
      </c>
      <c r="I519" s="2">
        <f>_xlfn.AVERAGEIF(A:A,A519,G:G)</f>
        <v>48.806296296296274</v>
      </c>
      <c r="J519" s="2">
        <f>G519-I519</f>
        <v>9.884970370370326</v>
      </c>
      <c r="K519" s="2">
        <f>90+J519</f>
        <v>99.88497037037033</v>
      </c>
      <c r="L519" s="2">
        <f>EXP(0.06*K519)</f>
        <v>400.65400411536314</v>
      </c>
      <c r="M519" s="2">
        <f>SUMIF(A:A,A519,L:L)</f>
        <v>2704.658478296366</v>
      </c>
      <c r="N519" s="3">
        <f>L519/M519</f>
        <v>0.14813478571524882</v>
      </c>
      <c r="O519" s="7">
        <f>1/N519</f>
        <v>6.750608880767842</v>
      </c>
      <c r="P519" s="3">
        <f>IF(O519&gt;21,"",N519)</f>
        <v>0.14813478571524882</v>
      </c>
      <c r="Q519" s="3">
        <f>IF(ISNUMBER(P519),SUMIF(A:A,A519,P:P),"")</f>
        <v>0.9609602329024836</v>
      </c>
      <c r="R519" s="3">
        <f>_xlfn.IFERROR(P519*(1/Q519),"")</f>
        <v>0.15415287817667817</v>
      </c>
      <c r="S519" s="8">
        <f>_xlfn.IFERROR(1/R519,"")</f>
        <v>6.4870666822962395</v>
      </c>
    </row>
    <row r="520" spans="1:19" ht="15">
      <c r="A520" s="1">
        <v>57</v>
      </c>
      <c r="B520" s="5">
        <v>0.6826388888888889</v>
      </c>
      <c r="C520" s="1" t="s">
        <v>514</v>
      </c>
      <c r="D520" s="1">
        <v>6</v>
      </c>
      <c r="E520" s="1">
        <v>5</v>
      </c>
      <c r="F520" s="1" t="s">
        <v>549</v>
      </c>
      <c r="G520" s="2">
        <v>51.3868</v>
      </c>
      <c r="H520" s="6">
        <f>1+_xlfn.COUNTIFS(A:A,A520,O:O,"&lt;"&amp;O520)</f>
        <v>5</v>
      </c>
      <c r="I520" s="2">
        <f>_xlfn.AVERAGEIF(A:A,A520,G:G)</f>
        <v>48.806296296296274</v>
      </c>
      <c r="J520" s="2">
        <f>G520-I520</f>
        <v>2.5805037037037266</v>
      </c>
      <c r="K520" s="2">
        <f>90+J520</f>
        <v>92.58050370370373</v>
      </c>
      <c r="L520" s="2">
        <f>EXP(0.06*K520)</f>
        <v>258.48307611278585</v>
      </c>
      <c r="M520" s="2">
        <f>SUMIF(A:A,A520,L:L)</f>
        <v>2704.658478296366</v>
      </c>
      <c r="N520" s="3">
        <f>L520/M520</f>
        <v>0.09556958048012089</v>
      </c>
      <c r="O520" s="7">
        <f>1/N520</f>
        <v>10.463580513550614</v>
      </c>
      <c r="P520" s="3">
        <f>IF(O520&gt;21,"",N520)</f>
        <v>0.09556958048012089</v>
      </c>
      <c r="Q520" s="3">
        <f>IF(ISNUMBER(P520),SUMIF(A:A,A520,P:P),"")</f>
        <v>0.9609602329024836</v>
      </c>
      <c r="R520" s="3">
        <f>_xlfn.IFERROR(P520*(1/Q520),"")</f>
        <v>0.09945217003565548</v>
      </c>
      <c r="S520" s="8">
        <f>_xlfn.IFERROR(1/R520,"")</f>
        <v>10.055084767295485</v>
      </c>
    </row>
    <row r="521" spans="1:19" ht="15">
      <c r="A521" s="1">
        <v>57</v>
      </c>
      <c r="B521" s="5">
        <v>0.6826388888888889</v>
      </c>
      <c r="C521" s="1" t="s">
        <v>514</v>
      </c>
      <c r="D521" s="1">
        <v>6</v>
      </c>
      <c r="E521" s="1">
        <v>7</v>
      </c>
      <c r="F521" s="1" t="s">
        <v>551</v>
      </c>
      <c r="G521" s="2">
        <v>49.2479</v>
      </c>
      <c r="H521" s="6">
        <f>1+_xlfn.COUNTIFS(A:A,A521,O:O,"&lt;"&amp;O521)</f>
        <v>6</v>
      </c>
      <c r="I521" s="2">
        <f>_xlfn.AVERAGEIF(A:A,A521,G:G)</f>
        <v>48.806296296296274</v>
      </c>
      <c r="J521" s="2">
        <f>G521-I521</f>
        <v>0.44160370370372704</v>
      </c>
      <c r="K521" s="2">
        <f>90+J521</f>
        <v>90.44160370370372</v>
      </c>
      <c r="L521" s="2">
        <f>EXP(0.06*K521)</f>
        <v>227.35125996609744</v>
      </c>
      <c r="M521" s="2">
        <f>SUMIF(A:A,A521,L:L)</f>
        <v>2704.658478296366</v>
      </c>
      <c r="N521" s="3">
        <f>L521/M521</f>
        <v>0.0840591378876432</v>
      </c>
      <c r="O521" s="7">
        <f>1/N521</f>
        <v>11.896386581273768</v>
      </c>
      <c r="P521" s="3">
        <f>IF(O521&gt;21,"",N521)</f>
        <v>0.0840591378876432</v>
      </c>
      <c r="Q521" s="3">
        <f>IF(ISNUMBER(P521),SUMIF(A:A,A521,P:P),"")</f>
        <v>0.9609602329024836</v>
      </c>
      <c r="R521" s="3">
        <f>_xlfn.IFERROR(P521*(1/Q521),"")</f>
        <v>0.0874741066378481</v>
      </c>
      <c r="S521" s="8">
        <f>_xlfn.IFERROR(1/R521,"")</f>
        <v>11.43195441983882</v>
      </c>
    </row>
    <row r="522" spans="1:19" ht="15">
      <c r="A522" s="1">
        <v>57</v>
      </c>
      <c r="B522" s="5">
        <v>0.6826388888888889</v>
      </c>
      <c r="C522" s="1" t="s">
        <v>514</v>
      </c>
      <c r="D522" s="1">
        <v>6</v>
      </c>
      <c r="E522" s="1">
        <v>3</v>
      </c>
      <c r="F522" s="1" t="s">
        <v>547</v>
      </c>
      <c r="G522" s="2">
        <v>42.5520333333334</v>
      </c>
      <c r="H522" s="6">
        <f>1+_xlfn.COUNTIFS(A:A,A522,O:O,"&lt;"&amp;O522)</f>
        <v>7</v>
      </c>
      <c r="I522" s="2">
        <f>_xlfn.AVERAGEIF(A:A,A522,G:G)</f>
        <v>48.806296296296274</v>
      </c>
      <c r="J522" s="2">
        <f>G522-I522</f>
        <v>-6.254262962962876</v>
      </c>
      <c r="K522" s="2">
        <f>90+J522</f>
        <v>83.74573703703712</v>
      </c>
      <c r="L522" s="2">
        <f>EXP(0.06*K522)</f>
        <v>152.1313393199554</v>
      </c>
      <c r="M522" s="2">
        <f>SUMIF(A:A,A522,L:L)</f>
        <v>2704.658478296366</v>
      </c>
      <c r="N522" s="3">
        <f>L522/M522</f>
        <v>0.056247892493909706</v>
      </c>
      <c r="O522" s="7">
        <f>1/N522</f>
        <v>17.77844387873334</v>
      </c>
      <c r="P522" s="3">
        <f>IF(O522&gt;21,"",N522)</f>
        <v>0.056247892493909706</v>
      </c>
      <c r="Q522" s="3">
        <f>IF(ISNUMBER(P522),SUMIF(A:A,A522,P:P),"")</f>
        <v>0.9609602329024836</v>
      </c>
      <c r="R522" s="3">
        <f>_xlfn.IFERROR(P522*(1/Q522),"")</f>
        <v>0.058533007473179834</v>
      </c>
      <c r="S522" s="8">
        <f>_xlfn.IFERROR(1/R522,"")</f>
        <v>17.084377570351325</v>
      </c>
    </row>
    <row r="523" spans="1:19" ht="15">
      <c r="A523" s="1">
        <v>57</v>
      </c>
      <c r="B523" s="5">
        <v>0.6826388888888889</v>
      </c>
      <c r="C523" s="1" t="s">
        <v>514</v>
      </c>
      <c r="D523" s="1">
        <v>6</v>
      </c>
      <c r="E523" s="1">
        <v>8</v>
      </c>
      <c r="F523" s="1" t="s">
        <v>552</v>
      </c>
      <c r="G523" s="2">
        <v>24.3558</v>
      </c>
      <c r="H523" s="6">
        <f>1+_xlfn.COUNTIFS(A:A,A523,O:O,"&lt;"&amp;O523)</f>
        <v>9</v>
      </c>
      <c r="I523" s="2">
        <f>_xlfn.AVERAGEIF(A:A,A523,G:G)</f>
        <v>48.806296296296274</v>
      </c>
      <c r="J523" s="2">
        <f>G523-I523</f>
        <v>-24.450496296296276</v>
      </c>
      <c r="K523" s="2">
        <f>90+J523</f>
        <v>65.54950370370372</v>
      </c>
      <c r="L523" s="2">
        <f>EXP(0.06*K523)</f>
        <v>51.05840748431276</v>
      </c>
      <c r="M523" s="2">
        <f>SUMIF(A:A,A523,L:L)</f>
        <v>2704.658478296366</v>
      </c>
      <c r="N523" s="3">
        <f>L523/M523</f>
        <v>0.018877949986674056</v>
      </c>
      <c r="O523" s="7">
        <f>1/N523</f>
        <v>52.97185344308571</v>
      </c>
      <c r="P523" s="3">
        <f>IF(O523&gt;21,"",N523)</f>
      </c>
      <c r="Q523" s="3">
        <f>IF(ISNUMBER(P523),SUMIF(A:A,A523,P:P),"")</f>
      </c>
      <c r="R523" s="3">
        <f>_xlfn.IFERROR(P523*(1/Q523),"")</f>
      </c>
      <c r="S523" s="8">
        <f>_xlfn.IFERROR(1/R523,"")</f>
      </c>
    </row>
    <row r="524" spans="1:19" ht="15">
      <c r="A524" s="1">
        <v>57</v>
      </c>
      <c r="B524" s="5">
        <v>0.6826388888888889</v>
      </c>
      <c r="C524" s="1" t="s">
        <v>514</v>
      </c>
      <c r="D524" s="1">
        <v>6</v>
      </c>
      <c r="E524" s="1">
        <v>9</v>
      </c>
      <c r="F524" s="1" t="s">
        <v>553</v>
      </c>
      <c r="G524" s="2">
        <v>25.452399999999997</v>
      </c>
      <c r="H524" s="6">
        <f>1+_xlfn.COUNTIFS(A:A,A524,O:O,"&lt;"&amp;O524)</f>
        <v>8</v>
      </c>
      <c r="I524" s="2">
        <f>_xlfn.AVERAGEIF(A:A,A524,G:G)</f>
        <v>48.806296296296274</v>
      </c>
      <c r="J524" s="2">
        <f>G524-I524</f>
        <v>-23.353896296296277</v>
      </c>
      <c r="K524" s="2">
        <f>90+J524</f>
        <v>66.64610370370372</v>
      </c>
      <c r="L524" s="2">
        <f>EXP(0.06*K524)</f>
        <v>54.53082958670064</v>
      </c>
      <c r="M524" s="2">
        <f>SUMIF(A:A,A524,L:L)</f>
        <v>2704.658478296366</v>
      </c>
      <c r="N524" s="3">
        <f>L524/M524</f>
        <v>0.0201618171108424</v>
      </c>
      <c r="O524" s="7">
        <f>1/N524</f>
        <v>49.59870405045144</v>
      </c>
      <c r="P524" s="3">
        <f>IF(O524&gt;21,"",N524)</f>
      </c>
      <c r="Q524" s="3">
        <f>IF(ISNUMBER(P524),SUMIF(A:A,A524,P:P),"")</f>
      </c>
      <c r="R524" s="3">
        <f>_xlfn.IFERROR(P524*(1/Q524),"")</f>
      </c>
      <c r="S524" s="8">
        <f>_xlfn.IFERROR(1/R524,"")</f>
      </c>
    </row>
    <row r="525" spans="1:19" ht="15">
      <c r="A525" s="1">
        <v>66</v>
      </c>
      <c r="B525" s="5">
        <v>0.6840277777777778</v>
      </c>
      <c r="C525" s="1" t="s">
        <v>563</v>
      </c>
      <c r="D525" s="1">
        <v>9</v>
      </c>
      <c r="E525" s="1">
        <v>7</v>
      </c>
      <c r="F525" s="1" t="s">
        <v>650</v>
      </c>
      <c r="G525" s="2">
        <v>66.30693333333339</v>
      </c>
      <c r="H525" s="6">
        <f>1+_xlfn.COUNTIFS(A:A,A525,O:O,"&lt;"&amp;O525)</f>
        <v>1</v>
      </c>
      <c r="I525" s="2">
        <f>_xlfn.AVERAGEIF(A:A,A525,G:G)</f>
        <v>50.76381777777775</v>
      </c>
      <c r="J525" s="2">
        <f>G525-I525</f>
        <v>15.543115555555637</v>
      </c>
      <c r="K525" s="2">
        <f>90+J525</f>
        <v>105.54311555555563</v>
      </c>
      <c r="L525" s="2">
        <f>EXP(0.06*K525)</f>
        <v>562.6101478638869</v>
      </c>
      <c r="M525" s="2">
        <f>SUMIF(A:A,A525,L:L)</f>
        <v>3912.185985421202</v>
      </c>
      <c r="N525" s="3">
        <f>L525/M525</f>
        <v>0.14380966292514183</v>
      </c>
      <c r="O525" s="7">
        <f>1/N525</f>
        <v>6.9536356574351785</v>
      </c>
      <c r="P525" s="3">
        <f>IF(O525&gt;21,"",N525)</f>
        <v>0.14380966292514183</v>
      </c>
      <c r="Q525" s="3">
        <f>IF(ISNUMBER(P525),SUMIF(A:A,A525,P:P),"")</f>
        <v>0.8392211421548051</v>
      </c>
      <c r="R525" s="3">
        <f>_xlfn.IFERROR(P525*(1/Q525),"")</f>
        <v>0.171360867477543</v>
      </c>
      <c r="S525" s="8">
        <f>_xlfn.IFERROR(1/R525,"")</f>
        <v>5.835638058561129</v>
      </c>
    </row>
    <row r="526" spans="1:19" ht="15">
      <c r="A526" s="1">
        <v>66</v>
      </c>
      <c r="B526" s="5">
        <v>0.6840277777777778</v>
      </c>
      <c r="C526" s="1" t="s">
        <v>563</v>
      </c>
      <c r="D526" s="1">
        <v>9</v>
      </c>
      <c r="E526" s="1">
        <v>3</v>
      </c>
      <c r="F526" s="1" t="s">
        <v>646</v>
      </c>
      <c r="G526" s="2">
        <v>65.0681666666666</v>
      </c>
      <c r="H526" s="6">
        <f>1+_xlfn.COUNTIFS(A:A,A526,O:O,"&lt;"&amp;O526)</f>
        <v>2</v>
      </c>
      <c r="I526" s="2">
        <f>_xlfn.AVERAGEIF(A:A,A526,G:G)</f>
        <v>50.76381777777775</v>
      </c>
      <c r="J526" s="2">
        <f>G526-I526</f>
        <v>14.304348888888846</v>
      </c>
      <c r="K526" s="2">
        <f>90+J526</f>
        <v>104.30434888888885</v>
      </c>
      <c r="L526" s="2">
        <f>EXP(0.06*K526)</f>
        <v>522.3098182307905</v>
      </c>
      <c r="M526" s="2">
        <f>SUMIF(A:A,A526,L:L)</f>
        <v>3912.185985421202</v>
      </c>
      <c r="N526" s="3">
        <f>L526/M526</f>
        <v>0.1335084324153256</v>
      </c>
      <c r="O526" s="7">
        <f>1/N526</f>
        <v>7.490163594230089</v>
      </c>
      <c r="P526" s="3">
        <f>IF(O526&gt;21,"",N526)</f>
        <v>0.1335084324153256</v>
      </c>
      <c r="Q526" s="3">
        <f>IF(ISNUMBER(P526),SUMIF(A:A,A526,P:P),"")</f>
        <v>0.8392211421548051</v>
      </c>
      <c r="R526" s="3">
        <f>_xlfn.IFERROR(P526*(1/Q526),"")</f>
        <v>0.1590861165300555</v>
      </c>
      <c r="S526" s="8">
        <f>_xlfn.IFERROR(1/R526,"")</f>
        <v>6.285903646476115</v>
      </c>
    </row>
    <row r="527" spans="1:19" ht="15">
      <c r="A527" s="1">
        <v>66</v>
      </c>
      <c r="B527" s="5">
        <v>0.6840277777777778</v>
      </c>
      <c r="C527" s="1" t="s">
        <v>563</v>
      </c>
      <c r="D527" s="1">
        <v>9</v>
      </c>
      <c r="E527" s="1">
        <v>12</v>
      </c>
      <c r="F527" s="1" t="s">
        <v>654</v>
      </c>
      <c r="G527" s="2">
        <v>58.577399999999905</v>
      </c>
      <c r="H527" s="6">
        <f>1+_xlfn.COUNTIFS(A:A,A527,O:O,"&lt;"&amp;O527)</f>
        <v>3</v>
      </c>
      <c r="I527" s="2">
        <f>_xlfn.AVERAGEIF(A:A,A527,G:G)</f>
        <v>50.76381777777775</v>
      </c>
      <c r="J527" s="2">
        <f>G527-I527</f>
        <v>7.813582222222152</v>
      </c>
      <c r="K527" s="2">
        <f>90+J527</f>
        <v>97.81358222222215</v>
      </c>
      <c r="L527" s="2">
        <f>EXP(0.06*K527)</f>
        <v>353.82942026193865</v>
      </c>
      <c r="M527" s="2">
        <f>SUMIF(A:A,A527,L:L)</f>
        <v>3912.185985421202</v>
      </c>
      <c r="N527" s="3">
        <f>L527/M527</f>
        <v>0.09044289345662178</v>
      </c>
      <c r="O527" s="7">
        <f>1/N527</f>
        <v>11.05670066249727</v>
      </c>
      <c r="P527" s="3">
        <f>IF(O527&gt;21,"",N527)</f>
        <v>0.09044289345662178</v>
      </c>
      <c r="Q527" s="3">
        <f>IF(ISNUMBER(P527),SUMIF(A:A,A527,P:P),"")</f>
        <v>0.8392211421548051</v>
      </c>
      <c r="R527" s="3">
        <f>_xlfn.IFERROR(P527*(1/Q527),"")</f>
        <v>0.10777003689921151</v>
      </c>
      <c r="S527" s="8">
        <f>_xlfn.IFERROR(1/R527,"")</f>
        <v>9.27901695844475</v>
      </c>
    </row>
    <row r="528" spans="1:19" ht="15">
      <c r="A528" s="1">
        <v>66</v>
      </c>
      <c r="B528" s="5">
        <v>0.6840277777777778</v>
      </c>
      <c r="C528" s="1" t="s">
        <v>563</v>
      </c>
      <c r="D528" s="1">
        <v>9</v>
      </c>
      <c r="E528" s="1">
        <v>6</v>
      </c>
      <c r="F528" s="1" t="s">
        <v>649</v>
      </c>
      <c r="G528" s="2">
        <v>58.217066666666696</v>
      </c>
      <c r="H528" s="6">
        <f>1+_xlfn.COUNTIFS(A:A,A528,O:O,"&lt;"&amp;O528)</f>
        <v>4</v>
      </c>
      <c r="I528" s="2">
        <f>_xlfn.AVERAGEIF(A:A,A528,G:G)</f>
        <v>50.76381777777775</v>
      </c>
      <c r="J528" s="2">
        <f>G528-I528</f>
        <v>7.453248888888943</v>
      </c>
      <c r="K528" s="2">
        <f>90+J528</f>
        <v>97.45324888888894</v>
      </c>
      <c r="L528" s="2">
        <f>EXP(0.06*K528)</f>
        <v>346.2617297054321</v>
      </c>
      <c r="M528" s="2">
        <f>SUMIF(A:A,A528,L:L)</f>
        <v>3912.185985421202</v>
      </c>
      <c r="N528" s="3">
        <f>L528/M528</f>
        <v>0.0885085041958076</v>
      </c>
      <c r="O528" s="7">
        <f>1/N528</f>
        <v>11.298349340394426</v>
      </c>
      <c r="P528" s="3">
        <f>IF(O528&gt;21,"",N528)</f>
        <v>0.0885085041958076</v>
      </c>
      <c r="Q528" s="3">
        <f>IF(ISNUMBER(P528),SUMIF(A:A,A528,P:P),"")</f>
        <v>0.8392211421548051</v>
      </c>
      <c r="R528" s="3">
        <f>_xlfn.IFERROR(P528*(1/Q528),"")</f>
        <v>0.10546505533517775</v>
      </c>
      <c r="S528" s="8">
        <f>_xlfn.IFERROR(1/R528,"")</f>
        <v>9.481813637909799</v>
      </c>
    </row>
    <row r="529" spans="1:19" ht="15">
      <c r="A529" s="1">
        <v>66</v>
      </c>
      <c r="B529" s="5">
        <v>0.6840277777777778</v>
      </c>
      <c r="C529" s="1" t="s">
        <v>563</v>
      </c>
      <c r="D529" s="1">
        <v>9</v>
      </c>
      <c r="E529" s="1">
        <v>9</v>
      </c>
      <c r="F529" s="1" t="s">
        <v>652</v>
      </c>
      <c r="G529" s="2">
        <v>56.636233333333294</v>
      </c>
      <c r="H529" s="6">
        <f>1+_xlfn.COUNTIFS(A:A,A529,O:O,"&lt;"&amp;O529)</f>
        <v>5</v>
      </c>
      <c r="I529" s="2">
        <f>_xlfn.AVERAGEIF(A:A,A529,G:G)</f>
        <v>50.76381777777775</v>
      </c>
      <c r="J529" s="2">
        <f>G529-I529</f>
        <v>5.872415555555541</v>
      </c>
      <c r="K529" s="2">
        <f>90+J529</f>
        <v>95.87241555555553</v>
      </c>
      <c r="L529" s="2">
        <f>EXP(0.06*K529)</f>
        <v>314.9282809356473</v>
      </c>
      <c r="M529" s="2">
        <f>SUMIF(A:A,A529,L:L)</f>
        <v>3912.185985421202</v>
      </c>
      <c r="N529" s="3">
        <f>L529/M529</f>
        <v>0.08049931217718956</v>
      </c>
      <c r="O529" s="7">
        <f>1/N529</f>
        <v>12.422466390754602</v>
      </c>
      <c r="P529" s="3">
        <f>IF(O529&gt;21,"",N529)</f>
        <v>0.08049931217718956</v>
      </c>
      <c r="Q529" s="3">
        <f>IF(ISNUMBER(P529),SUMIF(A:A,A529,P:P),"")</f>
        <v>0.8392211421548051</v>
      </c>
      <c r="R529" s="3">
        <f>_xlfn.IFERROR(P529*(1/Q529),"")</f>
        <v>0.09592145399304111</v>
      </c>
      <c r="S529" s="8">
        <f>_xlfn.IFERROR(1/R529,"")</f>
        <v>10.425196432828757</v>
      </c>
    </row>
    <row r="530" spans="1:19" ht="15">
      <c r="A530" s="1">
        <v>66</v>
      </c>
      <c r="B530" s="5">
        <v>0.6840277777777778</v>
      </c>
      <c r="C530" s="1" t="s">
        <v>563</v>
      </c>
      <c r="D530" s="1">
        <v>9</v>
      </c>
      <c r="E530" s="1">
        <v>4</v>
      </c>
      <c r="F530" s="1" t="s">
        <v>647</v>
      </c>
      <c r="G530" s="2">
        <v>53.0159</v>
      </c>
      <c r="H530" s="6">
        <f>1+_xlfn.COUNTIFS(A:A,A530,O:O,"&lt;"&amp;O530)</f>
        <v>6</v>
      </c>
      <c r="I530" s="2">
        <f>_xlfn.AVERAGEIF(A:A,A530,G:G)</f>
        <v>50.76381777777775</v>
      </c>
      <c r="J530" s="2">
        <f>G530-I530</f>
        <v>2.252082222222249</v>
      </c>
      <c r="K530" s="2">
        <f>90+J530</f>
        <v>92.25208222222224</v>
      </c>
      <c r="L530" s="2">
        <f>EXP(0.06*K530)</f>
        <v>253.43944869441086</v>
      </c>
      <c r="M530" s="2">
        <f>SUMIF(A:A,A530,L:L)</f>
        <v>3912.185985421202</v>
      </c>
      <c r="N530" s="3">
        <f>L530/M530</f>
        <v>0.06478205525986121</v>
      </c>
      <c r="O530" s="7">
        <f>1/N530</f>
        <v>15.436373483191995</v>
      </c>
      <c r="P530" s="3">
        <f>IF(O530&gt;21,"",N530)</f>
        <v>0.06478205525986121</v>
      </c>
      <c r="Q530" s="3">
        <f>IF(ISNUMBER(P530),SUMIF(A:A,A530,P:P),"")</f>
        <v>0.8392211421548051</v>
      </c>
      <c r="R530" s="3">
        <f>_xlfn.IFERROR(P530*(1/Q530),"")</f>
        <v>0.07719306867499214</v>
      </c>
      <c r="S530" s="8">
        <f>_xlfn.IFERROR(1/R530,"")</f>
        <v>12.954530985292532</v>
      </c>
    </row>
    <row r="531" spans="1:19" ht="15">
      <c r="A531" s="1">
        <v>66</v>
      </c>
      <c r="B531" s="5">
        <v>0.6840277777777778</v>
      </c>
      <c r="C531" s="1" t="s">
        <v>563</v>
      </c>
      <c r="D531" s="1">
        <v>9</v>
      </c>
      <c r="E531" s="1">
        <v>8</v>
      </c>
      <c r="F531" s="1" t="s">
        <v>651</v>
      </c>
      <c r="G531" s="2">
        <v>53.0092666666667</v>
      </c>
      <c r="H531" s="6">
        <f>1+_xlfn.COUNTIFS(A:A,A531,O:O,"&lt;"&amp;O531)</f>
        <v>7</v>
      </c>
      <c r="I531" s="2">
        <f>_xlfn.AVERAGEIF(A:A,A531,G:G)</f>
        <v>50.76381777777775</v>
      </c>
      <c r="J531" s="2">
        <f>G531-I531</f>
        <v>2.2454488888889443</v>
      </c>
      <c r="K531" s="2">
        <f>90+J531</f>
        <v>92.24544888888894</v>
      </c>
      <c r="L531" s="2">
        <f>EXP(0.06*K531)</f>
        <v>253.33859986407973</v>
      </c>
      <c r="M531" s="2">
        <f>SUMIF(A:A,A531,L:L)</f>
        <v>3912.185985421202</v>
      </c>
      <c r="N531" s="3">
        <f>L531/M531</f>
        <v>0.06475627713205569</v>
      </c>
      <c r="O531" s="7">
        <f>1/N531</f>
        <v>15.442518382592125</v>
      </c>
      <c r="P531" s="3">
        <f>IF(O531&gt;21,"",N531)</f>
        <v>0.06475627713205569</v>
      </c>
      <c r="Q531" s="3">
        <f>IF(ISNUMBER(P531),SUMIF(A:A,A531,P:P),"")</f>
        <v>0.8392211421548051</v>
      </c>
      <c r="R531" s="3">
        <f>_xlfn.IFERROR(P531*(1/Q531),"")</f>
        <v>0.07716235194669412</v>
      </c>
      <c r="S531" s="8">
        <f>_xlfn.IFERROR(1/R531,"")</f>
        <v>12.959687914785537</v>
      </c>
    </row>
    <row r="532" spans="1:19" ht="15">
      <c r="A532" s="1">
        <v>66</v>
      </c>
      <c r="B532" s="5">
        <v>0.6840277777777778</v>
      </c>
      <c r="C532" s="1" t="s">
        <v>563</v>
      </c>
      <c r="D532" s="1">
        <v>9</v>
      </c>
      <c r="E532" s="1">
        <v>13</v>
      </c>
      <c r="F532" s="1" t="s">
        <v>655</v>
      </c>
      <c r="G532" s="2">
        <v>52.931633333333295</v>
      </c>
      <c r="H532" s="6">
        <f>1+_xlfn.COUNTIFS(A:A,A532,O:O,"&lt;"&amp;O532)</f>
        <v>8</v>
      </c>
      <c r="I532" s="2">
        <f>_xlfn.AVERAGEIF(A:A,A532,G:G)</f>
        <v>50.76381777777775</v>
      </c>
      <c r="J532" s="2">
        <f>G532-I532</f>
        <v>2.167815555555542</v>
      </c>
      <c r="K532" s="2">
        <f>90+J532</f>
        <v>92.16781555555553</v>
      </c>
      <c r="L532" s="2">
        <f>EXP(0.06*K532)</f>
        <v>252.16129274286186</v>
      </c>
      <c r="M532" s="2">
        <f>SUMIF(A:A,A532,L:L)</f>
        <v>3912.185985421202</v>
      </c>
      <c r="N532" s="3">
        <f>L532/M532</f>
        <v>0.0644553438109904</v>
      </c>
      <c r="O532" s="7">
        <f>1/N532</f>
        <v>15.514617421519178</v>
      </c>
      <c r="P532" s="3">
        <f>IF(O532&gt;21,"",N532)</f>
        <v>0.0644553438109904</v>
      </c>
      <c r="Q532" s="3">
        <f>IF(ISNUMBER(P532),SUMIF(A:A,A532,P:P),"")</f>
        <v>0.8392211421548051</v>
      </c>
      <c r="R532" s="3">
        <f>_xlfn.IFERROR(P532*(1/Q532),"")</f>
        <v>0.07680376550749574</v>
      </c>
      <c r="S532" s="8">
        <f>_xlfn.IFERROR(1/R532,"")</f>
        <v>13.020194952582163</v>
      </c>
    </row>
    <row r="533" spans="1:19" ht="15">
      <c r="A533" s="1">
        <v>66</v>
      </c>
      <c r="B533" s="5">
        <v>0.6840277777777778</v>
      </c>
      <c r="C533" s="1" t="s">
        <v>563</v>
      </c>
      <c r="D533" s="1">
        <v>9</v>
      </c>
      <c r="E533" s="1">
        <v>5</v>
      </c>
      <c r="F533" s="1" t="s">
        <v>648</v>
      </c>
      <c r="G533" s="2">
        <v>51.4907333333333</v>
      </c>
      <c r="H533" s="6">
        <f>1+_xlfn.COUNTIFS(A:A,A533,O:O,"&lt;"&amp;O533)</f>
        <v>9</v>
      </c>
      <c r="I533" s="2">
        <f>_xlfn.AVERAGEIF(A:A,A533,G:G)</f>
        <v>50.76381777777775</v>
      </c>
      <c r="J533" s="2">
        <f>G533-I533</f>
        <v>0.72691555555555</v>
      </c>
      <c r="K533" s="2">
        <f>90+J533</f>
        <v>90.72691555555555</v>
      </c>
      <c r="L533" s="2">
        <f>EXP(0.06*K533)</f>
        <v>231.27672408660663</v>
      </c>
      <c r="M533" s="2">
        <f>SUMIF(A:A,A533,L:L)</f>
        <v>3912.185985421202</v>
      </c>
      <c r="N533" s="3">
        <f>L533/M533</f>
        <v>0.05911700643795094</v>
      </c>
      <c r="O533" s="7">
        <f>1/N533</f>
        <v>16.91560618938981</v>
      </c>
      <c r="P533" s="3">
        <f>IF(O533&gt;21,"",N533)</f>
        <v>0.05911700643795094</v>
      </c>
      <c r="Q533" s="3">
        <f>IF(ISNUMBER(P533),SUMIF(A:A,A533,P:P),"")</f>
        <v>0.8392211421548051</v>
      </c>
      <c r="R533" s="3">
        <f>_xlfn.IFERROR(P533*(1/Q533),"")</f>
        <v>0.070442703917302</v>
      </c>
      <c r="S533" s="8">
        <f>_xlfn.IFERROR(1/R533,"")</f>
        <v>14.195934346500604</v>
      </c>
    </row>
    <row r="534" spans="1:19" ht="15">
      <c r="A534" s="1">
        <v>66</v>
      </c>
      <c r="B534" s="5">
        <v>0.6840277777777778</v>
      </c>
      <c r="C534" s="1" t="s">
        <v>563</v>
      </c>
      <c r="D534" s="1">
        <v>9</v>
      </c>
      <c r="E534" s="1">
        <v>2</v>
      </c>
      <c r="F534" s="1" t="s">
        <v>645</v>
      </c>
      <c r="G534" s="2">
        <v>45.3777666666666</v>
      </c>
      <c r="H534" s="6">
        <f>1+_xlfn.COUNTIFS(A:A,A534,O:O,"&lt;"&amp;O534)</f>
        <v>12</v>
      </c>
      <c r="I534" s="2">
        <f>_xlfn.AVERAGEIF(A:A,A534,G:G)</f>
        <v>50.76381777777775</v>
      </c>
      <c r="J534" s="2">
        <f>G534-I534</f>
        <v>-5.386051111111151</v>
      </c>
      <c r="K534" s="2">
        <f>90+J534</f>
        <v>84.61394888888884</v>
      </c>
      <c r="L534" s="2">
        <f>EXP(0.06*K534)</f>
        <v>160.26632029558655</v>
      </c>
      <c r="M534" s="2">
        <f>SUMIF(A:A,A534,L:L)</f>
        <v>3912.185985421202</v>
      </c>
      <c r="N534" s="3">
        <f>L534/M534</f>
        <v>0.040965925672455376</v>
      </c>
      <c r="O534" s="7">
        <f>1/N534</f>
        <v>24.410531034878552</v>
      </c>
      <c r="P534" s="3">
        <f>IF(O534&gt;21,"",N534)</f>
      </c>
      <c r="Q534" s="3">
        <f>IF(ISNUMBER(P534),SUMIF(A:A,A534,P:P),"")</f>
      </c>
      <c r="R534" s="3">
        <f>_xlfn.IFERROR(P534*(1/Q534),"")</f>
      </c>
      <c r="S534" s="8">
        <f>_xlfn.IFERROR(1/R534,"")</f>
      </c>
    </row>
    <row r="535" spans="1:19" ht="15">
      <c r="A535" s="1">
        <v>66</v>
      </c>
      <c r="B535" s="5">
        <v>0.6840277777777778</v>
      </c>
      <c r="C535" s="1" t="s">
        <v>563</v>
      </c>
      <c r="D535" s="1">
        <v>9</v>
      </c>
      <c r="E535" s="1">
        <v>10</v>
      </c>
      <c r="F535" s="1" t="s">
        <v>653</v>
      </c>
      <c r="G535" s="2">
        <v>48.4782333333333</v>
      </c>
      <c r="H535" s="6">
        <f>1+_xlfn.COUNTIFS(A:A,A535,O:O,"&lt;"&amp;O535)</f>
        <v>10</v>
      </c>
      <c r="I535" s="2">
        <f>_xlfn.AVERAGEIF(A:A,A535,G:G)</f>
        <v>50.76381777777775</v>
      </c>
      <c r="J535" s="2">
        <f>G535-I535</f>
        <v>-2.285584444444453</v>
      </c>
      <c r="K535" s="2">
        <f>90+J535</f>
        <v>87.71441555555555</v>
      </c>
      <c r="L535" s="2">
        <f>EXP(0.06*K535)</f>
        <v>193.03372862154885</v>
      </c>
      <c r="M535" s="2">
        <f>SUMIF(A:A,A535,L:L)</f>
        <v>3912.185985421202</v>
      </c>
      <c r="N535" s="3">
        <f>L535/M535</f>
        <v>0.04934165434386066</v>
      </c>
      <c r="O535" s="7">
        <f>1/N535</f>
        <v>20.266851877949346</v>
      </c>
      <c r="P535" s="3">
        <f>IF(O535&gt;21,"",N535)</f>
        <v>0.04934165434386066</v>
      </c>
      <c r="Q535" s="3">
        <f>IF(ISNUMBER(P535),SUMIF(A:A,A535,P:P),"")</f>
        <v>0.8392211421548051</v>
      </c>
      <c r="R535" s="3">
        <f>_xlfn.IFERROR(P535*(1/Q535),"")</f>
        <v>0.05879457971848731</v>
      </c>
      <c r="S535" s="8">
        <f>_xlfn.IFERROR(1/R535,"")</f>
        <v>17.00837058089491</v>
      </c>
    </row>
    <row r="536" spans="1:19" ht="15">
      <c r="A536" s="1">
        <v>66</v>
      </c>
      <c r="B536" s="5">
        <v>0.6840277777777778</v>
      </c>
      <c r="C536" s="1" t="s">
        <v>563</v>
      </c>
      <c r="D536" s="1">
        <v>9</v>
      </c>
      <c r="E536" s="1">
        <v>15</v>
      </c>
      <c r="F536" s="1" t="s">
        <v>656</v>
      </c>
      <c r="G536" s="2">
        <v>39.9616666666667</v>
      </c>
      <c r="H536" s="6">
        <f>1+_xlfn.COUNTIFS(A:A,A536,O:O,"&lt;"&amp;O536)</f>
        <v>14</v>
      </c>
      <c r="I536" s="2">
        <f>_xlfn.AVERAGEIF(A:A,A536,G:G)</f>
        <v>50.76381777777775</v>
      </c>
      <c r="J536" s="2">
        <f>G536-I536</f>
        <v>-10.802151111111051</v>
      </c>
      <c r="K536" s="2">
        <f>90+J536</f>
        <v>79.19784888888896</v>
      </c>
      <c r="L536" s="2">
        <f>EXP(0.06*K536)</f>
        <v>115.80073743926448</v>
      </c>
      <c r="M536" s="2">
        <f>SUMIF(A:A,A536,L:L)</f>
        <v>3912.185985421202</v>
      </c>
      <c r="N536" s="3">
        <f>L536/M536</f>
        <v>0.029600008248789045</v>
      </c>
      <c r="O536" s="7">
        <f>1/N536</f>
        <v>33.783774369080135</v>
      </c>
      <c r="P536" s="3">
        <f>IF(O536&gt;21,"",N536)</f>
      </c>
      <c r="Q536" s="3">
        <f>IF(ISNUMBER(P536),SUMIF(A:A,A536,P:P),"")</f>
      </c>
      <c r="R536" s="3">
        <f>_xlfn.IFERROR(P536*(1/Q536),"")</f>
      </c>
      <c r="S536" s="8">
        <f>_xlfn.IFERROR(1/R536,"")</f>
      </c>
    </row>
    <row r="537" spans="1:19" ht="15">
      <c r="A537" s="1">
        <v>66</v>
      </c>
      <c r="B537" s="5">
        <v>0.6840277777777778</v>
      </c>
      <c r="C537" s="1" t="s">
        <v>563</v>
      </c>
      <c r="D537" s="1">
        <v>9</v>
      </c>
      <c r="E537" s="1">
        <v>16</v>
      </c>
      <c r="F537" s="1" t="s">
        <v>657</v>
      </c>
      <c r="G537" s="2">
        <v>41.0582666666666</v>
      </c>
      <c r="H537" s="6">
        <f>1+_xlfn.COUNTIFS(A:A,A537,O:O,"&lt;"&amp;O537)</f>
        <v>13</v>
      </c>
      <c r="I537" s="2">
        <f>_xlfn.AVERAGEIF(A:A,A537,G:G)</f>
        <v>50.76381777777775</v>
      </c>
      <c r="J537" s="2">
        <f>G537-I537</f>
        <v>-9.705551111111156</v>
      </c>
      <c r="K537" s="2">
        <f>90+J537</f>
        <v>80.29444888888884</v>
      </c>
      <c r="L537" s="2">
        <f>EXP(0.06*K537)</f>
        <v>123.67620907986387</v>
      </c>
      <c r="M537" s="2">
        <f>SUMIF(A:A,A537,L:L)</f>
        <v>3912.185985421202</v>
      </c>
      <c r="N537" s="3">
        <f>L537/M537</f>
        <v>0.03161306991557774</v>
      </c>
      <c r="O537" s="7">
        <f>1/N537</f>
        <v>31.63248626819496</v>
      </c>
      <c r="P537" s="3">
        <f>IF(O537&gt;21,"",N537)</f>
      </c>
      <c r="Q537" s="3">
        <f>IF(ISNUMBER(P537),SUMIF(A:A,A537,P:P),"")</f>
      </c>
      <c r="R537" s="3">
        <f>_xlfn.IFERROR(P537*(1/Q537),"")</f>
      </c>
      <c r="S537" s="8">
        <f>_xlfn.IFERROR(1/R537,"")</f>
      </c>
    </row>
    <row r="538" spans="1:19" ht="15">
      <c r="A538" s="1">
        <v>66</v>
      </c>
      <c r="B538" s="5">
        <v>0.6840277777777778</v>
      </c>
      <c r="C538" s="1" t="s">
        <v>563</v>
      </c>
      <c r="D538" s="1">
        <v>9</v>
      </c>
      <c r="E538" s="1">
        <v>18</v>
      </c>
      <c r="F538" s="1" t="s">
        <v>658</v>
      </c>
      <c r="G538" s="2">
        <v>23.4442666666667</v>
      </c>
      <c r="H538" s="6">
        <f>1+_xlfn.COUNTIFS(A:A,A538,O:O,"&lt;"&amp;O538)</f>
        <v>15</v>
      </c>
      <c r="I538" s="2">
        <f>_xlfn.AVERAGEIF(A:A,A538,G:G)</f>
        <v>50.76381777777775</v>
      </c>
      <c r="J538" s="2">
        <f>G538-I538</f>
        <v>-27.319551111111053</v>
      </c>
      <c r="K538" s="2">
        <f>90+J538</f>
        <v>62.68044888888895</v>
      </c>
      <c r="L538" s="2">
        <f>EXP(0.06*K538)</f>
        <v>42.98395615233696</v>
      </c>
      <c r="M538" s="2">
        <f>SUMIF(A:A,A538,L:L)</f>
        <v>3912.185985421202</v>
      </c>
      <c r="N538" s="3">
        <f>L538/M538</f>
        <v>0.010987196496413278</v>
      </c>
      <c r="O538" s="7">
        <f>1/N538</f>
        <v>91.01502829465602</v>
      </c>
      <c r="P538" s="3">
        <f>IF(O538&gt;21,"",N538)</f>
      </c>
      <c r="Q538" s="3">
        <f>IF(ISNUMBER(P538),SUMIF(A:A,A538,P:P),"")</f>
      </c>
      <c r="R538" s="3">
        <f>_xlfn.IFERROR(P538*(1/Q538),"")</f>
      </c>
      <c r="S538" s="8">
        <f>_xlfn.IFERROR(1/R538,"")</f>
      </c>
    </row>
    <row r="539" spans="1:19" ht="15">
      <c r="A539" s="1">
        <v>66</v>
      </c>
      <c r="B539" s="5">
        <v>0.6840277777777778</v>
      </c>
      <c r="C539" s="1" t="s">
        <v>563</v>
      </c>
      <c r="D539" s="1">
        <v>9</v>
      </c>
      <c r="E539" s="1">
        <v>19</v>
      </c>
      <c r="F539" s="1" t="s">
        <v>659</v>
      </c>
      <c r="G539" s="2">
        <v>47.8837333333333</v>
      </c>
      <c r="H539" s="6">
        <f>1+_xlfn.COUNTIFS(A:A,A539,O:O,"&lt;"&amp;O539)</f>
        <v>11</v>
      </c>
      <c r="I539" s="2">
        <f>_xlfn.AVERAGEIF(A:A,A539,G:G)</f>
        <v>50.76381777777775</v>
      </c>
      <c r="J539" s="2">
        <f>G539-I539</f>
        <v>-2.8800844444444493</v>
      </c>
      <c r="K539" s="2">
        <f>90+J539</f>
        <v>87.11991555555555</v>
      </c>
      <c r="L539" s="2">
        <f>EXP(0.06*K539)</f>
        <v>186.26957144694737</v>
      </c>
      <c r="M539" s="2">
        <f>SUMIF(A:A,A539,L:L)</f>
        <v>3912.185985421202</v>
      </c>
      <c r="N539" s="3">
        <f>L539/M539</f>
        <v>0.04761265751195947</v>
      </c>
      <c r="O539" s="7">
        <f>1/N539</f>
        <v>21.002818415435378</v>
      </c>
      <c r="P539" s="3">
        <f>IF(O539&gt;21,"",N539)</f>
      </c>
      <c r="Q539" s="3">
        <f>IF(ISNUMBER(P539),SUMIF(A:A,A539,P:P),"")</f>
      </c>
      <c r="R539" s="3">
        <f>_xlfn.IFERROR(P539*(1/Q539),"")</f>
      </c>
      <c r="S539" s="8">
        <f>_xlfn.IFERROR(1/R539,"")</f>
      </c>
    </row>
    <row r="540" spans="1:19" ht="15">
      <c r="A540" s="1">
        <v>18</v>
      </c>
      <c r="B540" s="5">
        <v>0.6875</v>
      </c>
      <c r="C540" s="1" t="s">
        <v>120</v>
      </c>
      <c r="D540" s="1">
        <v>5</v>
      </c>
      <c r="E540" s="1">
        <v>5</v>
      </c>
      <c r="F540" s="1" t="s">
        <v>150</v>
      </c>
      <c r="G540" s="2">
        <v>62.7617</v>
      </c>
      <c r="H540" s="6">
        <f>1+_xlfn.COUNTIFS(A:A,A540,O:O,"&lt;"&amp;O540)</f>
        <v>1</v>
      </c>
      <c r="I540" s="2">
        <f>_xlfn.AVERAGEIF(A:A,A540,G:G)</f>
        <v>50.713522222222245</v>
      </c>
      <c r="J540" s="2">
        <f>G540-I540</f>
        <v>12.048177777777752</v>
      </c>
      <c r="K540" s="2">
        <f>90+J540</f>
        <v>102.04817777777775</v>
      </c>
      <c r="L540" s="2">
        <f>EXP(0.06*K540)</f>
        <v>456.1814589564174</v>
      </c>
      <c r="M540" s="2">
        <f>SUMIF(A:A,A540,L:L)</f>
        <v>1471.7279114195624</v>
      </c>
      <c r="N540" s="3">
        <f>L540/M540</f>
        <v>0.30996317690027725</v>
      </c>
      <c r="O540" s="7">
        <f>1/N540</f>
        <v>3.2261896719484344</v>
      </c>
      <c r="P540" s="3">
        <f>IF(O540&gt;21,"",N540)</f>
        <v>0.30996317690027725</v>
      </c>
      <c r="Q540" s="3">
        <f>IF(ISNUMBER(P540),SUMIF(A:A,A540,P:P),"")</f>
        <v>0.9999999999999999</v>
      </c>
      <c r="R540" s="3">
        <f>_xlfn.IFERROR(P540*(1/Q540),"")</f>
        <v>0.30996317690027725</v>
      </c>
      <c r="S540" s="8">
        <f>_xlfn.IFERROR(1/R540,"")</f>
        <v>3.2261896719484344</v>
      </c>
    </row>
    <row r="541" spans="1:19" ht="15">
      <c r="A541" s="1">
        <v>18</v>
      </c>
      <c r="B541" s="5">
        <v>0.6875</v>
      </c>
      <c r="C541" s="1" t="s">
        <v>120</v>
      </c>
      <c r="D541" s="1">
        <v>5</v>
      </c>
      <c r="E541" s="1">
        <v>2</v>
      </c>
      <c r="F541" s="1" t="s">
        <v>147</v>
      </c>
      <c r="G541" s="2">
        <v>54.63479999999999</v>
      </c>
      <c r="H541" s="6">
        <f>1+_xlfn.COUNTIFS(A:A,A541,O:O,"&lt;"&amp;O541)</f>
        <v>2</v>
      </c>
      <c r="I541" s="2">
        <f>_xlfn.AVERAGEIF(A:A,A541,G:G)</f>
        <v>50.713522222222245</v>
      </c>
      <c r="J541" s="2">
        <f>G541-I541</f>
        <v>3.921277777777746</v>
      </c>
      <c r="K541" s="2">
        <f>90+J541</f>
        <v>93.92127777777775</v>
      </c>
      <c r="L541" s="2">
        <f>EXP(0.06*K541)</f>
        <v>280.136410996988</v>
      </c>
      <c r="M541" s="2">
        <f>SUMIF(A:A,A541,L:L)</f>
        <v>1471.7279114195624</v>
      </c>
      <c r="N541" s="3">
        <f>L541/M541</f>
        <v>0.19034524576406317</v>
      </c>
      <c r="O541" s="7">
        <f>1/N541</f>
        <v>5.253611646489561</v>
      </c>
      <c r="P541" s="3">
        <f>IF(O541&gt;21,"",N541)</f>
        <v>0.19034524576406317</v>
      </c>
      <c r="Q541" s="3">
        <f>IF(ISNUMBER(P541),SUMIF(A:A,A541,P:P),"")</f>
        <v>0.9999999999999999</v>
      </c>
      <c r="R541" s="3">
        <f>_xlfn.IFERROR(P541*(1/Q541),"")</f>
        <v>0.19034524576406317</v>
      </c>
      <c r="S541" s="8">
        <f>_xlfn.IFERROR(1/R541,"")</f>
        <v>5.253611646489561</v>
      </c>
    </row>
    <row r="542" spans="1:19" ht="15">
      <c r="A542" s="1">
        <v>18</v>
      </c>
      <c r="B542" s="5">
        <v>0.6875</v>
      </c>
      <c r="C542" s="1" t="s">
        <v>120</v>
      </c>
      <c r="D542" s="1">
        <v>5</v>
      </c>
      <c r="E542" s="1">
        <v>4</v>
      </c>
      <c r="F542" s="1" t="s">
        <v>149</v>
      </c>
      <c r="G542" s="2">
        <v>52.33069999999999</v>
      </c>
      <c r="H542" s="6">
        <f>1+_xlfn.COUNTIFS(A:A,A542,O:O,"&lt;"&amp;O542)</f>
        <v>3</v>
      </c>
      <c r="I542" s="2">
        <f>_xlfn.AVERAGEIF(A:A,A542,G:G)</f>
        <v>50.713522222222245</v>
      </c>
      <c r="J542" s="2">
        <f>G542-I542</f>
        <v>1.6171777777777478</v>
      </c>
      <c r="K542" s="2">
        <f>90+J542</f>
        <v>91.61717777777775</v>
      </c>
      <c r="L542" s="2">
        <f>EXP(0.06*K542)</f>
        <v>243.96643800354911</v>
      </c>
      <c r="M542" s="2">
        <f>SUMIF(A:A,A542,L:L)</f>
        <v>1471.7279114195624</v>
      </c>
      <c r="N542" s="3">
        <f>L542/M542</f>
        <v>0.1657687104460974</v>
      </c>
      <c r="O542" s="7">
        <f>1/N542</f>
        <v>6.032501533666497</v>
      </c>
      <c r="P542" s="3">
        <f>IF(O542&gt;21,"",N542)</f>
        <v>0.1657687104460974</v>
      </c>
      <c r="Q542" s="3">
        <f>IF(ISNUMBER(P542),SUMIF(A:A,A542,P:P),"")</f>
        <v>0.9999999999999999</v>
      </c>
      <c r="R542" s="3">
        <f>_xlfn.IFERROR(P542*(1/Q542),"")</f>
        <v>0.1657687104460974</v>
      </c>
      <c r="S542" s="8">
        <f>_xlfn.IFERROR(1/R542,"")</f>
        <v>6.032501533666497</v>
      </c>
    </row>
    <row r="543" spans="1:19" ht="15">
      <c r="A543" s="1">
        <v>18</v>
      </c>
      <c r="B543" s="5">
        <v>0.6875</v>
      </c>
      <c r="C543" s="1" t="s">
        <v>120</v>
      </c>
      <c r="D543" s="1">
        <v>5</v>
      </c>
      <c r="E543" s="1">
        <v>1</v>
      </c>
      <c r="F543" s="1" t="s">
        <v>146</v>
      </c>
      <c r="G543" s="2">
        <v>52.0866666666667</v>
      </c>
      <c r="H543" s="6">
        <f>1+_xlfn.COUNTIFS(A:A,A543,O:O,"&lt;"&amp;O543)</f>
        <v>4</v>
      </c>
      <c r="I543" s="2">
        <f>_xlfn.AVERAGEIF(A:A,A543,G:G)</f>
        <v>50.713522222222245</v>
      </c>
      <c r="J543" s="2">
        <f>G543-I543</f>
        <v>1.3731444444444563</v>
      </c>
      <c r="K543" s="2">
        <f>90+J543</f>
        <v>91.37314444444445</v>
      </c>
      <c r="L543" s="2">
        <f>EXP(0.06*K543)</f>
        <v>240.4203060045009</v>
      </c>
      <c r="M543" s="2">
        <f>SUMIF(A:A,A543,L:L)</f>
        <v>1471.7279114195624</v>
      </c>
      <c r="N543" s="3">
        <f>L543/M543</f>
        <v>0.16335920800238293</v>
      </c>
      <c r="O543" s="7">
        <f>1/N543</f>
        <v>6.121479237248829</v>
      </c>
      <c r="P543" s="3">
        <f>IF(O543&gt;21,"",N543)</f>
        <v>0.16335920800238293</v>
      </c>
      <c r="Q543" s="3">
        <f>IF(ISNUMBER(P543),SUMIF(A:A,A543,P:P),"")</f>
        <v>0.9999999999999999</v>
      </c>
      <c r="R543" s="3">
        <f>_xlfn.IFERROR(P543*(1/Q543),"")</f>
        <v>0.16335920800238293</v>
      </c>
      <c r="S543" s="8">
        <f>_xlfn.IFERROR(1/R543,"")</f>
        <v>6.121479237248829</v>
      </c>
    </row>
    <row r="544" spans="1:19" ht="15">
      <c r="A544" s="1">
        <v>18</v>
      </c>
      <c r="B544" s="5">
        <v>0.6875</v>
      </c>
      <c r="C544" s="1" t="s">
        <v>120</v>
      </c>
      <c r="D544" s="1">
        <v>5</v>
      </c>
      <c r="E544" s="1">
        <v>6</v>
      </c>
      <c r="F544" s="1" t="s">
        <v>151</v>
      </c>
      <c r="G544" s="2">
        <v>42.0475333333334</v>
      </c>
      <c r="H544" s="6">
        <f>1+_xlfn.COUNTIFS(A:A,A544,O:O,"&lt;"&amp;O544)</f>
        <v>5</v>
      </c>
      <c r="I544" s="2">
        <f>_xlfn.AVERAGEIF(A:A,A544,G:G)</f>
        <v>50.713522222222245</v>
      </c>
      <c r="J544" s="2">
        <f>G544-I544</f>
        <v>-8.665988888888847</v>
      </c>
      <c r="K544" s="2">
        <f>90+J544</f>
        <v>81.33401111111115</v>
      </c>
      <c r="L544" s="2">
        <f>EXP(0.06*K544)</f>
        <v>131.63601697500727</v>
      </c>
      <c r="M544" s="2">
        <f>SUMIF(A:A,A544,L:L)</f>
        <v>1471.7279114195624</v>
      </c>
      <c r="N544" s="3">
        <f>L544/M544</f>
        <v>0.08944317489231898</v>
      </c>
      <c r="O544" s="7">
        <f>1/N544</f>
        <v>11.180282913748357</v>
      </c>
      <c r="P544" s="3">
        <f>IF(O544&gt;21,"",N544)</f>
        <v>0.08944317489231898</v>
      </c>
      <c r="Q544" s="3">
        <f>IF(ISNUMBER(P544),SUMIF(A:A,A544,P:P),"")</f>
        <v>0.9999999999999999</v>
      </c>
      <c r="R544" s="3">
        <f>_xlfn.IFERROR(P544*(1/Q544),"")</f>
        <v>0.08944317489231898</v>
      </c>
      <c r="S544" s="8">
        <f>_xlfn.IFERROR(1/R544,"")</f>
        <v>11.180282913748357</v>
      </c>
    </row>
    <row r="545" spans="1:19" ht="15">
      <c r="A545" s="1">
        <v>18</v>
      </c>
      <c r="B545" s="5">
        <v>0.6875</v>
      </c>
      <c r="C545" s="1" t="s">
        <v>120</v>
      </c>
      <c r="D545" s="1">
        <v>5</v>
      </c>
      <c r="E545" s="1">
        <v>3</v>
      </c>
      <c r="F545" s="1" t="s">
        <v>148</v>
      </c>
      <c r="G545" s="2">
        <v>40.419733333333404</v>
      </c>
      <c r="H545" s="6">
        <f>1+_xlfn.COUNTIFS(A:A,A545,O:O,"&lt;"&amp;O545)</f>
        <v>6</v>
      </c>
      <c r="I545" s="2">
        <f>_xlfn.AVERAGEIF(A:A,A545,G:G)</f>
        <v>50.713522222222245</v>
      </c>
      <c r="J545" s="2">
        <f>G545-I545</f>
        <v>-10.293788888888841</v>
      </c>
      <c r="K545" s="2">
        <f>90+J545</f>
        <v>79.70621111111116</v>
      </c>
      <c r="L545" s="2">
        <f>EXP(0.06*K545)</f>
        <v>119.38728048309957</v>
      </c>
      <c r="M545" s="2">
        <f>SUMIF(A:A,A545,L:L)</f>
        <v>1471.7279114195624</v>
      </c>
      <c r="N545" s="3">
        <f>L545/M545</f>
        <v>0.08112048399486016</v>
      </c>
      <c r="O545" s="7">
        <f>1/N545</f>
        <v>12.327342623638199</v>
      </c>
      <c r="P545" s="3">
        <f>IF(O545&gt;21,"",N545)</f>
        <v>0.08112048399486016</v>
      </c>
      <c r="Q545" s="3">
        <f>IF(ISNUMBER(P545),SUMIF(A:A,A545,P:P),"")</f>
        <v>0.9999999999999999</v>
      </c>
      <c r="R545" s="3">
        <f>_xlfn.IFERROR(P545*(1/Q545),"")</f>
        <v>0.08112048399486016</v>
      </c>
      <c r="S545" s="8">
        <f>_xlfn.IFERROR(1/R545,"")</f>
        <v>12.327342623638199</v>
      </c>
    </row>
    <row r="546" spans="1:19" ht="15">
      <c r="A546" s="1">
        <v>3</v>
      </c>
      <c r="B546" s="5">
        <v>0.688888888888889</v>
      </c>
      <c r="C546" s="1" t="s">
        <v>27</v>
      </c>
      <c r="D546" s="1">
        <v>4</v>
      </c>
      <c r="E546" s="1">
        <v>2</v>
      </c>
      <c r="F546" s="1" t="s">
        <v>49</v>
      </c>
      <c r="G546" s="2">
        <v>72.1560666666667</v>
      </c>
      <c r="H546" s="6">
        <f>1+_xlfn.COUNTIFS(A:A,A546,O:O,"&lt;"&amp;O546)</f>
        <v>1</v>
      </c>
      <c r="I546" s="2">
        <f>_xlfn.AVERAGEIF(A:A,A546,G:G)</f>
        <v>50.67342051282052</v>
      </c>
      <c r="J546" s="2">
        <f>G546-I546</f>
        <v>21.482646153846183</v>
      </c>
      <c r="K546" s="2">
        <f>90+J546</f>
        <v>111.48264615384619</v>
      </c>
      <c r="L546" s="2">
        <f>EXP(0.06*K546)</f>
        <v>803.4852029230008</v>
      </c>
      <c r="M546" s="2">
        <f>SUMIF(A:A,A546,L:L)</f>
        <v>3880.951497415397</v>
      </c>
      <c r="N546" s="3">
        <f>L546/M546</f>
        <v>0.2070330442052932</v>
      </c>
      <c r="O546" s="7">
        <f>1/N546</f>
        <v>4.830146819501933</v>
      </c>
      <c r="P546" s="3">
        <f>IF(O546&gt;21,"",N546)</f>
        <v>0.2070330442052932</v>
      </c>
      <c r="Q546" s="3">
        <f>IF(ISNUMBER(P546),SUMIF(A:A,A546,P:P),"")</f>
        <v>0.8141247189142832</v>
      </c>
      <c r="R546" s="3">
        <f>_xlfn.IFERROR(P546*(1/Q546),"")</f>
        <v>0.25430138576481565</v>
      </c>
      <c r="S546" s="8">
        <f>_xlfn.IFERROR(1/R546,"")</f>
        <v>3.9323419217417293</v>
      </c>
    </row>
    <row r="547" spans="1:19" ht="15">
      <c r="A547" s="1">
        <v>3</v>
      </c>
      <c r="B547" s="5">
        <v>0.688888888888889</v>
      </c>
      <c r="C547" s="1" t="s">
        <v>27</v>
      </c>
      <c r="D547" s="1">
        <v>4</v>
      </c>
      <c r="E547" s="1">
        <v>8</v>
      </c>
      <c r="F547" s="1" t="s">
        <v>55</v>
      </c>
      <c r="G547" s="2">
        <v>67.953</v>
      </c>
      <c r="H547" s="6">
        <f>1+_xlfn.COUNTIFS(A:A,A547,O:O,"&lt;"&amp;O547)</f>
        <v>2</v>
      </c>
      <c r="I547" s="2">
        <f>_xlfn.AVERAGEIF(A:A,A547,G:G)</f>
        <v>50.67342051282052</v>
      </c>
      <c r="J547" s="2">
        <f>G547-I547</f>
        <v>17.279579487179483</v>
      </c>
      <c r="K547" s="2">
        <f>90+J547</f>
        <v>107.27957948717949</v>
      </c>
      <c r="L547" s="2">
        <f>EXP(0.06*K547)</f>
        <v>624.3897478042469</v>
      </c>
      <c r="M547" s="2">
        <f>SUMIF(A:A,A547,L:L)</f>
        <v>3880.951497415397</v>
      </c>
      <c r="N547" s="3">
        <f>L547/M547</f>
        <v>0.16088573851543175</v>
      </c>
      <c r="O547" s="7">
        <f>1/N547</f>
        <v>6.215591321067172</v>
      </c>
      <c r="P547" s="3">
        <f>IF(O547&gt;21,"",N547)</f>
        <v>0.16088573851543175</v>
      </c>
      <c r="Q547" s="3">
        <f>IF(ISNUMBER(P547),SUMIF(A:A,A547,P:P),"")</f>
        <v>0.8141247189142832</v>
      </c>
      <c r="R547" s="3">
        <f>_xlfn.IFERROR(P547*(1/Q547),"")</f>
        <v>0.19761804890286222</v>
      </c>
      <c r="S547" s="8">
        <f>_xlfn.IFERROR(1/R547,"")</f>
        <v>5.060266537149869</v>
      </c>
    </row>
    <row r="548" spans="1:19" ht="15">
      <c r="A548" s="1">
        <v>3</v>
      </c>
      <c r="B548" s="5">
        <v>0.688888888888889</v>
      </c>
      <c r="C548" s="1" t="s">
        <v>27</v>
      </c>
      <c r="D548" s="1">
        <v>4</v>
      </c>
      <c r="E548" s="1">
        <v>12</v>
      </c>
      <c r="F548" s="1" t="s">
        <v>59</v>
      </c>
      <c r="G548" s="2">
        <v>63.135033333333304</v>
      </c>
      <c r="H548" s="6">
        <f>1+_xlfn.COUNTIFS(A:A,A548,O:O,"&lt;"&amp;O548)</f>
        <v>3</v>
      </c>
      <c r="I548" s="2">
        <f>_xlfn.AVERAGEIF(A:A,A548,G:G)</f>
        <v>50.67342051282052</v>
      </c>
      <c r="J548" s="2">
        <f>G548-I548</f>
        <v>12.461612820512784</v>
      </c>
      <c r="K548" s="2">
        <f>90+J548</f>
        <v>102.46161282051278</v>
      </c>
      <c r="L548" s="2">
        <f>EXP(0.06*K548)</f>
        <v>467.63906476402764</v>
      </c>
      <c r="M548" s="2">
        <f>SUMIF(A:A,A548,L:L)</f>
        <v>3880.951497415397</v>
      </c>
      <c r="N548" s="3">
        <f>L548/M548</f>
        <v>0.12049598277006603</v>
      </c>
      <c r="O548" s="7">
        <f>1/N548</f>
        <v>8.299031859910462</v>
      </c>
      <c r="P548" s="3">
        <f>IF(O548&gt;21,"",N548)</f>
        <v>0.12049598277006603</v>
      </c>
      <c r="Q548" s="3">
        <f>IF(ISNUMBER(P548),SUMIF(A:A,A548,P:P),"")</f>
        <v>0.8141247189142832</v>
      </c>
      <c r="R548" s="3">
        <f>_xlfn.IFERROR(P548*(1/Q548),"")</f>
        <v>0.14800678565657543</v>
      </c>
      <c r="S548" s="8">
        <f>_xlfn.IFERROR(1/R548,"")</f>
        <v>6.756446980210285</v>
      </c>
    </row>
    <row r="549" spans="1:19" ht="15">
      <c r="A549" s="1">
        <v>3</v>
      </c>
      <c r="B549" s="5">
        <v>0.688888888888889</v>
      </c>
      <c r="C549" s="1" t="s">
        <v>27</v>
      </c>
      <c r="D549" s="1">
        <v>4</v>
      </c>
      <c r="E549" s="1">
        <v>3</v>
      </c>
      <c r="F549" s="1" t="s">
        <v>50</v>
      </c>
      <c r="G549" s="2">
        <v>60.4660333333333</v>
      </c>
      <c r="H549" s="6">
        <f>1+_xlfn.COUNTIFS(A:A,A549,O:O,"&lt;"&amp;O549)</f>
        <v>4</v>
      </c>
      <c r="I549" s="2">
        <f>_xlfn.AVERAGEIF(A:A,A549,G:G)</f>
        <v>50.67342051282052</v>
      </c>
      <c r="J549" s="2">
        <f>G549-I549</f>
        <v>9.79261282051278</v>
      </c>
      <c r="K549" s="2">
        <f>90+J549</f>
        <v>99.79261282051277</v>
      </c>
      <c r="L549" s="2">
        <f>EXP(0.06*K549)</f>
        <v>398.4399390202771</v>
      </c>
      <c r="M549" s="2">
        <f>SUMIF(A:A,A549,L:L)</f>
        <v>3880.951497415397</v>
      </c>
      <c r="N549" s="3">
        <f>L549/M549</f>
        <v>0.10266552913264355</v>
      </c>
      <c r="O549" s="7">
        <f>1/N549</f>
        <v>9.740367662333899</v>
      </c>
      <c r="P549" s="3">
        <f>IF(O549&gt;21,"",N549)</f>
        <v>0.10266552913264355</v>
      </c>
      <c r="Q549" s="3">
        <f>IF(ISNUMBER(P549),SUMIF(A:A,A549,P:P),"")</f>
        <v>0.8141247189142832</v>
      </c>
      <c r="R549" s="3">
        <f>_xlfn.IFERROR(P549*(1/Q549),"")</f>
        <v>0.1261054071292152</v>
      </c>
      <c r="S549" s="8">
        <f>_xlfn.IFERROR(1/R549,"")</f>
        <v>7.929874085219358</v>
      </c>
    </row>
    <row r="550" spans="1:19" ht="15">
      <c r="A550" s="1">
        <v>3</v>
      </c>
      <c r="B550" s="5">
        <v>0.688888888888889</v>
      </c>
      <c r="C550" s="1" t="s">
        <v>27</v>
      </c>
      <c r="D550" s="1">
        <v>4</v>
      </c>
      <c r="E550" s="1">
        <v>9</v>
      </c>
      <c r="F550" s="1" t="s">
        <v>56</v>
      </c>
      <c r="G550" s="2">
        <v>57.904766666666696</v>
      </c>
      <c r="H550" s="6">
        <f>1+_xlfn.COUNTIFS(A:A,A550,O:O,"&lt;"&amp;O550)</f>
        <v>5</v>
      </c>
      <c r="I550" s="2">
        <f>_xlfn.AVERAGEIF(A:A,A550,G:G)</f>
        <v>50.67342051282052</v>
      </c>
      <c r="J550" s="2">
        <f>G550-I550</f>
        <v>7.231346153846175</v>
      </c>
      <c r="K550" s="2">
        <f>90+J550</f>
        <v>97.23134615384618</v>
      </c>
      <c r="L550" s="2">
        <f>EXP(0.06*K550)</f>
        <v>341.68209884334834</v>
      </c>
      <c r="M550" s="2">
        <f>SUMIF(A:A,A550,L:L)</f>
        <v>3880.951497415397</v>
      </c>
      <c r="N550" s="3">
        <f>L550/M550</f>
        <v>0.08804080624839009</v>
      </c>
      <c r="O550" s="7">
        <f>1/N550</f>
        <v>11.358369404054452</v>
      </c>
      <c r="P550" s="3">
        <f>IF(O550&gt;21,"",N550)</f>
        <v>0.08804080624839009</v>
      </c>
      <c r="Q550" s="3">
        <f>IF(ISNUMBER(P550),SUMIF(A:A,A550,P:P),"")</f>
        <v>0.8141247189142832</v>
      </c>
      <c r="R550" s="3">
        <f>_xlfn.IFERROR(P550*(1/Q550),"")</f>
        <v>0.10814166945551208</v>
      </c>
      <c r="S550" s="8">
        <f>_xlfn.IFERROR(1/R550,"")</f>
        <v>9.247129298400424</v>
      </c>
    </row>
    <row r="551" spans="1:19" ht="15">
      <c r="A551" s="1">
        <v>3</v>
      </c>
      <c r="B551" s="5">
        <v>0.688888888888889</v>
      </c>
      <c r="C551" s="1" t="s">
        <v>27</v>
      </c>
      <c r="D551" s="1">
        <v>4</v>
      </c>
      <c r="E551" s="1">
        <v>4</v>
      </c>
      <c r="F551" s="1" t="s">
        <v>51</v>
      </c>
      <c r="G551" s="2">
        <v>57.1558</v>
      </c>
      <c r="H551" s="6">
        <f>1+_xlfn.COUNTIFS(A:A,A551,O:O,"&lt;"&amp;O551)</f>
        <v>6</v>
      </c>
      <c r="I551" s="2">
        <f>_xlfn.AVERAGEIF(A:A,A551,G:G)</f>
        <v>50.67342051282052</v>
      </c>
      <c r="J551" s="2">
        <f>G551-I551</f>
        <v>6.482379487179479</v>
      </c>
      <c r="K551" s="2">
        <f>90+J551</f>
        <v>96.48237948717949</v>
      </c>
      <c r="L551" s="2">
        <f>EXP(0.06*K551)</f>
        <v>326.66747883753504</v>
      </c>
      <c r="M551" s="2">
        <f>SUMIF(A:A,A551,L:L)</f>
        <v>3880.951497415397</v>
      </c>
      <c r="N551" s="3">
        <f>L551/M551</f>
        <v>0.08417200757471106</v>
      </c>
      <c r="O551" s="7">
        <f>1/N551</f>
        <v>11.880434230018812</v>
      </c>
      <c r="P551" s="3">
        <f>IF(O551&gt;21,"",N551)</f>
        <v>0.08417200757471106</v>
      </c>
      <c r="Q551" s="3">
        <f>IF(ISNUMBER(P551),SUMIF(A:A,A551,P:P),"")</f>
        <v>0.8141247189142832</v>
      </c>
      <c r="R551" s="3">
        <f>_xlfn.IFERROR(P551*(1/Q551),"")</f>
        <v>0.10338957363555165</v>
      </c>
      <c r="S551" s="8">
        <f>_xlfn.IFERROR(1/R551,"")</f>
        <v>9.672155178093693</v>
      </c>
    </row>
    <row r="552" spans="1:19" ht="15">
      <c r="A552" s="1">
        <v>3</v>
      </c>
      <c r="B552" s="5">
        <v>0.688888888888889</v>
      </c>
      <c r="C552" s="1" t="s">
        <v>27</v>
      </c>
      <c r="D552" s="1">
        <v>4</v>
      </c>
      <c r="E552" s="1">
        <v>5</v>
      </c>
      <c r="F552" s="1" t="s">
        <v>52</v>
      </c>
      <c r="G552" s="2">
        <v>48.750066666666704</v>
      </c>
      <c r="H552" s="6">
        <f>1+_xlfn.COUNTIFS(A:A,A552,O:O,"&lt;"&amp;O552)</f>
        <v>7</v>
      </c>
      <c r="I552" s="2">
        <f>_xlfn.AVERAGEIF(A:A,A552,G:G)</f>
        <v>50.67342051282052</v>
      </c>
      <c r="J552" s="2">
        <f>G552-I552</f>
        <v>-1.923353846153816</v>
      </c>
      <c r="K552" s="2">
        <f>90+J552</f>
        <v>88.07664615384618</v>
      </c>
      <c r="L552" s="2">
        <f>EXP(0.06*K552)</f>
        <v>197.2750147608404</v>
      </c>
      <c r="M552" s="2">
        <f>SUMIF(A:A,A552,L:L)</f>
        <v>3880.951497415397</v>
      </c>
      <c r="N552" s="3">
        <f>L552/M552</f>
        <v>0.05083161046774739</v>
      </c>
      <c r="O552" s="7">
        <f>1/N552</f>
        <v>19.672797906619525</v>
      </c>
      <c r="P552" s="3">
        <f>IF(O552&gt;21,"",N552)</f>
        <v>0.05083161046774739</v>
      </c>
      <c r="Q552" s="3">
        <f>IF(ISNUMBER(P552),SUMIF(A:A,A552,P:P),"")</f>
        <v>0.8141247189142832</v>
      </c>
      <c r="R552" s="3">
        <f>_xlfn.IFERROR(P552*(1/Q552),"")</f>
        <v>0.06243712945546775</v>
      </c>
      <c r="S552" s="8">
        <f>_xlfn.IFERROR(1/R552,"")</f>
        <v>16.01611106598412</v>
      </c>
    </row>
    <row r="553" spans="1:19" ht="15">
      <c r="A553" s="1">
        <v>3</v>
      </c>
      <c r="B553" s="5">
        <v>0.688888888888889</v>
      </c>
      <c r="C553" s="1" t="s">
        <v>27</v>
      </c>
      <c r="D553" s="1">
        <v>4</v>
      </c>
      <c r="E553" s="1">
        <v>1</v>
      </c>
      <c r="F553" s="1" t="s">
        <v>48</v>
      </c>
      <c r="G553" s="2">
        <v>37.5769333333333</v>
      </c>
      <c r="H553" s="6">
        <f>1+_xlfn.COUNTIFS(A:A,A553,O:O,"&lt;"&amp;O553)</f>
        <v>11</v>
      </c>
      <c r="I553" s="2">
        <f>_xlfn.AVERAGEIF(A:A,A553,G:G)</f>
        <v>50.67342051282052</v>
      </c>
      <c r="J553" s="2">
        <f>G553-I553</f>
        <v>-13.09648717948722</v>
      </c>
      <c r="K553" s="2">
        <f>90+J553</f>
        <v>76.90351282051279</v>
      </c>
      <c r="L553" s="2">
        <f>EXP(0.06*K553)</f>
        <v>100.90815727452468</v>
      </c>
      <c r="M553" s="2">
        <f>SUMIF(A:A,A553,L:L)</f>
        <v>3880.951497415397</v>
      </c>
      <c r="N553" s="3">
        <f>L553/M553</f>
        <v>0.02600088079990864</v>
      </c>
      <c r="O553" s="7">
        <f>1/N553</f>
        <v>38.46023554723245</v>
      </c>
      <c r="P553" s="3">
        <f>IF(O553&gt;21,"",N553)</f>
      </c>
      <c r="Q553" s="3">
        <f>IF(ISNUMBER(P553),SUMIF(A:A,A553,P:P),"")</f>
      </c>
      <c r="R553" s="3">
        <f>_xlfn.IFERROR(P553*(1/Q553),"")</f>
      </c>
      <c r="S553" s="8">
        <f>_xlfn.IFERROR(1/R553,"")</f>
      </c>
    </row>
    <row r="554" spans="1:19" ht="15">
      <c r="A554" s="1">
        <v>3</v>
      </c>
      <c r="B554" s="5">
        <v>0.688888888888889</v>
      </c>
      <c r="C554" s="1" t="s">
        <v>27</v>
      </c>
      <c r="D554" s="1">
        <v>4</v>
      </c>
      <c r="E554" s="1">
        <v>6</v>
      </c>
      <c r="F554" s="1" t="s">
        <v>53</v>
      </c>
      <c r="G554" s="2">
        <v>46.5413333333334</v>
      </c>
      <c r="H554" s="6">
        <f>1+_xlfn.COUNTIFS(A:A,A554,O:O,"&lt;"&amp;O554)</f>
        <v>8</v>
      </c>
      <c r="I554" s="2">
        <f>_xlfn.AVERAGEIF(A:A,A554,G:G)</f>
        <v>50.67342051282052</v>
      </c>
      <c r="J554" s="2">
        <f>G554-I554</f>
        <v>-4.132087179487122</v>
      </c>
      <c r="K554" s="2">
        <f>90+J554</f>
        <v>85.86791282051288</v>
      </c>
      <c r="L554" s="2">
        <f>EXP(0.06*K554)</f>
        <v>172.7896172542872</v>
      </c>
      <c r="M554" s="2">
        <f>SUMIF(A:A,A554,L:L)</f>
        <v>3880.951497415397</v>
      </c>
      <c r="N554" s="3">
        <f>L554/M554</f>
        <v>0.044522488201504236</v>
      </c>
      <c r="O554" s="7">
        <f>1/N554</f>
        <v>22.460559604712614</v>
      </c>
      <c r="P554" s="3">
        <f>IF(O554&gt;21,"",N554)</f>
      </c>
      <c r="Q554" s="3">
        <f>IF(ISNUMBER(P554),SUMIF(A:A,A554,P:P),"")</f>
      </c>
      <c r="R554" s="3">
        <f>_xlfn.IFERROR(P554*(1/Q554),"")</f>
      </c>
      <c r="S554" s="8">
        <f>_xlfn.IFERROR(1/R554,"")</f>
      </c>
    </row>
    <row r="555" spans="1:19" ht="15">
      <c r="A555" s="1">
        <v>3</v>
      </c>
      <c r="B555" s="5">
        <v>0.688888888888889</v>
      </c>
      <c r="C555" s="1" t="s">
        <v>27</v>
      </c>
      <c r="D555" s="1">
        <v>4</v>
      </c>
      <c r="E555" s="1">
        <v>7</v>
      </c>
      <c r="F555" s="1" t="s">
        <v>54</v>
      </c>
      <c r="G555" s="2">
        <v>46.1364333333333</v>
      </c>
      <c r="H555" s="6">
        <f>1+_xlfn.COUNTIFS(A:A,A555,O:O,"&lt;"&amp;O555)</f>
        <v>9</v>
      </c>
      <c r="I555" s="2">
        <f>_xlfn.AVERAGEIF(A:A,A555,G:G)</f>
        <v>50.67342051282052</v>
      </c>
      <c r="J555" s="2">
        <f>G555-I555</f>
        <v>-4.53698717948722</v>
      </c>
      <c r="K555" s="2">
        <f>90+J555</f>
        <v>85.46301282051277</v>
      </c>
      <c r="L555" s="2">
        <f>EXP(0.06*K555)</f>
        <v>168.64244595168483</v>
      </c>
      <c r="M555" s="2">
        <f>SUMIF(A:A,A555,L:L)</f>
        <v>3880.951497415397</v>
      </c>
      <c r="N555" s="3">
        <f>L555/M555</f>
        <v>0.043453891671667605</v>
      </c>
      <c r="O555" s="7">
        <f>1/N555</f>
        <v>23.01289853520785</v>
      </c>
      <c r="P555" s="3">
        <f>IF(O555&gt;21,"",N555)</f>
      </c>
      <c r="Q555" s="3">
        <f>IF(ISNUMBER(P555),SUMIF(A:A,A555,P:P),"")</f>
      </c>
      <c r="R555" s="3">
        <f>_xlfn.IFERROR(P555*(1/Q555),"")</f>
      </c>
      <c r="S555" s="8">
        <f>_xlfn.IFERROR(1/R555,"")</f>
      </c>
    </row>
    <row r="556" spans="1:19" ht="15">
      <c r="A556" s="1">
        <v>3</v>
      </c>
      <c r="B556" s="5">
        <v>0.688888888888889</v>
      </c>
      <c r="C556" s="1" t="s">
        <v>27</v>
      </c>
      <c r="D556" s="1">
        <v>4</v>
      </c>
      <c r="E556" s="1">
        <v>10</v>
      </c>
      <c r="F556" s="1" t="s">
        <v>57</v>
      </c>
      <c r="G556" s="2">
        <v>43.791799999999995</v>
      </c>
      <c r="H556" s="6">
        <f>1+_xlfn.COUNTIFS(A:A,A556,O:O,"&lt;"&amp;O556)</f>
        <v>10</v>
      </c>
      <c r="I556" s="2">
        <f>_xlfn.AVERAGEIF(A:A,A556,G:G)</f>
        <v>50.67342051282052</v>
      </c>
      <c r="J556" s="2">
        <f>G556-I556</f>
        <v>-6.8816205128205254</v>
      </c>
      <c r="K556" s="2">
        <f>90+J556</f>
        <v>83.11837948717948</v>
      </c>
      <c r="L556" s="2">
        <f>EXP(0.06*K556)</f>
        <v>146.51133086150244</v>
      </c>
      <c r="M556" s="2">
        <f>SUMIF(A:A,A556,L:L)</f>
        <v>3880.951497415397</v>
      </c>
      <c r="N556" s="3">
        <f>L556/M556</f>
        <v>0.037751394460630285</v>
      </c>
      <c r="O556" s="7">
        <f>1/N556</f>
        <v>26.48908773536479</v>
      </c>
      <c r="P556" s="3">
        <f>IF(O556&gt;21,"",N556)</f>
      </c>
      <c r="Q556" s="3">
        <f>IF(ISNUMBER(P556),SUMIF(A:A,A556,P:P),"")</f>
      </c>
      <c r="R556" s="3">
        <f>_xlfn.IFERROR(P556*(1/Q556),"")</f>
      </c>
      <c r="S556" s="8">
        <f>_xlfn.IFERROR(1/R556,"")</f>
      </c>
    </row>
    <row r="557" spans="1:19" ht="15">
      <c r="A557" s="1">
        <v>3</v>
      </c>
      <c r="B557" s="5">
        <v>0.688888888888889</v>
      </c>
      <c r="C557" s="1" t="s">
        <v>27</v>
      </c>
      <c r="D557" s="1">
        <v>4</v>
      </c>
      <c r="E557" s="1">
        <v>11</v>
      </c>
      <c r="F557" s="1" t="s">
        <v>58</v>
      </c>
      <c r="G557" s="2">
        <v>36.8644</v>
      </c>
      <c r="H557" s="6">
        <f>1+_xlfn.COUNTIFS(A:A,A557,O:O,"&lt;"&amp;O557)</f>
        <v>12</v>
      </c>
      <c r="I557" s="2">
        <f>_xlfn.AVERAGEIF(A:A,A557,G:G)</f>
        <v>50.67342051282052</v>
      </c>
      <c r="J557" s="2">
        <f>G557-I557</f>
        <v>-13.809020512820517</v>
      </c>
      <c r="K557" s="2">
        <f>90+J557</f>
        <v>76.19097948717948</v>
      </c>
      <c r="L557" s="2">
        <f>EXP(0.06*K557)</f>
        <v>96.6850481228643</v>
      </c>
      <c r="M557" s="2">
        <f>SUMIF(A:A,A557,L:L)</f>
        <v>3880.951497415397</v>
      </c>
      <c r="N557" s="3">
        <f>L557/M557</f>
        <v>0.024912717457884693</v>
      </c>
      <c r="O557" s="7">
        <f>1/N557</f>
        <v>40.14014134309171</v>
      </c>
      <c r="P557" s="3">
        <f>IF(O557&gt;21,"",N557)</f>
      </c>
      <c r="Q557" s="3">
        <f>IF(ISNUMBER(P557),SUMIF(A:A,A557,P:P),"")</f>
      </c>
      <c r="R557" s="3">
        <f>_xlfn.IFERROR(P557*(1/Q557),"")</f>
      </c>
      <c r="S557" s="8">
        <f>_xlfn.IFERROR(1/R557,"")</f>
      </c>
    </row>
    <row r="558" spans="1:19" ht="15">
      <c r="A558" s="1">
        <v>3</v>
      </c>
      <c r="B558" s="5">
        <v>0.688888888888889</v>
      </c>
      <c r="C558" s="1" t="s">
        <v>27</v>
      </c>
      <c r="D558" s="1">
        <v>4</v>
      </c>
      <c r="E558" s="1">
        <v>13</v>
      </c>
      <c r="F558" s="1" t="s">
        <v>60</v>
      </c>
      <c r="G558" s="2">
        <v>20.3228</v>
      </c>
      <c r="H558" s="6">
        <f>1+_xlfn.COUNTIFS(A:A,A558,O:O,"&lt;"&amp;O558)</f>
        <v>13</v>
      </c>
      <c r="I558" s="2">
        <f>_xlfn.AVERAGEIF(A:A,A558,G:G)</f>
        <v>50.67342051282052</v>
      </c>
      <c r="J558" s="2">
        <f>G558-I558</f>
        <v>-30.35062051282052</v>
      </c>
      <c r="K558" s="2">
        <f>90+J558</f>
        <v>59.64937948717948</v>
      </c>
      <c r="L558" s="2">
        <f>EXP(0.06*K558)</f>
        <v>35.836350997257384</v>
      </c>
      <c r="M558" s="2">
        <f>SUMIF(A:A,A558,L:L)</f>
        <v>3880.951497415397</v>
      </c>
      <c r="N558" s="3">
        <f>L558/M558</f>
        <v>0.009233908494121446</v>
      </c>
      <c r="O558" s="7">
        <f>1/N558</f>
        <v>108.29650311529802</v>
      </c>
      <c r="P558" s="3">
        <f>IF(O558&gt;21,"",N558)</f>
      </c>
      <c r="Q558" s="3">
        <f>IF(ISNUMBER(P558),SUMIF(A:A,A558,P:P),"")</f>
      </c>
      <c r="R558" s="3">
        <f>_xlfn.IFERROR(P558*(1/Q558),"")</f>
      </c>
      <c r="S558" s="8">
        <f>_xlfn.IFERROR(1/R558,"")</f>
      </c>
    </row>
    <row r="559" spans="1:19" ht="15">
      <c r="A559" s="1">
        <v>26</v>
      </c>
      <c r="B559" s="5">
        <v>0.6916666666666668</v>
      </c>
      <c r="C559" s="1" t="s">
        <v>152</v>
      </c>
      <c r="D559" s="1">
        <v>8</v>
      </c>
      <c r="E559" s="1">
        <v>5</v>
      </c>
      <c r="F559" s="1" t="s">
        <v>245</v>
      </c>
      <c r="G559" s="2">
        <v>67.0948333333333</v>
      </c>
      <c r="H559" s="6">
        <f>1+_xlfn.COUNTIFS(A:A,A559,O:O,"&lt;"&amp;O559)</f>
        <v>1</v>
      </c>
      <c r="I559" s="2">
        <f>_xlfn.AVERAGEIF(A:A,A559,G:G)</f>
        <v>48.14531666666667</v>
      </c>
      <c r="J559" s="2">
        <f>G559-I559</f>
        <v>18.949516666666625</v>
      </c>
      <c r="K559" s="2">
        <f>90+J559</f>
        <v>108.94951666666663</v>
      </c>
      <c r="L559" s="2">
        <f>EXP(0.06*K559)</f>
        <v>690.192814597175</v>
      </c>
      <c r="M559" s="2">
        <f>SUMIF(A:A,A559,L:L)</f>
        <v>2669.0940643583567</v>
      </c>
      <c r="N559" s="3">
        <f>L559/M559</f>
        <v>0.2585869204887298</v>
      </c>
      <c r="O559" s="7">
        <f>1/N559</f>
        <v>3.8671716191600027</v>
      </c>
      <c r="P559" s="3">
        <f>IF(O559&gt;21,"",N559)</f>
        <v>0.2585869204887298</v>
      </c>
      <c r="Q559" s="3">
        <f>IF(ISNUMBER(P559),SUMIF(A:A,A559,P:P),"")</f>
        <v>0.9266978205821885</v>
      </c>
      <c r="R559" s="3">
        <f>_xlfn.IFERROR(P559*(1/Q559),"")</f>
        <v>0.279041252440062</v>
      </c>
      <c r="S559" s="8">
        <f>_xlfn.IFERROR(1/R559,"")</f>
        <v>3.583699511292868</v>
      </c>
    </row>
    <row r="560" spans="1:19" ht="15">
      <c r="A560" s="1">
        <v>26</v>
      </c>
      <c r="B560" s="5">
        <v>0.6916666666666668</v>
      </c>
      <c r="C560" s="1" t="s">
        <v>152</v>
      </c>
      <c r="D560" s="1">
        <v>8</v>
      </c>
      <c r="E560" s="1">
        <v>15</v>
      </c>
      <c r="F560" s="1" t="s">
        <v>251</v>
      </c>
      <c r="G560" s="2">
        <v>57.2117666666667</v>
      </c>
      <c r="H560" s="6">
        <f>1+_xlfn.COUNTIFS(A:A,A560,O:O,"&lt;"&amp;O560)</f>
        <v>2</v>
      </c>
      <c r="I560" s="2">
        <f>_xlfn.AVERAGEIF(A:A,A560,G:G)</f>
        <v>48.14531666666667</v>
      </c>
      <c r="J560" s="2">
        <f>G560-I560</f>
        <v>9.066450000000025</v>
      </c>
      <c r="K560" s="2">
        <f>90+J560</f>
        <v>99.06645000000003</v>
      </c>
      <c r="L560" s="2">
        <f>EXP(0.06*K560)</f>
        <v>381.4527538743933</v>
      </c>
      <c r="M560" s="2">
        <f>SUMIF(A:A,A560,L:L)</f>
        <v>2669.0940643583567</v>
      </c>
      <c r="N560" s="3">
        <f>L560/M560</f>
        <v>0.14291469115611463</v>
      </c>
      <c r="O560" s="7">
        <f>1/N560</f>
        <v>6.997181268842667</v>
      </c>
      <c r="P560" s="3">
        <f>IF(O560&gt;21,"",N560)</f>
        <v>0.14291469115611463</v>
      </c>
      <c r="Q560" s="3">
        <f>IF(ISNUMBER(P560),SUMIF(A:A,A560,P:P),"")</f>
        <v>0.9266978205821885</v>
      </c>
      <c r="R560" s="3">
        <f>_xlfn.IFERROR(P560*(1/Q560),"")</f>
        <v>0.15421930210899806</v>
      </c>
      <c r="S560" s="8">
        <f>_xlfn.IFERROR(1/R560,"")</f>
        <v>6.484272632055013</v>
      </c>
    </row>
    <row r="561" spans="1:19" ht="15">
      <c r="A561" s="1">
        <v>26</v>
      </c>
      <c r="B561" s="5">
        <v>0.6916666666666668</v>
      </c>
      <c r="C561" s="1" t="s">
        <v>152</v>
      </c>
      <c r="D561" s="1">
        <v>8</v>
      </c>
      <c r="E561" s="1">
        <v>6</v>
      </c>
      <c r="F561" s="1" t="s">
        <v>246</v>
      </c>
      <c r="G561" s="2">
        <v>55.0719333333333</v>
      </c>
      <c r="H561" s="6">
        <f>1+_xlfn.COUNTIFS(A:A,A561,O:O,"&lt;"&amp;O561)</f>
        <v>3</v>
      </c>
      <c r="I561" s="2">
        <f>_xlfn.AVERAGEIF(A:A,A561,G:G)</f>
        <v>48.14531666666667</v>
      </c>
      <c r="J561" s="2">
        <f>G561-I561</f>
        <v>6.926616666666625</v>
      </c>
      <c r="K561" s="2">
        <f>90+J561</f>
        <v>96.92661666666663</v>
      </c>
      <c r="L561" s="2">
        <f>EXP(0.06*K561)</f>
        <v>335.4916272283392</v>
      </c>
      <c r="M561" s="2">
        <f>SUMIF(A:A,A561,L:L)</f>
        <v>2669.0940643583567</v>
      </c>
      <c r="N561" s="3">
        <f>L561/M561</f>
        <v>0.12569494335486844</v>
      </c>
      <c r="O561" s="7">
        <f>1/N561</f>
        <v>7.95576952667657</v>
      </c>
      <c r="P561" s="3">
        <f>IF(O561&gt;21,"",N561)</f>
        <v>0.12569494335486844</v>
      </c>
      <c r="Q561" s="3">
        <f>IF(ISNUMBER(P561),SUMIF(A:A,A561,P:P),"")</f>
        <v>0.9266978205821885</v>
      </c>
      <c r="R561" s="3">
        <f>_xlfn.IFERROR(P561*(1/Q561),"")</f>
        <v>0.1356374651619466</v>
      </c>
      <c r="S561" s="8">
        <f>_xlfn.IFERROR(1/R561,"")</f>
        <v>7.372594281425367</v>
      </c>
    </row>
    <row r="562" spans="1:19" ht="15">
      <c r="A562" s="1">
        <v>26</v>
      </c>
      <c r="B562" s="5">
        <v>0.6916666666666668</v>
      </c>
      <c r="C562" s="1" t="s">
        <v>152</v>
      </c>
      <c r="D562" s="1">
        <v>8</v>
      </c>
      <c r="E562" s="1">
        <v>8</v>
      </c>
      <c r="F562" s="1" t="s">
        <v>247</v>
      </c>
      <c r="G562" s="2">
        <v>53.8954333333333</v>
      </c>
      <c r="H562" s="6">
        <f>1+_xlfn.COUNTIFS(A:A,A562,O:O,"&lt;"&amp;O562)</f>
        <v>4</v>
      </c>
      <c r="I562" s="2">
        <f>_xlfn.AVERAGEIF(A:A,A562,G:G)</f>
        <v>48.14531666666667</v>
      </c>
      <c r="J562" s="2">
        <f>G562-I562</f>
        <v>5.750116666666628</v>
      </c>
      <c r="K562" s="2">
        <f>90+J562</f>
        <v>95.75011666666663</v>
      </c>
      <c r="L562" s="2">
        <f>EXP(0.06*K562)</f>
        <v>312.6258162031078</v>
      </c>
      <c r="M562" s="2">
        <f>SUMIF(A:A,A562,L:L)</f>
        <v>2669.0940643583567</v>
      </c>
      <c r="N562" s="3">
        <f>L562/M562</f>
        <v>0.11712806243052443</v>
      </c>
      <c r="O562" s="7">
        <f>1/N562</f>
        <v>8.537663641393872</v>
      </c>
      <c r="P562" s="3">
        <f>IF(O562&gt;21,"",N562)</f>
        <v>0.11712806243052443</v>
      </c>
      <c r="Q562" s="3">
        <f>IF(ISNUMBER(P562),SUMIF(A:A,A562,P:P),"")</f>
        <v>0.9266978205821885</v>
      </c>
      <c r="R562" s="3">
        <f>_xlfn.IFERROR(P562*(1/Q562),"")</f>
        <v>0.12639294042683719</v>
      </c>
      <c r="S562" s="8">
        <f>_xlfn.IFERROR(1/R562,"")</f>
        <v>7.911834289343495</v>
      </c>
    </row>
    <row r="563" spans="1:19" ht="15">
      <c r="A563" s="1">
        <v>26</v>
      </c>
      <c r="B563" s="5">
        <v>0.6916666666666668</v>
      </c>
      <c r="C563" s="1" t="s">
        <v>152</v>
      </c>
      <c r="D563" s="1">
        <v>8</v>
      </c>
      <c r="E563" s="1">
        <v>1</v>
      </c>
      <c r="F563" s="1" t="s">
        <v>242</v>
      </c>
      <c r="G563" s="2">
        <v>49.3009666666667</v>
      </c>
      <c r="H563" s="6">
        <f>1+_xlfn.COUNTIFS(A:A,A563,O:O,"&lt;"&amp;O563)</f>
        <v>5</v>
      </c>
      <c r="I563" s="2">
        <f>_xlfn.AVERAGEIF(A:A,A563,G:G)</f>
        <v>48.14531666666667</v>
      </c>
      <c r="J563" s="2">
        <f>G563-I563</f>
        <v>1.1556500000000298</v>
      </c>
      <c r="K563" s="2">
        <f>90+J563</f>
        <v>91.15565000000004</v>
      </c>
      <c r="L563" s="2">
        <f>EXP(0.06*K563)</f>
        <v>237.3032834379966</v>
      </c>
      <c r="M563" s="2">
        <f>SUMIF(A:A,A563,L:L)</f>
        <v>2669.0940643583567</v>
      </c>
      <c r="N563" s="3">
        <f>L563/M563</f>
        <v>0.08890780081781932</v>
      </c>
      <c r="O563" s="7">
        <f>1/N563</f>
        <v>11.247606968134289</v>
      </c>
      <c r="P563" s="3">
        <f>IF(O563&gt;21,"",N563)</f>
        <v>0.08890780081781932</v>
      </c>
      <c r="Q563" s="3">
        <f>IF(ISNUMBER(P563),SUMIF(A:A,A563,P:P),"")</f>
        <v>0.9266978205821885</v>
      </c>
      <c r="R563" s="3">
        <f>_xlfn.IFERROR(P563*(1/Q563),"")</f>
        <v>0.09594044449350694</v>
      </c>
      <c r="S563" s="8">
        <f>_xlfn.IFERROR(1/R563,"")</f>
        <v>10.423132864135082</v>
      </c>
    </row>
    <row r="564" spans="1:19" ht="15">
      <c r="A564" s="1">
        <v>26</v>
      </c>
      <c r="B564" s="5">
        <v>0.6916666666666668</v>
      </c>
      <c r="C564" s="1" t="s">
        <v>152</v>
      </c>
      <c r="D564" s="1">
        <v>8</v>
      </c>
      <c r="E564" s="1">
        <v>2</v>
      </c>
      <c r="F564" s="1" t="s">
        <v>243</v>
      </c>
      <c r="G564" s="2">
        <v>38.5164</v>
      </c>
      <c r="H564" s="6">
        <f>1+_xlfn.COUNTIFS(A:A,A564,O:O,"&lt;"&amp;O564)</f>
        <v>9</v>
      </c>
      <c r="I564" s="2">
        <f>_xlfn.AVERAGEIF(A:A,A564,G:G)</f>
        <v>48.14531666666667</v>
      </c>
      <c r="J564" s="2">
        <f>G564-I564</f>
        <v>-9.628916666666676</v>
      </c>
      <c r="K564" s="2">
        <f>90+J564</f>
        <v>80.37108333333333</v>
      </c>
      <c r="L564" s="2">
        <f>EXP(0.06*K564)</f>
        <v>124.24618993505834</v>
      </c>
      <c r="M564" s="2">
        <f>SUMIF(A:A,A564,L:L)</f>
        <v>2669.0940643583567</v>
      </c>
      <c r="N564" s="3">
        <f>L564/M564</f>
        <v>0.04654994801201463</v>
      </c>
      <c r="O564" s="7">
        <f>1/N564</f>
        <v>21.482301113245025</v>
      </c>
      <c r="P564" s="3">
        <f>IF(O564&gt;21,"",N564)</f>
      </c>
      <c r="Q564" s="3">
        <f>IF(ISNUMBER(P564),SUMIF(A:A,A564,P:P),"")</f>
      </c>
      <c r="R564" s="3">
        <f>_xlfn.IFERROR(P564*(1/Q564),"")</f>
      </c>
      <c r="S564" s="8">
        <f>_xlfn.IFERROR(1/R564,"")</f>
      </c>
    </row>
    <row r="565" spans="1:19" ht="15">
      <c r="A565" s="1">
        <v>26</v>
      </c>
      <c r="B565" s="5">
        <v>0.6916666666666668</v>
      </c>
      <c r="C565" s="1" t="s">
        <v>152</v>
      </c>
      <c r="D565" s="1">
        <v>8</v>
      </c>
      <c r="E565" s="1">
        <v>4</v>
      </c>
      <c r="F565" s="1" t="s">
        <v>244</v>
      </c>
      <c r="G565" s="2">
        <v>45.6674333333334</v>
      </c>
      <c r="H565" s="6">
        <f>1+_xlfn.COUNTIFS(A:A,A565,O:O,"&lt;"&amp;O565)</f>
        <v>7</v>
      </c>
      <c r="I565" s="2">
        <f>_xlfn.AVERAGEIF(A:A,A565,G:G)</f>
        <v>48.14531666666667</v>
      </c>
      <c r="J565" s="2">
        <f>G565-I565</f>
        <v>-2.477883333333274</v>
      </c>
      <c r="K565" s="2">
        <f>90+J565</f>
        <v>87.52211666666673</v>
      </c>
      <c r="L565" s="2">
        <f>EXP(0.06*K565)</f>
        <v>190.81931775795186</v>
      </c>
      <c r="M565" s="2">
        <f>SUMIF(A:A,A565,L:L)</f>
        <v>2669.0940643583567</v>
      </c>
      <c r="N565" s="3">
        <f>L565/M565</f>
        <v>0.07149216668908383</v>
      </c>
      <c r="O565" s="7">
        <f>1/N565</f>
        <v>13.987546416783735</v>
      </c>
      <c r="P565" s="3">
        <f>IF(O565&gt;21,"",N565)</f>
        <v>0.07149216668908383</v>
      </c>
      <c r="Q565" s="3">
        <f>IF(ISNUMBER(P565),SUMIF(A:A,A565,P:P),"")</f>
        <v>0.9266978205821885</v>
      </c>
      <c r="R565" s="3">
        <f>_xlfn.IFERROR(P565*(1/Q565),"")</f>
        <v>0.07714722652975443</v>
      </c>
      <c r="S565" s="8">
        <f>_xlfn.IFERROR(1/R565,"")</f>
        <v>12.962228779725688</v>
      </c>
    </row>
    <row r="566" spans="1:19" ht="15">
      <c r="A566" s="1">
        <v>26</v>
      </c>
      <c r="B566" s="5">
        <v>0.6916666666666668</v>
      </c>
      <c r="C566" s="1" t="s">
        <v>152</v>
      </c>
      <c r="D566" s="1">
        <v>8</v>
      </c>
      <c r="E566" s="1">
        <v>10</v>
      </c>
      <c r="F566" s="1" t="s">
        <v>248</v>
      </c>
      <c r="G566" s="2">
        <v>39.4613666666667</v>
      </c>
      <c r="H566" s="6">
        <f>1+_xlfn.COUNTIFS(A:A,A566,O:O,"&lt;"&amp;O566)</f>
        <v>8</v>
      </c>
      <c r="I566" s="2">
        <f>_xlfn.AVERAGEIF(A:A,A566,G:G)</f>
        <v>48.14531666666667</v>
      </c>
      <c r="J566" s="2">
        <f>G566-I566</f>
        <v>-8.683949999999975</v>
      </c>
      <c r="K566" s="2">
        <f>90+J566</f>
        <v>81.31605000000002</v>
      </c>
      <c r="L566" s="2">
        <f>EXP(0.06*K566)</f>
        <v>131.4942336386899</v>
      </c>
      <c r="M566" s="2">
        <f>SUMIF(A:A,A566,L:L)</f>
        <v>2669.0940643583567</v>
      </c>
      <c r="N566" s="3">
        <f>L566/M566</f>
        <v>0.04926549251095831</v>
      </c>
      <c r="O566" s="7">
        <f>1/N566</f>
        <v>20.298183353745348</v>
      </c>
      <c r="P566" s="3">
        <f>IF(O566&gt;21,"",N566)</f>
        <v>0.04926549251095831</v>
      </c>
      <c r="Q566" s="3">
        <f>IF(ISNUMBER(P566),SUMIF(A:A,A566,P:P),"")</f>
        <v>0.9266978205821885</v>
      </c>
      <c r="R566" s="3">
        <f>_xlfn.IFERROR(P566*(1/Q566),"")</f>
        <v>0.05316241326650338</v>
      </c>
      <c r="S566" s="8">
        <f>_xlfn.IFERROR(1/R566,"")</f>
        <v>18.81028227569347</v>
      </c>
    </row>
    <row r="567" spans="1:19" ht="15">
      <c r="A567" s="1">
        <v>26</v>
      </c>
      <c r="B567" s="5">
        <v>0.6916666666666668</v>
      </c>
      <c r="C567" s="1" t="s">
        <v>152</v>
      </c>
      <c r="D567" s="1">
        <v>8</v>
      </c>
      <c r="E567" s="1">
        <v>13</v>
      </c>
      <c r="F567" s="1" t="s">
        <v>249</v>
      </c>
      <c r="G567" s="2">
        <v>45.9484333333333</v>
      </c>
      <c r="H567" s="6">
        <f>1+_xlfn.COUNTIFS(A:A,A567,O:O,"&lt;"&amp;O567)</f>
        <v>6</v>
      </c>
      <c r="I567" s="2">
        <f>_xlfn.AVERAGEIF(A:A,A567,G:G)</f>
        <v>48.14531666666667</v>
      </c>
      <c r="J567" s="2">
        <f>G567-I567</f>
        <v>-2.196883333333375</v>
      </c>
      <c r="K567" s="2">
        <f>90+J567</f>
        <v>87.80311666666663</v>
      </c>
      <c r="L567" s="2">
        <f>EXP(0.06*K567)</f>
        <v>194.0638056320908</v>
      </c>
      <c r="M567" s="2">
        <f>SUMIF(A:A,A567,L:L)</f>
        <v>2669.0940643583567</v>
      </c>
      <c r="N567" s="3">
        <f>L567/M567</f>
        <v>0.07270774313408968</v>
      </c>
      <c r="O567" s="7">
        <f>1/N567</f>
        <v>13.753693305481532</v>
      </c>
      <c r="P567" s="3">
        <f>IF(O567&gt;21,"",N567)</f>
        <v>0.07270774313408968</v>
      </c>
      <c r="Q567" s="3">
        <f>IF(ISNUMBER(P567),SUMIF(A:A,A567,P:P),"")</f>
        <v>0.9266978205821885</v>
      </c>
      <c r="R567" s="3">
        <f>_xlfn.IFERROR(P567*(1/Q567),"")</f>
        <v>0.07845895557239119</v>
      </c>
      <c r="S567" s="8">
        <f>_xlfn.IFERROR(1/R567,"")</f>
        <v>12.745517611145573</v>
      </c>
    </row>
    <row r="568" spans="1:19" ht="15">
      <c r="A568" s="1">
        <v>26</v>
      </c>
      <c r="B568" s="5">
        <v>0.6916666666666668</v>
      </c>
      <c r="C568" s="1" t="s">
        <v>152</v>
      </c>
      <c r="D568" s="1">
        <v>8</v>
      </c>
      <c r="E568" s="1">
        <v>14</v>
      </c>
      <c r="F568" s="1" t="s">
        <v>250</v>
      </c>
      <c r="G568" s="2">
        <v>29.2846</v>
      </c>
      <c r="H568" s="6">
        <f>1+_xlfn.COUNTIFS(A:A,A568,O:O,"&lt;"&amp;O568)</f>
        <v>10</v>
      </c>
      <c r="I568" s="2">
        <f>_xlfn.AVERAGEIF(A:A,A568,G:G)</f>
        <v>48.14531666666667</v>
      </c>
      <c r="J568" s="2">
        <f>G568-I568</f>
        <v>-18.860716666666672</v>
      </c>
      <c r="K568" s="2">
        <f>90+J568</f>
        <v>71.13928333333332</v>
      </c>
      <c r="L568" s="2">
        <f>EXP(0.06*K568)</f>
        <v>71.40422205355364</v>
      </c>
      <c r="M568" s="2">
        <f>SUMIF(A:A,A568,L:L)</f>
        <v>2669.0940643583567</v>
      </c>
      <c r="N568" s="3">
        <f>L568/M568</f>
        <v>0.02675223140579687</v>
      </c>
      <c r="O568" s="7">
        <f>1/N568</f>
        <v>37.38005943621258</v>
      </c>
      <c r="P568" s="3">
        <f>IF(O568&gt;21,"",N568)</f>
      </c>
      <c r="Q568" s="3">
        <f>IF(ISNUMBER(P568),SUMIF(A:A,A568,P:P),"")</f>
      </c>
      <c r="R568" s="3">
        <f>_xlfn.IFERROR(P568*(1/Q568),"")</f>
      </c>
      <c r="S568" s="8">
        <f>_xlfn.IFERROR(1/R568,"")</f>
      </c>
    </row>
    <row r="569" spans="1:19" ht="15">
      <c r="A569" s="1">
        <v>34</v>
      </c>
      <c r="B569" s="5">
        <v>0.6979166666666666</v>
      </c>
      <c r="C569" s="1" t="s">
        <v>252</v>
      </c>
      <c r="D569" s="1">
        <v>9</v>
      </c>
      <c r="E569" s="1">
        <v>2</v>
      </c>
      <c r="F569" s="1" t="s">
        <v>344</v>
      </c>
      <c r="G569" s="2">
        <v>75.0706666666666</v>
      </c>
      <c r="H569" s="6">
        <f>1+_xlfn.COUNTIFS(A:A,A569,O:O,"&lt;"&amp;O569)</f>
        <v>1</v>
      </c>
      <c r="I569" s="2">
        <f>_xlfn.AVERAGEIF(A:A,A569,G:G)</f>
        <v>49.410008333333316</v>
      </c>
      <c r="J569" s="2">
        <f>G569-I569</f>
        <v>25.66065833333328</v>
      </c>
      <c r="K569" s="2">
        <f>90+J569</f>
        <v>115.66065833333329</v>
      </c>
      <c r="L569" s="2">
        <f>EXP(0.06*K569)</f>
        <v>1032.3979683993762</v>
      </c>
      <c r="M569" s="2">
        <f>SUMIF(A:A,A569,L:L)</f>
        <v>3628.2097781306284</v>
      </c>
      <c r="N569" s="3">
        <f>L569/M569</f>
        <v>0.2845474852700775</v>
      </c>
      <c r="O569" s="7">
        <f>1/N569</f>
        <v>3.5143519158176804</v>
      </c>
      <c r="P569" s="3">
        <f>IF(O569&gt;21,"",N569)</f>
        <v>0.2845474852700775</v>
      </c>
      <c r="Q569" s="3">
        <f>IF(ISNUMBER(P569),SUMIF(A:A,A569,P:P),"")</f>
        <v>0.8885455530539988</v>
      </c>
      <c r="R569" s="3">
        <f>_xlfn.IFERROR(P569*(1/Q569),"")</f>
        <v>0.32023961438112664</v>
      </c>
      <c r="S569" s="8">
        <f>_xlfn.IFERROR(1/R569,"")</f>
        <v>3.1226617666666012</v>
      </c>
    </row>
    <row r="570" spans="1:19" ht="15">
      <c r="A570" s="1">
        <v>34</v>
      </c>
      <c r="B570" s="5">
        <v>0.6979166666666666</v>
      </c>
      <c r="C570" s="1" t="s">
        <v>252</v>
      </c>
      <c r="D570" s="1">
        <v>9</v>
      </c>
      <c r="E570" s="1">
        <v>14</v>
      </c>
      <c r="F570" s="1" t="s">
        <v>352</v>
      </c>
      <c r="G570" s="2">
        <v>60.14659999999999</v>
      </c>
      <c r="H570" s="6">
        <f>1+_xlfn.COUNTIFS(A:A,A570,O:O,"&lt;"&amp;O570)</f>
        <v>2</v>
      </c>
      <c r="I570" s="2">
        <f>_xlfn.AVERAGEIF(A:A,A570,G:G)</f>
        <v>49.410008333333316</v>
      </c>
      <c r="J570" s="2">
        <f>G570-I570</f>
        <v>10.736591666666676</v>
      </c>
      <c r="K570" s="2">
        <f>90+J570</f>
        <v>100.73659166666667</v>
      </c>
      <c r="L570" s="2">
        <f>EXP(0.06*K570)</f>
        <v>421.65839681299934</v>
      </c>
      <c r="M570" s="2">
        <f>SUMIF(A:A,A570,L:L)</f>
        <v>3628.2097781306284</v>
      </c>
      <c r="N570" s="3">
        <f>L570/M570</f>
        <v>0.11621665300462627</v>
      </c>
      <c r="O570" s="7">
        <f>1/N570</f>
        <v>8.604618823088913</v>
      </c>
      <c r="P570" s="3">
        <f>IF(O570&gt;21,"",N570)</f>
        <v>0.11621665300462627</v>
      </c>
      <c r="Q570" s="3">
        <f>IF(ISNUMBER(P570),SUMIF(A:A,A570,P:P),"")</f>
        <v>0.8885455530539988</v>
      </c>
      <c r="R570" s="3">
        <f>_xlfn.IFERROR(P570*(1/Q570),"")</f>
        <v>0.13079425427900773</v>
      </c>
      <c r="S570" s="8">
        <f>_xlfn.IFERROR(1/R570,"")</f>
        <v>7.645595790980387</v>
      </c>
    </row>
    <row r="571" spans="1:19" ht="15">
      <c r="A571" s="1">
        <v>34</v>
      </c>
      <c r="B571" s="5">
        <v>0.6979166666666666</v>
      </c>
      <c r="C571" s="1" t="s">
        <v>252</v>
      </c>
      <c r="D571" s="1">
        <v>9</v>
      </c>
      <c r="E571" s="1">
        <v>9</v>
      </c>
      <c r="F571" s="1" t="s">
        <v>347</v>
      </c>
      <c r="G571" s="2">
        <v>59.0771333333334</v>
      </c>
      <c r="H571" s="6">
        <f>1+_xlfn.COUNTIFS(A:A,A571,O:O,"&lt;"&amp;O571)</f>
        <v>3</v>
      </c>
      <c r="I571" s="2">
        <f>_xlfn.AVERAGEIF(A:A,A571,G:G)</f>
        <v>49.410008333333316</v>
      </c>
      <c r="J571" s="2">
        <f>G571-I571</f>
        <v>9.667125000000084</v>
      </c>
      <c r="K571" s="2">
        <f>90+J571</f>
        <v>99.66712500000008</v>
      </c>
      <c r="L571" s="2">
        <f>EXP(0.06*K571)</f>
        <v>395.45124291497734</v>
      </c>
      <c r="M571" s="2">
        <f>SUMIF(A:A,A571,L:L)</f>
        <v>3628.2097781306284</v>
      </c>
      <c r="N571" s="3">
        <f>L571/M571</f>
        <v>0.10899348910269645</v>
      </c>
      <c r="O571" s="7">
        <f>1/N571</f>
        <v>9.174859968541556</v>
      </c>
      <c r="P571" s="3">
        <f>IF(O571&gt;21,"",N571)</f>
        <v>0.10899348910269645</v>
      </c>
      <c r="Q571" s="3">
        <f>IF(ISNUMBER(P571),SUMIF(A:A,A571,P:P),"")</f>
        <v>0.8885455530539988</v>
      </c>
      <c r="R571" s="3">
        <f>_xlfn.IFERROR(P571*(1/Q571),"")</f>
        <v>0.12266505496322334</v>
      </c>
      <c r="S571" s="8">
        <f>_xlfn.IFERROR(1/R571,"")</f>
        <v>8.152281024940752</v>
      </c>
    </row>
    <row r="572" spans="1:19" ht="15">
      <c r="A572" s="1">
        <v>34</v>
      </c>
      <c r="B572" s="5">
        <v>0.6979166666666666</v>
      </c>
      <c r="C572" s="1" t="s">
        <v>252</v>
      </c>
      <c r="D572" s="1">
        <v>9</v>
      </c>
      <c r="E572" s="1">
        <v>10</v>
      </c>
      <c r="F572" s="1" t="s">
        <v>348</v>
      </c>
      <c r="G572" s="2">
        <v>57.4376333333334</v>
      </c>
      <c r="H572" s="6">
        <f>1+_xlfn.COUNTIFS(A:A,A572,O:O,"&lt;"&amp;O572)</f>
        <v>4</v>
      </c>
      <c r="I572" s="2">
        <f>_xlfn.AVERAGEIF(A:A,A572,G:G)</f>
        <v>49.410008333333316</v>
      </c>
      <c r="J572" s="2">
        <f>G572-I572</f>
        <v>8.027625000000086</v>
      </c>
      <c r="K572" s="2">
        <f>90+J572</f>
        <v>98.02762500000009</v>
      </c>
      <c r="L572" s="2">
        <f>EXP(0.06*K572)</f>
        <v>358.4028023044392</v>
      </c>
      <c r="M572" s="2">
        <f>SUMIF(A:A,A572,L:L)</f>
        <v>3628.2097781306284</v>
      </c>
      <c r="N572" s="3">
        <f>L572/M572</f>
        <v>0.09878227120844704</v>
      </c>
      <c r="O572" s="7">
        <f>1/N572</f>
        <v>10.123274022418794</v>
      </c>
      <c r="P572" s="3">
        <f>IF(O572&gt;21,"",N572)</f>
        <v>0.09878227120844704</v>
      </c>
      <c r="Q572" s="3">
        <f>IF(ISNUMBER(P572),SUMIF(A:A,A572,P:P),"")</f>
        <v>0.8885455530539988</v>
      </c>
      <c r="R572" s="3">
        <f>_xlfn.IFERROR(P572*(1/Q572),"")</f>
        <v>0.11117299599207361</v>
      </c>
      <c r="S572" s="8">
        <f>_xlfn.IFERROR(1/R572,"")</f>
        <v>8.994990114967287</v>
      </c>
    </row>
    <row r="573" spans="1:19" ht="15">
      <c r="A573" s="1">
        <v>34</v>
      </c>
      <c r="B573" s="5">
        <v>0.6979166666666666</v>
      </c>
      <c r="C573" s="1" t="s">
        <v>252</v>
      </c>
      <c r="D573" s="1">
        <v>9</v>
      </c>
      <c r="E573" s="1">
        <v>8</v>
      </c>
      <c r="F573" s="1" t="s">
        <v>346</v>
      </c>
      <c r="G573" s="2">
        <v>55.5576333333333</v>
      </c>
      <c r="H573" s="6">
        <f>1+_xlfn.COUNTIFS(A:A,A573,O:O,"&lt;"&amp;O573)</f>
        <v>5</v>
      </c>
      <c r="I573" s="2">
        <f>_xlfn.AVERAGEIF(A:A,A573,G:G)</f>
        <v>49.410008333333316</v>
      </c>
      <c r="J573" s="2">
        <f>G573-I573</f>
        <v>6.147624999999984</v>
      </c>
      <c r="K573" s="2">
        <f>90+J573</f>
        <v>96.14762499999998</v>
      </c>
      <c r="L573" s="2">
        <f>EXP(0.06*K573)</f>
        <v>320.1717274081116</v>
      </c>
      <c r="M573" s="2">
        <f>SUMIF(A:A,A573,L:L)</f>
        <v>3628.2097781306284</v>
      </c>
      <c r="N573" s="3">
        <f>L573/M573</f>
        <v>0.08824509799239737</v>
      </c>
      <c r="O573" s="7">
        <f>1/N573</f>
        <v>11.332074219988442</v>
      </c>
      <c r="P573" s="3">
        <f>IF(O573&gt;21,"",N573)</f>
        <v>0.08824509799239737</v>
      </c>
      <c r="Q573" s="3">
        <f>IF(ISNUMBER(P573),SUMIF(A:A,A573,P:P),"")</f>
        <v>0.8885455530539988</v>
      </c>
      <c r="R573" s="3">
        <f>_xlfn.IFERROR(P573*(1/Q573),"")</f>
        <v>0.09931409559036364</v>
      </c>
      <c r="S573" s="8">
        <f>_xlfn.IFERROR(1/R573,"")</f>
        <v>10.069064155048592</v>
      </c>
    </row>
    <row r="574" spans="1:19" ht="15">
      <c r="A574" s="1">
        <v>34</v>
      </c>
      <c r="B574" s="5">
        <v>0.6979166666666666</v>
      </c>
      <c r="C574" s="1" t="s">
        <v>252</v>
      </c>
      <c r="D574" s="1">
        <v>9</v>
      </c>
      <c r="E574" s="1">
        <v>5</v>
      </c>
      <c r="F574" s="1" t="s">
        <v>345</v>
      </c>
      <c r="G574" s="2">
        <v>53.7904333333333</v>
      </c>
      <c r="H574" s="6">
        <f>1+_xlfn.COUNTIFS(A:A,A574,O:O,"&lt;"&amp;O574)</f>
        <v>6</v>
      </c>
      <c r="I574" s="2">
        <f>_xlfn.AVERAGEIF(A:A,A574,G:G)</f>
        <v>49.410008333333316</v>
      </c>
      <c r="J574" s="2">
        <f>G574-I574</f>
        <v>4.380424999999981</v>
      </c>
      <c r="K574" s="2">
        <f>90+J574</f>
        <v>94.38042499999997</v>
      </c>
      <c r="L574" s="2">
        <f>EXP(0.06*K574)</f>
        <v>287.96112834435684</v>
      </c>
      <c r="M574" s="2">
        <f>SUMIF(A:A,A574,L:L)</f>
        <v>3628.2097781306284</v>
      </c>
      <c r="N574" s="3">
        <f>L574/M574</f>
        <v>0.07936727641275576</v>
      </c>
      <c r="O574" s="7">
        <f>1/N574</f>
        <v>12.599651206366481</v>
      </c>
      <c r="P574" s="3">
        <f>IF(O574&gt;21,"",N574)</f>
        <v>0.07936727641275576</v>
      </c>
      <c r="Q574" s="3">
        <f>IF(ISNUMBER(P574),SUMIF(A:A,A574,P:P),"")</f>
        <v>0.8885455530539988</v>
      </c>
      <c r="R574" s="3">
        <f>_xlfn.IFERROR(P574*(1/Q574),"")</f>
        <v>0.0893226871036205</v>
      </c>
      <c r="S574" s="8">
        <f>_xlfn.IFERROR(1/R574,"")</f>
        <v>11.195364049448386</v>
      </c>
    </row>
    <row r="575" spans="1:19" ht="15">
      <c r="A575" s="1">
        <v>34</v>
      </c>
      <c r="B575" s="5">
        <v>0.6979166666666666</v>
      </c>
      <c r="C575" s="1" t="s">
        <v>252</v>
      </c>
      <c r="D575" s="1">
        <v>9</v>
      </c>
      <c r="E575" s="1">
        <v>1</v>
      </c>
      <c r="F575" s="1" t="s">
        <v>343</v>
      </c>
      <c r="G575" s="2">
        <v>22.4938333333333</v>
      </c>
      <c r="H575" s="6">
        <f>1+_xlfn.COUNTIFS(A:A,A575,O:O,"&lt;"&amp;O575)</f>
        <v>12</v>
      </c>
      <c r="I575" s="2">
        <f>_xlfn.AVERAGEIF(A:A,A575,G:G)</f>
        <v>49.410008333333316</v>
      </c>
      <c r="J575" s="2">
        <f>G575-I575</f>
        <v>-26.916175000000017</v>
      </c>
      <c r="K575" s="2">
        <f>90+J575</f>
        <v>63.08382499999998</v>
      </c>
      <c r="L575" s="2">
        <f>EXP(0.06*K575)</f>
        <v>44.036969630192566</v>
      </c>
      <c r="M575" s="2">
        <f>SUMIF(A:A,A575,L:L)</f>
        <v>3628.2097781306284</v>
      </c>
      <c r="N575" s="3">
        <f>L575/M575</f>
        <v>0.012137382434618166</v>
      </c>
      <c r="O575" s="7">
        <f>1/N575</f>
        <v>82.39008743333375</v>
      </c>
      <c r="P575" s="3">
        <f>IF(O575&gt;21,"",N575)</f>
      </c>
      <c r="Q575" s="3">
        <f>IF(ISNUMBER(P575),SUMIF(A:A,A575,P:P),"")</f>
      </c>
      <c r="R575" s="3">
        <f>_xlfn.IFERROR(P575*(1/Q575),"")</f>
      </c>
      <c r="S575" s="8">
        <f>_xlfn.IFERROR(1/R575,"")</f>
      </c>
    </row>
    <row r="576" spans="1:19" ht="15">
      <c r="A576" s="1">
        <v>34</v>
      </c>
      <c r="B576" s="5">
        <v>0.6979166666666666</v>
      </c>
      <c r="C576" s="1" t="s">
        <v>252</v>
      </c>
      <c r="D576" s="1">
        <v>9</v>
      </c>
      <c r="E576" s="1">
        <v>11</v>
      </c>
      <c r="F576" s="1" t="s">
        <v>349</v>
      </c>
      <c r="G576" s="2">
        <v>49.1837333333333</v>
      </c>
      <c r="H576" s="6">
        <f>1+_xlfn.COUNTIFS(A:A,A576,O:O,"&lt;"&amp;O576)</f>
        <v>7</v>
      </c>
      <c r="I576" s="2">
        <f>_xlfn.AVERAGEIF(A:A,A576,G:G)</f>
        <v>49.410008333333316</v>
      </c>
      <c r="J576" s="2">
        <f>G576-I576</f>
        <v>-0.22627500000001532</v>
      </c>
      <c r="K576" s="2">
        <f>90+J576</f>
        <v>89.77372499999998</v>
      </c>
      <c r="L576" s="2">
        <f>EXP(0.06*K576)</f>
        <v>218.42080492951067</v>
      </c>
      <c r="M576" s="2">
        <f>SUMIF(A:A,A576,L:L)</f>
        <v>3628.2097781306284</v>
      </c>
      <c r="N576" s="3">
        <f>L576/M576</f>
        <v>0.0602007100708626</v>
      </c>
      <c r="O576" s="7">
        <f>1/N576</f>
        <v>16.611099749868306</v>
      </c>
      <c r="P576" s="3">
        <f>IF(O576&gt;21,"",N576)</f>
        <v>0.0602007100708626</v>
      </c>
      <c r="Q576" s="3">
        <f>IF(ISNUMBER(P576),SUMIF(A:A,A576,P:P),"")</f>
        <v>0.8885455530539988</v>
      </c>
      <c r="R576" s="3">
        <f>_xlfn.IFERROR(P576*(1/Q576),"")</f>
        <v>0.06775196821811574</v>
      </c>
      <c r="S576" s="8">
        <f>_xlfn.IFERROR(1/R576,"")</f>
        <v>14.759718814081872</v>
      </c>
    </row>
    <row r="577" spans="1:19" ht="15">
      <c r="A577" s="1">
        <v>34</v>
      </c>
      <c r="B577" s="5">
        <v>0.6979166666666666</v>
      </c>
      <c r="C577" s="1" t="s">
        <v>252</v>
      </c>
      <c r="D577" s="1">
        <v>9</v>
      </c>
      <c r="E577" s="1">
        <v>12</v>
      </c>
      <c r="F577" s="1" t="s">
        <v>350</v>
      </c>
      <c r="G577" s="2">
        <v>42.7236</v>
      </c>
      <c r="H577" s="6">
        <f>1+_xlfn.COUNTIFS(A:A,A577,O:O,"&lt;"&amp;O577)</f>
        <v>10</v>
      </c>
      <c r="I577" s="2">
        <f>_xlfn.AVERAGEIF(A:A,A577,G:G)</f>
        <v>49.410008333333316</v>
      </c>
      <c r="J577" s="2">
        <f>G577-I577</f>
        <v>-6.686408333333318</v>
      </c>
      <c r="K577" s="2">
        <f>90+J577</f>
        <v>83.31359166666668</v>
      </c>
      <c r="L577" s="2">
        <f>EXP(0.06*K577)</f>
        <v>148.23746778934185</v>
      </c>
      <c r="M577" s="2">
        <f>SUMIF(A:A,A577,L:L)</f>
        <v>3628.2097781306284</v>
      </c>
      <c r="N577" s="3">
        <f>L577/M577</f>
        <v>0.04085691755831125</v>
      </c>
      <c r="O577" s="7">
        <f>1/N577</f>
        <v>24.475659441826313</v>
      </c>
      <c r="P577" s="3">
        <f>IF(O577&gt;21,"",N577)</f>
      </c>
      <c r="Q577" s="3">
        <f>IF(ISNUMBER(P577),SUMIF(A:A,A577,P:P),"")</f>
      </c>
      <c r="R577" s="3">
        <f>_xlfn.IFERROR(P577*(1/Q577),"")</f>
      </c>
      <c r="S577" s="8">
        <f>_xlfn.IFERROR(1/R577,"")</f>
      </c>
    </row>
    <row r="578" spans="1:19" ht="15">
      <c r="A578" s="1">
        <v>34</v>
      </c>
      <c r="B578" s="5">
        <v>0.6979166666666666</v>
      </c>
      <c r="C578" s="1" t="s">
        <v>252</v>
      </c>
      <c r="D578" s="1">
        <v>9</v>
      </c>
      <c r="E578" s="1">
        <v>13</v>
      </c>
      <c r="F578" s="1" t="s">
        <v>351</v>
      </c>
      <c r="G578" s="2">
        <v>46.8046666666667</v>
      </c>
      <c r="H578" s="6">
        <f>1+_xlfn.COUNTIFS(A:A,A578,O:O,"&lt;"&amp;O578)</f>
        <v>8</v>
      </c>
      <c r="I578" s="2">
        <f>_xlfn.AVERAGEIF(A:A,A578,G:G)</f>
        <v>49.410008333333316</v>
      </c>
      <c r="J578" s="2">
        <f>G578-I578</f>
        <v>-2.605341666666618</v>
      </c>
      <c r="K578" s="2">
        <f>90+J578</f>
        <v>87.39465833333338</v>
      </c>
      <c r="L578" s="2">
        <f>EXP(0.06*K578)</f>
        <v>189.3655927912343</v>
      </c>
      <c r="M578" s="2">
        <f>SUMIF(A:A,A578,L:L)</f>
        <v>3628.2097781306284</v>
      </c>
      <c r="N578" s="3">
        <f>L578/M578</f>
        <v>0.05219256999213579</v>
      </c>
      <c r="O578" s="7">
        <f>1/N578</f>
        <v>19.159815279275897</v>
      </c>
      <c r="P578" s="3">
        <f>IF(O578&gt;21,"",N578)</f>
        <v>0.05219256999213579</v>
      </c>
      <c r="Q578" s="3">
        <f>IF(ISNUMBER(P578),SUMIF(A:A,A578,P:P),"")</f>
        <v>0.8885455530539988</v>
      </c>
      <c r="R578" s="3">
        <f>_xlfn.IFERROR(P578*(1/Q578),"")</f>
        <v>0.058739329472468745</v>
      </c>
      <c r="S578" s="8">
        <f>_xlfn.IFERROR(1/R578,"")</f>
        <v>17.02436866373666</v>
      </c>
    </row>
    <row r="579" spans="1:19" ht="15">
      <c r="A579" s="1">
        <v>34</v>
      </c>
      <c r="B579" s="5">
        <v>0.6979166666666666</v>
      </c>
      <c r="C579" s="1" t="s">
        <v>252</v>
      </c>
      <c r="D579" s="1">
        <v>9</v>
      </c>
      <c r="E579" s="1">
        <v>16</v>
      </c>
      <c r="F579" s="1" t="s">
        <v>353</v>
      </c>
      <c r="G579" s="2">
        <v>43.2602333333333</v>
      </c>
      <c r="H579" s="6">
        <f>1+_xlfn.COUNTIFS(A:A,A579,O:O,"&lt;"&amp;O579)</f>
        <v>9</v>
      </c>
      <c r="I579" s="2">
        <f>_xlfn.AVERAGEIF(A:A,A579,G:G)</f>
        <v>49.410008333333316</v>
      </c>
      <c r="J579" s="2">
        <f>G579-I579</f>
        <v>-6.1497750000000195</v>
      </c>
      <c r="K579" s="2">
        <f>90+J579</f>
        <v>83.85022499999998</v>
      </c>
      <c r="L579" s="2">
        <f>EXP(0.06*K579)</f>
        <v>153.0880888755614</v>
      </c>
      <c r="M579" s="2">
        <f>SUMIF(A:A,A579,L:L)</f>
        <v>3628.2097781306284</v>
      </c>
      <c r="N579" s="3">
        <f>L579/M579</f>
        <v>0.042193836144291896</v>
      </c>
      <c r="O579" s="7">
        <f>1/N579</f>
        <v>23.700144176989767</v>
      </c>
      <c r="P579" s="3">
        <f>IF(O579&gt;21,"",N579)</f>
      </c>
      <c r="Q579" s="3">
        <f>IF(ISNUMBER(P579),SUMIF(A:A,A579,P:P),"")</f>
      </c>
      <c r="R579" s="3">
        <f>_xlfn.IFERROR(P579*(1/Q579),"")</f>
      </c>
      <c r="S579" s="8">
        <f>_xlfn.IFERROR(1/R579,"")</f>
      </c>
    </row>
    <row r="580" spans="1:19" ht="15">
      <c r="A580" s="1">
        <v>34</v>
      </c>
      <c r="B580" s="5">
        <v>0.6979166666666666</v>
      </c>
      <c r="C580" s="1" t="s">
        <v>252</v>
      </c>
      <c r="D580" s="1">
        <v>9</v>
      </c>
      <c r="E580" s="1">
        <v>18</v>
      </c>
      <c r="F580" s="1" t="s">
        <v>354</v>
      </c>
      <c r="G580" s="2">
        <v>27.3739333333333</v>
      </c>
      <c r="H580" s="6">
        <f>1+_xlfn.COUNTIFS(A:A,A580,O:O,"&lt;"&amp;O580)</f>
        <v>11</v>
      </c>
      <c r="I580" s="2">
        <f>_xlfn.AVERAGEIF(A:A,A580,G:G)</f>
        <v>49.410008333333316</v>
      </c>
      <c r="J580" s="2">
        <f>G580-I580</f>
        <v>-22.036075000000015</v>
      </c>
      <c r="K580" s="2">
        <f>90+J580</f>
        <v>67.96392499999999</v>
      </c>
      <c r="L580" s="2">
        <f>EXP(0.06*K580)</f>
        <v>59.01758793052723</v>
      </c>
      <c r="M580" s="2">
        <f>SUMIF(A:A,A580,L:L)</f>
        <v>3628.2097781306284</v>
      </c>
      <c r="N580" s="3">
        <f>L580/M580</f>
        <v>0.016266310808779917</v>
      </c>
      <c r="O580" s="7">
        <f>1/N580</f>
        <v>61.4767547328703</v>
      </c>
      <c r="P580" s="3">
        <f>IF(O580&gt;21,"",N580)</f>
      </c>
      <c r="Q580" s="3">
        <f>IF(ISNUMBER(P580),SUMIF(A:A,A580,P:P),"")</f>
      </c>
      <c r="R580" s="3">
        <f>_xlfn.IFERROR(P580*(1/Q580),"")</f>
      </c>
      <c r="S580" s="8">
        <f>_xlfn.IFERROR(1/R580,"")</f>
      </c>
    </row>
    <row r="581" spans="1:19" ht="15">
      <c r="A581" s="1">
        <v>47</v>
      </c>
      <c r="B581" s="5">
        <v>0.7013888888888888</v>
      </c>
      <c r="C581" s="1" t="s">
        <v>356</v>
      </c>
      <c r="D581" s="1">
        <v>7</v>
      </c>
      <c r="E581" s="1">
        <v>7</v>
      </c>
      <c r="F581" s="1" t="s">
        <v>442</v>
      </c>
      <c r="G581" s="2">
        <v>76.08873333333331</v>
      </c>
      <c r="H581" s="6">
        <f>1+_xlfn.COUNTIFS(A:A,A581,O:O,"&lt;"&amp;O581)</f>
        <v>1</v>
      </c>
      <c r="I581" s="2">
        <f>_xlfn.AVERAGEIF(A:A,A581,G:G)</f>
        <v>49.72365333333334</v>
      </c>
      <c r="J581" s="2">
        <f>G581-I581</f>
        <v>26.36507999999997</v>
      </c>
      <c r="K581" s="2">
        <f>90+J581</f>
        <v>116.36507999999998</v>
      </c>
      <c r="L581" s="2">
        <f>EXP(0.06*K581)</f>
        <v>1076.9678227832526</v>
      </c>
      <c r="M581" s="2">
        <f>SUMIF(A:A,A581,L:L)</f>
        <v>5825.286277771258</v>
      </c>
      <c r="N581" s="3">
        <f>L581/M581</f>
        <v>0.18487809378448233</v>
      </c>
      <c r="O581" s="7">
        <f>1/N581</f>
        <v>5.408969659573235</v>
      </c>
      <c r="P581" s="3">
        <f>IF(O581&gt;21,"",N581)</f>
        <v>0.18487809378448233</v>
      </c>
      <c r="Q581" s="3">
        <f>IF(ISNUMBER(P581),SUMIF(A:A,A581,P:P),"")</f>
        <v>0.6068496334116359</v>
      </c>
      <c r="R581" s="3">
        <f>_xlfn.IFERROR(P581*(1/Q581),"")</f>
        <v>0.3046522294907222</v>
      </c>
      <c r="S581" s="8">
        <f>_xlfn.IFERROR(1/R581,"")</f>
        <v>3.2824312550466788</v>
      </c>
    </row>
    <row r="582" spans="1:19" ht="15">
      <c r="A582" s="1">
        <v>47</v>
      </c>
      <c r="B582" s="5">
        <v>0.7013888888888888</v>
      </c>
      <c r="C582" s="1" t="s">
        <v>356</v>
      </c>
      <c r="D582" s="1">
        <v>7</v>
      </c>
      <c r="E582" s="1">
        <v>1</v>
      </c>
      <c r="F582" s="1" t="s">
        <v>436</v>
      </c>
      <c r="G582" s="2">
        <v>68.3167666666666</v>
      </c>
      <c r="H582" s="6">
        <f>1+_xlfn.COUNTIFS(A:A,A582,O:O,"&lt;"&amp;O582)</f>
        <v>2</v>
      </c>
      <c r="I582" s="2">
        <f>_xlfn.AVERAGEIF(A:A,A582,G:G)</f>
        <v>49.72365333333334</v>
      </c>
      <c r="J582" s="2">
        <f>G582-I582</f>
        <v>18.593113333333257</v>
      </c>
      <c r="K582" s="2">
        <f>90+J582</f>
        <v>108.59311333333326</v>
      </c>
      <c r="L582" s="2">
        <f>EXP(0.06*K582)</f>
        <v>675.5902816087261</v>
      </c>
      <c r="M582" s="2">
        <f>SUMIF(A:A,A582,L:L)</f>
        <v>5825.286277771258</v>
      </c>
      <c r="N582" s="3">
        <f>L582/M582</f>
        <v>0.11597546444828209</v>
      </c>
      <c r="O582" s="7">
        <f>1/N582</f>
        <v>8.622513432105618</v>
      </c>
      <c r="P582" s="3">
        <f>IF(O582&gt;21,"",N582)</f>
        <v>0.11597546444828209</v>
      </c>
      <c r="Q582" s="3">
        <f>IF(ISNUMBER(P582),SUMIF(A:A,A582,P:P),"")</f>
        <v>0.6068496334116359</v>
      </c>
      <c r="R582" s="3">
        <f>_xlfn.IFERROR(P582*(1/Q582),"")</f>
        <v>0.19111071023687026</v>
      </c>
      <c r="S582" s="8">
        <f>_xlfn.IFERROR(1/R582,"")</f>
        <v>5.232569115360201</v>
      </c>
    </row>
    <row r="583" spans="1:19" ht="15">
      <c r="A583" s="1">
        <v>47</v>
      </c>
      <c r="B583" s="5">
        <v>0.7013888888888888</v>
      </c>
      <c r="C583" s="1" t="s">
        <v>356</v>
      </c>
      <c r="D583" s="1">
        <v>7</v>
      </c>
      <c r="E583" s="1">
        <v>2</v>
      </c>
      <c r="F583" s="1" t="s">
        <v>437</v>
      </c>
      <c r="G583" s="2">
        <v>67.79293333333341</v>
      </c>
      <c r="H583" s="6">
        <f>1+_xlfn.COUNTIFS(A:A,A583,O:O,"&lt;"&amp;O583)</f>
        <v>3</v>
      </c>
      <c r="I583" s="2">
        <f>_xlfn.AVERAGEIF(A:A,A583,G:G)</f>
        <v>49.72365333333334</v>
      </c>
      <c r="J583" s="2">
        <f>G583-I583</f>
        <v>18.06928000000007</v>
      </c>
      <c r="K583" s="2">
        <f>90+J583</f>
        <v>108.06928000000008</v>
      </c>
      <c r="L583" s="2">
        <f>EXP(0.06*K583)</f>
        <v>654.6866996119243</v>
      </c>
      <c r="M583" s="2">
        <f>SUMIF(A:A,A583,L:L)</f>
        <v>5825.286277771258</v>
      </c>
      <c r="N583" s="3">
        <f>L583/M583</f>
        <v>0.11238704303857938</v>
      </c>
      <c r="O583" s="7">
        <f>1/N583</f>
        <v>8.897822853624929</v>
      </c>
      <c r="P583" s="3">
        <f>IF(O583&gt;21,"",N583)</f>
        <v>0.11238704303857938</v>
      </c>
      <c r="Q583" s="3">
        <f>IF(ISNUMBER(P583),SUMIF(A:A,A583,P:P),"")</f>
        <v>0.6068496334116359</v>
      </c>
      <c r="R583" s="3">
        <f>_xlfn.IFERROR(P583*(1/Q583),"")</f>
        <v>0.18519751327318582</v>
      </c>
      <c r="S583" s="8">
        <f>_xlfn.IFERROR(1/R583,"")</f>
        <v>5.399640536883964</v>
      </c>
    </row>
    <row r="584" spans="1:19" ht="15">
      <c r="A584" s="1">
        <v>47</v>
      </c>
      <c r="B584" s="5">
        <v>0.7013888888888888</v>
      </c>
      <c r="C584" s="1" t="s">
        <v>356</v>
      </c>
      <c r="D584" s="1">
        <v>7</v>
      </c>
      <c r="E584" s="1">
        <v>6</v>
      </c>
      <c r="F584" s="1" t="s">
        <v>441</v>
      </c>
      <c r="G584" s="2">
        <v>61.9979333333333</v>
      </c>
      <c r="H584" s="6">
        <f>1+_xlfn.COUNTIFS(A:A,A584,O:O,"&lt;"&amp;O584)</f>
        <v>4</v>
      </c>
      <c r="I584" s="2">
        <f>_xlfn.AVERAGEIF(A:A,A584,G:G)</f>
        <v>49.72365333333334</v>
      </c>
      <c r="J584" s="2">
        <f>G584-I584</f>
        <v>12.274279999999962</v>
      </c>
      <c r="K584" s="2">
        <f>90+J584</f>
        <v>102.27427999999996</v>
      </c>
      <c r="L584" s="2">
        <f>EXP(0.06*K584)</f>
        <v>462.4122457357312</v>
      </c>
      <c r="M584" s="2">
        <f>SUMIF(A:A,A584,L:L)</f>
        <v>5825.286277771258</v>
      </c>
      <c r="N584" s="3">
        <f>L584/M584</f>
        <v>0.07938017527142874</v>
      </c>
      <c r="O584" s="7">
        <f>1/N584</f>
        <v>12.597603829679745</v>
      </c>
      <c r="P584" s="3">
        <f>IF(O584&gt;21,"",N584)</f>
        <v>0.07938017527142874</v>
      </c>
      <c r="Q584" s="3">
        <f>IF(ISNUMBER(P584),SUMIF(A:A,A584,P:P),"")</f>
        <v>0.6068496334116359</v>
      </c>
      <c r="R584" s="3">
        <f>_xlfn.IFERROR(P584*(1/Q584),"")</f>
        <v>0.13080699221183162</v>
      </c>
      <c r="S584" s="8">
        <f>_xlfn.IFERROR(1/R584,"")</f>
        <v>7.6448512659061745</v>
      </c>
    </row>
    <row r="585" spans="1:19" ht="15">
      <c r="A585" s="1">
        <v>47</v>
      </c>
      <c r="B585" s="5">
        <v>0.7013888888888888</v>
      </c>
      <c r="C585" s="1" t="s">
        <v>356</v>
      </c>
      <c r="D585" s="1">
        <v>7</v>
      </c>
      <c r="E585" s="1">
        <v>5</v>
      </c>
      <c r="F585" s="1" t="s">
        <v>440</v>
      </c>
      <c r="G585" s="2">
        <v>56.6581666666667</v>
      </c>
      <c r="H585" s="6">
        <f>1+_xlfn.COUNTIFS(A:A,A585,O:O,"&lt;"&amp;O585)</f>
        <v>5</v>
      </c>
      <c r="I585" s="2">
        <f>_xlfn.AVERAGEIF(A:A,A585,G:G)</f>
        <v>49.72365333333334</v>
      </c>
      <c r="J585" s="2">
        <f>G585-I585</f>
        <v>6.9345133333333635</v>
      </c>
      <c r="K585" s="2">
        <f>90+J585</f>
        <v>96.93451333333337</v>
      </c>
      <c r="L585" s="2">
        <f>EXP(0.06*K585)</f>
        <v>335.65062082392996</v>
      </c>
      <c r="M585" s="2">
        <f>SUMIF(A:A,A585,L:L)</f>
        <v>5825.286277771258</v>
      </c>
      <c r="N585" s="3">
        <f>L585/M585</f>
        <v>0.05761959238033348</v>
      </c>
      <c r="O585" s="7">
        <f>1/N585</f>
        <v>17.3552078154117</v>
      </c>
      <c r="P585" s="3">
        <f>IF(O585&gt;21,"",N585)</f>
        <v>0.05761959238033348</v>
      </c>
      <c r="Q585" s="3">
        <f>IF(ISNUMBER(P585),SUMIF(A:A,A585,P:P),"")</f>
        <v>0.6068496334116359</v>
      </c>
      <c r="R585" s="3">
        <f>_xlfn.IFERROR(P585*(1/Q585),"")</f>
        <v>0.09494871415906282</v>
      </c>
      <c r="S585" s="8">
        <f>_xlfn.IFERROR(1/R585,"")</f>
        <v>10.532001500565348</v>
      </c>
    </row>
    <row r="586" spans="1:19" ht="15">
      <c r="A586" s="1">
        <v>47</v>
      </c>
      <c r="B586" s="5">
        <v>0.7013888888888888</v>
      </c>
      <c r="C586" s="1" t="s">
        <v>356</v>
      </c>
      <c r="D586" s="1">
        <v>7</v>
      </c>
      <c r="E586" s="1">
        <v>11</v>
      </c>
      <c r="F586" s="1" t="s">
        <v>446</v>
      </c>
      <c r="G586" s="2">
        <v>56.3633333333333</v>
      </c>
      <c r="H586" s="6">
        <f>1+_xlfn.COUNTIFS(A:A,A586,O:O,"&lt;"&amp;O586)</f>
        <v>6</v>
      </c>
      <c r="I586" s="2">
        <f>_xlfn.AVERAGEIF(A:A,A586,G:G)</f>
        <v>49.72365333333334</v>
      </c>
      <c r="J586" s="2">
        <f>G586-I586</f>
        <v>6.639679999999963</v>
      </c>
      <c r="K586" s="2">
        <f>90+J586</f>
        <v>96.63967999999997</v>
      </c>
      <c r="L586" s="2">
        <f>EXP(0.06*K586)</f>
        <v>329.765171619757</v>
      </c>
      <c r="M586" s="2">
        <f>SUMIF(A:A,A586,L:L)</f>
        <v>5825.286277771258</v>
      </c>
      <c r="N586" s="3">
        <f>L586/M586</f>
        <v>0.056609264488529897</v>
      </c>
      <c r="O586" s="7">
        <f>1/N586</f>
        <v>17.664953060865486</v>
      </c>
      <c r="P586" s="3">
        <f>IF(O586&gt;21,"",N586)</f>
        <v>0.056609264488529897</v>
      </c>
      <c r="Q586" s="3">
        <f>IF(ISNUMBER(P586),SUMIF(A:A,A586,P:P),"")</f>
        <v>0.6068496334116359</v>
      </c>
      <c r="R586" s="3">
        <f>_xlfn.IFERROR(P586*(1/Q586),"")</f>
        <v>0.09328384062832731</v>
      </c>
      <c r="S586" s="8">
        <f>_xlfn.IFERROR(1/R586,"")</f>
        <v>10.719970289219974</v>
      </c>
    </row>
    <row r="587" spans="1:19" ht="15">
      <c r="A587" s="1">
        <v>47</v>
      </c>
      <c r="B587" s="5">
        <v>0.7013888888888888</v>
      </c>
      <c r="C587" s="1" t="s">
        <v>356</v>
      </c>
      <c r="D587" s="1">
        <v>7</v>
      </c>
      <c r="E587" s="1">
        <v>3</v>
      </c>
      <c r="F587" s="1" t="s">
        <v>438</v>
      </c>
      <c r="G587" s="2">
        <v>50.7960333333333</v>
      </c>
      <c r="H587" s="6">
        <f>1+_xlfn.COUNTIFS(A:A,A587,O:O,"&lt;"&amp;O587)</f>
        <v>8</v>
      </c>
      <c r="I587" s="2">
        <f>_xlfn.AVERAGEIF(A:A,A587,G:G)</f>
        <v>49.72365333333334</v>
      </c>
      <c r="J587" s="2">
        <f>G587-I587</f>
        <v>1.07237999999996</v>
      </c>
      <c r="K587" s="2">
        <f>90+J587</f>
        <v>91.07237999999995</v>
      </c>
      <c r="L587" s="2">
        <f>EXP(0.06*K587)</f>
        <v>236.12062563087616</v>
      </c>
      <c r="M587" s="2">
        <f>SUMIF(A:A,A587,L:L)</f>
        <v>5825.286277771258</v>
      </c>
      <c r="N587" s="3">
        <f>L587/M587</f>
        <v>0.04053373763481636</v>
      </c>
      <c r="O587" s="7">
        <f>1/N587</f>
        <v>24.67080655155404</v>
      </c>
      <c r="P587" s="3">
        <f>IF(O587&gt;21,"",N587)</f>
      </c>
      <c r="Q587" s="3">
        <f>IF(ISNUMBER(P587),SUMIF(A:A,A587,P:P),"")</f>
      </c>
      <c r="R587" s="3">
        <f>_xlfn.IFERROR(P587*(1/Q587),"")</f>
      </c>
      <c r="S587" s="8">
        <f>_xlfn.IFERROR(1/R587,"")</f>
      </c>
    </row>
    <row r="588" spans="1:19" ht="15">
      <c r="A588" s="1">
        <v>47</v>
      </c>
      <c r="B588" s="5">
        <v>0.7013888888888888</v>
      </c>
      <c r="C588" s="1" t="s">
        <v>356</v>
      </c>
      <c r="D588" s="1">
        <v>7</v>
      </c>
      <c r="E588" s="1">
        <v>4</v>
      </c>
      <c r="F588" s="1" t="s">
        <v>439</v>
      </c>
      <c r="G588" s="2">
        <v>49.218166666666704</v>
      </c>
      <c r="H588" s="6">
        <f>1+_xlfn.COUNTIFS(A:A,A588,O:O,"&lt;"&amp;O588)</f>
        <v>11</v>
      </c>
      <c r="I588" s="2">
        <f>_xlfn.AVERAGEIF(A:A,A588,G:G)</f>
        <v>49.72365333333334</v>
      </c>
      <c r="J588" s="2">
        <f>G588-I588</f>
        <v>-0.5054866666666342</v>
      </c>
      <c r="K588" s="2">
        <f>90+J588</f>
        <v>89.49451333333337</v>
      </c>
      <c r="L588" s="2">
        <f>EXP(0.06*K588)</f>
        <v>214.79214648963827</v>
      </c>
      <c r="M588" s="2">
        <f>SUMIF(A:A,A588,L:L)</f>
        <v>5825.286277771258</v>
      </c>
      <c r="N588" s="3">
        <f>L588/M588</f>
        <v>0.03687237609407538</v>
      </c>
      <c r="O588" s="7">
        <f>1/N588</f>
        <v>27.120573880257183</v>
      </c>
      <c r="P588" s="3">
        <f>IF(O588&gt;21,"",N588)</f>
      </c>
      <c r="Q588" s="3">
        <f>IF(ISNUMBER(P588),SUMIF(A:A,A588,P:P),"")</f>
      </c>
      <c r="R588" s="3">
        <f>_xlfn.IFERROR(P588*(1/Q588),"")</f>
      </c>
      <c r="S588" s="8">
        <f>_xlfn.IFERROR(1/R588,"")</f>
      </c>
    </row>
    <row r="589" spans="1:19" ht="15">
      <c r="A589" s="1">
        <v>47</v>
      </c>
      <c r="B589" s="5">
        <v>0.7013888888888888</v>
      </c>
      <c r="C589" s="1" t="s">
        <v>356</v>
      </c>
      <c r="D589" s="1">
        <v>7</v>
      </c>
      <c r="E589" s="1">
        <v>8</v>
      </c>
      <c r="F589" s="1" t="s">
        <v>443</v>
      </c>
      <c r="G589" s="2">
        <v>45.2550666666667</v>
      </c>
      <c r="H589" s="6">
        <f>1+_xlfn.COUNTIFS(A:A,A589,O:O,"&lt;"&amp;O589)</f>
        <v>13</v>
      </c>
      <c r="I589" s="2">
        <f>_xlfn.AVERAGEIF(A:A,A589,G:G)</f>
        <v>49.72365333333334</v>
      </c>
      <c r="J589" s="2">
        <f>G589-I589</f>
        <v>-4.4685866666666385</v>
      </c>
      <c r="K589" s="2">
        <f>90+J589</f>
        <v>85.53141333333336</v>
      </c>
      <c r="L589" s="2">
        <f>EXP(0.06*K589)</f>
        <v>169.33598191189054</v>
      </c>
      <c r="M589" s="2">
        <f>SUMIF(A:A,A589,L:L)</f>
        <v>5825.286277771258</v>
      </c>
      <c r="N589" s="3">
        <f>L589/M589</f>
        <v>0.029069126191799473</v>
      </c>
      <c r="O589" s="7">
        <f>1/N589</f>
        <v>34.40075884641157</v>
      </c>
      <c r="P589" s="3">
        <f>IF(O589&gt;21,"",N589)</f>
      </c>
      <c r="Q589" s="3">
        <f>IF(ISNUMBER(P589),SUMIF(A:A,A589,P:P),"")</f>
      </c>
      <c r="R589" s="3">
        <f>_xlfn.IFERROR(P589*(1/Q589),"")</f>
      </c>
      <c r="S589" s="8">
        <f>_xlfn.IFERROR(1/R589,"")</f>
      </c>
    </row>
    <row r="590" spans="1:19" ht="15">
      <c r="A590" s="1">
        <v>47</v>
      </c>
      <c r="B590" s="5">
        <v>0.7013888888888888</v>
      </c>
      <c r="C590" s="1" t="s">
        <v>356</v>
      </c>
      <c r="D590" s="1">
        <v>7</v>
      </c>
      <c r="E590" s="1">
        <v>9</v>
      </c>
      <c r="F590" s="1" t="s">
        <v>444</v>
      </c>
      <c r="G590" s="2">
        <v>39.787299999999995</v>
      </c>
      <c r="H590" s="6">
        <f>1+_xlfn.COUNTIFS(A:A,A590,O:O,"&lt;"&amp;O590)</f>
        <v>16</v>
      </c>
      <c r="I590" s="2">
        <f>_xlfn.AVERAGEIF(A:A,A590,G:G)</f>
        <v>49.72365333333334</v>
      </c>
      <c r="J590" s="2">
        <f>G590-I590</f>
        <v>-9.936353333333344</v>
      </c>
      <c r="K590" s="2">
        <f>90+J590</f>
        <v>80.06364666666666</v>
      </c>
      <c r="L590" s="2">
        <f>EXP(0.06*K590)</f>
        <v>121.97532863745327</v>
      </c>
      <c r="M590" s="2">
        <f>SUMIF(A:A,A590,L:L)</f>
        <v>5825.286277771258</v>
      </c>
      <c r="N590" s="3">
        <f>L590/M590</f>
        <v>0.02093894150797354</v>
      </c>
      <c r="O590" s="7">
        <f>1/N590</f>
        <v>47.757905986756796</v>
      </c>
      <c r="P590" s="3">
        <f>IF(O590&gt;21,"",N590)</f>
      </c>
      <c r="Q590" s="3">
        <f>IF(ISNUMBER(P590),SUMIF(A:A,A590,P:P),"")</f>
      </c>
      <c r="R590" s="3">
        <f>_xlfn.IFERROR(P590*(1/Q590),"")</f>
      </c>
      <c r="S590" s="8">
        <f>_xlfn.IFERROR(1/R590,"")</f>
      </c>
    </row>
    <row r="591" spans="1:19" ht="15">
      <c r="A591" s="1">
        <v>47</v>
      </c>
      <c r="B591" s="5">
        <v>0.7013888888888888</v>
      </c>
      <c r="C591" s="1" t="s">
        <v>356</v>
      </c>
      <c r="D591" s="1">
        <v>7</v>
      </c>
      <c r="E591" s="1">
        <v>10</v>
      </c>
      <c r="F591" s="1" t="s">
        <v>445</v>
      </c>
      <c r="G591" s="2">
        <v>49.2993000000001</v>
      </c>
      <c r="H591" s="6">
        <f>1+_xlfn.COUNTIFS(A:A,A591,O:O,"&lt;"&amp;O591)</f>
        <v>10</v>
      </c>
      <c r="I591" s="2">
        <f>_xlfn.AVERAGEIF(A:A,A591,G:G)</f>
        <v>49.72365333333334</v>
      </c>
      <c r="J591" s="2">
        <f>G591-I591</f>
        <v>-0.42435333333323655</v>
      </c>
      <c r="K591" s="2">
        <f>90+J591</f>
        <v>89.57564666666676</v>
      </c>
      <c r="L591" s="2">
        <f>EXP(0.06*K591)</f>
        <v>215.84030380376817</v>
      </c>
      <c r="M591" s="2">
        <f>SUMIF(A:A,A591,L:L)</f>
        <v>5825.286277771258</v>
      </c>
      <c r="N591" s="3">
        <f>L591/M591</f>
        <v>0.03705230842085725</v>
      </c>
      <c r="O591" s="7">
        <f>1/N591</f>
        <v>26.988871749677177</v>
      </c>
      <c r="P591" s="3">
        <f>IF(O591&gt;21,"",N591)</f>
      </c>
      <c r="Q591" s="3">
        <f>IF(ISNUMBER(P591),SUMIF(A:A,A591,P:P),"")</f>
      </c>
      <c r="R591" s="3">
        <f>_xlfn.IFERROR(P591*(1/Q591),"")</f>
      </c>
      <c r="S591" s="8">
        <f>_xlfn.IFERROR(1/R591,"")</f>
      </c>
    </row>
    <row r="592" spans="1:19" ht="15">
      <c r="A592" s="1">
        <v>47</v>
      </c>
      <c r="B592" s="5">
        <v>0.7013888888888888</v>
      </c>
      <c r="C592" s="1" t="s">
        <v>356</v>
      </c>
      <c r="D592" s="1">
        <v>7</v>
      </c>
      <c r="E592" s="1">
        <v>12</v>
      </c>
      <c r="F592" s="1" t="s">
        <v>447</v>
      </c>
      <c r="G592" s="2">
        <v>37.5201333333334</v>
      </c>
      <c r="H592" s="6">
        <f>1+_xlfn.COUNTIFS(A:A,A592,O:O,"&lt;"&amp;O592)</f>
        <v>17</v>
      </c>
      <c r="I592" s="2">
        <f>_xlfn.AVERAGEIF(A:A,A592,G:G)</f>
        <v>49.72365333333334</v>
      </c>
      <c r="J592" s="2">
        <f>G592-I592</f>
        <v>-12.20351999999994</v>
      </c>
      <c r="K592" s="2">
        <f>90+J592</f>
        <v>77.79648000000006</v>
      </c>
      <c r="L592" s="2">
        <f>EXP(0.06*K592)</f>
        <v>106.46207303649227</v>
      </c>
      <c r="M592" s="2">
        <f>SUMIF(A:A,A592,L:L)</f>
        <v>5825.286277771258</v>
      </c>
      <c r="N592" s="3">
        <f>L592/M592</f>
        <v>0.018275852543546484</v>
      </c>
      <c r="O592" s="7">
        <f>1/N592</f>
        <v>54.71700965069983</v>
      </c>
      <c r="P592" s="3">
        <f>IF(O592&gt;21,"",N592)</f>
      </c>
      <c r="Q592" s="3">
        <f>IF(ISNUMBER(P592),SUMIF(A:A,A592,P:P),"")</f>
      </c>
      <c r="R592" s="3">
        <f>_xlfn.IFERROR(P592*(1/Q592),"")</f>
      </c>
      <c r="S592" s="8">
        <f>_xlfn.IFERROR(1/R592,"")</f>
      </c>
    </row>
    <row r="593" spans="1:19" ht="15">
      <c r="A593" s="1">
        <v>47</v>
      </c>
      <c r="B593" s="5">
        <v>0.7013888888888888</v>
      </c>
      <c r="C593" s="1" t="s">
        <v>356</v>
      </c>
      <c r="D593" s="1">
        <v>7</v>
      </c>
      <c r="E593" s="1">
        <v>13</v>
      </c>
      <c r="F593" s="1" t="s">
        <v>448</v>
      </c>
      <c r="G593" s="2">
        <v>44.0133333333333</v>
      </c>
      <c r="H593" s="6">
        <f>1+_xlfn.COUNTIFS(A:A,A593,O:O,"&lt;"&amp;O593)</f>
        <v>14</v>
      </c>
      <c r="I593" s="2">
        <f>_xlfn.AVERAGEIF(A:A,A593,G:G)</f>
        <v>49.72365333333334</v>
      </c>
      <c r="J593" s="2">
        <f>G593-I593</f>
        <v>-5.7103200000000385</v>
      </c>
      <c r="K593" s="2">
        <f>90+J593</f>
        <v>84.28967999999996</v>
      </c>
      <c r="L593" s="2">
        <f>EXP(0.06*K593)</f>
        <v>157.17829532329418</v>
      </c>
      <c r="M593" s="2">
        <f>SUMIF(A:A,A593,L:L)</f>
        <v>5825.286277771258</v>
      </c>
      <c r="N593" s="3">
        <f>L593/M593</f>
        <v>0.026982072267086977</v>
      </c>
      <c r="O593" s="7">
        <f>1/N593</f>
        <v>37.06164560309961</v>
      </c>
      <c r="P593" s="3">
        <f>IF(O593&gt;21,"",N593)</f>
      </c>
      <c r="Q593" s="3">
        <f>IF(ISNUMBER(P593),SUMIF(A:A,A593,P:P),"")</f>
      </c>
      <c r="R593" s="3">
        <f>_xlfn.IFERROR(P593*(1/Q593),"")</f>
      </c>
      <c r="S593" s="8">
        <f>_xlfn.IFERROR(1/R593,"")</f>
      </c>
    </row>
    <row r="594" spans="1:19" ht="15">
      <c r="A594" s="1">
        <v>47</v>
      </c>
      <c r="B594" s="5">
        <v>0.7013888888888888</v>
      </c>
      <c r="C594" s="1" t="s">
        <v>356</v>
      </c>
      <c r="D594" s="1">
        <v>7</v>
      </c>
      <c r="E594" s="1">
        <v>14</v>
      </c>
      <c r="F594" s="1" t="s">
        <v>449</v>
      </c>
      <c r="G594" s="2">
        <v>30.9736</v>
      </c>
      <c r="H594" s="6">
        <f>1+_xlfn.COUNTIFS(A:A,A594,O:O,"&lt;"&amp;O594)</f>
        <v>19</v>
      </c>
      <c r="I594" s="2">
        <f>_xlfn.AVERAGEIF(A:A,A594,G:G)</f>
        <v>49.72365333333334</v>
      </c>
      <c r="J594" s="2">
        <f>G594-I594</f>
        <v>-18.750053333333337</v>
      </c>
      <c r="K594" s="2">
        <f>90+J594</f>
        <v>71.24994666666666</v>
      </c>
      <c r="L594" s="2">
        <f>EXP(0.06*K594)</f>
        <v>71.87990929358124</v>
      </c>
      <c r="M594" s="2">
        <f>SUMIF(A:A,A594,L:L)</f>
        <v>5825.286277771258</v>
      </c>
      <c r="N594" s="3">
        <f>L594/M594</f>
        <v>0.01233929215940308</v>
      </c>
      <c r="O594" s="7">
        <f>1/N594</f>
        <v>81.04192583186033</v>
      </c>
      <c r="P594" s="3">
        <f>IF(O594&gt;21,"",N594)</f>
      </c>
      <c r="Q594" s="3">
        <f>IF(ISNUMBER(P594),SUMIF(A:A,A594,P:P),"")</f>
      </c>
      <c r="R594" s="3">
        <f>_xlfn.IFERROR(P594*(1/Q594),"")</f>
      </c>
      <c r="S594" s="8">
        <f>_xlfn.IFERROR(1/R594,"")</f>
      </c>
    </row>
    <row r="595" spans="1:19" ht="15">
      <c r="A595" s="1">
        <v>47</v>
      </c>
      <c r="B595" s="5">
        <v>0.7013888888888888</v>
      </c>
      <c r="C595" s="1" t="s">
        <v>356</v>
      </c>
      <c r="D595" s="1">
        <v>7</v>
      </c>
      <c r="E595" s="1">
        <v>15</v>
      </c>
      <c r="F595" s="1" t="s">
        <v>450</v>
      </c>
      <c r="G595" s="2">
        <v>46.7503333333333</v>
      </c>
      <c r="H595" s="6">
        <f>1+_xlfn.COUNTIFS(A:A,A595,O:O,"&lt;"&amp;O595)</f>
        <v>12</v>
      </c>
      <c r="I595" s="2">
        <f>_xlfn.AVERAGEIF(A:A,A595,G:G)</f>
        <v>49.72365333333334</v>
      </c>
      <c r="J595" s="2">
        <f>G595-I595</f>
        <v>-2.9733200000000366</v>
      </c>
      <c r="K595" s="2">
        <f>90+J595</f>
        <v>87.02667999999997</v>
      </c>
      <c r="L595" s="2">
        <f>EXP(0.06*K595)</f>
        <v>185.2304637915625</v>
      </c>
      <c r="M595" s="2">
        <f>SUMIF(A:A,A595,L:L)</f>
        <v>5825.286277771258</v>
      </c>
      <c r="N595" s="3">
        <f>L595/M595</f>
        <v>0.031797658511373846</v>
      </c>
      <c r="O595" s="7">
        <f>1/N595</f>
        <v>31.448856513831217</v>
      </c>
      <c r="P595" s="3">
        <f>IF(O595&gt;21,"",N595)</f>
      </c>
      <c r="Q595" s="3">
        <f>IF(ISNUMBER(P595),SUMIF(A:A,A595,P:P),"")</f>
      </c>
      <c r="R595" s="3">
        <f>_xlfn.IFERROR(P595*(1/Q595),"")</f>
      </c>
      <c r="S595" s="8">
        <f>_xlfn.IFERROR(1/R595,"")</f>
      </c>
    </row>
    <row r="596" spans="1:19" ht="15">
      <c r="A596" s="1">
        <v>47</v>
      </c>
      <c r="B596" s="5">
        <v>0.7013888888888888</v>
      </c>
      <c r="C596" s="1" t="s">
        <v>356</v>
      </c>
      <c r="D596" s="1">
        <v>7</v>
      </c>
      <c r="E596" s="1">
        <v>16</v>
      </c>
      <c r="F596" s="1" t="s">
        <v>451</v>
      </c>
      <c r="G596" s="2">
        <v>30.5514333333333</v>
      </c>
      <c r="H596" s="6">
        <f>1+_xlfn.COUNTIFS(A:A,A596,O:O,"&lt;"&amp;O596)</f>
        <v>20</v>
      </c>
      <c r="I596" s="2">
        <f>_xlfn.AVERAGEIF(A:A,A596,G:G)</f>
        <v>49.72365333333334</v>
      </c>
      <c r="J596" s="2">
        <f>G596-I596</f>
        <v>-19.17222000000004</v>
      </c>
      <c r="K596" s="2">
        <f>90+J596</f>
        <v>70.82777999999996</v>
      </c>
      <c r="L596" s="2">
        <f>EXP(0.06*K596)</f>
        <v>70.08205711449152</v>
      </c>
      <c r="M596" s="2">
        <f>SUMIF(A:A,A596,L:L)</f>
        <v>5825.286277771258</v>
      </c>
      <c r="N596" s="3">
        <f>L596/M596</f>
        <v>0.012030663176489372</v>
      </c>
      <c r="O596" s="7">
        <f>1/N596</f>
        <v>83.12093733570943</v>
      </c>
      <c r="P596" s="3">
        <f>IF(O596&gt;21,"",N596)</f>
      </c>
      <c r="Q596" s="3">
        <f>IF(ISNUMBER(P596),SUMIF(A:A,A596,P:P),"")</f>
      </c>
      <c r="R596" s="3">
        <f>_xlfn.IFERROR(P596*(1/Q596),"")</f>
      </c>
      <c r="S596" s="8">
        <f>_xlfn.IFERROR(1/R596,"")</f>
      </c>
    </row>
    <row r="597" spans="1:19" ht="15">
      <c r="A597" s="1">
        <v>47</v>
      </c>
      <c r="B597" s="5">
        <v>0.7013888888888888</v>
      </c>
      <c r="C597" s="1" t="s">
        <v>356</v>
      </c>
      <c r="D597" s="1">
        <v>7</v>
      </c>
      <c r="E597" s="1">
        <v>19</v>
      </c>
      <c r="F597" s="1" t="s">
        <v>452</v>
      </c>
      <c r="G597" s="2">
        <v>51.8604666666667</v>
      </c>
      <c r="H597" s="6">
        <f>1+_xlfn.COUNTIFS(A:A,A597,O:O,"&lt;"&amp;O597)</f>
        <v>7</v>
      </c>
      <c r="I597" s="2">
        <f>_xlfn.AVERAGEIF(A:A,A597,G:G)</f>
        <v>49.72365333333334</v>
      </c>
      <c r="J597" s="2">
        <f>G597-I597</f>
        <v>2.1368133333333645</v>
      </c>
      <c r="K597" s="2">
        <f>90+J597</f>
        <v>92.13681333333336</v>
      </c>
      <c r="L597" s="2">
        <f>EXP(0.06*K597)</f>
        <v>251.69267509762838</v>
      </c>
      <c r="M597" s="2">
        <f>SUMIF(A:A,A597,L:L)</f>
        <v>5825.286277771258</v>
      </c>
      <c r="N597" s="3">
        <f>L597/M597</f>
        <v>0.04320691947073294</v>
      </c>
      <c r="O597" s="7">
        <f>1/N597</f>
        <v>23.144441035130257</v>
      </c>
      <c r="P597" s="3">
        <f>IF(O597&gt;21,"",N597)</f>
      </c>
      <c r="Q597" s="3">
        <f>IF(ISNUMBER(P597),SUMIF(A:A,A597,P:P),"")</f>
      </c>
      <c r="R597" s="3">
        <f>_xlfn.IFERROR(P597*(1/Q597),"")</f>
      </c>
      <c r="S597" s="8">
        <f>_xlfn.IFERROR(1/R597,"")</f>
      </c>
    </row>
    <row r="598" spans="1:19" ht="15">
      <c r="A598" s="1">
        <v>47</v>
      </c>
      <c r="B598" s="5">
        <v>0.7013888888888888</v>
      </c>
      <c r="C598" s="1" t="s">
        <v>356</v>
      </c>
      <c r="D598" s="1">
        <v>7</v>
      </c>
      <c r="E598" s="1">
        <v>20</v>
      </c>
      <c r="F598" s="1" t="s">
        <v>453</v>
      </c>
      <c r="G598" s="2">
        <v>42.9561</v>
      </c>
      <c r="H598" s="6">
        <f>1+_xlfn.COUNTIFS(A:A,A598,O:O,"&lt;"&amp;O598)</f>
        <v>15</v>
      </c>
      <c r="I598" s="2">
        <f>_xlfn.AVERAGEIF(A:A,A598,G:G)</f>
        <v>49.72365333333334</v>
      </c>
      <c r="J598" s="2">
        <f>G598-I598</f>
        <v>-6.767553333333339</v>
      </c>
      <c r="K598" s="2">
        <f>90+J598</f>
        <v>83.23244666666666</v>
      </c>
      <c r="L598" s="2">
        <f>EXP(0.06*K598)</f>
        <v>147.5174981102978</v>
      </c>
      <c r="M598" s="2">
        <f>SUMIF(A:A,A598,L:L)</f>
        <v>5825.286277771258</v>
      </c>
      <c r="N598" s="3">
        <f>L598/M598</f>
        <v>0.025323647813363374</v>
      </c>
      <c r="O598" s="7">
        <f>1/N598</f>
        <v>39.48878168619517</v>
      </c>
      <c r="P598" s="3">
        <f>IF(O598&gt;21,"",N598)</f>
      </c>
      <c r="Q598" s="3">
        <f>IF(ISNUMBER(P598),SUMIF(A:A,A598,P:P),"")</f>
      </c>
      <c r="R598" s="3">
        <f>_xlfn.IFERROR(P598*(1/Q598),"")</f>
      </c>
      <c r="S598" s="8">
        <f>_xlfn.IFERROR(1/R598,"")</f>
      </c>
    </row>
    <row r="599" spans="1:19" ht="15">
      <c r="A599" s="1">
        <v>47</v>
      </c>
      <c r="B599" s="5">
        <v>0.7013888888888888</v>
      </c>
      <c r="C599" s="1" t="s">
        <v>356</v>
      </c>
      <c r="D599" s="1">
        <v>7</v>
      </c>
      <c r="E599" s="1">
        <v>21</v>
      </c>
      <c r="F599" s="1" t="s">
        <v>454</v>
      </c>
      <c r="G599" s="2">
        <v>50.7694</v>
      </c>
      <c r="H599" s="6">
        <f>1+_xlfn.COUNTIFS(A:A,A599,O:O,"&lt;"&amp;O599)</f>
        <v>9</v>
      </c>
      <c r="I599" s="2">
        <f>_xlfn.AVERAGEIF(A:A,A599,G:G)</f>
        <v>49.72365333333334</v>
      </c>
      <c r="J599" s="2">
        <f>G599-I599</f>
        <v>1.045746666666659</v>
      </c>
      <c r="K599" s="2">
        <f>90+J599</f>
        <v>91.04574666666666</v>
      </c>
      <c r="L599" s="2">
        <f>EXP(0.06*K599)</f>
        <v>235.74360618988177</v>
      </c>
      <c r="M599" s="2">
        <f>SUMIF(A:A,A599,L:L)</f>
        <v>5825.286277771258</v>
      </c>
      <c r="N599" s="3">
        <f>L599/M599</f>
        <v>0.04046901644807691</v>
      </c>
      <c r="O599" s="7">
        <f>1/N599</f>
        <v>24.710262016944075</v>
      </c>
      <c r="P599" s="3">
        <f>IF(O599&gt;21,"",N599)</f>
      </c>
      <c r="Q599" s="3">
        <f>IF(ISNUMBER(P599),SUMIF(A:A,A599,P:P),"")</f>
      </c>
      <c r="R599" s="3">
        <f>_xlfn.IFERROR(P599*(1/Q599),"")</f>
      </c>
      <c r="S599" s="8">
        <f>_xlfn.IFERROR(1/R599,"")</f>
      </c>
    </row>
    <row r="600" spans="1:19" ht="15">
      <c r="A600" s="1">
        <v>47</v>
      </c>
      <c r="B600" s="5">
        <v>0.7013888888888888</v>
      </c>
      <c r="C600" s="1" t="s">
        <v>356</v>
      </c>
      <c r="D600" s="1">
        <v>7</v>
      </c>
      <c r="E600" s="1">
        <v>22</v>
      </c>
      <c r="F600" s="1" t="s">
        <v>455</v>
      </c>
      <c r="G600" s="2">
        <v>37.5045333333333</v>
      </c>
      <c r="H600" s="6">
        <f>1+_xlfn.COUNTIFS(A:A,A600,O:O,"&lt;"&amp;O600)</f>
        <v>18</v>
      </c>
      <c r="I600" s="2">
        <f>_xlfn.AVERAGEIF(A:A,A600,G:G)</f>
        <v>49.72365333333334</v>
      </c>
      <c r="J600" s="2">
        <f>G600-I600</f>
        <v>-12.21912000000004</v>
      </c>
      <c r="K600" s="2">
        <f>90+J600</f>
        <v>77.78087999999997</v>
      </c>
      <c r="L600" s="2">
        <f>EXP(0.06*K600)</f>
        <v>106.36247115708092</v>
      </c>
      <c r="M600" s="2">
        <f>SUMIF(A:A,A600,L:L)</f>
        <v>5825.286277771258</v>
      </c>
      <c r="N600" s="3">
        <f>L600/M600</f>
        <v>0.0182587543487691</v>
      </c>
      <c r="O600" s="7">
        <f>1/N600</f>
        <v>54.768248747889764</v>
      </c>
      <c r="P600" s="3">
        <f>IF(O600&gt;21,"",N600)</f>
      </c>
      <c r="Q600" s="3">
        <f>IF(ISNUMBER(P600),SUMIF(A:A,A600,P:P),"")</f>
      </c>
      <c r="R600" s="3">
        <f>_xlfn.IFERROR(P600*(1/Q600),"")</f>
      </c>
      <c r="S600" s="8">
        <f>_xlfn.IFERROR(1/R600,"")</f>
      </c>
    </row>
    <row r="601" spans="1:19" ht="15">
      <c r="A601" s="1">
        <v>67</v>
      </c>
      <c r="B601" s="5">
        <v>0.7048611111111112</v>
      </c>
      <c r="C601" s="1" t="s">
        <v>660</v>
      </c>
      <c r="D601" s="1">
        <v>1</v>
      </c>
      <c r="E601" s="1">
        <v>3</v>
      </c>
      <c r="F601" s="1" t="s">
        <v>663</v>
      </c>
      <c r="G601" s="2">
        <v>77.57316666666661</v>
      </c>
      <c r="H601" s="6">
        <f>1+_xlfn.COUNTIFS(A:A,A601,O:O,"&lt;"&amp;O601)</f>
        <v>1</v>
      </c>
      <c r="I601" s="2">
        <f>_xlfn.AVERAGEIF(A:A,A601,G:G)</f>
        <v>51.193203333333315</v>
      </c>
      <c r="J601" s="2">
        <f>G601-I601</f>
        <v>26.379963333333293</v>
      </c>
      <c r="K601" s="2">
        <f>90+J601</f>
        <v>116.3799633333333</v>
      </c>
      <c r="L601" s="2">
        <f>EXP(0.06*K601)</f>
        <v>1077.9299845903038</v>
      </c>
      <c r="M601" s="2">
        <f>SUMIF(A:A,A601,L:L)</f>
        <v>3399.1829610128516</v>
      </c>
      <c r="N601" s="3">
        <f>L601/M601</f>
        <v>0.3171144351315276</v>
      </c>
      <c r="O601" s="7">
        <f>1/N601</f>
        <v>3.1534357607695664</v>
      </c>
      <c r="P601" s="3">
        <f>IF(O601&gt;21,"",N601)</f>
        <v>0.3171144351315276</v>
      </c>
      <c r="Q601" s="3">
        <f>IF(ISNUMBER(P601),SUMIF(A:A,A601,P:P),"")</f>
        <v>0.9309039384681084</v>
      </c>
      <c r="R601" s="3">
        <f>_xlfn.IFERROR(P601*(1/Q601),"")</f>
        <v>0.34065215757210116</v>
      </c>
      <c r="S601" s="8">
        <f>_xlfn.IFERROR(1/R601,"")</f>
        <v>2.9355457694065645</v>
      </c>
    </row>
    <row r="602" spans="1:19" ht="15">
      <c r="A602" s="1">
        <v>67</v>
      </c>
      <c r="B602" s="5">
        <v>0.7048611111111112</v>
      </c>
      <c r="C602" s="1" t="s">
        <v>660</v>
      </c>
      <c r="D602" s="1">
        <v>1</v>
      </c>
      <c r="E602" s="1">
        <v>2</v>
      </c>
      <c r="F602" s="1" t="s">
        <v>662</v>
      </c>
      <c r="G602" s="2">
        <v>73.8221333333333</v>
      </c>
      <c r="H602" s="6">
        <f>1+_xlfn.COUNTIFS(A:A,A602,O:O,"&lt;"&amp;O602)</f>
        <v>2</v>
      </c>
      <c r="I602" s="2">
        <f>_xlfn.AVERAGEIF(A:A,A602,G:G)</f>
        <v>51.193203333333315</v>
      </c>
      <c r="J602" s="2">
        <f>G602-I602</f>
        <v>22.628929999999983</v>
      </c>
      <c r="K602" s="2">
        <f>90+J602</f>
        <v>112.62892999999998</v>
      </c>
      <c r="L602" s="2">
        <f>EXP(0.06*K602)</f>
        <v>860.6912108730473</v>
      </c>
      <c r="M602" s="2">
        <f>SUMIF(A:A,A602,L:L)</f>
        <v>3399.1829610128516</v>
      </c>
      <c r="N602" s="3">
        <f>L602/M602</f>
        <v>0.25320532043870564</v>
      </c>
      <c r="O602" s="7">
        <f>1/N602</f>
        <v>3.9493640902465703</v>
      </c>
      <c r="P602" s="3">
        <f>IF(O602&gt;21,"",N602)</f>
        <v>0.25320532043870564</v>
      </c>
      <c r="Q602" s="3">
        <f>IF(ISNUMBER(P602),SUMIF(A:A,A602,P:P),"")</f>
        <v>0.9309039384681084</v>
      </c>
      <c r="R602" s="3">
        <f>_xlfn.IFERROR(P602*(1/Q602),"")</f>
        <v>0.2719994082905904</v>
      </c>
      <c r="S602" s="8">
        <f>_xlfn.IFERROR(1/R602,"")</f>
        <v>3.67647858605505</v>
      </c>
    </row>
    <row r="603" spans="1:19" ht="15">
      <c r="A603" s="1">
        <v>67</v>
      </c>
      <c r="B603" s="5">
        <v>0.7048611111111112</v>
      </c>
      <c r="C603" s="1" t="s">
        <v>660</v>
      </c>
      <c r="D603" s="1">
        <v>1</v>
      </c>
      <c r="E603" s="1">
        <v>5</v>
      </c>
      <c r="F603" s="1" t="s">
        <v>665</v>
      </c>
      <c r="G603" s="2">
        <v>55.227933333333404</v>
      </c>
      <c r="H603" s="6">
        <f>1+_xlfn.COUNTIFS(A:A,A603,O:O,"&lt;"&amp;O603)</f>
        <v>3</v>
      </c>
      <c r="I603" s="2">
        <f>_xlfn.AVERAGEIF(A:A,A603,G:G)</f>
        <v>51.193203333333315</v>
      </c>
      <c r="J603" s="2">
        <f>G603-I603</f>
        <v>4.0347300000000885</v>
      </c>
      <c r="K603" s="2">
        <f>90+J603</f>
        <v>94.03473000000008</v>
      </c>
      <c r="L603" s="2">
        <f>EXP(0.06*K603)</f>
        <v>282.0498419995884</v>
      </c>
      <c r="M603" s="2">
        <f>SUMIF(A:A,A603,L:L)</f>
        <v>3399.1829610128516</v>
      </c>
      <c r="N603" s="3">
        <f>L603/M603</f>
        <v>0.0829757754244409</v>
      </c>
      <c r="O603" s="7">
        <f>1/N603</f>
        <v>12.051710211622142</v>
      </c>
      <c r="P603" s="3">
        <f>IF(O603&gt;21,"",N603)</f>
        <v>0.0829757754244409</v>
      </c>
      <c r="Q603" s="3">
        <f>IF(ISNUMBER(P603),SUMIF(A:A,A603,P:P),"")</f>
        <v>0.9309039384681084</v>
      </c>
      <c r="R603" s="3">
        <f>_xlfn.IFERROR(P603*(1/Q603),"")</f>
        <v>0.08913462710339962</v>
      </c>
      <c r="S603" s="8">
        <f>_xlfn.IFERROR(1/R603,"")</f>
        <v>11.218984501275372</v>
      </c>
    </row>
    <row r="604" spans="1:19" ht="15">
      <c r="A604" s="1">
        <v>67</v>
      </c>
      <c r="B604" s="5">
        <v>0.7048611111111112</v>
      </c>
      <c r="C604" s="1" t="s">
        <v>660</v>
      </c>
      <c r="D604" s="1">
        <v>1</v>
      </c>
      <c r="E604" s="1">
        <v>7</v>
      </c>
      <c r="F604" s="1" t="s">
        <v>667</v>
      </c>
      <c r="G604" s="2">
        <v>54.737366666666595</v>
      </c>
      <c r="H604" s="6">
        <f>1+_xlfn.COUNTIFS(A:A,A604,O:O,"&lt;"&amp;O604)</f>
        <v>4</v>
      </c>
      <c r="I604" s="2">
        <f>_xlfn.AVERAGEIF(A:A,A604,G:G)</f>
        <v>51.193203333333315</v>
      </c>
      <c r="J604" s="2">
        <f>G604-I604</f>
        <v>3.5441633333332803</v>
      </c>
      <c r="K604" s="2">
        <f>90+J604</f>
        <v>93.54416333333327</v>
      </c>
      <c r="L604" s="2">
        <f>EXP(0.06*K604)</f>
        <v>273.8689753871204</v>
      </c>
      <c r="M604" s="2">
        <f>SUMIF(A:A,A604,L:L)</f>
        <v>3399.1829610128516</v>
      </c>
      <c r="N604" s="3">
        <f>L604/M604</f>
        <v>0.08056905983828416</v>
      </c>
      <c r="O604" s="7">
        <f>1/N604</f>
        <v>12.411712411776561</v>
      </c>
      <c r="P604" s="3">
        <f>IF(O604&gt;21,"",N604)</f>
        <v>0.08056905983828416</v>
      </c>
      <c r="Q604" s="3">
        <f>IF(ISNUMBER(P604),SUMIF(A:A,A604,P:P),"")</f>
        <v>0.9309039384681084</v>
      </c>
      <c r="R604" s="3">
        <f>_xlfn.IFERROR(P604*(1/Q604),"")</f>
        <v>0.08654927378529333</v>
      </c>
      <c r="S604" s="8">
        <f>_xlfn.IFERROR(1/R604,"")</f>
        <v>11.554111967256304</v>
      </c>
    </row>
    <row r="605" spans="1:19" ht="15">
      <c r="A605" s="1">
        <v>67</v>
      </c>
      <c r="B605" s="5">
        <v>0.7048611111111112</v>
      </c>
      <c r="C605" s="1" t="s">
        <v>660</v>
      </c>
      <c r="D605" s="1">
        <v>1</v>
      </c>
      <c r="E605" s="1">
        <v>1</v>
      </c>
      <c r="F605" s="1" t="s">
        <v>661</v>
      </c>
      <c r="G605" s="2">
        <v>54.544166666666705</v>
      </c>
      <c r="H605" s="6">
        <f>1+_xlfn.COUNTIFS(A:A,A605,O:O,"&lt;"&amp;O605)</f>
        <v>5</v>
      </c>
      <c r="I605" s="2">
        <f>_xlfn.AVERAGEIF(A:A,A605,G:G)</f>
        <v>51.193203333333315</v>
      </c>
      <c r="J605" s="2">
        <f>G605-I605</f>
        <v>3.3509633333333895</v>
      </c>
      <c r="K605" s="2">
        <f>90+J605</f>
        <v>93.3509633333334</v>
      </c>
      <c r="L605" s="2">
        <f>EXP(0.06*K605)</f>
        <v>270.71261582886575</v>
      </c>
      <c r="M605" s="2">
        <f>SUMIF(A:A,A605,L:L)</f>
        <v>3399.1829610128516</v>
      </c>
      <c r="N605" s="3">
        <f>L605/M605</f>
        <v>0.07964049565257933</v>
      </c>
      <c r="O605" s="7">
        <f>1/N605</f>
        <v>12.556426122237637</v>
      </c>
      <c r="P605" s="3">
        <f>IF(O605&gt;21,"",N605)</f>
        <v>0.07964049565257933</v>
      </c>
      <c r="Q605" s="3">
        <f>IF(ISNUMBER(P605),SUMIF(A:A,A605,P:P),"")</f>
        <v>0.9309039384681084</v>
      </c>
      <c r="R605" s="3">
        <f>_xlfn.IFERROR(P605*(1/Q605),"")</f>
        <v>0.0855517872054934</v>
      </c>
      <c r="S605" s="8">
        <f>_xlfn.IFERROR(1/R605,"")</f>
        <v>11.688826530274852</v>
      </c>
    </row>
    <row r="606" spans="1:19" ht="15">
      <c r="A606" s="1">
        <v>67</v>
      </c>
      <c r="B606" s="5">
        <v>0.7048611111111112</v>
      </c>
      <c r="C606" s="1" t="s">
        <v>660</v>
      </c>
      <c r="D606" s="1">
        <v>1</v>
      </c>
      <c r="E606" s="1">
        <v>4</v>
      </c>
      <c r="F606" s="1" t="s">
        <v>664</v>
      </c>
      <c r="G606" s="2">
        <v>51.8783333333333</v>
      </c>
      <c r="H606" s="6">
        <f>1+_xlfn.COUNTIFS(A:A,A606,O:O,"&lt;"&amp;O606)</f>
        <v>6</v>
      </c>
      <c r="I606" s="2">
        <f>_xlfn.AVERAGEIF(A:A,A606,G:G)</f>
        <v>51.193203333333315</v>
      </c>
      <c r="J606" s="2">
        <f>G606-I606</f>
        <v>0.6851299999999867</v>
      </c>
      <c r="K606" s="2">
        <f>90+J606</f>
        <v>90.68512999999999</v>
      </c>
      <c r="L606" s="2">
        <f>EXP(0.06*K606)</f>
        <v>230.697608765434</v>
      </c>
      <c r="M606" s="2">
        <f>SUMIF(A:A,A606,L:L)</f>
        <v>3399.1829610128516</v>
      </c>
      <c r="N606" s="3">
        <f>L606/M606</f>
        <v>0.0678685470630546</v>
      </c>
      <c r="O606" s="7">
        <f>1/N606</f>
        <v>14.734365818542283</v>
      </c>
      <c r="P606" s="3">
        <f>IF(O606&gt;21,"",N606)</f>
        <v>0.0678685470630546</v>
      </c>
      <c r="Q606" s="3">
        <f>IF(ISNUMBER(P606),SUMIF(A:A,A606,P:P),"")</f>
        <v>0.9309039384681084</v>
      </c>
      <c r="R606" s="3">
        <f>_xlfn.IFERROR(P606*(1/Q606),"")</f>
        <v>0.07290606931445451</v>
      </c>
      <c r="S606" s="8">
        <f>_xlfn.IFERROR(1/R606,"")</f>
        <v>13.716279171310886</v>
      </c>
    </row>
    <row r="607" spans="1:19" ht="15">
      <c r="A607" s="1">
        <v>67</v>
      </c>
      <c r="B607" s="5">
        <v>0.7048611111111112</v>
      </c>
      <c r="C607" s="1" t="s">
        <v>660</v>
      </c>
      <c r="D607" s="1">
        <v>1</v>
      </c>
      <c r="E607" s="1">
        <v>9</v>
      </c>
      <c r="F607" s="1" t="s">
        <v>669</v>
      </c>
      <c r="G607" s="2">
        <v>46.6285333333333</v>
      </c>
      <c r="H607" s="6">
        <f>1+_xlfn.COUNTIFS(A:A,A607,O:O,"&lt;"&amp;O607)</f>
        <v>7</v>
      </c>
      <c r="I607" s="2">
        <f>_xlfn.AVERAGEIF(A:A,A607,G:G)</f>
        <v>51.193203333333315</v>
      </c>
      <c r="J607" s="2">
        <f>G607-I607</f>
        <v>-4.564670000000014</v>
      </c>
      <c r="K607" s="2">
        <f>90+J607</f>
        <v>85.43533</v>
      </c>
      <c r="L607" s="2">
        <f>EXP(0.06*K607)</f>
        <v>168.36256853618983</v>
      </c>
      <c r="M607" s="2">
        <f>SUMIF(A:A,A607,L:L)</f>
        <v>3399.1829610128516</v>
      </c>
      <c r="N607" s="3">
        <f>L607/M607</f>
        <v>0.04953030491951601</v>
      </c>
      <c r="O607" s="7">
        <f>1/N607</f>
        <v>20.189659676534284</v>
      </c>
      <c r="P607" s="3">
        <f>IF(O607&gt;21,"",N607)</f>
        <v>0.04953030491951601</v>
      </c>
      <c r="Q607" s="3">
        <f>IF(ISNUMBER(P607),SUMIF(A:A,A607,P:P),"")</f>
        <v>0.9309039384681084</v>
      </c>
      <c r="R607" s="3">
        <f>_xlfn.IFERROR(P607*(1/Q607),"")</f>
        <v>0.05320667672866749</v>
      </c>
      <c r="S607" s="8">
        <f>_xlfn.IFERROR(1/R607,"")</f>
        <v>18.794633709216516</v>
      </c>
    </row>
    <row r="608" spans="1:19" ht="15">
      <c r="A608" s="1">
        <v>67</v>
      </c>
      <c r="B608" s="5">
        <v>0.7048611111111112</v>
      </c>
      <c r="C608" s="1" t="s">
        <v>660</v>
      </c>
      <c r="D608" s="1">
        <v>1</v>
      </c>
      <c r="E608" s="1">
        <v>6</v>
      </c>
      <c r="F608" s="1" t="s">
        <v>666</v>
      </c>
      <c r="G608" s="2">
        <v>41.4985</v>
      </c>
      <c r="H608" s="6">
        <f>1+_xlfn.COUNTIFS(A:A,A608,O:O,"&lt;"&amp;O608)</f>
        <v>8</v>
      </c>
      <c r="I608" s="2">
        <f>_xlfn.AVERAGEIF(A:A,A608,G:G)</f>
        <v>51.193203333333315</v>
      </c>
      <c r="J608" s="2">
        <f>G608-I608</f>
        <v>-9.694703333333315</v>
      </c>
      <c r="K608" s="2">
        <f>90+J608</f>
        <v>80.30529666666669</v>
      </c>
      <c r="L608" s="2">
        <f>EXP(0.06*K608)</f>
        <v>123.75673200381523</v>
      </c>
      <c r="M608" s="2">
        <f>SUMIF(A:A,A608,L:L)</f>
        <v>3399.1829610128516</v>
      </c>
      <c r="N608" s="3">
        <f>L608/M608</f>
        <v>0.036407787819382205</v>
      </c>
      <c r="O608" s="7">
        <f>1/N608</f>
        <v>27.466650952839153</v>
      </c>
      <c r="P608" s="3">
        <f>IF(O608&gt;21,"",N608)</f>
      </c>
      <c r="Q608" s="3">
        <f>IF(ISNUMBER(P608),SUMIF(A:A,A608,P:P),"")</f>
      </c>
      <c r="R608" s="3">
        <f>_xlfn.IFERROR(P608*(1/Q608),"")</f>
      </c>
      <c r="S608" s="8">
        <f>_xlfn.IFERROR(1/R608,"")</f>
      </c>
    </row>
    <row r="609" spans="1:19" ht="15">
      <c r="A609" s="1">
        <v>67</v>
      </c>
      <c r="B609" s="5">
        <v>0.7048611111111112</v>
      </c>
      <c r="C609" s="1" t="s">
        <v>660</v>
      </c>
      <c r="D609" s="1">
        <v>1</v>
      </c>
      <c r="E609" s="1">
        <v>8</v>
      </c>
      <c r="F609" s="1" t="s">
        <v>668</v>
      </c>
      <c r="G609" s="2">
        <v>25.8555</v>
      </c>
      <c r="H609" s="6">
        <f>1+_xlfn.COUNTIFS(A:A,A609,O:O,"&lt;"&amp;O609)</f>
        <v>10</v>
      </c>
      <c r="I609" s="2">
        <f>_xlfn.AVERAGEIF(A:A,A609,G:G)</f>
        <v>51.193203333333315</v>
      </c>
      <c r="J609" s="2">
        <f>G609-I609</f>
        <v>-25.337703333333316</v>
      </c>
      <c r="K609" s="2">
        <f>90+J609</f>
        <v>64.66229666666669</v>
      </c>
      <c r="L609" s="2">
        <f>EXP(0.06*K609)</f>
        <v>48.41151990656237</v>
      </c>
      <c r="M609" s="2">
        <f>SUMIF(A:A,A609,L:L)</f>
        <v>3399.1829610128516</v>
      </c>
      <c r="N609" s="3">
        <f>L609/M609</f>
        <v>0.01424210478277322</v>
      </c>
      <c r="O609" s="7">
        <f>1/N609</f>
        <v>70.21434087534358</v>
      </c>
      <c r="P609" s="3">
        <f>IF(O609&gt;21,"",N609)</f>
      </c>
      <c r="Q609" s="3">
        <f>IF(ISNUMBER(P609),SUMIF(A:A,A609,P:P),"")</f>
      </c>
      <c r="R609" s="3">
        <f>_xlfn.IFERROR(P609*(1/Q609),"")</f>
      </c>
      <c r="S609" s="8">
        <f>_xlfn.IFERROR(1/R609,"")</f>
      </c>
    </row>
    <row r="610" spans="1:19" ht="15">
      <c r="A610" s="1">
        <v>67</v>
      </c>
      <c r="B610" s="5">
        <v>0.7048611111111112</v>
      </c>
      <c r="C610" s="1" t="s">
        <v>660</v>
      </c>
      <c r="D610" s="1">
        <v>1</v>
      </c>
      <c r="E610" s="1">
        <v>10</v>
      </c>
      <c r="F610" s="1" t="s">
        <v>670</v>
      </c>
      <c r="G610" s="2">
        <v>30.1664</v>
      </c>
      <c r="H610" s="6">
        <f>1+_xlfn.COUNTIFS(A:A,A610,O:O,"&lt;"&amp;O610)</f>
        <v>9</v>
      </c>
      <c r="I610" s="2">
        <f>_xlfn.AVERAGEIF(A:A,A610,G:G)</f>
        <v>51.193203333333315</v>
      </c>
      <c r="J610" s="2">
        <f>G610-I610</f>
        <v>-21.026803333333316</v>
      </c>
      <c r="K610" s="2">
        <f>90+J610</f>
        <v>68.97319666666668</v>
      </c>
      <c r="L610" s="2">
        <f>EXP(0.06*K610)</f>
        <v>62.701903121924566</v>
      </c>
      <c r="M610" s="2">
        <f>SUMIF(A:A,A610,L:L)</f>
        <v>3399.1829610128516</v>
      </c>
      <c r="N610" s="3">
        <f>L610/M610</f>
        <v>0.018446168929736377</v>
      </c>
      <c r="O610" s="7">
        <f>1/N610</f>
        <v>54.211798873203286</v>
      </c>
      <c r="P610" s="3">
        <f>IF(O610&gt;21,"",N610)</f>
      </c>
      <c r="Q610" s="3">
        <f>IF(ISNUMBER(P610),SUMIF(A:A,A610,P:P),"")</f>
      </c>
      <c r="R610" s="3">
        <f>_xlfn.IFERROR(P610*(1/Q610),"")</f>
      </c>
      <c r="S610" s="8">
        <f>_xlfn.IFERROR(1/R610,"")</f>
      </c>
    </row>
    <row r="611" spans="1:19" ht="15">
      <c r="A611" s="1">
        <v>58</v>
      </c>
      <c r="B611" s="5">
        <v>0.7076388888888889</v>
      </c>
      <c r="C611" s="1" t="s">
        <v>514</v>
      </c>
      <c r="D611" s="1">
        <v>7</v>
      </c>
      <c r="E611" s="1">
        <v>2</v>
      </c>
      <c r="F611" s="1" t="s">
        <v>555</v>
      </c>
      <c r="G611" s="2">
        <v>69.44773333333329</v>
      </c>
      <c r="H611" s="6">
        <f>1+_xlfn.COUNTIFS(A:A,A611,O:O,"&lt;"&amp;O611)</f>
        <v>1</v>
      </c>
      <c r="I611" s="2">
        <f>_xlfn.AVERAGEIF(A:A,A611,G:G)</f>
        <v>52.009440740740736</v>
      </c>
      <c r="J611" s="2">
        <f>G611-I611</f>
        <v>17.438292592592553</v>
      </c>
      <c r="K611" s="2">
        <f>90+J611</f>
        <v>107.43829259259255</v>
      </c>
      <c r="L611" s="2">
        <f>EXP(0.06*K611)</f>
        <v>630.364078947745</v>
      </c>
      <c r="M611" s="2">
        <f>SUMIF(A:A,A611,L:L)</f>
        <v>2626.4356879936586</v>
      </c>
      <c r="N611" s="3">
        <f>L611/M611</f>
        <v>0.2400074297761625</v>
      </c>
      <c r="O611" s="7">
        <f>1/N611</f>
        <v>4.166537681490225</v>
      </c>
      <c r="P611" s="3">
        <f>IF(O611&gt;21,"",N611)</f>
        <v>0.2400074297761625</v>
      </c>
      <c r="Q611" s="3">
        <f>IF(ISNUMBER(P611),SUMIF(A:A,A611,P:P),"")</f>
        <v>0.958403402157893</v>
      </c>
      <c r="R611" s="3">
        <f>_xlfn.IFERROR(P611*(1/Q611),"")</f>
        <v>0.25042422557742783</v>
      </c>
      <c r="S611" s="8">
        <f>_xlfn.IFERROR(1/R611,"")</f>
        <v>3.993223889159291</v>
      </c>
    </row>
    <row r="612" spans="1:19" ht="15">
      <c r="A612" s="1">
        <v>58</v>
      </c>
      <c r="B612" s="5">
        <v>0.7076388888888889</v>
      </c>
      <c r="C612" s="1" t="s">
        <v>514</v>
      </c>
      <c r="D612" s="1">
        <v>7</v>
      </c>
      <c r="E612" s="1">
        <v>1</v>
      </c>
      <c r="F612" s="1" t="s">
        <v>554</v>
      </c>
      <c r="G612" s="2">
        <v>62.4503666666666</v>
      </c>
      <c r="H612" s="6">
        <f>1+_xlfn.COUNTIFS(A:A,A612,O:O,"&lt;"&amp;O612)</f>
        <v>2</v>
      </c>
      <c r="I612" s="2">
        <f>_xlfn.AVERAGEIF(A:A,A612,G:G)</f>
        <v>52.009440740740736</v>
      </c>
      <c r="J612" s="2">
        <f>G612-I612</f>
        <v>10.440925925925868</v>
      </c>
      <c r="K612" s="2">
        <f>90+J612</f>
        <v>100.44092592592587</v>
      </c>
      <c r="L612" s="2">
        <f>EXP(0.06*K612)</f>
        <v>414.2441588050312</v>
      </c>
      <c r="M612" s="2">
        <f>SUMIF(A:A,A612,L:L)</f>
        <v>2626.4356879936586</v>
      </c>
      <c r="N612" s="3">
        <f>L612/M612</f>
        <v>0.15772103642159746</v>
      </c>
      <c r="O612" s="7">
        <f>1/N612</f>
        <v>6.340308323405523</v>
      </c>
      <c r="P612" s="3">
        <f>IF(O612&gt;21,"",N612)</f>
        <v>0.15772103642159746</v>
      </c>
      <c r="Q612" s="3">
        <f>IF(ISNUMBER(P612),SUMIF(A:A,A612,P:P),"")</f>
        <v>0.958403402157893</v>
      </c>
      <c r="R612" s="3">
        <f>_xlfn.IFERROR(P612*(1/Q612),"")</f>
        <v>0.16456644046388053</v>
      </c>
      <c r="S612" s="8">
        <f>_xlfn.IFERROR(1/R612,"")</f>
        <v>6.07657306788186</v>
      </c>
    </row>
    <row r="613" spans="1:19" ht="15">
      <c r="A613" s="1">
        <v>58</v>
      </c>
      <c r="B613" s="5">
        <v>0.7076388888888889</v>
      </c>
      <c r="C613" s="1" t="s">
        <v>514</v>
      </c>
      <c r="D613" s="1">
        <v>7</v>
      </c>
      <c r="E613" s="1">
        <v>9</v>
      </c>
      <c r="F613" s="1" t="s">
        <v>560</v>
      </c>
      <c r="G613" s="2">
        <v>61.848966666666705</v>
      </c>
      <c r="H613" s="6">
        <f>1+_xlfn.COUNTIFS(A:A,A613,O:O,"&lt;"&amp;O613)</f>
        <v>3</v>
      </c>
      <c r="I613" s="2">
        <f>_xlfn.AVERAGEIF(A:A,A613,G:G)</f>
        <v>52.009440740740736</v>
      </c>
      <c r="J613" s="2">
        <f>G613-I613</f>
        <v>9.839525925925969</v>
      </c>
      <c r="K613" s="2">
        <f>90+J613</f>
        <v>99.83952592592597</v>
      </c>
      <c r="L613" s="2">
        <f>EXP(0.06*K613)</f>
        <v>399.56304221811274</v>
      </c>
      <c r="M613" s="2">
        <f>SUMIF(A:A,A613,L:L)</f>
        <v>2626.4356879936586</v>
      </c>
      <c r="N613" s="3">
        <f>L613/M613</f>
        <v>0.15213128729732578</v>
      </c>
      <c r="O613" s="7">
        <f>1/N613</f>
        <v>6.573269823488691</v>
      </c>
      <c r="P613" s="3">
        <f>IF(O613&gt;21,"",N613)</f>
        <v>0.15213128729732578</v>
      </c>
      <c r="Q613" s="3">
        <f>IF(ISNUMBER(P613),SUMIF(A:A,A613,P:P),"")</f>
        <v>0.958403402157893</v>
      </c>
      <c r="R613" s="3">
        <f>_xlfn.IFERROR(P613*(1/Q613),"")</f>
        <v>0.1587340852033649</v>
      </c>
      <c r="S613" s="8">
        <f>_xlfn.IFERROR(1/R613,"")</f>
        <v>6.2998441621333745</v>
      </c>
    </row>
    <row r="614" spans="1:19" ht="15">
      <c r="A614" s="1">
        <v>58</v>
      </c>
      <c r="B614" s="5">
        <v>0.7076388888888889</v>
      </c>
      <c r="C614" s="1" t="s">
        <v>514</v>
      </c>
      <c r="D614" s="1">
        <v>7</v>
      </c>
      <c r="E614" s="1">
        <v>3</v>
      </c>
      <c r="F614" s="1" t="s">
        <v>556</v>
      </c>
      <c r="G614" s="2">
        <v>61.8219666666666</v>
      </c>
      <c r="H614" s="6">
        <f>1+_xlfn.COUNTIFS(A:A,A614,O:O,"&lt;"&amp;O614)</f>
        <v>4</v>
      </c>
      <c r="I614" s="2">
        <f>_xlfn.AVERAGEIF(A:A,A614,G:G)</f>
        <v>52.009440740740736</v>
      </c>
      <c r="J614" s="2">
        <f>G614-I614</f>
        <v>9.812525925925861</v>
      </c>
      <c r="K614" s="2">
        <f>90+J614</f>
        <v>99.81252592592585</v>
      </c>
      <c r="L614" s="2">
        <f>EXP(0.06*K614)</f>
        <v>398.9162741133296</v>
      </c>
      <c r="M614" s="2">
        <f>SUMIF(A:A,A614,L:L)</f>
        <v>2626.4356879936586</v>
      </c>
      <c r="N614" s="3">
        <f>L614/M614</f>
        <v>0.15188503413082347</v>
      </c>
      <c r="O614" s="7">
        <f>1/N614</f>
        <v>6.583927150707079</v>
      </c>
      <c r="P614" s="3">
        <f>IF(O614&gt;21,"",N614)</f>
        <v>0.15188503413082347</v>
      </c>
      <c r="Q614" s="3">
        <f>IF(ISNUMBER(P614),SUMIF(A:A,A614,P:P),"")</f>
        <v>0.958403402157893</v>
      </c>
      <c r="R614" s="3">
        <f>_xlfn.IFERROR(P614*(1/Q614),"")</f>
        <v>0.1584771441637694</v>
      </c>
      <c r="S614" s="8">
        <f>_xlfn.IFERROR(1/R614,"")</f>
        <v>6.3100581807973875</v>
      </c>
    </row>
    <row r="615" spans="1:19" ht="15">
      <c r="A615" s="1">
        <v>58</v>
      </c>
      <c r="B615" s="5">
        <v>0.7076388888888889</v>
      </c>
      <c r="C615" s="1" t="s">
        <v>514</v>
      </c>
      <c r="D615" s="1">
        <v>7</v>
      </c>
      <c r="E615" s="1">
        <v>7</v>
      </c>
      <c r="F615" s="1" t="s">
        <v>559</v>
      </c>
      <c r="G615" s="2">
        <v>57.453366666666604</v>
      </c>
      <c r="H615" s="6">
        <f>1+_xlfn.COUNTIFS(A:A,A615,O:O,"&lt;"&amp;O615)</f>
        <v>5</v>
      </c>
      <c r="I615" s="2">
        <f>_xlfn.AVERAGEIF(A:A,A615,G:G)</f>
        <v>52.009440740740736</v>
      </c>
      <c r="J615" s="2">
        <f>G615-I615</f>
        <v>5.443925925925868</v>
      </c>
      <c r="K615" s="2">
        <f>90+J615</f>
        <v>95.44392592592587</v>
      </c>
      <c r="L615" s="2">
        <f>EXP(0.06*K615)</f>
        <v>306.93486395720385</v>
      </c>
      <c r="M615" s="2">
        <f>SUMIF(A:A,A615,L:L)</f>
        <v>2626.4356879936586</v>
      </c>
      <c r="N615" s="3">
        <f>L615/M615</f>
        <v>0.11686365113005003</v>
      </c>
      <c r="O615" s="7">
        <f>1/N615</f>
        <v>8.556980637950156</v>
      </c>
      <c r="P615" s="3">
        <f>IF(O615&gt;21,"",N615)</f>
        <v>0.11686365113005003</v>
      </c>
      <c r="Q615" s="3">
        <f>IF(ISNUMBER(P615),SUMIF(A:A,A615,P:P),"")</f>
        <v>0.958403402157893</v>
      </c>
      <c r="R615" s="3">
        <f>_xlfn.IFERROR(P615*(1/Q615),"")</f>
        <v>0.12193576407066763</v>
      </c>
      <c r="S615" s="8">
        <f>_xlfn.IFERROR(1/R615,"")</f>
        <v>8.201039355610648</v>
      </c>
    </row>
    <row r="616" spans="1:19" ht="15">
      <c r="A616" s="1">
        <v>58</v>
      </c>
      <c r="B616" s="5">
        <v>0.7076388888888889</v>
      </c>
      <c r="C616" s="1" t="s">
        <v>514</v>
      </c>
      <c r="D616" s="1">
        <v>7</v>
      </c>
      <c r="E616" s="1">
        <v>6</v>
      </c>
      <c r="F616" s="1" t="s">
        <v>558</v>
      </c>
      <c r="G616" s="2">
        <v>49.9949666666667</v>
      </c>
      <c r="H616" s="6">
        <f>1+_xlfn.COUNTIFS(A:A,A616,O:O,"&lt;"&amp;O616)</f>
        <v>6</v>
      </c>
      <c r="I616" s="2">
        <f>_xlfn.AVERAGEIF(A:A,A616,G:G)</f>
        <v>52.009440740740736</v>
      </c>
      <c r="J616" s="2">
        <f>G616-I616</f>
        <v>-2.0144740740740374</v>
      </c>
      <c r="K616" s="2">
        <f>90+J616</f>
        <v>87.98552592592597</v>
      </c>
      <c r="L616" s="2">
        <f>EXP(0.06*K616)</f>
        <v>196.1994130537246</v>
      </c>
      <c r="M616" s="2">
        <f>SUMIF(A:A,A616,L:L)</f>
        <v>2626.4356879936586</v>
      </c>
      <c r="N616" s="3">
        <f>L616/M616</f>
        <v>0.07470177699405306</v>
      </c>
      <c r="O616" s="7">
        <f>1/N616</f>
        <v>13.386562411756405</v>
      </c>
      <c r="P616" s="3">
        <f>IF(O616&gt;21,"",N616)</f>
        <v>0.07470177699405306</v>
      </c>
      <c r="Q616" s="3">
        <f>IF(ISNUMBER(P616),SUMIF(A:A,A616,P:P),"")</f>
        <v>0.958403402157893</v>
      </c>
      <c r="R616" s="3">
        <f>_xlfn.IFERROR(P616*(1/Q616),"")</f>
        <v>0.07794398144440878</v>
      </c>
      <c r="S616" s="8">
        <f>_xlfn.IFERROR(1/R616,"")</f>
        <v>12.829726958626306</v>
      </c>
    </row>
    <row r="617" spans="1:19" ht="15">
      <c r="A617" s="1">
        <v>58</v>
      </c>
      <c r="B617" s="5">
        <v>0.7076388888888889</v>
      </c>
      <c r="C617" s="1" t="s">
        <v>514</v>
      </c>
      <c r="D617" s="1">
        <v>7</v>
      </c>
      <c r="E617" s="1">
        <v>4</v>
      </c>
      <c r="F617" s="1" t="s">
        <v>557</v>
      </c>
      <c r="G617" s="2">
        <v>47.7002333333334</v>
      </c>
      <c r="H617" s="6">
        <f>1+_xlfn.COUNTIFS(A:A,A617,O:O,"&lt;"&amp;O617)</f>
        <v>7</v>
      </c>
      <c r="I617" s="2">
        <f>_xlfn.AVERAGEIF(A:A,A617,G:G)</f>
        <v>52.009440740740736</v>
      </c>
      <c r="J617" s="2">
        <f>G617-I617</f>
        <v>-4.309207407407335</v>
      </c>
      <c r="K617" s="2">
        <f>90+J617</f>
        <v>85.69079259259266</v>
      </c>
      <c r="L617" s="2">
        <f>EXP(0.06*K617)</f>
        <v>170.96306782688157</v>
      </c>
      <c r="M617" s="2">
        <f>SUMIF(A:A,A617,L:L)</f>
        <v>2626.4356879936586</v>
      </c>
      <c r="N617" s="3">
        <f>L617/M617</f>
        <v>0.06509318640788068</v>
      </c>
      <c r="O617" s="7">
        <f>1/N617</f>
        <v>15.36259100505383</v>
      </c>
      <c r="P617" s="3">
        <f>IF(O617&gt;21,"",N617)</f>
        <v>0.06509318640788068</v>
      </c>
      <c r="Q617" s="3">
        <f>IF(ISNUMBER(P617),SUMIF(A:A,A617,P:P),"")</f>
        <v>0.958403402157893</v>
      </c>
      <c r="R617" s="3">
        <f>_xlfn.IFERROR(P617*(1/Q617),"")</f>
        <v>0.06791835907648087</v>
      </c>
      <c r="S617" s="8">
        <f>_xlfn.IFERROR(1/R617,"")</f>
        <v>14.723559485203836</v>
      </c>
    </row>
    <row r="618" spans="1:19" ht="15">
      <c r="A618" s="1">
        <v>58</v>
      </c>
      <c r="B618" s="5">
        <v>0.7076388888888889</v>
      </c>
      <c r="C618" s="1" t="s">
        <v>514</v>
      </c>
      <c r="D618" s="1">
        <v>7</v>
      </c>
      <c r="E618" s="1">
        <v>11</v>
      </c>
      <c r="F618" s="1" t="s">
        <v>561</v>
      </c>
      <c r="G618" s="2">
        <v>28.5267666666667</v>
      </c>
      <c r="H618" s="6">
        <f>1+_xlfn.COUNTIFS(A:A,A618,O:O,"&lt;"&amp;O618)</f>
        <v>9</v>
      </c>
      <c r="I618" s="2">
        <f>_xlfn.AVERAGEIF(A:A,A618,G:G)</f>
        <v>52.009440740740736</v>
      </c>
      <c r="J618" s="2">
        <f>G618-I618</f>
        <v>-23.482674074074037</v>
      </c>
      <c r="K618" s="2">
        <f>90+J618</f>
        <v>66.51732592592596</v>
      </c>
      <c r="L618" s="2">
        <f>EXP(0.06*K618)</f>
        <v>54.11111164189712</v>
      </c>
      <c r="M618" s="2">
        <f>SUMIF(A:A,A618,L:L)</f>
        <v>2626.4356879936586</v>
      </c>
      <c r="N618" s="3">
        <f>L618/M618</f>
        <v>0.0206024887223615</v>
      </c>
      <c r="O618" s="7">
        <f>1/N618</f>
        <v>48.53782538002904</v>
      </c>
      <c r="P618" s="3">
        <f>IF(O618&gt;21,"",N618)</f>
      </c>
      <c r="Q618" s="3">
        <f>IF(ISNUMBER(P618),SUMIF(A:A,A618,P:P),"")</f>
      </c>
      <c r="R618" s="3">
        <f>_xlfn.IFERROR(P618*(1/Q618),"")</f>
      </c>
      <c r="S618" s="8">
        <f>_xlfn.IFERROR(1/R618,"")</f>
      </c>
    </row>
    <row r="619" spans="1:19" ht="15">
      <c r="A619" s="1">
        <v>58</v>
      </c>
      <c r="B619" s="5">
        <v>0.7076388888888889</v>
      </c>
      <c r="C619" s="1" t="s">
        <v>514</v>
      </c>
      <c r="D619" s="1">
        <v>7</v>
      </c>
      <c r="E619" s="1">
        <v>12</v>
      </c>
      <c r="F619" s="1" t="s">
        <v>562</v>
      </c>
      <c r="G619" s="2">
        <v>28.8406</v>
      </c>
      <c r="H619" s="6">
        <f>1+_xlfn.COUNTIFS(A:A,A619,O:O,"&lt;"&amp;O619)</f>
        <v>8</v>
      </c>
      <c r="I619" s="2">
        <f>_xlfn.AVERAGEIF(A:A,A619,G:G)</f>
        <v>52.009440740740736</v>
      </c>
      <c r="J619" s="2">
        <f>G619-I619</f>
        <v>-23.168840740740738</v>
      </c>
      <c r="K619" s="2">
        <f>90+J619</f>
        <v>66.83115925925927</v>
      </c>
      <c r="L619" s="2">
        <f>EXP(0.06*K619)</f>
        <v>55.13967742973268</v>
      </c>
      <c r="M619" s="2">
        <f>SUMIF(A:A,A619,L:L)</f>
        <v>2626.4356879936586</v>
      </c>
      <c r="N619" s="3">
        <f>L619/M619</f>
        <v>0.020994109119745488</v>
      </c>
      <c r="O619" s="7">
        <f>1/N619</f>
        <v>47.632409372373644</v>
      </c>
      <c r="P619" s="3">
        <f>IF(O619&gt;21,"",N619)</f>
      </c>
      <c r="Q619" s="3">
        <f>IF(ISNUMBER(P619),SUMIF(A:A,A619,P:P),"")</f>
      </c>
      <c r="R619" s="3">
        <f>_xlfn.IFERROR(P619*(1/Q619),"")</f>
      </c>
      <c r="S619" s="8">
        <f>_xlfn.IFERROR(1/R619,"")</f>
      </c>
    </row>
    <row r="620" spans="1:19" ht="15">
      <c r="A620" s="1">
        <v>4</v>
      </c>
      <c r="B620" s="5">
        <v>0.7138888888888889</v>
      </c>
      <c r="C620" s="1" t="s">
        <v>27</v>
      </c>
      <c r="D620" s="1">
        <v>5</v>
      </c>
      <c r="E620" s="1">
        <v>2</v>
      </c>
      <c r="F620" s="1" t="s">
        <v>62</v>
      </c>
      <c r="G620" s="2">
        <v>71.3744333333334</v>
      </c>
      <c r="H620" s="6">
        <f>1+_xlfn.COUNTIFS(A:A,A620,O:O,"&lt;"&amp;O620)</f>
        <v>1</v>
      </c>
      <c r="I620" s="2">
        <f>_xlfn.AVERAGEIF(A:A,A620,G:G)</f>
        <v>50.39646944444445</v>
      </c>
      <c r="J620" s="2">
        <f>G620-I620</f>
        <v>20.97796388888895</v>
      </c>
      <c r="K620" s="2">
        <f>90+J620</f>
        <v>110.97796388888895</v>
      </c>
      <c r="L620" s="2">
        <f>EXP(0.06*K620)</f>
        <v>779.5196006457029</v>
      </c>
      <c r="M620" s="2">
        <f>SUMIF(A:A,A620,L:L)</f>
        <v>3268.239387334634</v>
      </c>
      <c r="N620" s="3">
        <f>L620/M620</f>
        <v>0.2385136179640222</v>
      </c>
      <c r="O620" s="7">
        <f>1/N620</f>
        <v>4.192632724857</v>
      </c>
      <c r="P620" s="3">
        <f>IF(O620&gt;21,"",N620)</f>
        <v>0.2385136179640222</v>
      </c>
      <c r="Q620" s="3">
        <f>IF(ISNUMBER(P620),SUMIF(A:A,A620,P:P),"")</f>
        <v>0.9105981869647632</v>
      </c>
      <c r="R620" s="3">
        <f>_xlfn.IFERROR(P620*(1/Q620),"")</f>
        <v>0.26193069718164486</v>
      </c>
      <c r="S620" s="8">
        <f>_xlfn.IFERROR(1/R620,"")</f>
        <v>3.8178037578639192</v>
      </c>
    </row>
    <row r="621" spans="1:19" ht="15">
      <c r="A621" s="1">
        <v>4</v>
      </c>
      <c r="B621" s="5">
        <v>0.7138888888888889</v>
      </c>
      <c r="C621" s="1" t="s">
        <v>27</v>
      </c>
      <c r="D621" s="1">
        <v>5</v>
      </c>
      <c r="E621" s="1">
        <v>6</v>
      </c>
      <c r="F621" s="1" t="s">
        <v>66</v>
      </c>
      <c r="G621" s="2">
        <v>60.9362333333333</v>
      </c>
      <c r="H621" s="6">
        <f>1+_xlfn.COUNTIFS(A:A,A621,O:O,"&lt;"&amp;O621)</f>
        <v>2</v>
      </c>
      <c r="I621" s="2">
        <f>_xlfn.AVERAGEIF(A:A,A621,G:G)</f>
        <v>50.39646944444445</v>
      </c>
      <c r="J621" s="2">
        <f>G621-I621</f>
        <v>10.53976388888885</v>
      </c>
      <c r="K621" s="2">
        <f>90+J621</f>
        <v>100.53976388888884</v>
      </c>
      <c r="L621" s="2">
        <f>EXP(0.06*K621)</f>
        <v>416.7080402644489</v>
      </c>
      <c r="M621" s="2">
        <f>SUMIF(A:A,A621,L:L)</f>
        <v>3268.239387334634</v>
      </c>
      <c r="N621" s="3">
        <f>L621/M621</f>
        <v>0.1275023004371443</v>
      </c>
      <c r="O621" s="7">
        <f>1/N621</f>
        <v>7.842995746519702</v>
      </c>
      <c r="P621" s="3">
        <f>IF(O621&gt;21,"",N621)</f>
        <v>0.1275023004371443</v>
      </c>
      <c r="Q621" s="3">
        <f>IF(ISNUMBER(P621),SUMIF(A:A,A621,P:P),"")</f>
        <v>0.9105981869647632</v>
      </c>
      <c r="R621" s="3">
        <f>_xlfn.IFERROR(P621*(1/Q621),"")</f>
        <v>0.14002037590491948</v>
      </c>
      <c r="S621" s="8">
        <f>_xlfn.IFERROR(1/R621,"")</f>
        <v>7.141817707153192</v>
      </c>
    </row>
    <row r="622" spans="1:19" ht="15">
      <c r="A622" s="1">
        <v>4</v>
      </c>
      <c r="B622" s="5">
        <v>0.7138888888888889</v>
      </c>
      <c r="C622" s="1" t="s">
        <v>27</v>
      </c>
      <c r="D622" s="1">
        <v>5</v>
      </c>
      <c r="E622" s="1">
        <v>5</v>
      </c>
      <c r="F622" s="1" t="s">
        <v>65</v>
      </c>
      <c r="G622" s="2">
        <v>59.2164</v>
      </c>
      <c r="H622" s="6">
        <f>1+_xlfn.COUNTIFS(A:A,A622,O:O,"&lt;"&amp;O622)</f>
        <v>3</v>
      </c>
      <c r="I622" s="2">
        <f>_xlfn.AVERAGEIF(A:A,A622,G:G)</f>
        <v>50.39646944444445</v>
      </c>
      <c r="J622" s="2">
        <f>G622-I622</f>
        <v>8.819930555555551</v>
      </c>
      <c r="K622" s="2">
        <f>90+J622</f>
        <v>98.81993055555554</v>
      </c>
      <c r="L622" s="2">
        <f>EXP(0.06*K622)</f>
        <v>375.85214449716665</v>
      </c>
      <c r="M622" s="2">
        <f>SUMIF(A:A,A622,L:L)</f>
        <v>3268.239387334634</v>
      </c>
      <c r="N622" s="3">
        <f>L622/M622</f>
        <v>0.1150014120610937</v>
      </c>
      <c r="O622" s="7">
        <f>1/N622</f>
        <v>8.695545403118677</v>
      </c>
      <c r="P622" s="3">
        <f>IF(O622&gt;21,"",N622)</f>
        <v>0.1150014120610937</v>
      </c>
      <c r="Q622" s="3">
        <f>IF(ISNUMBER(P622),SUMIF(A:A,A622,P:P),"")</f>
        <v>0.9105981869647632</v>
      </c>
      <c r="R622" s="3">
        <f>_xlfn.IFERROR(P622*(1/Q622),"")</f>
        <v>0.12629216015070302</v>
      </c>
      <c r="S622" s="8">
        <f>_xlfn.IFERROR(1/R622,"")</f>
        <v>7.918147878749648</v>
      </c>
    </row>
    <row r="623" spans="1:19" ht="15">
      <c r="A623" s="1">
        <v>4</v>
      </c>
      <c r="B623" s="5">
        <v>0.7138888888888889</v>
      </c>
      <c r="C623" s="1" t="s">
        <v>27</v>
      </c>
      <c r="D623" s="1">
        <v>5</v>
      </c>
      <c r="E623" s="1">
        <v>3</v>
      </c>
      <c r="F623" s="1" t="s">
        <v>63</v>
      </c>
      <c r="G623" s="2">
        <v>53.8584333333333</v>
      </c>
      <c r="H623" s="6">
        <f>1+_xlfn.COUNTIFS(A:A,A623,O:O,"&lt;"&amp;O623)</f>
        <v>4</v>
      </c>
      <c r="I623" s="2">
        <f>_xlfn.AVERAGEIF(A:A,A623,G:G)</f>
        <v>50.39646944444445</v>
      </c>
      <c r="J623" s="2">
        <f>G623-I623</f>
        <v>3.461963888888853</v>
      </c>
      <c r="K623" s="2">
        <f>90+J623</f>
        <v>93.46196388888885</v>
      </c>
      <c r="L623" s="2">
        <f>EXP(0.06*K623)</f>
        <v>272.5215880952685</v>
      </c>
      <c r="M623" s="2">
        <f>SUMIF(A:A,A623,L:L)</f>
        <v>3268.239387334634</v>
      </c>
      <c r="N623" s="3">
        <f>L623/M623</f>
        <v>0.0833848307291589</v>
      </c>
      <c r="O623" s="7">
        <f>1/N623</f>
        <v>11.992588954795458</v>
      </c>
      <c r="P623" s="3">
        <f>IF(O623&gt;21,"",N623)</f>
        <v>0.0833848307291589</v>
      </c>
      <c r="Q623" s="3">
        <f>IF(ISNUMBER(P623),SUMIF(A:A,A623,P:P),"")</f>
        <v>0.9105981869647632</v>
      </c>
      <c r="R623" s="3">
        <f>_xlfn.IFERROR(P623*(1/Q623),"")</f>
        <v>0.09157148775696562</v>
      </c>
      <c r="S623" s="8">
        <f>_xlfn.IFERROR(1/R623,"")</f>
        <v>10.92042975925039</v>
      </c>
    </row>
    <row r="624" spans="1:19" ht="15">
      <c r="A624" s="1">
        <v>4</v>
      </c>
      <c r="B624" s="5">
        <v>0.7138888888888889</v>
      </c>
      <c r="C624" s="1" t="s">
        <v>27</v>
      </c>
      <c r="D624" s="1">
        <v>5</v>
      </c>
      <c r="E624" s="1">
        <v>4</v>
      </c>
      <c r="F624" s="1" t="s">
        <v>64</v>
      </c>
      <c r="G624" s="2">
        <v>53.6231</v>
      </c>
      <c r="H624" s="6">
        <f>1+_xlfn.COUNTIFS(A:A,A624,O:O,"&lt;"&amp;O624)</f>
        <v>5</v>
      </c>
      <c r="I624" s="2">
        <f>_xlfn.AVERAGEIF(A:A,A624,G:G)</f>
        <v>50.39646944444445</v>
      </c>
      <c r="J624" s="2">
        <f>G624-I624</f>
        <v>3.226630555555552</v>
      </c>
      <c r="K624" s="2">
        <f>90+J624</f>
        <v>93.22663055555554</v>
      </c>
      <c r="L624" s="2">
        <f>EXP(0.06*K624)</f>
        <v>268.7006227699056</v>
      </c>
      <c r="M624" s="2">
        <f>SUMIF(A:A,A624,L:L)</f>
        <v>3268.239387334634</v>
      </c>
      <c r="N624" s="3">
        <f>L624/M624</f>
        <v>0.08221571033358133</v>
      </c>
      <c r="O624" s="7">
        <f>1/N624</f>
        <v>12.163125465225667</v>
      </c>
      <c r="P624" s="3">
        <f>IF(O624&gt;21,"",N624)</f>
        <v>0.08221571033358133</v>
      </c>
      <c r="Q624" s="3">
        <f>IF(ISNUMBER(P624),SUMIF(A:A,A624,P:P),"")</f>
        <v>0.9105981869647632</v>
      </c>
      <c r="R624" s="3">
        <f>_xlfn.IFERROR(P624*(1/Q624),"")</f>
        <v>0.09028758404145908</v>
      </c>
      <c r="S624" s="8">
        <f>_xlfn.IFERROR(1/R624,"")</f>
        <v>11.075719996459434</v>
      </c>
    </row>
    <row r="625" spans="1:19" ht="15">
      <c r="A625" s="1">
        <v>4</v>
      </c>
      <c r="B625" s="5">
        <v>0.7138888888888889</v>
      </c>
      <c r="C625" s="1" t="s">
        <v>27</v>
      </c>
      <c r="D625" s="1">
        <v>5</v>
      </c>
      <c r="E625" s="1">
        <v>1</v>
      </c>
      <c r="F625" s="1" t="s">
        <v>61</v>
      </c>
      <c r="G625" s="2">
        <v>52.9886</v>
      </c>
      <c r="H625" s="6">
        <f>1+_xlfn.COUNTIFS(A:A,A625,O:O,"&lt;"&amp;O625)</f>
        <v>6</v>
      </c>
      <c r="I625" s="2">
        <f>_xlfn.AVERAGEIF(A:A,A625,G:G)</f>
        <v>50.39646944444445</v>
      </c>
      <c r="J625" s="2">
        <f>G625-I625</f>
        <v>2.592130555555549</v>
      </c>
      <c r="K625" s="2">
        <f>90+J625</f>
        <v>92.59213055555554</v>
      </c>
      <c r="L625" s="2">
        <f>EXP(0.06*K625)</f>
        <v>258.6634596901942</v>
      </c>
      <c r="M625" s="2">
        <f>SUMIF(A:A,A625,L:L)</f>
        <v>3268.239387334634</v>
      </c>
      <c r="N625" s="3">
        <f>L625/M625</f>
        <v>0.07914458796763461</v>
      </c>
      <c r="O625" s="7">
        <f>1/N625</f>
        <v>12.635102736385967</v>
      </c>
      <c r="P625" s="3">
        <f>IF(O625&gt;21,"",N625)</f>
        <v>0.07914458796763461</v>
      </c>
      <c r="Q625" s="3">
        <f>IF(ISNUMBER(P625),SUMIF(A:A,A625,P:P),"")</f>
        <v>0.9105981869647632</v>
      </c>
      <c r="R625" s="3">
        <f>_xlfn.IFERROR(P625*(1/Q625),"")</f>
        <v>0.0869149412996769</v>
      </c>
      <c r="S625" s="8">
        <f>_xlfn.IFERROR(1/R625,"")</f>
        <v>11.50550164386658</v>
      </c>
    </row>
    <row r="626" spans="1:19" ht="15">
      <c r="A626" s="1">
        <v>4</v>
      </c>
      <c r="B626" s="5">
        <v>0.7138888888888889</v>
      </c>
      <c r="C626" s="1" t="s">
        <v>27</v>
      </c>
      <c r="D626" s="1">
        <v>5</v>
      </c>
      <c r="E626" s="1">
        <v>7</v>
      </c>
      <c r="F626" s="1" t="s">
        <v>67</v>
      </c>
      <c r="G626" s="2">
        <v>50.877700000000004</v>
      </c>
      <c r="H626" s="6">
        <f>1+_xlfn.COUNTIFS(A:A,A626,O:O,"&lt;"&amp;O626)</f>
        <v>7</v>
      </c>
      <c r="I626" s="2">
        <f>_xlfn.AVERAGEIF(A:A,A626,G:G)</f>
        <v>50.39646944444445</v>
      </c>
      <c r="J626" s="2">
        <f>G626-I626</f>
        <v>0.4812305555555554</v>
      </c>
      <c r="K626" s="2">
        <f>90+J626</f>
        <v>90.48123055555556</v>
      </c>
      <c r="L626" s="2">
        <f>EXP(0.06*K626)</f>
        <v>227.8924559697836</v>
      </c>
      <c r="M626" s="2">
        <f>SUMIF(A:A,A626,L:L)</f>
        <v>3268.239387334634</v>
      </c>
      <c r="N626" s="3">
        <f>L626/M626</f>
        <v>0.06972942583487987</v>
      </c>
      <c r="O626" s="7">
        <f>1/N626</f>
        <v>14.34114777264927</v>
      </c>
      <c r="P626" s="3">
        <f>IF(O626&gt;21,"",N626)</f>
        <v>0.06972942583487987</v>
      </c>
      <c r="Q626" s="3">
        <f>IF(ISNUMBER(P626),SUMIF(A:A,A626,P:P),"")</f>
        <v>0.9105981869647632</v>
      </c>
      <c r="R626" s="3">
        <f>_xlfn.IFERROR(P626*(1/Q626),"")</f>
        <v>0.07657540596177152</v>
      </c>
      <c r="S626" s="8">
        <f>_xlfn.IFERROR(1/R626,"")</f>
        <v>13.059023160768179</v>
      </c>
    </row>
    <row r="627" spans="1:19" ht="15">
      <c r="A627" s="1">
        <v>4</v>
      </c>
      <c r="B627" s="5">
        <v>0.7138888888888889</v>
      </c>
      <c r="C627" s="1" t="s">
        <v>27</v>
      </c>
      <c r="D627" s="1">
        <v>5</v>
      </c>
      <c r="E627" s="1">
        <v>8</v>
      </c>
      <c r="F627" s="1" t="s">
        <v>68</v>
      </c>
      <c r="G627" s="2">
        <v>47.8716333333334</v>
      </c>
      <c r="H627" s="6">
        <f>1+_xlfn.COUNTIFS(A:A,A627,O:O,"&lt;"&amp;O627)</f>
        <v>8</v>
      </c>
      <c r="I627" s="2">
        <f>_xlfn.AVERAGEIF(A:A,A627,G:G)</f>
        <v>50.39646944444445</v>
      </c>
      <c r="J627" s="2">
        <f>G627-I627</f>
        <v>-2.5248361111110498</v>
      </c>
      <c r="K627" s="2">
        <f>90+J627</f>
        <v>87.47516388888894</v>
      </c>
      <c r="L627" s="2">
        <f>EXP(0.06*K627)</f>
        <v>190.28250443793527</v>
      </c>
      <c r="M627" s="2">
        <f>SUMIF(A:A,A627,L:L)</f>
        <v>3268.239387334634</v>
      </c>
      <c r="N627" s="3">
        <f>L627/M627</f>
        <v>0.05822171569663306</v>
      </c>
      <c r="O627" s="7">
        <f>1/N627</f>
        <v>17.175721945580346</v>
      </c>
      <c r="P627" s="3">
        <f>IF(O627&gt;21,"",N627)</f>
        <v>0.05822171569663306</v>
      </c>
      <c r="Q627" s="3">
        <f>IF(ISNUMBER(P627),SUMIF(A:A,A627,P:P),"")</f>
        <v>0.9105981869647632</v>
      </c>
      <c r="R627" s="3">
        <f>_xlfn.IFERROR(P627*(1/Q627),"")</f>
        <v>0.06393787790276594</v>
      </c>
      <c r="S627" s="8">
        <f>_xlfn.IFERROR(1/R627,"")</f>
        <v>15.640181263456357</v>
      </c>
    </row>
    <row r="628" spans="1:19" ht="15">
      <c r="A628" s="1">
        <v>4</v>
      </c>
      <c r="B628" s="5">
        <v>0.7138888888888889</v>
      </c>
      <c r="C628" s="1" t="s">
        <v>27</v>
      </c>
      <c r="D628" s="1">
        <v>5</v>
      </c>
      <c r="E628" s="1">
        <v>9</v>
      </c>
      <c r="F628" s="1" t="s">
        <v>69</v>
      </c>
      <c r="G628" s="2">
        <v>47.4844</v>
      </c>
      <c r="H628" s="6">
        <f>1+_xlfn.COUNTIFS(A:A,A628,O:O,"&lt;"&amp;O628)</f>
        <v>9</v>
      </c>
      <c r="I628" s="2">
        <f>_xlfn.AVERAGEIF(A:A,A628,G:G)</f>
        <v>50.39646944444445</v>
      </c>
      <c r="J628" s="2">
        <f>G628-I628</f>
        <v>-2.912069444444448</v>
      </c>
      <c r="K628" s="2">
        <f>90+J628</f>
        <v>87.08793055555554</v>
      </c>
      <c r="L628" s="2">
        <f>EXP(0.06*K628)</f>
        <v>185.91244430334075</v>
      </c>
      <c r="M628" s="2">
        <f>SUMIF(A:A,A628,L:L)</f>
        <v>3268.239387334634</v>
      </c>
      <c r="N628" s="3">
        <f>L628/M628</f>
        <v>0.056884585940615254</v>
      </c>
      <c r="O628" s="7">
        <f>1/N628</f>
        <v>17.57945467061941</v>
      </c>
      <c r="P628" s="3">
        <f>IF(O628&gt;21,"",N628)</f>
        <v>0.056884585940615254</v>
      </c>
      <c r="Q628" s="3">
        <f>IF(ISNUMBER(P628),SUMIF(A:A,A628,P:P),"")</f>
        <v>0.9105981869647632</v>
      </c>
      <c r="R628" s="3">
        <f>_xlfn.IFERROR(P628*(1/Q628),"")</f>
        <v>0.06246946980009359</v>
      </c>
      <c r="S628" s="8">
        <f>_xlfn.IFERROR(1/R628,"")</f>
        <v>16.007819550895274</v>
      </c>
    </row>
    <row r="629" spans="1:19" ht="15">
      <c r="A629" s="1">
        <v>4</v>
      </c>
      <c r="B629" s="5">
        <v>0.7138888888888889</v>
      </c>
      <c r="C629" s="1" t="s">
        <v>27</v>
      </c>
      <c r="D629" s="1">
        <v>5</v>
      </c>
      <c r="E629" s="1">
        <v>10</v>
      </c>
      <c r="F629" s="1" t="s">
        <v>70</v>
      </c>
      <c r="G629" s="2">
        <v>43.9769666666667</v>
      </c>
      <c r="H629" s="6">
        <f>1+_xlfn.COUNTIFS(A:A,A629,O:O,"&lt;"&amp;O629)</f>
        <v>10</v>
      </c>
      <c r="I629" s="2">
        <f>_xlfn.AVERAGEIF(A:A,A629,G:G)</f>
        <v>50.39646944444445</v>
      </c>
      <c r="J629" s="2">
        <f>G629-I629</f>
        <v>-6.419502777777751</v>
      </c>
      <c r="K629" s="2">
        <f>90+J629</f>
        <v>83.58049722222225</v>
      </c>
      <c r="L629" s="2">
        <f>EXP(0.06*K629)</f>
        <v>150.6305022944388</v>
      </c>
      <c r="M629" s="2">
        <f>SUMIF(A:A,A629,L:L)</f>
        <v>3268.239387334634</v>
      </c>
      <c r="N629" s="3">
        <f>L629/M629</f>
        <v>0.046089188839157635</v>
      </c>
      <c r="O629" s="7">
        <f>1/N629</f>
        <v>21.697062265291905</v>
      </c>
      <c r="P629" s="3">
        <f>IF(O629&gt;21,"",N629)</f>
      </c>
      <c r="Q629" s="3">
        <f>IF(ISNUMBER(P629),SUMIF(A:A,A629,P:P),"")</f>
      </c>
      <c r="R629" s="3">
        <f>_xlfn.IFERROR(P629*(1/Q629),"")</f>
      </c>
      <c r="S629" s="8">
        <f>_xlfn.IFERROR(1/R629,"")</f>
      </c>
    </row>
    <row r="630" spans="1:19" ht="15">
      <c r="A630" s="1">
        <v>4</v>
      </c>
      <c r="B630" s="5">
        <v>0.7138888888888889</v>
      </c>
      <c r="C630" s="1" t="s">
        <v>27</v>
      </c>
      <c r="D630" s="1">
        <v>5</v>
      </c>
      <c r="E630" s="1">
        <v>11</v>
      </c>
      <c r="F630" s="1" t="s">
        <v>71</v>
      </c>
      <c r="G630" s="2">
        <v>33.2271</v>
      </c>
      <c r="H630" s="6">
        <f>1+_xlfn.COUNTIFS(A:A,A630,O:O,"&lt;"&amp;O630)</f>
        <v>11</v>
      </c>
      <c r="I630" s="2">
        <f>_xlfn.AVERAGEIF(A:A,A630,G:G)</f>
        <v>50.39646944444445</v>
      </c>
      <c r="J630" s="2">
        <f>G630-I630</f>
        <v>-17.16936944444445</v>
      </c>
      <c r="K630" s="2">
        <f>90+J630</f>
        <v>72.83063055555556</v>
      </c>
      <c r="L630" s="2">
        <f>EXP(0.06*K630)</f>
        <v>79.03081449658015</v>
      </c>
      <c r="M630" s="2">
        <f>SUMIF(A:A,A630,L:L)</f>
        <v>3268.239387334634</v>
      </c>
      <c r="N630" s="3">
        <f>L630/M630</f>
        <v>0.024181464430924872</v>
      </c>
      <c r="O630" s="7">
        <f>1/N630</f>
        <v>41.35398841772102</v>
      </c>
      <c r="P630" s="3">
        <f>IF(O630&gt;21,"",N630)</f>
      </c>
      <c r="Q630" s="3">
        <f>IF(ISNUMBER(P630),SUMIF(A:A,A630,P:P),"")</f>
      </c>
      <c r="R630" s="3">
        <f>_xlfn.IFERROR(P630*(1/Q630),"")</f>
      </c>
      <c r="S630" s="8">
        <f>_xlfn.IFERROR(1/R630,"")</f>
      </c>
    </row>
    <row r="631" spans="1:19" ht="15">
      <c r="A631" s="1">
        <v>4</v>
      </c>
      <c r="B631" s="5">
        <v>0.7138888888888889</v>
      </c>
      <c r="C631" s="1" t="s">
        <v>27</v>
      </c>
      <c r="D631" s="1">
        <v>5</v>
      </c>
      <c r="E631" s="1">
        <v>12</v>
      </c>
      <c r="F631" s="1" t="s">
        <v>72</v>
      </c>
      <c r="G631" s="2">
        <v>29.322633333333297</v>
      </c>
      <c r="H631" s="6">
        <f>1+_xlfn.COUNTIFS(A:A,A631,O:O,"&lt;"&amp;O631)</f>
        <v>12</v>
      </c>
      <c r="I631" s="2">
        <f>_xlfn.AVERAGEIF(A:A,A631,G:G)</f>
        <v>50.39646944444445</v>
      </c>
      <c r="J631" s="2">
        <f>G631-I631</f>
        <v>-21.073836111111152</v>
      </c>
      <c r="K631" s="2">
        <f>90+J631</f>
        <v>68.92616388888885</v>
      </c>
      <c r="L631" s="2">
        <f>EXP(0.06*K631)</f>
        <v>62.52520986986946</v>
      </c>
      <c r="M631" s="2">
        <f>SUMIF(A:A,A631,L:L)</f>
        <v>3268.239387334634</v>
      </c>
      <c r="N631" s="3">
        <f>L631/M631</f>
        <v>0.019131159765154473</v>
      </c>
      <c r="O631" s="7">
        <f>1/N631</f>
        <v>52.27074637792747</v>
      </c>
      <c r="P631" s="3">
        <f>IF(O631&gt;21,"",N631)</f>
      </c>
      <c r="Q631" s="3">
        <f>IF(ISNUMBER(P631),SUMIF(A:A,A631,P:P),"")</f>
      </c>
      <c r="R631" s="3">
        <f>_xlfn.IFERROR(P631*(1/Q631),"")</f>
      </c>
      <c r="S631" s="8">
        <f>_xlfn.IFERROR(1/R631,"")</f>
      </c>
    </row>
    <row r="632" spans="1:19" ht="15">
      <c r="A632" s="1">
        <v>48</v>
      </c>
      <c r="B632" s="5">
        <v>0.7256944444444445</v>
      </c>
      <c r="C632" s="1" t="s">
        <v>356</v>
      </c>
      <c r="D632" s="1">
        <v>8</v>
      </c>
      <c r="E632" s="1">
        <v>10</v>
      </c>
      <c r="F632" s="1" t="s">
        <v>464</v>
      </c>
      <c r="G632" s="2">
        <v>70.79339999999999</v>
      </c>
      <c r="H632" s="6">
        <f>1+_xlfn.COUNTIFS(A:A,A632,O:O,"&lt;"&amp;O632)</f>
        <v>1</v>
      </c>
      <c r="I632" s="2">
        <f>_xlfn.AVERAGEIF(A:A,A632,G:G)</f>
        <v>49.611810416666664</v>
      </c>
      <c r="J632" s="2">
        <f>G632-I632</f>
        <v>21.181589583333327</v>
      </c>
      <c r="K632" s="2">
        <f>90+J632</f>
        <v>111.18158958333333</v>
      </c>
      <c r="L632" s="2">
        <f>EXP(0.06*K632)</f>
        <v>789.1018302982752</v>
      </c>
      <c r="M632" s="2">
        <f>SUMIF(A:A,A632,L:L)</f>
        <v>4484.056717451478</v>
      </c>
      <c r="N632" s="3">
        <f>L632/M632</f>
        <v>0.1759794489724391</v>
      </c>
      <c r="O632" s="7">
        <f>1/N632</f>
        <v>5.682481709308081</v>
      </c>
      <c r="P632" s="3">
        <f>IF(O632&gt;21,"",N632)</f>
        <v>0.1759794489724391</v>
      </c>
      <c r="Q632" s="3">
        <f>IF(ISNUMBER(P632),SUMIF(A:A,A632,P:P),"")</f>
        <v>0.7211873316309619</v>
      </c>
      <c r="R632" s="3">
        <f>_xlfn.IFERROR(P632*(1/Q632),"")</f>
        <v>0.24401350558177773</v>
      </c>
      <c r="S632" s="8">
        <f>_xlfn.IFERROR(1/R632,"")</f>
        <v>4.098133820977642</v>
      </c>
    </row>
    <row r="633" spans="1:19" ht="15">
      <c r="A633" s="1">
        <v>48</v>
      </c>
      <c r="B633" s="5">
        <v>0.7256944444444445</v>
      </c>
      <c r="C633" s="1" t="s">
        <v>356</v>
      </c>
      <c r="D633" s="1">
        <v>8</v>
      </c>
      <c r="E633" s="1">
        <v>4</v>
      </c>
      <c r="F633" s="1" t="s">
        <v>458</v>
      </c>
      <c r="G633" s="2">
        <v>67.1082</v>
      </c>
      <c r="H633" s="6">
        <f>1+_xlfn.COUNTIFS(A:A,A633,O:O,"&lt;"&amp;O633)</f>
        <v>2</v>
      </c>
      <c r="I633" s="2">
        <f>_xlfn.AVERAGEIF(A:A,A633,G:G)</f>
        <v>49.611810416666664</v>
      </c>
      <c r="J633" s="2">
        <f>G633-I633</f>
        <v>17.496389583333332</v>
      </c>
      <c r="K633" s="2">
        <f>90+J633</f>
        <v>107.49638958333333</v>
      </c>
      <c r="L633" s="2">
        <f>EXP(0.06*K633)</f>
        <v>632.565248522218</v>
      </c>
      <c r="M633" s="2">
        <f>SUMIF(A:A,A633,L:L)</f>
        <v>4484.056717451478</v>
      </c>
      <c r="N633" s="3">
        <f>L633/M633</f>
        <v>0.14106985892045934</v>
      </c>
      <c r="O633" s="7">
        <f>1/N633</f>
        <v>7.088686468197567</v>
      </c>
      <c r="P633" s="3">
        <f>IF(O633&gt;21,"",N633)</f>
        <v>0.14106985892045934</v>
      </c>
      <c r="Q633" s="3">
        <f>IF(ISNUMBER(P633),SUMIF(A:A,A633,P:P),"")</f>
        <v>0.7211873316309619</v>
      </c>
      <c r="R633" s="3">
        <f>_xlfn.IFERROR(P633*(1/Q633),"")</f>
        <v>0.19560778834180362</v>
      </c>
      <c r="S633" s="8">
        <f>_xlfn.IFERROR(1/R633,"")</f>
        <v>5.112270878767911</v>
      </c>
    </row>
    <row r="634" spans="1:19" ht="15">
      <c r="A634" s="1">
        <v>48</v>
      </c>
      <c r="B634" s="5">
        <v>0.7256944444444445</v>
      </c>
      <c r="C634" s="1" t="s">
        <v>356</v>
      </c>
      <c r="D634" s="1">
        <v>8</v>
      </c>
      <c r="E634" s="1">
        <v>12</v>
      </c>
      <c r="F634" s="1" t="s">
        <v>465</v>
      </c>
      <c r="G634" s="2">
        <v>64.83686666666671</v>
      </c>
      <c r="H634" s="6">
        <f>1+_xlfn.COUNTIFS(A:A,A634,O:O,"&lt;"&amp;O634)</f>
        <v>3</v>
      </c>
      <c r="I634" s="2">
        <f>_xlfn.AVERAGEIF(A:A,A634,G:G)</f>
        <v>49.611810416666664</v>
      </c>
      <c r="J634" s="2">
        <f>G634-I634</f>
        <v>15.225056250000044</v>
      </c>
      <c r="K634" s="2">
        <f>90+J634</f>
        <v>105.22505625000005</v>
      </c>
      <c r="L634" s="2">
        <f>EXP(0.06*K634)</f>
        <v>551.9753420058009</v>
      </c>
      <c r="M634" s="2">
        <f>SUMIF(A:A,A634,L:L)</f>
        <v>4484.056717451478</v>
      </c>
      <c r="N634" s="3">
        <f>L634/M634</f>
        <v>0.12309731495089499</v>
      </c>
      <c r="O634" s="7">
        <f>1/N634</f>
        <v>8.123654040698712</v>
      </c>
      <c r="P634" s="3">
        <f>IF(O634&gt;21,"",N634)</f>
        <v>0.12309731495089499</v>
      </c>
      <c r="Q634" s="3">
        <f>IF(ISNUMBER(P634),SUMIF(A:A,A634,P:P),"")</f>
        <v>0.7211873316309619</v>
      </c>
      <c r="R634" s="3">
        <f>_xlfn.IFERROR(P634*(1/Q634),"")</f>
        <v>0.17068701785500162</v>
      </c>
      <c r="S634" s="8">
        <f>_xlfn.IFERROR(1/R634,"")</f>
        <v>5.858676380704586</v>
      </c>
    </row>
    <row r="635" spans="1:19" ht="15">
      <c r="A635" s="1">
        <v>48</v>
      </c>
      <c r="B635" s="5">
        <v>0.7256944444444445</v>
      </c>
      <c r="C635" s="1" t="s">
        <v>356</v>
      </c>
      <c r="D635" s="1">
        <v>8</v>
      </c>
      <c r="E635" s="1">
        <v>3</v>
      </c>
      <c r="F635" s="1" t="s">
        <v>457</v>
      </c>
      <c r="G635" s="2">
        <v>60.250966666666606</v>
      </c>
      <c r="H635" s="6">
        <f>1+_xlfn.COUNTIFS(A:A,A635,O:O,"&lt;"&amp;O635)</f>
        <v>4</v>
      </c>
      <c r="I635" s="2">
        <f>_xlfn.AVERAGEIF(A:A,A635,G:G)</f>
        <v>49.611810416666664</v>
      </c>
      <c r="J635" s="2">
        <f>G635-I635</f>
        <v>10.639156249999942</v>
      </c>
      <c r="K635" s="2">
        <f>90+J635</f>
        <v>100.63915624999994</v>
      </c>
      <c r="L635" s="2">
        <f>EXP(0.06*K635)</f>
        <v>419.2005206438577</v>
      </c>
      <c r="M635" s="2">
        <f>SUMIF(A:A,A635,L:L)</f>
        <v>4484.056717451478</v>
      </c>
      <c r="N635" s="3">
        <f>L635/M635</f>
        <v>0.09348689079073716</v>
      </c>
      <c r="O635" s="7">
        <f>1/N635</f>
        <v>10.696686899539948</v>
      </c>
      <c r="P635" s="3">
        <f>IF(O635&gt;21,"",N635)</f>
        <v>0.09348689079073716</v>
      </c>
      <c r="Q635" s="3">
        <f>IF(ISNUMBER(P635),SUMIF(A:A,A635,P:P),"")</f>
        <v>0.7211873316309619</v>
      </c>
      <c r="R635" s="3">
        <f>_xlfn.IFERROR(P635*(1/Q635),"")</f>
        <v>0.12962913613487492</v>
      </c>
      <c r="S635" s="8">
        <f>_xlfn.IFERROR(1/R635,"")</f>
        <v>7.714315082371083</v>
      </c>
    </row>
    <row r="636" spans="1:19" ht="15">
      <c r="A636" s="1">
        <v>48</v>
      </c>
      <c r="B636" s="5">
        <v>0.7256944444444445</v>
      </c>
      <c r="C636" s="1" t="s">
        <v>356</v>
      </c>
      <c r="D636" s="1">
        <v>8</v>
      </c>
      <c r="E636" s="1">
        <v>1</v>
      </c>
      <c r="F636" s="1" t="s">
        <v>456</v>
      </c>
      <c r="G636" s="2">
        <v>55.7725</v>
      </c>
      <c r="H636" s="6">
        <f>1+_xlfn.COUNTIFS(A:A,A636,O:O,"&lt;"&amp;O636)</f>
        <v>5</v>
      </c>
      <c r="I636" s="2">
        <f>_xlfn.AVERAGEIF(A:A,A636,G:G)</f>
        <v>49.611810416666664</v>
      </c>
      <c r="J636" s="2">
        <f>G636-I636</f>
        <v>6.160689583333337</v>
      </c>
      <c r="K636" s="2">
        <f>90+J636</f>
        <v>96.16068958333334</v>
      </c>
      <c r="L636" s="2">
        <f>EXP(0.06*K636)</f>
        <v>320.4228004130038</v>
      </c>
      <c r="M636" s="2">
        <f>SUMIF(A:A,A636,L:L)</f>
        <v>4484.056717451478</v>
      </c>
      <c r="N636" s="3">
        <f>L636/M636</f>
        <v>0.07145823984918655</v>
      </c>
      <c r="O636" s="7">
        <f>1/N636</f>
        <v>13.994187403867095</v>
      </c>
      <c r="P636" s="3">
        <f>IF(O636&gt;21,"",N636)</f>
        <v>0.07145823984918655</v>
      </c>
      <c r="Q636" s="3">
        <f>IF(ISNUMBER(P636),SUMIF(A:A,A636,P:P),"")</f>
        <v>0.7211873316309619</v>
      </c>
      <c r="R636" s="3">
        <f>_xlfn.IFERROR(P636*(1/Q636),"")</f>
        <v>0.09908415846349389</v>
      </c>
      <c r="S636" s="8">
        <f>_xlfn.IFERROR(1/R636,"")</f>
        <v>10.092430672138528</v>
      </c>
    </row>
    <row r="637" spans="1:19" ht="15">
      <c r="A637" s="1">
        <v>48</v>
      </c>
      <c r="B637" s="5">
        <v>0.7256944444444445</v>
      </c>
      <c r="C637" s="1" t="s">
        <v>356</v>
      </c>
      <c r="D637" s="1">
        <v>8</v>
      </c>
      <c r="E637" s="1">
        <v>9</v>
      </c>
      <c r="F637" s="1" t="s">
        <v>463</v>
      </c>
      <c r="G637" s="2">
        <v>52.9257</v>
      </c>
      <c r="H637" s="6">
        <f>1+_xlfn.COUNTIFS(A:A,A637,O:O,"&lt;"&amp;O637)</f>
        <v>6</v>
      </c>
      <c r="I637" s="2">
        <f>_xlfn.AVERAGEIF(A:A,A637,G:G)</f>
        <v>49.611810416666664</v>
      </c>
      <c r="J637" s="2">
        <f>G637-I637</f>
        <v>3.313889583333335</v>
      </c>
      <c r="K637" s="2">
        <f>90+J637</f>
        <v>93.31388958333334</v>
      </c>
      <c r="L637" s="2">
        <f>EXP(0.06*K637)</f>
        <v>270.11110517409486</v>
      </c>
      <c r="M637" s="2">
        <f>SUMIF(A:A,A637,L:L)</f>
        <v>4484.056717451478</v>
      </c>
      <c r="N637" s="3">
        <f>L637/M637</f>
        <v>0.06023811075423083</v>
      </c>
      <c r="O637" s="7">
        <f>1/N637</f>
        <v>16.60078623780154</v>
      </c>
      <c r="P637" s="3">
        <f>IF(O637&gt;21,"",N637)</f>
        <v>0.06023811075423083</v>
      </c>
      <c r="Q637" s="3">
        <f>IF(ISNUMBER(P637),SUMIF(A:A,A637,P:P),"")</f>
        <v>0.7211873316309619</v>
      </c>
      <c r="R637" s="3">
        <f>_xlfn.IFERROR(P637*(1/Q637),"")</f>
        <v>0.08352630185281071</v>
      </c>
      <c r="S637" s="8">
        <f>_xlfn.IFERROR(1/R637,"")</f>
        <v>11.972276729816087</v>
      </c>
    </row>
    <row r="638" spans="1:19" ht="15">
      <c r="A638" s="1">
        <v>48</v>
      </c>
      <c r="B638" s="5">
        <v>0.7256944444444445</v>
      </c>
      <c r="C638" s="1" t="s">
        <v>356</v>
      </c>
      <c r="D638" s="1">
        <v>8</v>
      </c>
      <c r="E638" s="1">
        <v>14</v>
      </c>
      <c r="F638" s="1" t="s">
        <v>467</v>
      </c>
      <c r="G638" s="2">
        <v>51.667333333333396</v>
      </c>
      <c r="H638" s="6">
        <f>1+_xlfn.COUNTIFS(A:A,A638,O:O,"&lt;"&amp;O638)</f>
        <v>7</v>
      </c>
      <c r="I638" s="2">
        <f>_xlfn.AVERAGEIF(A:A,A638,G:G)</f>
        <v>49.611810416666664</v>
      </c>
      <c r="J638" s="2">
        <f>G638-I638</f>
        <v>2.0555229166667317</v>
      </c>
      <c r="K638" s="2">
        <f>90+J638</f>
        <v>92.05552291666673</v>
      </c>
      <c r="L638" s="2">
        <f>EXP(0.06*K638)</f>
        <v>250.46805188347145</v>
      </c>
      <c r="M638" s="2">
        <f>SUMIF(A:A,A638,L:L)</f>
        <v>4484.056717451478</v>
      </c>
      <c r="N638" s="3">
        <f>L638/M638</f>
        <v>0.055857467393014025</v>
      </c>
      <c r="O638" s="7">
        <f>1/N638</f>
        <v>17.902709282610044</v>
      </c>
      <c r="P638" s="3">
        <f>IF(O638&gt;21,"",N638)</f>
        <v>0.055857467393014025</v>
      </c>
      <c r="Q638" s="3">
        <f>IF(ISNUMBER(P638),SUMIF(A:A,A638,P:P),"")</f>
        <v>0.7211873316309619</v>
      </c>
      <c r="R638" s="3">
        <f>_xlfn.IFERROR(P638*(1/Q638),"")</f>
        <v>0.07745209177023758</v>
      </c>
      <c r="S638" s="8">
        <f>_xlfn.IFERROR(1/R638,"")</f>
        <v>12.91120713649039</v>
      </c>
    </row>
    <row r="639" spans="1:19" ht="15">
      <c r="A639" s="1">
        <v>48</v>
      </c>
      <c r="B639" s="5">
        <v>0.7256944444444445</v>
      </c>
      <c r="C639" s="1" t="s">
        <v>356</v>
      </c>
      <c r="D639" s="1">
        <v>8</v>
      </c>
      <c r="E639" s="1">
        <v>5</v>
      </c>
      <c r="F639" s="1" t="s">
        <v>459</v>
      </c>
      <c r="G639" s="2">
        <v>39.3675666666666</v>
      </c>
      <c r="H639" s="6">
        <f>1+_xlfn.COUNTIFS(A:A,A639,O:O,"&lt;"&amp;O639)</f>
        <v>14</v>
      </c>
      <c r="I639" s="2">
        <f>_xlfn.AVERAGEIF(A:A,A639,G:G)</f>
        <v>49.611810416666664</v>
      </c>
      <c r="J639" s="2">
        <f>G639-I639</f>
        <v>-10.244243750000066</v>
      </c>
      <c r="K639" s="2">
        <f>90+J639</f>
        <v>79.75575624999993</v>
      </c>
      <c r="L639" s="2">
        <f>EXP(0.06*K639)</f>
        <v>119.7427120821776</v>
      </c>
      <c r="M639" s="2">
        <f>SUMIF(A:A,A639,L:L)</f>
        <v>4484.056717451478</v>
      </c>
      <c r="N639" s="3">
        <f>L639/M639</f>
        <v>0.026704102920052625</v>
      </c>
      <c r="O639" s="7">
        <f>1/N639</f>
        <v>37.44742907087438</v>
      </c>
      <c r="P639" s="3">
        <f>IF(O639&gt;21,"",N639)</f>
      </c>
      <c r="Q639" s="3">
        <f>IF(ISNUMBER(P639),SUMIF(A:A,A639,P:P),"")</f>
      </c>
      <c r="R639" s="3">
        <f>_xlfn.IFERROR(P639*(1/Q639),"")</f>
      </c>
      <c r="S639" s="8">
        <f>_xlfn.IFERROR(1/R639,"")</f>
      </c>
    </row>
    <row r="640" spans="1:19" ht="15">
      <c r="A640" s="1">
        <v>48</v>
      </c>
      <c r="B640" s="5">
        <v>0.7256944444444445</v>
      </c>
      <c r="C640" s="1" t="s">
        <v>356</v>
      </c>
      <c r="D640" s="1">
        <v>8</v>
      </c>
      <c r="E640" s="1">
        <v>6</v>
      </c>
      <c r="F640" s="1" t="s">
        <v>460</v>
      </c>
      <c r="G640" s="2">
        <v>43.6077666666667</v>
      </c>
      <c r="H640" s="6">
        <f>1+_xlfn.COUNTIFS(A:A,A640,O:O,"&lt;"&amp;O640)</f>
        <v>11</v>
      </c>
      <c r="I640" s="2">
        <f>_xlfn.AVERAGEIF(A:A,A640,G:G)</f>
        <v>49.611810416666664</v>
      </c>
      <c r="J640" s="2">
        <f>G640-I640</f>
        <v>-6.0040437499999655</v>
      </c>
      <c r="K640" s="2">
        <f>90+J640</f>
        <v>83.99595625000003</v>
      </c>
      <c r="L640" s="2">
        <f>EXP(0.06*K640)</f>
        <v>154.43254128471247</v>
      </c>
      <c r="M640" s="2">
        <f>SUMIF(A:A,A640,L:L)</f>
        <v>4484.056717451478</v>
      </c>
      <c r="N640" s="3">
        <f>L640/M640</f>
        <v>0.03444036304975297</v>
      </c>
      <c r="O640" s="7">
        <f>1/N640</f>
        <v>29.035698565528705</v>
      </c>
      <c r="P640" s="3">
        <f>IF(O640&gt;21,"",N640)</f>
      </c>
      <c r="Q640" s="3">
        <f>IF(ISNUMBER(P640),SUMIF(A:A,A640,P:P),"")</f>
      </c>
      <c r="R640" s="3">
        <f>_xlfn.IFERROR(P640*(1/Q640),"")</f>
      </c>
      <c r="S640" s="8">
        <f>_xlfn.IFERROR(1/R640,"")</f>
      </c>
    </row>
    <row r="641" spans="1:19" ht="15">
      <c r="A641" s="1">
        <v>48</v>
      </c>
      <c r="B641" s="5">
        <v>0.7256944444444445</v>
      </c>
      <c r="C641" s="1" t="s">
        <v>356</v>
      </c>
      <c r="D641" s="1">
        <v>8</v>
      </c>
      <c r="E641" s="1">
        <v>7</v>
      </c>
      <c r="F641" s="1" t="s">
        <v>461</v>
      </c>
      <c r="G641" s="2">
        <v>46.1458666666667</v>
      </c>
      <c r="H641" s="6">
        <f>1+_xlfn.COUNTIFS(A:A,A641,O:O,"&lt;"&amp;O641)</f>
        <v>9</v>
      </c>
      <c r="I641" s="2">
        <f>_xlfn.AVERAGEIF(A:A,A641,G:G)</f>
        <v>49.611810416666664</v>
      </c>
      <c r="J641" s="2">
        <f>G641-I641</f>
        <v>-3.4659437499999655</v>
      </c>
      <c r="K641" s="2">
        <f>90+J641</f>
        <v>86.53405625000003</v>
      </c>
      <c r="L641" s="2">
        <f>EXP(0.06*K641)</f>
        <v>179.83564941633867</v>
      </c>
      <c r="M641" s="2">
        <f>SUMIF(A:A,A641,L:L)</f>
        <v>4484.056717451478</v>
      </c>
      <c r="N641" s="3">
        <f>L641/M641</f>
        <v>0.04010556974367367</v>
      </c>
      <c r="O641" s="7">
        <f>1/N641</f>
        <v>24.93419259198386</v>
      </c>
      <c r="P641" s="3">
        <f>IF(O641&gt;21,"",N641)</f>
      </c>
      <c r="Q641" s="3">
        <f>IF(ISNUMBER(P641),SUMIF(A:A,A641,P:P),"")</f>
      </c>
      <c r="R641" s="3">
        <f>_xlfn.IFERROR(P641*(1/Q641),"")</f>
      </c>
      <c r="S641" s="8">
        <f>_xlfn.IFERROR(1/R641,"")</f>
      </c>
    </row>
    <row r="642" spans="1:19" ht="15">
      <c r="A642" s="1">
        <v>48</v>
      </c>
      <c r="B642" s="5">
        <v>0.7256944444444445</v>
      </c>
      <c r="C642" s="1" t="s">
        <v>356</v>
      </c>
      <c r="D642" s="1">
        <v>8</v>
      </c>
      <c r="E642" s="1">
        <v>8</v>
      </c>
      <c r="F642" s="1" t="s">
        <v>462</v>
      </c>
      <c r="G642" s="2">
        <v>47.7013333333333</v>
      </c>
      <c r="H642" s="6">
        <f>1+_xlfn.COUNTIFS(A:A,A642,O:O,"&lt;"&amp;O642)</f>
        <v>8</v>
      </c>
      <c r="I642" s="2">
        <f>_xlfn.AVERAGEIF(A:A,A642,G:G)</f>
        <v>49.611810416666664</v>
      </c>
      <c r="J642" s="2">
        <f>G642-I642</f>
        <v>-1.9104770833333617</v>
      </c>
      <c r="K642" s="2">
        <f>90+J642</f>
        <v>88.08952291666664</v>
      </c>
      <c r="L642" s="2">
        <f>EXP(0.06*K642)</f>
        <v>197.4274894692041</v>
      </c>
      <c r="M642" s="2">
        <f>SUMIF(A:A,A642,L:L)</f>
        <v>4484.056717451478</v>
      </c>
      <c r="N642" s="3">
        <f>L642/M642</f>
        <v>0.04402876723232269</v>
      </c>
      <c r="O642" s="7">
        <f>1/N642</f>
        <v>22.712423328216044</v>
      </c>
      <c r="P642" s="3">
        <f>IF(O642&gt;21,"",N642)</f>
      </c>
      <c r="Q642" s="3">
        <f>IF(ISNUMBER(P642),SUMIF(A:A,A642,P:P),"")</f>
      </c>
      <c r="R642" s="3">
        <f>_xlfn.IFERROR(P642*(1/Q642),"")</f>
      </c>
      <c r="S642" s="8">
        <f>_xlfn.IFERROR(1/R642,"")</f>
      </c>
    </row>
    <row r="643" spans="1:19" ht="15">
      <c r="A643" s="1">
        <v>48</v>
      </c>
      <c r="B643" s="5">
        <v>0.7256944444444445</v>
      </c>
      <c r="C643" s="1" t="s">
        <v>356</v>
      </c>
      <c r="D643" s="1">
        <v>8</v>
      </c>
      <c r="E643" s="1">
        <v>13</v>
      </c>
      <c r="F643" s="1" t="s">
        <v>466</v>
      </c>
      <c r="G643" s="2">
        <v>44.952</v>
      </c>
      <c r="H643" s="6">
        <f>1+_xlfn.COUNTIFS(A:A,A643,O:O,"&lt;"&amp;O643)</f>
        <v>10</v>
      </c>
      <c r="I643" s="2">
        <f>_xlfn.AVERAGEIF(A:A,A643,G:G)</f>
        <v>49.611810416666664</v>
      </c>
      <c r="J643" s="2">
        <f>G643-I643</f>
        <v>-4.659810416666666</v>
      </c>
      <c r="K643" s="2">
        <f>90+J643</f>
        <v>85.34018958333334</v>
      </c>
      <c r="L643" s="2">
        <f>EXP(0.06*K643)</f>
        <v>167.40422136975513</v>
      </c>
      <c r="M643" s="2">
        <f>SUMIF(A:A,A643,L:L)</f>
        <v>4484.056717451478</v>
      </c>
      <c r="N643" s="3">
        <f>L643/M643</f>
        <v>0.03733320783348602</v>
      </c>
      <c r="O643" s="7">
        <f>1/N643</f>
        <v>26.785804328955894</v>
      </c>
      <c r="P643" s="3">
        <f>IF(O643&gt;21,"",N643)</f>
      </c>
      <c r="Q643" s="3">
        <f>IF(ISNUMBER(P643),SUMIF(A:A,A643,P:P),"")</f>
      </c>
      <c r="R643" s="3">
        <f>_xlfn.IFERROR(P643*(1/Q643),"")</f>
      </c>
      <c r="S643" s="8">
        <f>_xlfn.IFERROR(1/R643,"")</f>
      </c>
    </row>
    <row r="644" spans="1:19" ht="15">
      <c r="A644" s="1">
        <v>48</v>
      </c>
      <c r="B644" s="5">
        <v>0.7256944444444445</v>
      </c>
      <c r="C644" s="1" t="s">
        <v>356</v>
      </c>
      <c r="D644" s="1">
        <v>8</v>
      </c>
      <c r="E644" s="1">
        <v>15</v>
      </c>
      <c r="F644" s="1" t="s">
        <v>468</v>
      </c>
      <c r="G644" s="2">
        <v>35.9772666666666</v>
      </c>
      <c r="H644" s="6">
        <f>1+_xlfn.COUNTIFS(A:A,A644,O:O,"&lt;"&amp;O644)</f>
        <v>15</v>
      </c>
      <c r="I644" s="2">
        <f>_xlfn.AVERAGEIF(A:A,A644,G:G)</f>
        <v>49.611810416666664</v>
      </c>
      <c r="J644" s="2">
        <f>G644-I644</f>
        <v>-13.634543750000063</v>
      </c>
      <c r="K644" s="2">
        <f>90+J644</f>
        <v>76.36545624999994</v>
      </c>
      <c r="L644" s="2">
        <f>EXP(0.06*K644)</f>
        <v>97.70252225099499</v>
      </c>
      <c r="M644" s="2">
        <f>SUMIF(A:A,A644,L:L)</f>
        <v>4484.056717451478</v>
      </c>
      <c r="N644" s="3">
        <f>L644/M644</f>
        <v>0.02178886851960347</v>
      </c>
      <c r="O644" s="7">
        <f>1/N644</f>
        <v>45.894994460143664</v>
      </c>
      <c r="P644" s="3">
        <f>IF(O644&gt;21,"",N644)</f>
      </c>
      <c r="Q644" s="3">
        <f>IF(ISNUMBER(P644),SUMIF(A:A,A644,P:P),"")</f>
      </c>
      <c r="R644" s="3">
        <f>_xlfn.IFERROR(P644*(1/Q644),"")</f>
      </c>
      <c r="S644" s="8">
        <f>_xlfn.IFERROR(1/R644,"")</f>
      </c>
    </row>
    <row r="645" spans="1:19" ht="15">
      <c r="A645" s="1">
        <v>48</v>
      </c>
      <c r="B645" s="5">
        <v>0.7256944444444445</v>
      </c>
      <c r="C645" s="1" t="s">
        <v>356</v>
      </c>
      <c r="D645" s="1">
        <v>8</v>
      </c>
      <c r="E645" s="1">
        <v>16</v>
      </c>
      <c r="F645" s="1" t="s">
        <v>469</v>
      </c>
      <c r="G645" s="2">
        <v>41.7933</v>
      </c>
      <c r="H645" s="6">
        <f>1+_xlfn.COUNTIFS(A:A,A645,O:O,"&lt;"&amp;O645)</f>
        <v>12</v>
      </c>
      <c r="I645" s="2">
        <f>_xlfn.AVERAGEIF(A:A,A645,G:G)</f>
        <v>49.611810416666664</v>
      </c>
      <c r="J645" s="2">
        <f>G645-I645</f>
        <v>-7.818510416666662</v>
      </c>
      <c r="K645" s="2">
        <f>90+J645</f>
        <v>82.18148958333333</v>
      </c>
      <c r="L645" s="2">
        <f>EXP(0.06*K645)</f>
        <v>138.5026383632355</v>
      </c>
      <c r="M645" s="2">
        <f>SUMIF(A:A,A645,L:L)</f>
        <v>4484.056717451478</v>
      </c>
      <c r="N645" s="3">
        <f>L645/M645</f>
        <v>0.030887798056656545</v>
      </c>
      <c r="O645" s="7">
        <f>1/N645</f>
        <v>32.37524404186179</v>
      </c>
      <c r="P645" s="3">
        <f>IF(O645&gt;21,"",N645)</f>
      </c>
      <c r="Q645" s="3">
        <f>IF(ISNUMBER(P645),SUMIF(A:A,A645,P:P),"")</f>
      </c>
      <c r="R645" s="3">
        <f>_xlfn.IFERROR(P645*(1/Q645),"")</f>
      </c>
      <c r="S645" s="8">
        <f>_xlfn.IFERROR(1/R645,"")</f>
      </c>
    </row>
    <row r="646" spans="1:19" ht="15">
      <c r="A646" s="1">
        <v>48</v>
      </c>
      <c r="B646" s="5">
        <v>0.7256944444444445</v>
      </c>
      <c r="C646" s="1" t="s">
        <v>356</v>
      </c>
      <c r="D646" s="1">
        <v>8</v>
      </c>
      <c r="E646" s="1">
        <v>17</v>
      </c>
      <c r="F646" s="1" t="s">
        <v>470</v>
      </c>
      <c r="G646" s="2">
        <v>31.2910666666667</v>
      </c>
      <c r="H646" s="6">
        <f>1+_xlfn.COUNTIFS(A:A,A646,O:O,"&lt;"&amp;O646)</f>
        <v>16</v>
      </c>
      <c r="I646" s="2">
        <f>_xlfn.AVERAGEIF(A:A,A646,G:G)</f>
        <v>49.611810416666664</v>
      </c>
      <c r="J646" s="2">
        <f>G646-I646</f>
        <v>-18.320743749999963</v>
      </c>
      <c r="K646" s="2">
        <f>90+J646</f>
        <v>71.67925625000004</v>
      </c>
      <c r="L646" s="2">
        <f>EXP(0.06*K646)</f>
        <v>73.75548571279091</v>
      </c>
      <c r="M646" s="2">
        <f>SUMIF(A:A,A646,L:L)</f>
        <v>4484.056717451478</v>
      </c>
      <c r="N646" s="3">
        <f>L646/M646</f>
        <v>0.016448383765027393</v>
      </c>
      <c r="O646" s="7">
        <f>1/N646</f>
        <v>60.796246870540756</v>
      </c>
      <c r="P646" s="3">
        <f>IF(O646&gt;21,"",N646)</f>
      </c>
      <c r="Q646" s="3">
        <f>IF(ISNUMBER(P646),SUMIF(A:A,A646,P:P),"")</f>
      </c>
      <c r="R646" s="3">
        <f>_xlfn.IFERROR(P646*(1/Q646),"")</f>
      </c>
      <c r="S646" s="8">
        <f>_xlfn.IFERROR(1/R646,"")</f>
      </c>
    </row>
    <row r="647" spans="1:19" ht="15">
      <c r="A647" s="1">
        <v>48</v>
      </c>
      <c r="B647" s="5">
        <v>0.7256944444444445</v>
      </c>
      <c r="C647" s="1" t="s">
        <v>356</v>
      </c>
      <c r="D647" s="1">
        <v>8</v>
      </c>
      <c r="E647" s="1">
        <v>19</v>
      </c>
      <c r="F647" s="1" t="s">
        <v>471</v>
      </c>
      <c r="G647" s="2">
        <v>39.5978333333333</v>
      </c>
      <c r="H647" s="6">
        <f>1+_xlfn.COUNTIFS(A:A,A647,O:O,"&lt;"&amp;O647)</f>
        <v>13</v>
      </c>
      <c r="I647" s="2">
        <f>_xlfn.AVERAGEIF(A:A,A647,G:G)</f>
        <v>49.611810416666664</v>
      </c>
      <c r="J647" s="2">
        <f>G647-I647</f>
        <v>-10.013977083333366</v>
      </c>
      <c r="K647" s="2">
        <f>90+J647</f>
        <v>79.98602291666663</v>
      </c>
      <c r="L647" s="2">
        <f>EXP(0.06*K647)</f>
        <v>121.40855856154657</v>
      </c>
      <c r="M647" s="2">
        <f>SUMIF(A:A,A647,L:L)</f>
        <v>4484.056717451478</v>
      </c>
      <c r="N647" s="3">
        <f>L647/M647</f>
        <v>0.027075607248462582</v>
      </c>
      <c r="O647" s="7">
        <f>1/N647</f>
        <v>36.93361300536602</v>
      </c>
      <c r="P647" s="3">
        <f>IF(O647&gt;21,"",N647)</f>
      </c>
      <c r="Q647" s="3">
        <f>IF(ISNUMBER(P647),SUMIF(A:A,A647,P:P),"")</f>
      </c>
      <c r="R647" s="3">
        <f>_xlfn.IFERROR(P647*(1/Q647),"")</f>
      </c>
      <c r="S647" s="8">
        <f>_xlfn.IFERROR(1/R647,"")</f>
      </c>
    </row>
    <row r="648" spans="1:19" ht="15">
      <c r="A648" s="1">
        <v>5</v>
      </c>
      <c r="B648" s="5">
        <v>0.7388888888888889</v>
      </c>
      <c r="C648" s="1" t="s">
        <v>27</v>
      </c>
      <c r="D648" s="1">
        <v>6</v>
      </c>
      <c r="E648" s="1">
        <v>5</v>
      </c>
      <c r="F648" s="1" t="s">
        <v>77</v>
      </c>
      <c r="G648" s="2">
        <v>69.0569333333334</v>
      </c>
      <c r="H648" s="6">
        <f>1+_xlfn.COUNTIFS(A:A,A648,O:O,"&lt;"&amp;O648)</f>
        <v>1</v>
      </c>
      <c r="I648" s="2">
        <f>_xlfn.AVERAGEIF(A:A,A648,G:G)</f>
        <v>49.64</v>
      </c>
      <c r="J648" s="2">
        <f>G648-I648</f>
        <v>19.416933333333404</v>
      </c>
      <c r="K648" s="2">
        <f>90+J648</f>
        <v>109.4169333333334</v>
      </c>
      <c r="L648" s="2">
        <f>EXP(0.06*K648)</f>
        <v>709.8232532781285</v>
      </c>
      <c r="M648" s="2">
        <f>SUMIF(A:A,A648,L:L)</f>
        <v>3644.3413455631735</v>
      </c>
      <c r="N648" s="3">
        <f>L648/M648</f>
        <v>0.1947740856224424</v>
      </c>
      <c r="O648" s="7">
        <f>1/N648</f>
        <v>5.134153225796365</v>
      </c>
      <c r="P648" s="3">
        <f>IF(O648&gt;21,"",N648)</f>
        <v>0.1947740856224424</v>
      </c>
      <c r="Q648" s="3">
        <f>IF(ISNUMBER(P648),SUMIF(A:A,A648,P:P),"")</f>
        <v>0.83963617277465</v>
      </c>
      <c r="R648" s="3">
        <f>_xlfn.IFERROR(P648*(1/Q648),"")</f>
        <v>0.23197438597576694</v>
      </c>
      <c r="S648" s="8">
        <f>_xlfn.IFERROR(1/R648,"")</f>
        <v>4.310820764946283</v>
      </c>
    </row>
    <row r="649" spans="1:19" ht="15">
      <c r="A649" s="1">
        <v>5</v>
      </c>
      <c r="B649" s="5">
        <v>0.7388888888888889</v>
      </c>
      <c r="C649" s="1" t="s">
        <v>27</v>
      </c>
      <c r="D649" s="1">
        <v>6</v>
      </c>
      <c r="E649" s="1">
        <v>3</v>
      </c>
      <c r="F649" s="1" t="s">
        <v>75</v>
      </c>
      <c r="G649" s="2">
        <v>69.011</v>
      </c>
      <c r="H649" s="6">
        <f>1+_xlfn.COUNTIFS(A:A,A649,O:O,"&lt;"&amp;O649)</f>
        <v>2</v>
      </c>
      <c r="I649" s="2">
        <f>_xlfn.AVERAGEIF(A:A,A649,G:G)</f>
        <v>49.64</v>
      </c>
      <c r="J649" s="2">
        <f>G649-I649</f>
        <v>19.370999999999995</v>
      </c>
      <c r="K649" s="2">
        <f>90+J649</f>
        <v>109.371</v>
      </c>
      <c r="L649" s="2">
        <f>EXP(0.06*K649)</f>
        <v>707.8696736613425</v>
      </c>
      <c r="M649" s="2">
        <f>SUMIF(A:A,A649,L:L)</f>
        <v>3644.3413455631735</v>
      </c>
      <c r="N649" s="3">
        <f>L649/M649</f>
        <v>0.19423802727017955</v>
      </c>
      <c r="O649" s="7">
        <f>1/N649</f>
        <v>5.148322468334321</v>
      </c>
      <c r="P649" s="3">
        <f>IF(O649&gt;21,"",N649)</f>
        <v>0.19423802727017955</v>
      </c>
      <c r="Q649" s="3">
        <f>IF(ISNUMBER(P649),SUMIF(A:A,A649,P:P),"")</f>
        <v>0.83963617277465</v>
      </c>
      <c r="R649" s="3">
        <f>_xlfn.IFERROR(P649*(1/Q649),"")</f>
        <v>0.23133594474414232</v>
      </c>
      <c r="S649" s="8">
        <f>_xlfn.IFERROR(1/R649,"")</f>
        <v>4.322717773521968</v>
      </c>
    </row>
    <row r="650" spans="1:19" ht="15">
      <c r="A650" s="1">
        <v>5</v>
      </c>
      <c r="B650" s="5">
        <v>0.7388888888888889</v>
      </c>
      <c r="C650" s="1" t="s">
        <v>27</v>
      </c>
      <c r="D650" s="1">
        <v>6</v>
      </c>
      <c r="E650" s="1">
        <v>8</v>
      </c>
      <c r="F650" s="1" t="s">
        <v>80</v>
      </c>
      <c r="G650" s="2">
        <v>59.3841333333333</v>
      </c>
      <c r="H650" s="6">
        <f>1+_xlfn.COUNTIFS(A:A,A650,O:O,"&lt;"&amp;O650)</f>
        <v>3</v>
      </c>
      <c r="I650" s="2">
        <f>_xlfn.AVERAGEIF(A:A,A650,G:G)</f>
        <v>49.64</v>
      </c>
      <c r="J650" s="2">
        <f>G650-I650</f>
        <v>9.744133333333302</v>
      </c>
      <c r="K650" s="2">
        <f>90+J650</f>
        <v>99.74413333333331</v>
      </c>
      <c r="L650" s="2">
        <f>EXP(0.06*K650)</f>
        <v>397.28265314010264</v>
      </c>
      <c r="M650" s="2">
        <f>SUMIF(A:A,A650,L:L)</f>
        <v>3644.3413455631735</v>
      </c>
      <c r="N650" s="3">
        <f>L650/M650</f>
        <v>0.10901356801381323</v>
      </c>
      <c r="O650" s="7">
        <f>1/N650</f>
        <v>9.173170076162345</v>
      </c>
      <c r="P650" s="3">
        <f>IF(O650&gt;21,"",N650)</f>
        <v>0.10901356801381323</v>
      </c>
      <c r="Q650" s="3">
        <f>IF(ISNUMBER(P650),SUMIF(A:A,A650,P:P),"")</f>
        <v>0.83963617277465</v>
      </c>
      <c r="R650" s="3">
        <f>_xlfn.IFERROR(P650*(1/Q650),"")</f>
        <v>0.12983429198097615</v>
      </c>
      <c r="S650" s="8">
        <f>_xlfn.IFERROR(1/R650,"")</f>
        <v>7.702125414959895</v>
      </c>
    </row>
    <row r="651" spans="1:19" ht="15">
      <c r="A651" s="1">
        <v>5</v>
      </c>
      <c r="B651" s="5">
        <v>0.7388888888888889</v>
      </c>
      <c r="C651" s="1" t="s">
        <v>27</v>
      </c>
      <c r="D651" s="1">
        <v>6</v>
      </c>
      <c r="E651" s="1">
        <v>7</v>
      </c>
      <c r="F651" s="1" t="s">
        <v>79</v>
      </c>
      <c r="G651" s="2">
        <v>56.3159333333333</v>
      </c>
      <c r="H651" s="6">
        <f>1+_xlfn.COUNTIFS(A:A,A651,O:O,"&lt;"&amp;O651)</f>
        <v>4</v>
      </c>
      <c r="I651" s="2">
        <f>_xlfn.AVERAGEIF(A:A,A651,G:G)</f>
        <v>49.64</v>
      </c>
      <c r="J651" s="2">
        <f>G651-I651</f>
        <v>6.6759333333332975</v>
      </c>
      <c r="K651" s="2">
        <f>90+J651</f>
        <v>96.67593333333329</v>
      </c>
      <c r="L651" s="2">
        <f>EXP(0.06*K651)</f>
        <v>330.4832575281633</v>
      </c>
      <c r="M651" s="2">
        <f>SUMIF(A:A,A651,L:L)</f>
        <v>3644.3413455631735</v>
      </c>
      <c r="N651" s="3">
        <f>L651/M651</f>
        <v>0.09068394702667253</v>
      </c>
      <c r="O651" s="7">
        <f>1/N651</f>
        <v>11.027310045358677</v>
      </c>
      <c r="P651" s="3">
        <f>IF(O651&gt;21,"",N651)</f>
        <v>0.09068394702667253</v>
      </c>
      <c r="Q651" s="3">
        <f>IF(ISNUMBER(P651),SUMIF(A:A,A651,P:P),"")</f>
        <v>0.83963617277465</v>
      </c>
      <c r="R651" s="3">
        <f>_xlfn.IFERROR(P651*(1/Q651),"")</f>
        <v>0.10800385925132266</v>
      </c>
      <c r="S651" s="8">
        <f>_xlfn.IFERROR(1/R651,"")</f>
        <v>9.25892840248441</v>
      </c>
    </row>
    <row r="652" spans="1:19" ht="15">
      <c r="A652" s="1">
        <v>5</v>
      </c>
      <c r="B652" s="5">
        <v>0.7388888888888889</v>
      </c>
      <c r="C652" s="1" t="s">
        <v>27</v>
      </c>
      <c r="D652" s="1">
        <v>6</v>
      </c>
      <c r="E652" s="1">
        <v>10</v>
      </c>
      <c r="F652" s="1" t="s">
        <v>82</v>
      </c>
      <c r="G652" s="2">
        <v>52.7587666666667</v>
      </c>
      <c r="H652" s="6">
        <f>1+_xlfn.COUNTIFS(A:A,A652,O:O,"&lt;"&amp;O652)</f>
        <v>5</v>
      </c>
      <c r="I652" s="2">
        <f>_xlfn.AVERAGEIF(A:A,A652,G:G)</f>
        <v>49.64</v>
      </c>
      <c r="J652" s="2">
        <f>G652-I652</f>
        <v>3.1187666666667013</v>
      </c>
      <c r="K652" s="2">
        <f>90+J652</f>
        <v>93.1187666666667</v>
      </c>
      <c r="L652" s="2">
        <f>EXP(0.06*K652)</f>
        <v>266.96725221557045</v>
      </c>
      <c r="M652" s="2">
        <f>SUMIF(A:A,A652,L:L)</f>
        <v>3644.3413455631735</v>
      </c>
      <c r="N652" s="3">
        <f>L652/M652</f>
        <v>0.07325528179202846</v>
      </c>
      <c r="O652" s="7">
        <f>1/N652</f>
        <v>13.650892816698148</v>
      </c>
      <c r="P652" s="3">
        <f>IF(O652&gt;21,"",N652)</f>
        <v>0.07325528179202846</v>
      </c>
      <c r="Q652" s="3">
        <f>IF(ISNUMBER(P652),SUMIF(A:A,A652,P:P),"")</f>
        <v>0.83963617277465</v>
      </c>
      <c r="R652" s="3">
        <f>_xlfn.IFERROR(P652*(1/Q652),"")</f>
        <v>0.08724645765314051</v>
      </c>
      <c r="S652" s="8">
        <f>_xlfn.IFERROR(1/R652,"")</f>
        <v>11.461783399569393</v>
      </c>
    </row>
    <row r="653" spans="1:19" ht="15">
      <c r="A653" s="1">
        <v>5</v>
      </c>
      <c r="B653" s="5">
        <v>0.7388888888888889</v>
      </c>
      <c r="C653" s="1" t="s">
        <v>27</v>
      </c>
      <c r="D653" s="1">
        <v>6</v>
      </c>
      <c r="E653" s="1">
        <v>6</v>
      </c>
      <c r="F653" s="1" t="s">
        <v>78</v>
      </c>
      <c r="G653" s="2">
        <v>50.0361666666667</v>
      </c>
      <c r="H653" s="6">
        <f>1+_xlfn.COUNTIFS(A:A,A653,O:O,"&lt;"&amp;O653)</f>
        <v>6</v>
      </c>
      <c r="I653" s="2">
        <f>_xlfn.AVERAGEIF(A:A,A653,G:G)</f>
        <v>49.64</v>
      </c>
      <c r="J653" s="2">
        <f>G653-I653</f>
        <v>0.3961666666667014</v>
      </c>
      <c r="K653" s="2">
        <f>90+J653</f>
        <v>90.3961666666667</v>
      </c>
      <c r="L653" s="2">
        <f>EXP(0.06*K653)</f>
        <v>226.73229401165884</v>
      </c>
      <c r="M653" s="2">
        <f>SUMIF(A:A,A653,L:L)</f>
        <v>3644.3413455631735</v>
      </c>
      <c r="N653" s="3">
        <f>L653/M653</f>
        <v>0.06221488947178219</v>
      </c>
      <c r="O653" s="7">
        <f>1/N653</f>
        <v>16.07332277675353</v>
      </c>
      <c r="P653" s="3">
        <f>IF(O653&gt;21,"",N653)</f>
        <v>0.06221488947178219</v>
      </c>
      <c r="Q653" s="3">
        <f>IF(ISNUMBER(P653),SUMIF(A:A,A653,P:P),"")</f>
        <v>0.83963617277465</v>
      </c>
      <c r="R653" s="3">
        <f>_xlfn.IFERROR(P653*(1/Q653),"")</f>
        <v>0.07409743825851112</v>
      </c>
      <c r="S653" s="8">
        <f>_xlfn.IFERROR(1/R653,"")</f>
        <v>13.495743220044941</v>
      </c>
    </row>
    <row r="654" spans="1:19" ht="15">
      <c r="A654" s="1">
        <v>5</v>
      </c>
      <c r="B654" s="5">
        <v>0.7388888888888889</v>
      </c>
      <c r="C654" s="1" t="s">
        <v>27</v>
      </c>
      <c r="D654" s="1">
        <v>6</v>
      </c>
      <c r="E654" s="1">
        <v>9</v>
      </c>
      <c r="F654" s="1" t="s">
        <v>81</v>
      </c>
      <c r="G654" s="2">
        <v>49.3829333333333</v>
      </c>
      <c r="H654" s="6">
        <f>1+_xlfn.COUNTIFS(A:A,A654,O:O,"&lt;"&amp;O654)</f>
        <v>7</v>
      </c>
      <c r="I654" s="2">
        <f>_xlfn.AVERAGEIF(A:A,A654,G:G)</f>
        <v>49.64</v>
      </c>
      <c r="J654" s="2">
        <f>G654-I654</f>
        <v>-0.2570666666667023</v>
      </c>
      <c r="K654" s="2">
        <f>90+J654</f>
        <v>89.7429333333333</v>
      </c>
      <c r="L654" s="2">
        <f>EXP(0.06*K654)</f>
        <v>218.017645026038</v>
      </c>
      <c r="M654" s="2">
        <f>SUMIF(A:A,A654,L:L)</f>
        <v>3644.3413455631735</v>
      </c>
      <c r="N654" s="3">
        <f>L654/M654</f>
        <v>0.05982360716332595</v>
      </c>
      <c r="O654" s="7">
        <f>1/N654</f>
        <v>16.715809149887512</v>
      </c>
      <c r="P654" s="3">
        <f>IF(O654&gt;21,"",N654)</f>
        <v>0.05982360716332595</v>
      </c>
      <c r="Q654" s="3">
        <f>IF(ISNUMBER(P654),SUMIF(A:A,A654,P:P),"")</f>
        <v>0.83963617277465</v>
      </c>
      <c r="R654" s="3">
        <f>_xlfn.IFERROR(P654*(1/Q654),"")</f>
        <v>0.07124944005882178</v>
      </c>
      <c r="S654" s="8">
        <f>_xlfn.IFERROR(1/R654,"")</f>
        <v>14.035198019443026</v>
      </c>
    </row>
    <row r="655" spans="1:19" ht="15">
      <c r="A655" s="1">
        <v>5</v>
      </c>
      <c r="B655" s="5">
        <v>0.7388888888888889</v>
      </c>
      <c r="C655" s="1" t="s">
        <v>27</v>
      </c>
      <c r="D655" s="1">
        <v>6</v>
      </c>
      <c r="E655" s="1">
        <v>1</v>
      </c>
      <c r="F655" s="1" t="s">
        <v>73</v>
      </c>
      <c r="G655" s="2">
        <v>48.1724666666666</v>
      </c>
      <c r="H655" s="6">
        <f>1+_xlfn.COUNTIFS(A:A,A655,O:O,"&lt;"&amp;O655)</f>
        <v>8</v>
      </c>
      <c r="I655" s="2">
        <f>_xlfn.AVERAGEIF(A:A,A655,G:G)</f>
        <v>49.64</v>
      </c>
      <c r="J655" s="2">
        <f>G655-I655</f>
        <v>-1.4675333333333995</v>
      </c>
      <c r="K655" s="2">
        <f>90+J655</f>
        <v>88.53246666666661</v>
      </c>
      <c r="L655" s="2">
        <f>EXP(0.06*K655)</f>
        <v>202.74479081207727</v>
      </c>
      <c r="M655" s="2">
        <f>SUMIF(A:A,A655,L:L)</f>
        <v>3644.3413455631735</v>
      </c>
      <c r="N655" s="3">
        <f>L655/M655</f>
        <v>0.055632766414405774</v>
      </c>
      <c r="O655" s="7">
        <f>1/N655</f>
        <v>17.975018401045322</v>
      </c>
      <c r="P655" s="3">
        <f>IF(O655&gt;21,"",N655)</f>
        <v>0.055632766414405774</v>
      </c>
      <c r="Q655" s="3">
        <f>IF(ISNUMBER(P655),SUMIF(A:A,A655,P:P),"")</f>
        <v>0.83963617277465</v>
      </c>
      <c r="R655" s="3">
        <f>_xlfn.IFERROR(P655*(1/Q655),"")</f>
        <v>0.06625818207731869</v>
      </c>
      <c r="S655" s="8">
        <f>_xlfn.IFERROR(1/R655,"")</f>
        <v>15.092475655807602</v>
      </c>
    </row>
    <row r="656" spans="1:19" ht="15">
      <c r="A656" s="1">
        <v>5</v>
      </c>
      <c r="B656" s="5">
        <v>0.7388888888888889</v>
      </c>
      <c r="C656" s="1" t="s">
        <v>27</v>
      </c>
      <c r="D656" s="1">
        <v>6</v>
      </c>
      <c r="E656" s="1">
        <v>2</v>
      </c>
      <c r="F656" s="1" t="s">
        <v>74</v>
      </c>
      <c r="G656" s="2">
        <v>43.4377333333334</v>
      </c>
      <c r="H656" s="6">
        <f>1+_xlfn.COUNTIFS(A:A,A656,O:O,"&lt;"&amp;O656)</f>
        <v>10</v>
      </c>
      <c r="I656" s="2">
        <f>_xlfn.AVERAGEIF(A:A,A656,G:G)</f>
        <v>49.64</v>
      </c>
      <c r="J656" s="2">
        <f>G656-I656</f>
        <v>-6.202266666666603</v>
      </c>
      <c r="K656" s="2">
        <f>90+J656</f>
        <v>83.7977333333334</v>
      </c>
      <c r="L656" s="2">
        <f>EXP(0.06*K656)</f>
        <v>152.60669641035815</v>
      </c>
      <c r="M656" s="2">
        <f>SUMIF(A:A,A656,L:L)</f>
        <v>3644.3413455631735</v>
      </c>
      <c r="N656" s="3">
        <f>L656/M656</f>
        <v>0.04187497326400288</v>
      </c>
      <c r="O656" s="7">
        <f>1/N656</f>
        <v>23.88061226201745</v>
      </c>
      <c r="P656" s="3">
        <f>IF(O656&gt;21,"",N656)</f>
      </c>
      <c r="Q656" s="3">
        <f>IF(ISNUMBER(P656),SUMIF(A:A,A656,P:P),"")</f>
      </c>
      <c r="R656" s="3">
        <f>_xlfn.IFERROR(P656*(1/Q656),"")</f>
      </c>
      <c r="S656" s="8">
        <f>_xlfn.IFERROR(1/R656,"")</f>
      </c>
    </row>
    <row r="657" spans="1:19" ht="15">
      <c r="A657" s="1">
        <v>5</v>
      </c>
      <c r="B657" s="5">
        <v>0.7388888888888889</v>
      </c>
      <c r="C657" s="1" t="s">
        <v>27</v>
      </c>
      <c r="D657" s="1">
        <v>6</v>
      </c>
      <c r="E657" s="1">
        <v>4</v>
      </c>
      <c r="F657" s="1" t="s">
        <v>76</v>
      </c>
      <c r="G657" s="2">
        <v>37.0177666666667</v>
      </c>
      <c r="H657" s="6">
        <f>1+_xlfn.COUNTIFS(A:A,A657,O:O,"&lt;"&amp;O657)</f>
        <v>11</v>
      </c>
      <c r="I657" s="2">
        <f>_xlfn.AVERAGEIF(A:A,A657,G:G)</f>
        <v>49.64</v>
      </c>
      <c r="J657" s="2">
        <f>G657-I657</f>
        <v>-12.622233333333298</v>
      </c>
      <c r="K657" s="2">
        <f>90+J657</f>
        <v>77.3777666666667</v>
      </c>
      <c r="L657" s="2">
        <f>EXP(0.06*K657)</f>
        <v>103.8207651147867</v>
      </c>
      <c r="M657" s="2">
        <f>SUMIF(A:A,A657,L:L)</f>
        <v>3644.3413455631735</v>
      </c>
      <c r="N657" s="3">
        <f>L657/M657</f>
        <v>0.028488210974305123</v>
      </c>
      <c r="O657" s="7">
        <f>1/N657</f>
        <v>35.10223934040462</v>
      </c>
      <c r="P657" s="3">
        <f>IF(O657&gt;21,"",N657)</f>
      </c>
      <c r="Q657" s="3">
        <f>IF(ISNUMBER(P657),SUMIF(A:A,A657,P:P),"")</f>
      </c>
      <c r="R657" s="3">
        <f>_xlfn.IFERROR(P657*(1/Q657),"")</f>
      </c>
      <c r="S657" s="8">
        <f>_xlfn.IFERROR(1/R657,"")</f>
      </c>
    </row>
    <row r="658" spans="1:19" ht="15">
      <c r="A658" s="1">
        <v>5</v>
      </c>
      <c r="B658" s="5">
        <v>0.7388888888888889</v>
      </c>
      <c r="C658" s="1" t="s">
        <v>27</v>
      </c>
      <c r="D658" s="1">
        <v>6</v>
      </c>
      <c r="E658" s="1">
        <v>11</v>
      </c>
      <c r="F658" s="1" t="s">
        <v>83</v>
      </c>
      <c r="G658" s="2">
        <v>44.5381</v>
      </c>
      <c r="H658" s="6">
        <f>1+_xlfn.COUNTIFS(A:A,A658,O:O,"&lt;"&amp;O658)</f>
        <v>9</v>
      </c>
      <c r="I658" s="2">
        <f>_xlfn.AVERAGEIF(A:A,A658,G:G)</f>
        <v>49.64</v>
      </c>
      <c r="J658" s="2">
        <f>G658-I658</f>
        <v>-5.1019000000000005</v>
      </c>
      <c r="K658" s="2">
        <f>90+J658</f>
        <v>84.8981</v>
      </c>
      <c r="L658" s="2">
        <f>EXP(0.06*K658)</f>
        <v>163.02213677154148</v>
      </c>
      <c r="M658" s="2">
        <f>SUMIF(A:A,A658,L:L)</f>
        <v>3644.3413455631735</v>
      </c>
      <c r="N658" s="3">
        <f>L658/M658</f>
        <v>0.04473294933527942</v>
      </c>
      <c r="O658" s="7">
        <f>1/N658</f>
        <v>22.354886383745157</v>
      </c>
      <c r="P658" s="3">
        <f>IF(O658&gt;21,"",N658)</f>
      </c>
      <c r="Q658" s="3">
        <f>IF(ISNUMBER(P658),SUMIF(A:A,A658,P:P),"")</f>
      </c>
      <c r="R658" s="3">
        <f>_xlfn.IFERROR(P658*(1/Q658),"")</f>
      </c>
      <c r="S658" s="8">
        <f>_xlfn.IFERROR(1/R658,"")</f>
      </c>
    </row>
    <row r="659" spans="1:19" ht="15">
      <c r="A659" s="1">
        <v>5</v>
      </c>
      <c r="B659" s="5">
        <v>0.7388888888888889</v>
      </c>
      <c r="C659" s="1" t="s">
        <v>27</v>
      </c>
      <c r="D659" s="1">
        <v>6</v>
      </c>
      <c r="E659" s="1">
        <v>12</v>
      </c>
      <c r="F659" s="1" t="s">
        <v>84</v>
      </c>
      <c r="G659" s="2">
        <v>34.7349333333333</v>
      </c>
      <c r="H659" s="6">
        <f>1+_xlfn.COUNTIFS(A:A,A659,O:O,"&lt;"&amp;O659)</f>
        <v>12</v>
      </c>
      <c r="I659" s="2">
        <f>_xlfn.AVERAGEIF(A:A,A659,G:G)</f>
        <v>49.64</v>
      </c>
      <c r="J659" s="2">
        <f>G659-I659</f>
        <v>-14.905066666666698</v>
      </c>
      <c r="K659" s="2">
        <f>90+J659</f>
        <v>75.0949333333333</v>
      </c>
      <c r="L659" s="2">
        <f>EXP(0.06*K659)</f>
        <v>90.53133193356811</v>
      </c>
      <c r="M659" s="2">
        <f>SUMIF(A:A,A659,L:L)</f>
        <v>3644.3413455631735</v>
      </c>
      <c r="N659" s="3">
        <f>L659/M659</f>
        <v>0.02484161700269544</v>
      </c>
      <c r="O659" s="7">
        <f>1/N659</f>
        <v>40.25502848270686</v>
      </c>
      <c r="P659" s="3">
        <f>IF(O659&gt;21,"",N659)</f>
      </c>
      <c r="Q659" s="3">
        <f>IF(ISNUMBER(P659),SUMIF(A:A,A659,P:P),"")</f>
      </c>
      <c r="R659" s="3">
        <f>_xlfn.IFERROR(P659*(1/Q659),"")</f>
      </c>
      <c r="S659" s="8">
        <f>_xlfn.IFERROR(1/R659,"")</f>
      </c>
    </row>
    <row r="660" spans="1:19" ht="15">
      <c r="A660" s="1">
        <v>5</v>
      </c>
      <c r="B660" s="5">
        <v>0.7388888888888889</v>
      </c>
      <c r="C660" s="1" t="s">
        <v>27</v>
      </c>
      <c r="D660" s="1">
        <v>6</v>
      </c>
      <c r="E660" s="1">
        <v>13</v>
      </c>
      <c r="F660" s="1" t="s">
        <v>85</v>
      </c>
      <c r="G660" s="2">
        <v>31.473133333333298</v>
      </c>
      <c r="H660" s="6">
        <f>1+_xlfn.COUNTIFS(A:A,A660,O:O,"&lt;"&amp;O660)</f>
        <v>13</v>
      </c>
      <c r="I660" s="2">
        <f>_xlfn.AVERAGEIF(A:A,A660,G:G)</f>
        <v>49.64</v>
      </c>
      <c r="J660" s="2">
        <f>G660-I660</f>
        <v>-18.166866666666703</v>
      </c>
      <c r="K660" s="2">
        <f>90+J660</f>
        <v>71.8331333333333</v>
      </c>
      <c r="L660" s="2">
        <f>EXP(0.06*K660)</f>
        <v>74.43959565983764</v>
      </c>
      <c r="M660" s="2">
        <f>SUMIF(A:A,A660,L:L)</f>
        <v>3644.3413455631735</v>
      </c>
      <c r="N660" s="3">
        <f>L660/M660</f>
        <v>0.02042607664906708</v>
      </c>
      <c r="O660" s="7">
        <f>1/N660</f>
        <v>48.95702768478904</v>
      </c>
      <c r="P660" s="3">
        <f>IF(O660&gt;21,"",N660)</f>
      </c>
      <c r="Q660" s="3">
        <f>IF(ISNUMBER(P660),SUMIF(A:A,A660,P:P),"")</f>
      </c>
      <c r="R660" s="3">
        <f>_xlfn.IFERROR(P660*(1/Q660),"")</f>
      </c>
      <c r="S660" s="8">
        <f>_xlfn.IFERROR(1/R660,"")</f>
      </c>
    </row>
    <row r="661" spans="1:19" ht="15">
      <c r="A661" s="1">
        <v>68</v>
      </c>
      <c r="B661" s="5">
        <v>0.7555555555555555</v>
      </c>
      <c r="C661" s="1" t="s">
        <v>660</v>
      </c>
      <c r="D661" s="1">
        <v>3</v>
      </c>
      <c r="E661" s="1">
        <v>1</v>
      </c>
      <c r="F661" s="1" t="s">
        <v>671</v>
      </c>
      <c r="G661" s="2">
        <v>71.60403333333339</v>
      </c>
      <c r="H661" s="6">
        <f>1+_xlfn.COUNTIFS(A:A,A661,O:O,"&lt;"&amp;O661)</f>
        <v>1</v>
      </c>
      <c r="I661" s="2">
        <f>_xlfn.AVERAGEIF(A:A,A661,G:G)</f>
        <v>49.201144444444445</v>
      </c>
      <c r="J661" s="2">
        <f>G661-I661</f>
        <v>22.402888888888945</v>
      </c>
      <c r="K661" s="2">
        <f>90+J661</f>
        <v>112.40288888888895</v>
      </c>
      <c r="L661" s="2">
        <f>EXP(0.06*K661)</f>
        <v>849.0969163529205</v>
      </c>
      <c r="M661" s="2">
        <f>SUMIF(A:A,A661,L:L)</f>
        <v>2676.357805252172</v>
      </c>
      <c r="N661" s="3">
        <f>L661/M661</f>
        <v>0.31725837056862316</v>
      </c>
      <c r="O661" s="7">
        <f>1/N661</f>
        <v>3.152005093538421</v>
      </c>
      <c r="P661" s="3">
        <f>IF(O661&gt;21,"",N661)</f>
        <v>0.31725837056862316</v>
      </c>
      <c r="Q661" s="3">
        <f>IF(ISNUMBER(P661),SUMIF(A:A,A661,P:P),"")</f>
        <v>0.8961528757719801</v>
      </c>
      <c r="R661" s="3">
        <f>_xlfn.IFERROR(P661*(1/Q661),"")</f>
        <v>0.35402259943129094</v>
      </c>
      <c r="S661" s="8">
        <f>_xlfn.IFERROR(1/R661,"")</f>
        <v>2.824678429022385</v>
      </c>
    </row>
    <row r="662" spans="1:19" ht="15">
      <c r="A662" s="1">
        <v>68</v>
      </c>
      <c r="B662" s="5">
        <v>0.7555555555555555</v>
      </c>
      <c r="C662" s="1" t="s">
        <v>660</v>
      </c>
      <c r="D662" s="1">
        <v>3</v>
      </c>
      <c r="E662" s="1">
        <v>6</v>
      </c>
      <c r="F662" s="1" t="s">
        <v>674</v>
      </c>
      <c r="G662" s="2">
        <v>63.1229333333333</v>
      </c>
      <c r="H662" s="6">
        <f>1+_xlfn.COUNTIFS(A:A,A662,O:O,"&lt;"&amp;O662)</f>
        <v>2</v>
      </c>
      <c r="I662" s="2">
        <f>_xlfn.AVERAGEIF(A:A,A662,G:G)</f>
        <v>49.201144444444445</v>
      </c>
      <c r="J662" s="2">
        <f>G662-I662</f>
        <v>13.921788888888855</v>
      </c>
      <c r="K662" s="2">
        <f>90+J662</f>
        <v>103.92178888888886</v>
      </c>
      <c r="L662" s="2">
        <f>EXP(0.06*K662)</f>
        <v>510.4574749407401</v>
      </c>
      <c r="M662" s="2">
        <f>SUMIF(A:A,A662,L:L)</f>
        <v>2676.357805252172</v>
      </c>
      <c r="N662" s="3">
        <f>L662/M662</f>
        <v>0.1907284122993576</v>
      </c>
      <c r="O662" s="7">
        <f>1/N662</f>
        <v>5.243057329237612</v>
      </c>
      <c r="P662" s="3">
        <f>IF(O662&gt;21,"",N662)</f>
        <v>0.1907284122993576</v>
      </c>
      <c r="Q662" s="3">
        <f>IF(ISNUMBER(P662),SUMIF(A:A,A662,P:P),"")</f>
        <v>0.8961528757719801</v>
      </c>
      <c r="R662" s="3">
        <f>_xlfn.IFERROR(P662*(1/Q662),"")</f>
        <v>0.21283021843238176</v>
      </c>
      <c r="S662" s="8">
        <f>_xlfn.IFERROR(1/R662,"")</f>
        <v>4.698580903433644</v>
      </c>
    </row>
    <row r="663" spans="1:19" ht="15">
      <c r="A663" s="1">
        <v>68</v>
      </c>
      <c r="B663" s="5">
        <v>0.7555555555555555</v>
      </c>
      <c r="C663" s="1" t="s">
        <v>660</v>
      </c>
      <c r="D663" s="1">
        <v>3</v>
      </c>
      <c r="E663" s="1">
        <v>3</v>
      </c>
      <c r="F663" s="1" t="s">
        <v>672</v>
      </c>
      <c r="G663" s="2">
        <v>56.4343333333333</v>
      </c>
      <c r="H663" s="6">
        <f>1+_xlfn.COUNTIFS(A:A,A663,O:O,"&lt;"&amp;O663)</f>
        <v>3</v>
      </c>
      <c r="I663" s="2">
        <f>_xlfn.AVERAGEIF(A:A,A663,G:G)</f>
        <v>49.201144444444445</v>
      </c>
      <c r="J663" s="2">
        <f>G663-I663</f>
        <v>7.233188888888854</v>
      </c>
      <c r="K663" s="2">
        <f>90+J663</f>
        <v>97.23318888888886</v>
      </c>
      <c r="L663" s="2">
        <f>EXP(0.06*K663)</f>
        <v>341.7198787064781</v>
      </c>
      <c r="M663" s="2">
        <f>SUMIF(A:A,A663,L:L)</f>
        <v>2676.357805252172</v>
      </c>
      <c r="N663" s="3">
        <f>L663/M663</f>
        <v>0.1276809393855619</v>
      </c>
      <c r="O663" s="7">
        <f>1/N663</f>
        <v>7.832022577624295</v>
      </c>
      <c r="P663" s="3">
        <f>IF(O663&gt;21,"",N663)</f>
        <v>0.1276809393855619</v>
      </c>
      <c r="Q663" s="3">
        <f>IF(ISNUMBER(P663),SUMIF(A:A,A663,P:P),"")</f>
        <v>0.8961528757719801</v>
      </c>
      <c r="R663" s="3">
        <f>_xlfn.IFERROR(P663*(1/Q663),"")</f>
        <v>0.14247673900010943</v>
      </c>
      <c r="S663" s="8">
        <f>_xlfn.IFERROR(1/R663,"")</f>
        <v>7.018689556049089</v>
      </c>
    </row>
    <row r="664" spans="1:19" ht="15">
      <c r="A664" s="1">
        <v>68</v>
      </c>
      <c r="B664" s="5">
        <v>0.7555555555555555</v>
      </c>
      <c r="C664" s="1" t="s">
        <v>660</v>
      </c>
      <c r="D664" s="1">
        <v>3</v>
      </c>
      <c r="E664" s="1">
        <v>8</v>
      </c>
      <c r="F664" s="1" t="s">
        <v>119</v>
      </c>
      <c r="G664" s="2">
        <v>55.3427</v>
      </c>
      <c r="H664" s="6">
        <f>1+_xlfn.COUNTIFS(A:A,A664,O:O,"&lt;"&amp;O664)</f>
        <v>4</v>
      </c>
      <c r="I664" s="2">
        <f>_xlfn.AVERAGEIF(A:A,A664,G:G)</f>
        <v>49.201144444444445</v>
      </c>
      <c r="J664" s="2">
        <f>G664-I664</f>
        <v>6.141555555555556</v>
      </c>
      <c r="K664" s="2">
        <f>90+J664</f>
        <v>96.14155555555556</v>
      </c>
      <c r="L664" s="2">
        <f>EXP(0.06*K664)</f>
        <v>320.0551527649688</v>
      </c>
      <c r="M664" s="2">
        <f>SUMIF(A:A,A664,L:L)</f>
        <v>2676.357805252172</v>
      </c>
      <c r="N664" s="3">
        <f>L664/M664</f>
        <v>0.11958608528982265</v>
      </c>
      <c r="O664" s="7">
        <f>1/N664</f>
        <v>8.36217690023427</v>
      </c>
      <c r="P664" s="3">
        <f>IF(O664&gt;21,"",N664)</f>
        <v>0.11958608528982265</v>
      </c>
      <c r="Q664" s="3">
        <f>IF(ISNUMBER(P664),SUMIF(A:A,A664,P:P),"")</f>
        <v>0.8961528757719801</v>
      </c>
      <c r="R664" s="3">
        <f>_xlfn.IFERROR(P664*(1/Q664),"")</f>
        <v>0.1334438448203457</v>
      </c>
      <c r="S664" s="8">
        <f>_xlfn.IFERROR(1/R664,"")</f>
        <v>7.493788876858963</v>
      </c>
    </row>
    <row r="665" spans="1:19" ht="15">
      <c r="A665" s="1">
        <v>68</v>
      </c>
      <c r="B665" s="5">
        <v>0.7555555555555555</v>
      </c>
      <c r="C665" s="1" t="s">
        <v>660</v>
      </c>
      <c r="D665" s="1">
        <v>3</v>
      </c>
      <c r="E665" s="1">
        <v>5</v>
      </c>
      <c r="F665" s="1" t="s">
        <v>673</v>
      </c>
      <c r="G665" s="2">
        <v>49.6653333333334</v>
      </c>
      <c r="H665" s="6">
        <f>1+_xlfn.COUNTIFS(A:A,A665,O:O,"&lt;"&amp;O665)</f>
        <v>5</v>
      </c>
      <c r="I665" s="2">
        <f>_xlfn.AVERAGEIF(A:A,A665,G:G)</f>
        <v>49.201144444444445</v>
      </c>
      <c r="J665" s="2">
        <f>G665-I665</f>
        <v>0.4641888888889554</v>
      </c>
      <c r="K665" s="2">
        <f>90+J665</f>
        <v>90.46418888888896</v>
      </c>
      <c r="L665" s="2">
        <f>EXP(0.06*K665)</f>
        <v>227.65955502445536</v>
      </c>
      <c r="M665" s="2">
        <f>SUMIF(A:A,A665,L:L)</f>
        <v>2676.357805252172</v>
      </c>
      <c r="N665" s="3">
        <f>L665/M665</f>
        <v>0.0850631984175243</v>
      </c>
      <c r="O665" s="7">
        <f>1/N665</f>
        <v>11.75596519533158</v>
      </c>
      <c r="P665" s="3">
        <f>IF(O665&gt;21,"",N665)</f>
        <v>0.0850631984175243</v>
      </c>
      <c r="Q665" s="3">
        <f>IF(ISNUMBER(P665),SUMIF(A:A,A665,P:P),"")</f>
        <v>0.8961528757719801</v>
      </c>
      <c r="R665" s="3">
        <f>_xlfn.IFERROR(P665*(1/Q665),"")</f>
        <v>0.0949204100296477</v>
      </c>
      <c r="S665" s="8">
        <f>_xlfn.IFERROR(1/R665,"")</f>
        <v>10.535142017271705</v>
      </c>
    </row>
    <row r="666" spans="1:19" ht="15">
      <c r="A666" s="1">
        <v>68</v>
      </c>
      <c r="B666" s="5">
        <v>0.7555555555555555</v>
      </c>
      <c r="C666" s="1" t="s">
        <v>660</v>
      </c>
      <c r="D666" s="1">
        <v>3</v>
      </c>
      <c r="E666" s="1">
        <v>9</v>
      </c>
      <c r="F666" s="1" t="s">
        <v>676</v>
      </c>
      <c r="G666" s="2">
        <v>42.6490333333333</v>
      </c>
      <c r="H666" s="6">
        <f>1+_xlfn.COUNTIFS(A:A,A666,O:O,"&lt;"&amp;O666)</f>
        <v>6</v>
      </c>
      <c r="I666" s="2">
        <f>_xlfn.AVERAGEIF(A:A,A666,G:G)</f>
        <v>49.201144444444445</v>
      </c>
      <c r="J666" s="2">
        <f>G666-I666</f>
        <v>-6.552111111111145</v>
      </c>
      <c r="K666" s="2">
        <f>90+J666</f>
        <v>83.44788888888885</v>
      </c>
      <c r="L666" s="2">
        <f>EXP(0.06*K666)</f>
        <v>149.4367659819563</v>
      </c>
      <c r="M666" s="2">
        <f>SUMIF(A:A,A666,L:L)</f>
        <v>2676.357805252172</v>
      </c>
      <c r="N666" s="3">
        <f>L666/M666</f>
        <v>0.05583586981109055</v>
      </c>
      <c r="O666" s="7">
        <f>1/N666</f>
        <v>17.909634136323103</v>
      </c>
      <c r="P666" s="3">
        <f>IF(O666&gt;21,"",N666)</f>
        <v>0.05583586981109055</v>
      </c>
      <c r="Q666" s="3">
        <f>IF(ISNUMBER(P666),SUMIF(A:A,A666,P:P),"")</f>
        <v>0.8961528757719801</v>
      </c>
      <c r="R666" s="3">
        <f>_xlfn.IFERROR(P666*(1/Q666),"")</f>
        <v>0.0623061882862245</v>
      </c>
      <c r="S666" s="8">
        <f>_xlfn.IFERROR(1/R666,"")</f>
        <v>16.049770135289975</v>
      </c>
    </row>
    <row r="667" spans="1:19" ht="15">
      <c r="A667" s="1">
        <v>68</v>
      </c>
      <c r="B667" s="5">
        <v>0.7555555555555555</v>
      </c>
      <c r="C667" s="1" t="s">
        <v>660</v>
      </c>
      <c r="D667" s="1">
        <v>3</v>
      </c>
      <c r="E667" s="1">
        <v>7</v>
      </c>
      <c r="F667" s="1" t="s">
        <v>675</v>
      </c>
      <c r="G667" s="2">
        <v>34.2102666666667</v>
      </c>
      <c r="H667" s="6">
        <f>1+_xlfn.COUNTIFS(A:A,A667,O:O,"&lt;"&amp;O667)</f>
        <v>8</v>
      </c>
      <c r="I667" s="2">
        <f>_xlfn.AVERAGEIF(A:A,A667,G:G)</f>
        <v>49.201144444444445</v>
      </c>
      <c r="J667" s="2">
        <f>G667-I667</f>
        <v>-14.990877777777747</v>
      </c>
      <c r="K667" s="2">
        <f>90+J667</f>
        <v>75.00912222222226</v>
      </c>
      <c r="L667" s="2">
        <f>EXP(0.06*K667)</f>
        <v>90.06641416290016</v>
      </c>
      <c r="M667" s="2">
        <f>SUMIF(A:A,A667,L:L)</f>
        <v>2676.357805252172</v>
      </c>
      <c r="N667" s="3">
        <f>L667/M667</f>
        <v>0.033652605786173614</v>
      </c>
      <c r="O667" s="7">
        <f>1/N667</f>
        <v>29.715380923365416</v>
      </c>
      <c r="P667" s="3">
        <f>IF(O667&gt;21,"",N667)</f>
      </c>
      <c r="Q667" s="3">
        <f>IF(ISNUMBER(P667),SUMIF(A:A,A667,P:P),"")</f>
      </c>
      <c r="R667" s="3">
        <f>_xlfn.IFERROR(P667*(1/Q667),"")</f>
      </c>
      <c r="S667" s="8">
        <f>_xlfn.IFERROR(1/R667,"")</f>
      </c>
    </row>
    <row r="668" spans="1:19" ht="15">
      <c r="A668" s="1">
        <v>68</v>
      </c>
      <c r="B668" s="5">
        <v>0.7555555555555555</v>
      </c>
      <c r="C668" s="1" t="s">
        <v>660</v>
      </c>
      <c r="D668" s="1">
        <v>3</v>
      </c>
      <c r="E668" s="1">
        <v>10</v>
      </c>
      <c r="F668" s="1" t="s">
        <v>677</v>
      </c>
      <c r="G668" s="2">
        <v>35.707</v>
      </c>
      <c r="H668" s="6">
        <f>1+_xlfn.COUNTIFS(A:A,A668,O:O,"&lt;"&amp;O668)</f>
        <v>7</v>
      </c>
      <c r="I668" s="2">
        <f>_xlfn.AVERAGEIF(A:A,A668,G:G)</f>
        <v>49.201144444444445</v>
      </c>
      <c r="J668" s="2">
        <f>G668-I668</f>
        <v>-13.494144444444444</v>
      </c>
      <c r="K668" s="2">
        <f>90+J668</f>
        <v>76.50585555555556</v>
      </c>
      <c r="L668" s="2">
        <f>EXP(0.06*K668)</f>
        <v>98.52904061795734</v>
      </c>
      <c r="M668" s="2">
        <f>SUMIF(A:A,A668,L:L)</f>
        <v>2676.357805252172</v>
      </c>
      <c r="N668" s="3">
        <f>L668/M668</f>
        <v>0.036814599462224644</v>
      </c>
      <c r="O668" s="7">
        <f>1/N668</f>
        <v>27.163136761167188</v>
      </c>
      <c r="P668" s="3">
        <f>IF(O668&gt;21,"",N668)</f>
      </c>
      <c r="Q668" s="3">
        <f>IF(ISNUMBER(P668),SUMIF(A:A,A668,P:P),"")</f>
      </c>
      <c r="R668" s="3">
        <f>_xlfn.IFERROR(P668*(1/Q668),"")</f>
      </c>
      <c r="S668" s="8">
        <f>_xlfn.IFERROR(1/R668,"")</f>
      </c>
    </row>
    <row r="669" spans="1:19" ht="15">
      <c r="A669" s="1">
        <v>68</v>
      </c>
      <c r="B669" s="5">
        <v>0.7555555555555555</v>
      </c>
      <c r="C669" s="1" t="s">
        <v>660</v>
      </c>
      <c r="D669" s="1">
        <v>3</v>
      </c>
      <c r="E669" s="1">
        <v>11</v>
      </c>
      <c r="F669" s="1" t="s">
        <v>678</v>
      </c>
      <c r="G669" s="2">
        <v>34.074666666666594</v>
      </c>
      <c r="H669" s="6">
        <f>1+_xlfn.COUNTIFS(A:A,A669,O:O,"&lt;"&amp;O669)</f>
        <v>9</v>
      </c>
      <c r="I669" s="2">
        <f>_xlfn.AVERAGEIF(A:A,A669,G:G)</f>
        <v>49.201144444444445</v>
      </c>
      <c r="J669" s="2">
        <f>G669-I669</f>
        <v>-15.12647777777785</v>
      </c>
      <c r="K669" s="2">
        <f>90+J669</f>
        <v>74.87352222222215</v>
      </c>
      <c r="L669" s="2">
        <f>EXP(0.06*K669)</f>
        <v>89.33660669979544</v>
      </c>
      <c r="M669" s="2">
        <f>SUMIF(A:A,A669,L:L)</f>
        <v>2676.357805252172</v>
      </c>
      <c r="N669" s="3">
        <f>L669/M669</f>
        <v>0.03337991897962162</v>
      </c>
      <c r="O669" s="7">
        <f>1/N669</f>
        <v>29.95813143256873</v>
      </c>
      <c r="P669" s="3">
        <f>IF(O669&gt;21,"",N669)</f>
      </c>
      <c r="Q669" s="3">
        <f>IF(ISNUMBER(P669),SUMIF(A:A,A669,P:P),"")</f>
      </c>
      <c r="R669" s="3">
        <f>_xlfn.IFERROR(P669*(1/Q669),"")</f>
      </c>
      <c r="S669" s="8">
        <f>_xlfn.IFERROR(1/R669,"")</f>
      </c>
    </row>
    <row r="670" spans="1:19" ht="15">
      <c r="A670" s="1">
        <v>6</v>
      </c>
      <c r="B670" s="5">
        <v>0.7631944444444444</v>
      </c>
      <c r="C670" s="1" t="s">
        <v>27</v>
      </c>
      <c r="D670" s="1">
        <v>7</v>
      </c>
      <c r="E670" s="1">
        <v>16</v>
      </c>
      <c r="F670" s="1" t="s">
        <v>101</v>
      </c>
      <c r="G670" s="2">
        <v>75.3471333333334</v>
      </c>
      <c r="H670" s="6">
        <f>1+_xlfn.COUNTIFS(A:A,A670,O:O,"&lt;"&amp;O670)</f>
        <v>1</v>
      </c>
      <c r="I670" s="2">
        <f>_xlfn.AVERAGEIF(A:A,A670,G:G)</f>
        <v>47.82350555555556</v>
      </c>
      <c r="J670" s="2">
        <f>G670-I670</f>
        <v>27.52362777777784</v>
      </c>
      <c r="K670" s="2">
        <f>90+J670</f>
        <v>117.52362777777785</v>
      </c>
      <c r="L670" s="2">
        <f>EXP(0.06*K670)</f>
        <v>1154.4942712375762</v>
      </c>
      <c r="M670" s="2">
        <f>SUMIF(A:A,A670,L:L)</f>
        <v>5469.050153188637</v>
      </c>
      <c r="N670" s="3">
        <f>L670/M670</f>
        <v>0.21109593785028063</v>
      </c>
      <c r="O670" s="7">
        <f>1/N670</f>
        <v>4.73718258240122</v>
      </c>
      <c r="P670" s="3">
        <f>IF(O670&gt;21,"",N670)</f>
        <v>0.21109593785028063</v>
      </c>
      <c r="Q670" s="3">
        <f>IF(ISNUMBER(P670),SUMIF(A:A,A670,P:P),"")</f>
        <v>0.6856953663040808</v>
      </c>
      <c r="R670" s="3">
        <f>_xlfn.IFERROR(P670*(1/Q670),"")</f>
        <v>0.3078567367139934</v>
      </c>
      <c r="S670" s="8">
        <f>_xlfn.IFERROR(1/R670,"")</f>
        <v>3.2482641460889163</v>
      </c>
    </row>
    <row r="671" spans="1:19" ht="15">
      <c r="A671" s="1">
        <v>6</v>
      </c>
      <c r="B671" s="5">
        <v>0.7631944444444444</v>
      </c>
      <c r="C671" s="1" t="s">
        <v>27</v>
      </c>
      <c r="D671" s="1">
        <v>7</v>
      </c>
      <c r="E671" s="1">
        <v>8</v>
      </c>
      <c r="F671" s="1" t="s">
        <v>93</v>
      </c>
      <c r="G671" s="2">
        <v>62.8650666666666</v>
      </c>
      <c r="H671" s="6">
        <f>1+_xlfn.COUNTIFS(A:A,A671,O:O,"&lt;"&amp;O671)</f>
        <v>2</v>
      </c>
      <c r="I671" s="2">
        <f>_xlfn.AVERAGEIF(A:A,A671,G:G)</f>
        <v>47.82350555555556</v>
      </c>
      <c r="J671" s="2">
        <f>G671-I671</f>
        <v>15.041561111111037</v>
      </c>
      <c r="K671" s="2">
        <f>90+J671</f>
        <v>105.04156111111104</v>
      </c>
      <c r="L671" s="2">
        <f>EXP(0.06*K671)</f>
        <v>545.9315855298456</v>
      </c>
      <c r="M671" s="2">
        <f>SUMIF(A:A,A671,L:L)</f>
        <v>5469.050153188637</v>
      </c>
      <c r="N671" s="3">
        <f>L671/M671</f>
        <v>0.09982201117895208</v>
      </c>
      <c r="O671" s="7">
        <f>1/N671</f>
        <v>10.017830618612646</v>
      </c>
      <c r="P671" s="3">
        <f>IF(O671&gt;21,"",N671)</f>
        <v>0.09982201117895208</v>
      </c>
      <c r="Q671" s="3">
        <f>IF(ISNUMBER(P671),SUMIF(A:A,A671,P:P),"")</f>
        <v>0.6856953663040808</v>
      </c>
      <c r="R671" s="3">
        <f>_xlfn.IFERROR(P671*(1/Q671),"")</f>
        <v>0.14557778291108456</v>
      </c>
      <c r="S671" s="8">
        <f>_xlfn.IFERROR(1/R671,"")</f>
        <v>6.869180035601834</v>
      </c>
    </row>
    <row r="672" spans="1:19" ht="15">
      <c r="A672" s="1">
        <v>6</v>
      </c>
      <c r="B672" s="5">
        <v>0.7631944444444444</v>
      </c>
      <c r="C672" s="1" t="s">
        <v>27</v>
      </c>
      <c r="D672" s="1">
        <v>7</v>
      </c>
      <c r="E672" s="1">
        <v>3</v>
      </c>
      <c r="F672" s="1" t="s">
        <v>88</v>
      </c>
      <c r="G672" s="2">
        <v>62.820100000000004</v>
      </c>
      <c r="H672" s="6">
        <f>1+_xlfn.COUNTIFS(A:A,A672,O:O,"&lt;"&amp;O672)</f>
        <v>3</v>
      </c>
      <c r="I672" s="2">
        <f>_xlfn.AVERAGEIF(A:A,A672,G:G)</f>
        <v>47.82350555555556</v>
      </c>
      <c r="J672" s="2">
        <f>G672-I672</f>
        <v>14.99659444444444</v>
      </c>
      <c r="K672" s="2">
        <f>90+J672</f>
        <v>104.99659444444444</v>
      </c>
      <c r="L672" s="2">
        <f>EXP(0.06*K672)</f>
        <v>544.4606473000323</v>
      </c>
      <c r="M672" s="2">
        <f>SUMIF(A:A,A672,L:L)</f>
        <v>5469.050153188637</v>
      </c>
      <c r="N672" s="3">
        <f>L672/M672</f>
        <v>0.0995530543786646</v>
      </c>
      <c r="O672" s="7">
        <f>1/N672</f>
        <v>10.044895219350616</v>
      </c>
      <c r="P672" s="3">
        <f>IF(O672&gt;21,"",N672)</f>
        <v>0.0995530543786646</v>
      </c>
      <c r="Q672" s="3">
        <f>IF(ISNUMBER(P672),SUMIF(A:A,A672,P:P),"")</f>
        <v>0.6856953663040808</v>
      </c>
      <c r="R672" s="3">
        <f>_xlfn.IFERROR(P672*(1/Q672),"")</f>
        <v>0.1451855434217948</v>
      </c>
      <c r="S672" s="8">
        <f>_xlfn.IFERROR(1/R672,"")</f>
        <v>6.8877381069187305</v>
      </c>
    </row>
    <row r="673" spans="1:19" ht="15">
      <c r="A673" s="1">
        <v>6</v>
      </c>
      <c r="B673" s="5">
        <v>0.7631944444444444</v>
      </c>
      <c r="C673" s="1" t="s">
        <v>27</v>
      </c>
      <c r="D673" s="1">
        <v>7</v>
      </c>
      <c r="E673" s="1">
        <v>5</v>
      </c>
      <c r="F673" s="1" t="s">
        <v>90</v>
      </c>
      <c r="G673" s="2">
        <v>62.6483333333334</v>
      </c>
      <c r="H673" s="6">
        <f>1+_xlfn.COUNTIFS(A:A,A673,O:O,"&lt;"&amp;O673)</f>
        <v>4</v>
      </c>
      <c r="I673" s="2">
        <f>_xlfn.AVERAGEIF(A:A,A673,G:G)</f>
        <v>47.82350555555556</v>
      </c>
      <c r="J673" s="2">
        <f>G673-I673</f>
        <v>14.824827777777834</v>
      </c>
      <c r="K673" s="2">
        <f>90+J673</f>
        <v>104.82482777777784</v>
      </c>
      <c r="L673" s="2">
        <f>EXP(0.06*K673)</f>
        <v>538.8782513656699</v>
      </c>
      <c r="M673" s="2">
        <f>SUMIF(A:A,A673,L:L)</f>
        <v>5469.050153188637</v>
      </c>
      <c r="N673" s="3">
        <f>L673/M673</f>
        <v>0.09853232943045624</v>
      </c>
      <c r="O673" s="7">
        <f>1/N673</f>
        <v>10.148953199221747</v>
      </c>
      <c r="P673" s="3">
        <f>IF(O673&gt;21,"",N673)</f>
        <v>0.09853232943045624</v>
      </c>
      <c r="Q673" s="3">
        <f>IF(ISNUMBER(P673),SUMIF(A:A,A673,P:P),"")</f>
        <v>0.6856953663040808</v>
      </c>
      <c r="R673" s="3">
        <f>_xlfn.IFERROR(P673*(1/Q673),"")</f>
        <v>0.14369694513403022</v>
      </c>
      <c r="S673" s="8">
        <f>_xlfn.IFERROR(1/R673,"")</f>
        <v>6.959090181543328</v>
      </c>
    </row>
    <row r="674" spans="1:19" ht="15">
      <c r="A674" s="1">
        <v>6</v>
      </c>
      <c r="B674" s="5">
        <v>0.7631944444444444</v>
      </c>
      <c r="C674" s="1" t="s">
        <v>27</v>
      </c>
      <c r="D674" s="1">
        <v>7</v>
      </c>
      <c r="E674" s="1">
        <v>6</v>
      </c>
      <c r="F674" s="1" t="s">
        <v>91</v>
      </c>
      <c r="G674" s="2">
        <v>57.0297666666666</v>
      </c>
      <c r="H674" s="6">
        <f>1+_xlfn.COUNTIFS(A:A,A674,O:O,"&lt;"&amp;O674)</f>
        <v>5</v>
      </c>
      <c r="I674" s="2">
        <f>_xlfn.AVERAGEIF(A:A,A674,G:G)</f>
        <v>47.82350555555556</v>
      </c>
      <c r="J674" s="2">
        <f>G674-I674</f>
        <v>9.20626111111104</v>
      </c>
      <c r="K674" s="2">
        <f>90+J674</f>
        <v>99.20626111111105</v>
      </c>
      <c r="L674" s="2">
        <f>EXP(0.06*K674)</f>
        <v>384.666092847029</v>
      </c>
      <c r="M674" s="2">
        <f>SUMIF(A:A,A674,L:L)</f>
        <v>5469.050153188637</v>
      </c>
      <c r="N674" s="3">
        <f>L674/M674</f>
        <v>0.07033508234016761</v>
      </c>
      <c r="O674" s="7">
        <f>1/N674</f>
        <v>14.217655922596549</v>
      </c>
      <c r="P674" s="3">
        <f>IF(O674&gt;21,"",N674)</f>
        <v>0.07033508234016761</v>
      </c>
      <c r="Q674" s="3">
        <f>IF(ISNUMBER(P674),SUMIF(A:A,A674,P:P),"")</f>
        <v>0.6856953663040808</v>
      </c>
      <c r="R674" s="3">
        <f>_xlfn.IFERROR(P674*(1/Q674),"")</f>
        <v>0.10257482520157002</v>
      </c>
      <c r="S674" s="8">
        <f>_xlfn.IFERROR(1/R674,"")</f>
        <v>9.748980785830225</v>
      </c>
    </row>
    <row r="675" spans="1:19" ht="15">
      <c r="A675" s="1">
        <v>6</v>
      </c>
      <c r="B675" s="5">
        <v>0.7631944444444444</v>
      </c>
      <c r="C675" s="1" t="s">
        <v>27</v>
      </c>
      <c r="D675" s="1">
        <v>7</v>
      </c>
      <c r="E675" s="1">
        <v>10</v>
      </c>
      <c r="F675" s="1" t="s">
        <v>95</v>
      </c>
      <c r="G675" s="2">
        <v>53.852999999999994</v>
      </c>
      <c r="H675" s="6">
        <f>1+_xlfn.COUNTIFS(A:A,A675,O:O,"&lt;"&amp;O675)</f>
        <v>6</v>
      </c>
      <c r="I675" s="2">
        <f>_xlfn.AVERAGEIF(A:A,A675,G:G)</f>
        <v>47.82350555555556</v>
      </c>
      <c r="J675" s="2">
        <f>G675-I675</f>
        <v>6.029494444444431</v>
      </c>
      <c r="K675" s="2">
        <f>90+J675</f>
        <v>96.02949444444442</v>
      </c>
      <c r="L675" s="2">
        <f>EXP(0.06*K675)</f>
        <v>317.9104268935894</v>
      </c>
      <c r="M675" s="2">
        <f>SUMIF(A:A,A675,L:L)</f>
        <v>5469.050153188637</v>
      </c>
      <c r="N675" s="3">
        <f>L675/M675</f>
        <v>0.05812900192700502</v>
      </c>
      <c r="O675" s="7">
        <f>1/N675</f>
        <v>17.203116634545715</v>
      </c>
      <c r="P675" s="3">
        <f>IF(O675&gt;21,"",N675)</f>
        <v>0.05812900192700502</v>
      </c>
      <c r="Q675" s="3">
        <f>IF(ISNUMBER(P675),SUMIF(A:A,A675,P:P),"")</f>
        <v>0.6856953663040808</v>
      </c>
      <c r="R675" s="3">
        <f>_xlfn.IFERROR(P675*(1/Q675),"")</f>
        <v>0.08477380012106854</v>
      </c>
      <c r="S675" s="8">
        <f>_xlfn.IFERROR(1/R675,"")</f>
        <v>11.79609736229665</v>
      </c>
    </row>
    <row r="676" spans="1:19" ht="15">
      <c r="A676" s="1">
        <v>6</v>
      </c>
      <c r="B676" s="5">
        <v>0.7631944444444444</v>
      </c>
      <c r="C676" s="1" t="s">
        <v>27</v>
      </c>
      <c r="D676" s="1">
        <v>7</v>
      </c>
      <c r="E676" s="1">
        <v>11</v>
      </c>
      <c r="F676" s="1" t="s">
        <v>96</v>
      </c>
      <c r="G676" s="2">
        <v>50.7409000000001</v>
      </c>
      <c r="H676" s="6">
        <f>1+_xlfn.COUNTIFS(A:A,A676,O:O,"&lt;"&amp;O676)</f>
        <v>7</v>
      </c>
      <c r="I676" s="2">
        <f>_xlfn.AVERAGEIF(A:A,A676,G:G)</f>
        <v>47.82350555555556</v>
      </c>
      <c r="J676" s="2">
        <f>G676-I676</f>
        <v>2.9173944444445397</v>
      </c>
      <c r="K676" s="2">
        <f>90+J676</f>
        <v>92.91739444444454</v>
      </c>
      <c r="L676" s="2">
        <f>EXP(0.06*K676)</f>
        <v>263.7610729523294</v>
      </c>
      <c r="M676" s="2">
        <f>SUMIF(A:A,A676,L:L)</f>
        <v>5469.050153188637</v>
      </c>
      <c r="N676" s="3">
        <f>L676/M676</f>
        <v>0.048227949198554707</v>
      </c>
      <c r="O676" s="7">
        <f>1/N676</f>
        <v>20.73486467116806</v>
      </c>
      <c r="P676" s="3">
        <f>IF(O676&gt;21,"",N676)</f>
        <v>0.048227949198554707</v>
      </c>
      <c r="Q676" s="3">
        <f>IF(ISNUMBER(P676),SUMIF(A:A,A676,P:P),"")</f>
        <v>0.6856953663040808</v>
      </c>
      <c r="R676" s="3">
        <f>_xlfn.IFERROR(P676*(1/Q676),"")</f>
        <v>0.07033436649645869</v>
      </c>
      <c r="S676" s="8">
        <f>_xlfn.IFERROR(1/R676,"")</f>
        <v>14.217800625962127</v>
      </c>
    </row>
    <row r="677" spans="1:19" ht="15">
      <c r="A677" s="1">
        <v>6</v>
      </c>
      <c r="B677" s="5">
        <v>0.7631944444444444</v>
      </c>
      <c r="C677" s="1" t="s">
        <v>27</v>
      </c>
      <c r="D677" s="1">
        <v>7</v>
      </c>
      <c r="E677" s="1">
        <v>1</v>
      </c>
      <c r="F677" s="1" t="s">
        <v>86</v>
      </c>
      <c r="G677" s="2">
        <v>42.3093333333333</v>
      </c>
      <c r="H677" s="6">
        <f>1+_xlfn.COUNTIFS(A:A,A677,O:O,"&lt;"&amp;O677)</f>
        <v>13</v>
      </c>
      <c r="I677" s="2">
        <f>_xlfn.AVERAGEIF(A:A,A677,G:G)</f>
        <v>47.82350555555556</v>
      </c>
      <c r="J677" s="2">
        <f>G677-I677</f>
        <v>-5.514172222222264</v>
      </c>
      <c r="K677" s="2">
        <f>90+J677</f>
        <v>84.48582777777773</v>
      </c>
      <c r="L677" s="2">
        <f>EXP(0.06*K677)</f>
        <v>159.03903363747182</v>
      </c>
      <c r="M677" s="2">
        <f>SUMIF(A:A,A677,L:L)</f>
        <v>5469.050153188637</v>
      </c>
      <c r="N677" s="3">
        <f>L677/M677</f>
        <v>0.02907982724289826</v>
      </c>
      <c r="O677" s="7">
        <f>1/N677</f>
        <v>34.388099752009886</v>
      </c>
      <c r="P677" s="3">
        <f>IF(O677&gt;21,"",N677)</f>
      </c>
      <c r="Q677" s="3">
        <f>IF(ISNUMBER(P677),SUMIF(A:A,A677,P:P),"")</f>
      </c>
      <c r="R677" s="3">
        <f>_xlfn.IFERROR(P677*(1/Q677),"")</f>
      </c>
      <c r="S677" s="8">
        <f>_xlfn.IFERROR(1/R677,"")</f>
      </c>
    </row>
    <row r="678" spans="1:19" ht="15">
      <c r="A678" s="1">
        <v>6</v>
      </c>
      <c r="B678" s="5">
        <v>0.7631944444444444</v>
      </c>
      <c r="C678" s="1" t="s">
        <v>27</v>
      </c>
      <c r="D678" s="1">
        <v>7</v>
      </c>
      <c r="E678" s="1">
        <v>2</v>
      </c>
      <c r="F678" s="1" t="s">
        <v>87</v>
      </c>
      <c r="G678" s="2">
        <v>50.0837333333334</v>
      </c>
      <c r="H678" s="6">
        <f>1+_xlfn.COUNTIFS(A:A,A678,O:O,"&lt;"&amp;O678)</f>
        <v>9</v>
      </c>
      <c r="I678" s="2">
        <f>_xlfn.AVERAGEIF(A:A,A678,G:G)</f>
        <v>47.82350555555556</v>
      </c>
      <c r="J678" s="2">
        <f>G678-I678</f>
        <v>2.2602277777778355</v>
      </c>
      <c r="K678" s="2">
        <f>90+J678</f>
        <v>92.26022777777783</v>
      </c>
      <c r="L678" s="2">
        <f>EXP(0.06*K678)</f>
        <v>253.56334327420927</v>
      </c>
      <c r="M678" s="2">
        <f>SUMIF(A:A,A678,L:L)</f>
        <v>5469.050153188637</v>
      </c>
      <c r="N678" s="3">
        <f>L678/M678</f>
        <v>0.0463633238262358</v>
      </c>
      <c r="O678" s="7">
        <f>1/N678</f>
        <v>21.56877284613762</v>
      </c>
      <c r="P678" s="3">
        <f>IF(O678&gt;21,"",N678)</f>
      </c>
      <c r="Q678" s="3">
        <f>IF(ISNUMBER(P678),SUMIF(A:A,A678,P:P),"")</f>
      </c>
      <c r="R678" s="3">
        <f>_xlfn.IFERROR(P678*(1/Q678),"")</f>
      </c>
      <c r="S678" s="8">
        <f>_xlfn.IFERROR(1/R678,"")</f>
      </c>
    </row>
    <row r="679" spans="1:19" ht="15">
      <c r="A679" s="1">
        <v>6</v>
      </c>
      <c r="B679" s="5">
        <v>0.7631944444444444</v>
      </c>
      <c r="C679" s="1" t="s">
        <v>27</v>
      </c>
      <c r="D679" s="1">
        <v>7</v>
      </c>
      <c r="E679" s="1">
        <v>4</v>
      </c>
      <c r="F679" s="1" t="s">
        <v>89</v>
      </c>
      <c r="G679" s="2">
        <v>26.215966666666603</v>
      </c>
      <c r="H679" s="6">
        <f>1+_xlfn.COUNTIFS(A:A,A679,O:O,"&lt;"&amp;O679)</f>
        <v>17</v>
      </c>
      <c r="I679" s="2">
        <f>_xlfn.AVERAGEIF(A:A,A679,G:G)</f>
        <v>47.82350555555556</v>
      </c>
      <c r="J679" s="2">
        <f>G679-I679</f>
        <v>-21.60753888888896</v>
      </c>
      <c r="K679" s="2">
        <f>90+J679</f>
        <v>68.39246111111103</v>
      </c>
      <c r="L679" s="2">
        <f>EXP(0.06*K679)</f>
        <v>60.55473499334875</v>
      </c>
      <c r="M679" s="2">
        <f>SUMIF(A:A,A679,L:L)</f>
        <v>5469.050153188637</v>
      </c>
      <c r="N679" s="3">
        <f>L679/M679</f>
        <v>0.01107225812475743</v>
      </c>
      <c r="O679" s="7">
        <f>1/N679</f>
        <v>90.31581351630636</v>
      </c>
      <c r="P679" s="3">
        <f>IF(O679&gt;21,"",N679)</f>
      </c>
      <c r="Q679" s="3">
        <f>IF(ISNUMBER(P679),SUMIF(A:A,A679,P:P),"")</f>
      </c>
      <c r="R679" s="3">
        <f>_xlfn.IFERROR(P679*(1/Q679),"")</f>
      </c>
      <c r="S679" s="8">
        <f>_xlfn.IFERROR(1/R679,"")</f>
      </c>
    </row>
    <row r="680" spans="1:19" ht="15">
      <c r="A680" s="1">
        <v>6</v>
      </c>
      <c r="B680" s="5">
        <v>0.7631944444444444</v>
      </c>
      <c r="C680" s="1" t="s">
        <v>27</v>
      </c>
      <c r="D680" s="1">
        <v>7</v>
      </c>
      <c r="E680" s="1">
        <v>7</v>
      </c>
      <c r="F680" s="1" t="s">
        <v>92</v>
      </c>
      <c r="G680" s="2">
        <v>48.1598666666666</v>
      </c>
      <c r="H680" s="6">
        <f>1+_xlfn.COUNTIFS(A:A,A680,O:O,"&lt;"&amp;O680)</f>
        <v>10</v>
      </c>
      <c r="I680" s="2">
        <f>_xlfn.AVERAGEIF(A:A,A680,G:G)</f>
        <v>47.82350555555556</v>
      </c>
      <c r="J680" s="2">
        <f>G680-I680</f>
        <v>0.3363611111110387</v>
      </c>
      <c r="K680" s="2">
        <f>90+J680</f>
        <v>90.33636111111105</v>
      </c>
      <c r="L680" s="2">
        <f>EXP(0.06*K680)</f>
        <v>225.92016093683188</v>
      </c>
      <c r="M680" s="2">
        <f>SUMIF(A:A,A680,L:L)</f>
        <v>5469.050153188637</v>
      </c>
      <c r="N680" s="3">
        <f>L680/M680</f>
        <v>0.04130884790023601</v>
      </c>
      <c r="O680" s="7">
        <f>1/N680</f>
        <v>24.207888886542552</v>
      </c>
      <c r="P680" s="3">
        <f>IF(O680&gt;21,"",N680)</f>
      </c>
      <c r="Q680" s="3">
        <f>IF(ISNUMBER(P680),SUMIF(A:A,A680,P:P),"")</f>
      </c>
      <c r="R680" s="3">
        <f>_xlfn.IFERROR(P680*(1/Q680),"")</f>
      </c>
      <c r="S680" s="8">
        <f>_xlfn.IFERROR(1/R680,"")</f>
      </c>
    </row>
    <row r="681" spans="1:19" ht="15">
      <c r="A681" s="1">
        <v>6</v>
      </c>
      <c r="B681" s="5">
        <v>0.7631944444444444</v>
      </c>
      <c r="C681" s="1" t="s">
        <v>27</v>
      </c>
      <c r="D681" s="1">
        <v>7</v>
      </c>
      <c r="E681" s="1">
        <v>9</v>
      </c>
      <c r="F681" s="1" t="s">
        <v>94</v>
      </c>
      <c r="G681" s="2">
        <v>33.0441</v>
      </c>
      <c r="H681" s="6">
        <f>1+_xlfn.COUNTIFS(A:A,A681,O:O,"&lt;"&amp;O681)</f>
        <v>15</v>
      </c>
      <c r="I681" s="2">
        <f>_xlfn.AVERAGEIF(A:A,A681,G:G)</f>
        <v>47.82350555555556</v>
      </c>
      <c r="J681" s="2">
        <f>G681-I681</f>
        <v>-14.779405555555563</v>
      </c>
      <c r="K681" s="2">
        <f>90+J681</f>
        <v>75.22059444444443</v>
      </c>
      <c r="L681" s="2">
        <f>EXP(0.06*K681)</f>
        <v>91.21648767646819</v>
      </c>
      <c r="M681" s="2">
        <f>SUMIF(A:A,A681,L:L)</f>
        <v>5469.050153188637</v>
      </c>
      <c r="N681" s="3">
        <f>L681/M681</f>
        <v>0.0166786709065533</v>
      </c>
      <c r="O681" s="7">
        <f>1/N681</f>
        <v>59.95681583998908</v>
      </c>
      <c r="P681" s="3">
        <f>IF(O681&gt;21,"",N681)</f>
      </c>
      <c r="Q681" s="3">
        <f>IF(ISNUMBER(P681),SUMIF(A:A,A681,P:P),"")</f>
      </c>
      <c r="R681" s="3">
        <f>_xlfn.IFERROR(P681*(1/Q681),"")</f>
      </c>
      <c r="S681" s="8">
        <f>_xlfn.IFERROR(1/R681,"")</f>
      </c>
    </row>
    <row r="682" spans="1:19" ht="15">
      <c r="A682" s="1">
        <v>6</v>
      </c>
      <c r="B682" s="5">
        <v>0.7631944444444444</v>
      </c>
      <c r="C682" s="1" t="s">
        <v>27</v>
      </c>
      <c r="D682" s="1">
        <v>7</v>
      </c>
      <c r="E682" s="1">
        <v>12</v>
      </c>
      <c r="F682" s="1" t="s">
        <v>97</v>
      </c>
      <c r="G682" s="2">
        <v>47.824066666666695</v>
      </c>
      <c r="H682" s="6">
        <f>1+_xlfn.COUNTIFS(A:A,A682,O:O,"&lt;"&amp;O682)</f>
        <v>11</v>
      </c>
      <c r="I682" s="2">
        <f>_xlfn.AVERAGEIF(A:A,A682,G:G)</f>
        <v>47.82350555555556</v>
      </c>
      <c r="J682" s="2">
        <f>G682-I682</f>
        <v>0.0005611111111321065</v>
      </c>
      <c r="K682" s="2">
        <f>90+J682</f>
        <v>90.00056111111113</v>
      </c>
      <c r="L682" s="2">
        <f>EXP(0.06*K682)</f>
        <v>221.41387034567677</v>
      </c>
      <c r="M682" s="2">
        <f>SUMIF(A:A,A682,L:L)</f>
        <v>5469.050153188637</v>
      </c>
      <c r="N682" s="3">
        <f>L682/M682</f>
        <v>0.040484885701145966</v>
      </c>
      <c r="O682" s="7">
        <f>1/N682</f>
        <v>24.70057609602425</v>
      </c>
      <c r="P682" s="3">
        <f>IF(O682&gt;21,"",N682)</f>
      </c>
      <c r="Q682" s="3">
        <f>IF(ISNUMBER(P682),SUMIF(A:A,A682,P:P),"")</f>
      </c>
      <c r="R682" s="3">
        <f>_xlfn.IFERROR(P682*(1/Q682),"")</f>
      </c>
      <c r="S682" s="8">
        <f>_xlfn.IFERROR(1/R682,"")</f>
      </c>
    </row>
    <row r="683" spans="1:19" ht="15">
      <c r="A683" s="1">
        <v>6</v>
      </c>
      <c r="B683" s="5">
        <v>0.7631944444444444</v>
      </c>
      <c r="C683" s="1" t="s">
        <v>27</v>
      </c>
      <c r="D683" s="1">
        <v>7</v>
      </c>
      <c r="E683" s="1">
        <v>13</v>
      </c>
      <c r="F683" s="1" t="s">
        <v>98</v>
      </c>
      <c r="G683" s="2">
        <v>24.0623333333333</v>
      </c>
      <c r="H683" s="6">
        <f>1+_xlfn.COUNTIFS(A:A,A683,O:O,"&lt;"&amp;O683)</f>
        <v>18</v>
      </c>
      <c r="I683" s="2">
        <f>_xlfn.AVERAGEIF(A:A,A683,G:G)</f>
        <v>47.82350555555556</v>
      </c>
      <c r="J683" s="2">
        <f>G683-I683</f>
        <v>-23.761172222222264</v>
      </c>
      <c r="K683" s="2">
        <f>90+J683</f>
        <v>66.23882777777774</v>
      </c>
      <c r="L683" s="2">
        <f>EXP(0.06*K683)</f>
        <v>53.2144335385811</v>
      </c>
      <c r="M683" s="2">
        <f>SUMIF(A:A,A683,L:L)</f>
        <v>5469.050153188637</v>
      </c>
      <c r="N683" s="3">
        <f>L683/M683</f>
        <v>0.00973010523729707</v>
      </c>
      <c r="O683" s="7">
        <f>1/N683</f>
        <v>102.7738113424342</v>
      </c>
      <c r="P683" s="3">
        <f>IF(O683&gt;21,"",N683)</f>
      </c>
      <c r="Q683" s="3">
        <f>IF(ISNUMBER(P683),SUMIF(A:A,A683,P:P),"")</f>
      </c>
      <c r="R683" s="3">
        <f>_xlfn.IFERROR(P683*(1/Q683),"")</f>
      </c>
      <c r="S683" s="8">
        <f>_xlfn.IFERROR(1/R683,"")</f>
      </c>
    </row>
    <row r="684" spans="1:19" ht="15">
      <c r="A684" s="1">
        <v>6</v>
      </c>
      <c r="B684" s="5">
        <v>0.7631944444444444</v>
      </c>
      <c r="C684" s="1" t="s">
        <v>27</v>
      </c>
      <c r="D684" s="1">
        <v>7</v>
      </c>
      <c r="E684" s="1">
        <v>14</v>
      </c>
      <c r="F684" s="1" t="s">
        <v>99</v>
      </c>
      <c r="G684" s="2">
        <v>41.961</v>
      </c>
      <c r="H684" s="6">
        <f>1+_xlfn.COUNTIFS(A:A,A684,O:O,"&lt;"&amp;O684)</f>
        <v>14</v>
      </c>
      <c r="I684" s="2">
        <f>_xlfn.AVERAGEIF(A:A,A684,G:G)</f>
        <v>47.82350555555556</v>
      </c>
      <c r="J684" s="2">
        <f>G684-I684</f>
        <v>-5.862505555555565</v>
      </c>
      <c r="K684" s="2">
        <f>90+J684</f>
        <v>84.13749444444443</v>
      </c>
      <c r="L684" s="2">
        <f>EXP(0.06*K684)</f>
        <v>155.74961202709346</v>
      </c>
      <c r="M684" s="2">
        <f>SUMIF(A:A,A684,L:L)</f>
        <v>5469.050153188637</v>
      </c>
      <c r="N684" s="3">
        <f>L684/M684</f>
        <v>0.028478366016864244</v>
      </c>
      <c r="O684" s="7">
        <f>1/N684</f>
        <v>35.114374167668984</v>
      </c>
      <c r="P684" s="3">
        <f>IF(O684&gt;21,"",N684)</f>
      </c>
      <c r="Q684" s="3">
        <f>IF(ISNUMBER(P684),SUMIF(A:A,A684,P:P),"")</f>
      </c>
      <c r="R684" s="3">
        <f>_xlfn.IFERROR(P684*(1/Q684),"")</f>
      </c>
      <c r="S684" s="8">
        <f>_xlfn.IFERROR(1/R684,"")</f>
      </c>
    </row>
    <row r="685" spans="1:19" ht="15">
      <c r="A685" s="1">
        <v>6</v>
      </c>
      <c r="B685" s="5">
        <v>0.7631944444444444</v>
      </c>
      <c r="C685" s="1" t="s">
        <v>27</v>
      </c>
      <c r="D685" s="1">
        <v>7</v>
      </c>
      <c r="E685" s="1">
        <v>15</v>
      </c>
      <c r="F685" s="1" t="s">
        <v>100</v>
      </c>
      <c r="G685" s="2">
        <v>44.2716333333334</v>
      </c>
      <c r="H685" s="6">
        <f>1+_xlfn.COUNTIFS(A:A,A685,O:O,"&lt;"&amp;O685)</f>
        <v>12</v>
      </c>
      <c r="I685" s="2">
        <f>_xlfn.AVERAGEIF(A:A,A685,G:G)</f>
        <v>47.82350555555556</v>
      </c>
      <c r="J685" s="2">
        <f>G685-I685</f>
        <v>-3.5518722222221655</v>
      </c>
      <c r="K685" s="2">
        <f>90+J685</f>
        <v>86.44812777777784</v>
      </c>
      <c r="L685" s="2">
        <f>EXP(0.06*K685)</f>
        <v>178.91085529291752</v>
      </c>
      <c r="M685" s="2">
        <f>SUMIF(A:A,A685,L:L)</f>
        <v>5469.050153188637</v>
      </c>
      <c r="N685" s="3">
        <f>L685/M685</f>
        <v>0.03271333234869068</v>
      </c>
      <c r="O685" s="7">
        <f>1/N685</f>
        <v>30.568576424468848</v>
      </c>
      <c r="P685" s="3">
        <f>IF(O685&gt;21,"",N685)</f>
      </c>
      <c r="Q685" s="3">
        <f>IF(ISNUMBER(P685),SUMIF(A:A,A685,P:P),"")</f>
      </c>
      <c r="R685" s="3">
        <f>_xlfn.IFERROR(P685*(1/Q685),"")</f>
      </c>
      <c r="S685" s="8">
        <f>_xlfn.IFERROR(1/R685,"")</f>
      </c>
    </row>
    <row r="686" spans="1:19" ht="15">
      <c r="A686" s="1">
        <v>6</v>
      </c>
      <c r="B686" s="5">
        <v>0.7631944444444444</v>
      </c>
      <c r="C686" s="1" t="s">
        <v>27</v>
      </c>
      <c r="D686" s="1">
        <v>7</v>
      </c>
      <c r="E686" s="1">
        <v>17</v>
      </c>
      <c r="F686" s="1" t="s">
        <v>102</v>
      </c>
      <c r="G686" s="2">
        <v>27.4689333333333</v>
      </c>
      <c r="H686" s="6">
        <f>1+_xlfn.COUNTIFS(A:A,A686,O:O,"&lt;"&amp;O686)</f>
        <v>16</v>
      </c>
      <c r="I686" s="2">
        <f>_xlfn.AVERAGEIF(A:A,A686,G:G)</f>
        <v>47.82350555555556</v>
      </c>
      <c r="J686" s="2">
        <f>G686-I686</f>
        <v>-20.354572222222263</v>
      </c>
      <c r="K686" s="2">
        <f>90+J686</f>
        <v>69.64542777777774</v>
      </c>
      <c r="L686" s="2">
        <f>EXP(0.06*K686)</f>
        <v>65.28260838049573</v>
      </c>
      <c r="M686" s="2">
        <f>SUMIF(A:A,A686,L:L)</f>
        <v>5469.050153188637</v>
      </c>
      <c r="N686" s="3">
        <f>L686/M686</f>
        <v>0.01193673609711438</v>
      </c>
      <c r="O686" s="7">
        <f>1/N686</f>
        <v>83.77499442596731</v>
      </c>
      <c r="P686" s="3">
        <f>IF(O686&gt;21,"",N686)</f>
      </c>
      <c r="Q686" s="3">
        <f>IF(ISNUMBER(P686),SUMIF(A:A,A686,P:P),"")</f>
      </c>
      <c r="R686" s="3">
        <f>_xlfn.IFERROR(P686*(1/Q686),"")</f>
      </c>
      <c r="S686" s="8">
        <f>_xlfn.IFERROR(1/R686,"")</f>
      </c>
    </row>
    <row r="687" spans="1:19" ht="15">
      <c r="A687" s="1">
        <v>6</v>
      </c>
      <c r="B687" s="5">
        <v>0.7631944444444444</v>
      </c>
      <c r="C687" s="1" t="s">
        <v>27</v>
      </c>
      <c r="D687" s="1">
        <v>7</v>
      </c>
      <c r="E687" s="1">
        <v>18</v>
      </c>
      <c r="F687" s="1" t="s">
        <v>75</v>
      </c>
      <c r="G687" s="2">
        <v>50.117833333333394</v>
      </c>
      <c r="H687" s="6">
        <f>1+_xlfn.COUNTIFS(A:A,A687,O:O,"&lt;"&amp;O687)</f>
        <v>8</v>
      </c>
      <c r="I687" s="2">
        <f>_xlfn.AVERAGEIF(A:A,A687,G:G)</f>
        <v>47.82350555555556</v>
      </c>
      <c r="J687" s="2">
        <f>G687-I687</f>
        <v>2.2943277777778306</v>
      </c>
      <c r="K687" s="2">
        <f>90+J687</f>
        <v>92.29432777777782</v>
      </c>
      <c r="L687" s="2">
        <f>EXP(0.06*K687)</f>
        <v>254.0826649594706</v>
      </c>
      <c r="M687" s="2">
        <f>SUMIF(A:A,A687,L:L)</f>
        <v>5469.050153188637</v>
      </c>
      <c r="N687" s="3">
        <f>L687/M687</f>
        <v>0.046458280294126034</v>
      </c>
      <c r="O687" s="7">
        <f>1/N687</f>
        <v>21.524688250814037</v>
      </c>
      <c r="P687" s="3">
        <f>IF(O687&gt;21,"",N687)</f>
      </c>
      <c r="Q687" s="3">
        <f>IF(ISNUMBER(P687),SUMIF(A:A,A687,P:P),"")</f>
      </c>
      <c r="R687" s="3">
        <f>_xlfn.IFERROR(P687*(1/Q687),"")</f>
      </c>
      <c r="S687" s="8">
        <f>_xlfn.IFERROR(1/R687,"")</f>
      </c>
    </row>
    <row r="688" spans="1:19" ht="15">
      <c r="A688" s="1">
        <v>69</v>
      </c>
      <c r="B688" s="5">
        <v>0.779861111111111</v>
      </c>
      <c r="C688" s="1" t="s">
        <v>660</v>
      </c>
      <c r="D688" s="1">
        <v>4</v>
      </c>
      <c r="E688" s="1">
        <v>2</v>
      </c>
      <c r="F688" s="1" t="s">
        <v>680</v>
      </c>
      <c r="G688" s="2">
        <v>72.9175666666667</v>
      </c>
      <c r="H688" s="6">
        <f>1+_xlfn.COUNTIFS(A:A,A688,O:O,"&lt;"&amp;O688)</f>
        <v>1</v>
      </c>
      <c r="I688" s="2">
        <f>_xlfn.AVERAGEIF(A:A,A688,G:G)</f>
        <v>52.404152380952375</v>
      </c>
      <c r="J688" s="2">
        <f>G688-I688</f>
        <v>20.513414285714326</v>
      </c>
      <c r="K688" s="2">
        <f>90+J688</f>
        <v>110.51341428571433</v>
      </c>
      <c r="L688" s="2">
        <f>EXP(0.06*K688)</f>
        <v>758.092080989865</v>
      </c>
      <c r="M688" s="2">
        <f>SUMIF(A:A,A688,L:L)</f>
        <v>1915.9132870937342</v>
      </c>
      <c r="N688" s="3">
        <f>L688/M688</f>
        <v>0.3956818328348365</v>
      </c>
      <c r="O688" s="7">
        <f>1/N688</f>
        <v>2.5272830770004417</v>
      </c>
      <c r="P688" s="3">
        <f>IF(O688&gt;21,"",N688)</f>
        <v>0.3956818328348365</v>
      </c>
      <c r="Q688" s="3">
        <f>IF(ISNUMBER(P688),SUMIF(A:A,A688,P:P),"")</f>
        <v>0.9606149447537945</v>
      </c>
      <c r="R688" s="3">
        <f>_xlfn.IFERROR(P688*(1/Q688),"")</f>
        <v>0.4119047231107254</v>
      </c>
      <c r="S688" s="8">
        <f>_xlfn.IFERROR(1/R688,"")</f>
        <v>2.427745893389979</v>
      </c>
    </row>
    <row r="689" spans="1:19" ht="15">
      <c r="A689" s="1">
        <v>69</v>
      </c>
      <c r="B689" s="5">
        <v>0.779861111111111</v>
      </c>
      <c r="C689" s="1" t="s">
        <v>660</v>
      </c>
      <c r="D689" s="1">
        <v>4</v>
      </c>
      <c r="E689" s="1">
        <v>4</v>
      </c>
      <c r="F689" s="1" t="s">
        <v>681</v>
      </c>
      <c r="G689" s="2">
        <v>55.9696</v>
      </c>
      <c r="H689" s="6">
        <f>1+_xlfn.COUNTIFS(A:A,A689,O:O,"&lt;"&amp;O689)</f>
        <v>2</v>
      </c>
      <c r="I689" s="2">
        <f>_xlfn.AVERAGEIF(A:A,A689,G:G)</f>
        <v>52.404152380952375</v>
      </c>
      <c r="J689" s="2">
        <f>G689-I689</f>
        <v>3.5654476190476245</v>
      </c>
      <c r="K689" s="2">
        <f>90+J689</f>
        <v>93.56544761904763</v>
      </c>
      <c r="L689" s="2">
        <f>EXP(0.06*K689)</f>
        <v>274.21894513646754</v>
      </c>
      <c r="M689" s="2">
        <f>SUMIF(A:A,A689,L:L)</f>
        <v>1915.9132870937342</v>
      </c>
      <c r="N689" s="3">
        <f>L689/M689</f>
        <v>0.14312701257604027</v>
      </c>
      <c r="O689" s="7">
        <f>1/N689</f>
        <v>6.986801317247656</v>
      </c>
      <c r="P689" s="3">
        <f>IF(O689&gt;21,"",N689)</f>
        <v>0.14312701257604027</v>
      </c>
      <c r="Q689" s="3">
        <f>IF(ISNUMBER(P689),SUMIF(A:A,A689,P:P),"")</f>
        <v>0.9606149447537945</v>
      </c>
      <c r="R689" s="3">
        <f>_xlfn.IFERROR(P689*(1/Q689),"")</f>
        <v>0.1489951966265981</v>
      </c>
      <c r="S689" s="8">
        <f>_xlfn.IFERROR(1/R689,"")</f>
        <v>6.711625761373595</v>
      </c>
    </row>
    <row r="690" spans="1:19" ht="15">
      <c r="A690" s="1">
        <v>69</v>
      </c>
      <c r="B690" s="5">
        <v>0.779861111111111</v>
      </c>
      <c r="C690" s="1" t="s">
        <v>660</v>
      </c>
      <c r="D690" s="1">
        <v>4</v>
      </c>
      <c r="E690" s="1">
        <v>3</v>
      </c>
      <c r="F690" s="1" t="s">
        <v>355</v>
      </c>
      <c r="G690" s="2">
        <v>51.6288999999999</v>
      </c>
      <c r="H690" s="6">
        <f>1+_xlfn.COUNTIFS(A:A,A690,O:O,"&lt;"&amp;O690)</f>
        <v>3</v>
      </c>
      <c r="I690" s="2">
        <f>_xlfn.AVERAGEIF(A:A,A690,G:G)</f>
        <v>52.404152380952375</v>
      </c>
      <c r="J690" s="2">
        <f>G690-I690</f>
        <v>-0.7752523809524732</v>
      </c>
      <c r="K690" s="2">
        <f>90+J690</f>
        <v>89.22474761904752</v>
      </c>
      <c r="L690" s="2">
        <f>EXP(0.06*K690)</f>
        <v>211.34351802238768</v>
      </c>
      <c r="M690" s="2">
        <f>SUMIF(A:A,A690,L:L)</f>
        <v>1915.9132870937342</v>
      </c>
      <c r="N690" s="3">
        <f>L690/M690</f>
        <v>0.11030954242348646</v>
      </c>
      <c r="O690" s="7">
        <f>1/N690</f>
        <v>9.06539885879434</v>
      </c>
      <c r="P690" s="3">
        <f>IF(O690&gt;21,"",N690)</f>
        <v>0.11030954242348646</v>
      </c>
      <c r="Q690" s="3">
        <f>IF(ISNUMBER(P690),SUMIF(A:A,A690,P:P),"")</f>
        <v>0.9606149447537945</v>
      </c>
      <c r="R690" s="3">
        <f>_xlfn.IFERROR(P690*(1/Q690),"")</f>
        <v>0.11483221557807306</v>
      </c>
      <c r="S690" s="8">
        <f>_xlfn.IFERROR(1/R690,"")</f>
        <v>8.708357623911835</v>
      </c>
    </row>
    <row r="691" spans="1:19" ht="15">
      <c r="A691" s="1">
        <v>69</v>
      </c>
      <c r="B691" s="5">
        <v>0.779861111111111</v>
      </c>
      <c r="C691" s="1" t="s">
        <v>660</v>
      </c>
      <c r="D691" s="1">
        <v>4</v>
      </c>
      <c r="E691" s="1">
        <v>1</v>
      </c>
      <c r="F691" s="1" t="s">
        <v>679</v>
      </c>
      <c r="G691" s="2">
        <v>51.009066666666705</v>
      </c>
      <c r="H691" s="6">
        <f>1+_xlfn.COUNTIFS(A:A,A691,O:O,"&lt;"&amp;O691)</f>
        <v>4</v>
      </c>
      <c r="I691" s="2">
        <f>_xlfn.AVERAGEIF(A:A,A691,G:G)</f>
        <v>52.404152380952375</v>
      </c>
      <c r="J691" s="2">
        <f>G691-I691</f>
        <v>-1.3950857142856705</v>
      </c>
      <c r="K691" s="2">
        <f>90+J691</f>
        <v>88.60491428571433</v>
      </c>
      <c r="L691" s="2">
        <f>EXP(0.06*K691)</f>
        <v>203.62801168095166</v>
      </c>
      <c r="M691" s="2">
        <f>SUMIF(A:A,A691,L:L)</f>
        <v>1915.9132870937342</v>
      </c>
      <c r="N691" s="3">
        <f>L691/M691</f>
        <v>0.106282477945459</v>
      </c>
      <c r="O691" s="7">
        <f>1/N691</f>
        <v>9.408888645908032</v>
      </c>
      <c r="P691" s="3">
        <f>IF(O691&gt;21,"",N691)</f>
        <v>0.106282477945459</v>
      </c>
      <c r="Q691" s="3">
        <f>IF(ISNUMBER(P691),SUMIF(A:A,A691,P:P),"")</f>
        <v>0.9606149447537945</v>
      </c>
      <c r="R691" s="3">
        <f>_xlfn.IFERROR(P691*(1/Q691),"")</f>
        <v>0.11064004211666642</v>
      </c>
      <c r="S691" s="8">
        <f>_xlfn.IFERROR(1/R691,"")</f>
        <v>9.038319046783547</v>
      </c>
    </row>
    <row r="692" spans="1:19" ht="15">
      <c r="A692" s="1">
        <v>69</v>
      </c>
      <c r="B692" s="5">
        <v>0.779861111111111</v>
      </c>
      <c r="C692" s="1" t="s">
        <v>660</v>
      </c>
      <c r="D692" s="1">
        <v>4</v>
      </c>
      <c r="E692" s="1">
        <v>7</v>
      </c>
      <c r="F692" s="1" t="s">
        <v>683</v>
      </c>
      <c r="G692" s="2">
        <v>50.7059333333333</v>
      </c>
      <c r="H692" s="6">
        <f>1+_xlfn.COUNTIFS(A:A,A692,O:O,"&lt;"&amp;O692)</f>
        <v>5</v>
      </c>
      <c r="I692" s="2">
        <f>_xlfn.AVERAGEIF(A:A,A692,G:G)</f>
        <v>52.404152380952375</v>
      </c>
      <c r="J692" s="2">
        <f>G692-I692</f>
        <v>-1.6982190476190766</v>
      </c>
      <c r="K692" s="2">
        <f>90+J692</f>
        <v>88.30178095238092</v>
      </c>
      <c r="L692" s="2">
        <f>EXP(0.06*K692)</f>
        <v>199.95790255007373</v>
      </c>
      <c r="M692" s="2">
        <f>SUMIF(A:A,A692,L:L)</f>
        <v>1915.9132870937342</v>
      </c>
      <c r="N692" s="3">
        <f>L692/M692</f>
        <v>0.10436688544155964</v>
      </c>
      <c r="O692" s="7">
        <f>1/N692</f>
        <v>9.581583236571252</v>
      </c>
      <c r="P692" s="3">
        <f>IF(O692&gt;21,"",N692)</f>
        <v>0.10436688544155964</v>
      </c>
      <c r="Q692" s="3">
        <f>IF(ISNUMBER(P692),SUMIF(A:A,A692,P:P),"")</f>
        <v>0.9606149447537945</v>
      </c>
      <c r="R692" s="3">
        <f>_xlfn.IFERROR(P692*(1/Q692),"")</f>
        <v>0.10864591063416036</v>
      </c>
      <c r="S692" s="8">
        <f>_xlfn.IFERROR(1/R692,"")</f>
        <v>9.204212051452775</v>
      </c>
    </row>
    <row r="693" spans="1:19" ht="15">
      <c r="A693" s="1">
        <v>69</v>
      </c>
      <c r="B693" s="5">
        <v>0.779861111111111</v>
      </c>
      <c r="C693" s="1" t="s">
        <v>660</v>
      </c>
      <c r="D693" s="1">
        <v>4</v>
      </c>
      <c r="E693" s="1">
        <v>5</v>
      </c>
      <c r="F693" s="1" t="s">
        <v>682</v>
      </c>
      <c r="G693" s="2">
        <v>50.1341666666667</v>
      </c>
      <c r="H693" s="6">
        <f>1+_xlfn.COUNTIFS(A:A,A693,O:O,"&lt;"&amp;O693)</f>
        <v>6</v>
      </c>
      <c r="I693" s="2">
        <f>_xlfn.AVERAGEIF(A:A,A693,G:G)</f>
        <v>52.404152380952375</v>
      </c>
      <c r="J693" s="2">
        <f>G693-I693</f>
        <v>-2.2699857142856743</v>
      </c>
      <c r="K693" s="2">
        <f>90+J693</f>
        <v>87.73001428571433</v>
      </c>
      <c r="L693" s="2">
        <f>EXP(0.06*K693)</f>
        <v>193.21447805486258</v>
      </c>
      <c r="M693" s="2">
        <f>SUMIF(A:A,A693,L:L)</f>
        <v>1915.9132870937342</v>
      </c>
      <c r="N693" s="3">
        <f>L693/M693</f>
        <v>0.10084719353241259</v>
      </c>
      <c r="O693" s="7">
        <f>1/N693</f>
        <v>9.915992354101526</v>
      </c>
      <c r="P693" s="3">
        <f>IF(O693&gt;21,"",N693)</f>
        <v>0.10084719353241259</v>
      </c>
      <c r="Q693" s="3">
        <f>IF(ISNUMBER(P693),SUMIF(A:A,A693,P:P),"")</f>
        <v>0.9606149447537945</v>
      </c>
      <c r="R693" s="3">
        <f>_xlfn.IFERROR(P693*(1/Q693),"")</f>
        <v>0.10498191193377668</v>
      </c>
      <c r="S693" s="8">
        <f>_xlfn.IFERROR(1/R693,"")</f>
        <v>9.525450447414284</v>
      </c>
    </row>
    <row r="694" spans="1:19" ht="15">
      <c r="A694" s="1">
        <v>69</v>
      </c>
      <c r="B694" s="5">
        <v>0.779861111111111</v>
      </c>
      <c r="C694" s="1" t="s">
        <v>660</v>
      </c>
      <c r="D694" s="1">
        <v>4</v>
      </c>
      <c r="E694" s="1">
        <v>8</v>
      </c>
      <c r="F694" s="1" t="s">
        <v>684</v>
      </c>
      <c r="G694" s="2">
        <v>34.4638333333333</v>
      </c>
      <c r="H694" s="6">
        <f>1+_xlfn.COUNTIFS(A:A,A694,O:O,"&lt;"&amp;O694)</f>
        <v>7</v>
      </c>
      <c r="I694" s="2">
        <f>_xlfn.AVERAGEIF(A:A,A694,G:G)</f>
        <v>52.404152380952375</v>
      </c>
      <c r="J694" s="2">
        <f>G694-I694</f>
        <v>-17.940319047619077</v>
      </c>
      <c r="K694" s="2">
        <f>90+J694</f>
        <v>72.05968095238092</v>
      </c>
      <c r="L694" s="2">
        <f>EXP(0.06*K694)</f>
        <v>75.4583506591261</v>
      </c>
      <c r="M694" s="2">
        <f>SUMIF(A:A,A694,L:L)</f>
        <v>1915.9132870937342</v>
      </c>
      <c r="N694" s="3">
        <f>L694/M694</f>
        <v>0.0393850552462056</v>
      </c>
      <c r="O694" s="7">
        <f>1/N694</f>
        <v>25.390341431508876</v>
      </c>
      <c r="P694" s="3">
        <f>IF(O694&gt;21,"",N694)</f>
      </c>
      <c r="Q694" s="3">
        <f>IF(ISNUMBER(P694),SUMIF(A:A,A694,P:P),"")</f>
      </c>
      <c r="R694" s="3">
        <f>_xlfn.IFERROR(P694*(1/Q694),"")</f>
      </c>
      <c r="S694" s="8">
        <f>_xlfn.IFERROR(1/R694,"")</f>
      </c>
    </row>
    <row r="695" spans="1:19" ht="15">
      <c r="A695" s="1">
        <v>7</v>
      </c>
      <c r="B695" s="5">
        <v>0.7875</v>
      </c>
      <c r="C695" s="1" t="s">
        <v>27</v>
      </c>
      <c r="D695" s="1">
        <v>8</v>
      </c>
      <c r="E695" s="1">
        <v>4</v>
      </c>
      <c r="F695" s="1" t="s">
        <v>106</v>
      </c>
      <c r="G695" s="2">
        <v>72.6385666666667</v>
      </c>
      <c r="H695" s="6">
        <f>1+_xlfn.COUNTIFS(A:A,A695,O:O,"&lt;"&amp;O695)</f>
        <v>1</v>
      </c>
      <c r="I695" s="2">
        <f>_xlfn.AVERAGEIF(A:A,A695,G:G)</f>
        <v>50.15459777777776</v>
      </c>
      <c r="J695" s="2">
        <f>G695-I695</f>
        <v>22.483968888888946</v>
      </c>
      <c r="K695" s="2">
        <f>90+J695</f>
        <v>112.48396888888894</v>
      </c>
      <c r="L695" s="2">
        <f>EXP(0.06*K695)</f>
        <v>853.2376668267027</v>
      </c>
      <c r="M695" s="2">
        <f>SUMIF(A:A,A695,L:L)</f>
        <v>4397.5514125263435</v>
      </c>
      <c r="N695" s="3">
        <f>L695/M695</f>
        <v>0.1940256262601663</v>
      </c>
      <c r="O695" s="7">
        <f>1/N695</f>
        <v>5.153958367639095</v>
      </c>
      <c r="P695" s="3">
        <f>IF(O695&gt;21,"",N695)</f>
        <v>0.1940256262601663</v>
      </c>
      <c r="Q695" s="3">
        <f>IF(ISNUMBER(P695),SUMIF(A:A,A695,P:P),"")</f>
        <v>0.8475636485269183</v>
      </c>
      <c r="R695" s="3">
        <f>_xlfn.IFERROR(P695*(1/Q695),"")</f>
        <v>0.22892159969034365</v>
      </c>
      <c r="S695" s="8">
        <f>_xlfn.IFERROR(1/R695,"")</f>
        <v>4.368307758432032</v>
      </c>
    </row>
    <row r="696" spans="1:19" ht="15">
      <c r="A696" s="1">
        <v>7</v>
      </c>
      <c r="B696" s="5">
        <v>0.7875</v>
      </c>
      <c r="C696" s="1" t="s">
        <v>27</v>
      </c>
      <c r="D696" s="1">
        <v>8</v>
      </c>
      <c r="E696" s="1">
        <v>3</v>
      </c>
      <c r="F696" s="1" t="s">
        <v>105</v>
      </c>
      <c r="G696" s="2">
        <v>67.8345333333333</v>
      </c>
      <c r="H696" s="6">
        <f>1+_xlfn.COUNTIFS(A:A,A696,O:O,"&lt;"&amp;O696)</f>
        <v>2</v>
      </c>
      <c r="I696" s="2">
        <f>_xlfn.AVERAGEIF(A:A,A696,G:G)</f>
        <v>50.15459777777776</v>
      </c>
      <c r="J696" s="2">
        <f>G696-I696</f>
        <v>17.679935555555538</v>
      </c>
      <c r="K696" s="2">
        <f>90+J696</f>
        <v>107.67993555555555</v>
      </c>
      <c r="L696" s="2">
        <f>EXP(0.06*K696)</f>
        <v>639.5700369599658</v>
      </c>
      <c r="M696" s="2">
        <f>SUMIF(A:A,A696,L:L)</f>
        <v>4397.5514125263435</v>
      </c>
      <c r="N696" s="3">
        <f>L696/M696</f>
        <v>0.1454377622824744</v>
      </c>
      <c r="O696" s="7">
        <f>1/N696</f>
        <v>6.8757933586585605</v>
      </c>
      <c r="P696" s="3">
        <f>IF(O696&gt;21,"",N696)</f>
        <v>0.1454377622824744</v>
      </c>
      <c r="Q696" s="3">
        <f>IF(ISNUMBER(P696),SUMIF(A:A,A696,P:P),"")</f>
        <v>0.8475636485269183</v>
      </c>
      <c r="R696" s="3">
        <f>_xlfn.IFERROR(P696*(1/Q696),"")</f>
        <v>0.17159509204441223</v>
      </c>
      <c r="S696" s="8">
        <f>_xlfn.IFERROR(1/R696,"")</f>
        <v>5.827672505581804</v>
      </c>
    </row>
    <row r="697" spans="1:19" ht="15">
      <c r="A697" s="1">
        <v>7</v>
      </c>
      <c r="B697" s="5">
        <v>0.7875</v>
      </c>
      <c r="C697" s="1" t="s">
        <v>27</v>
      </c>
      <c r="D697" s="1">
        <v>8</v>
      </c>
      <c r="E697" s="1">
        <v>13</v>
      </c>
      <c r="F697" s="1" t="s">
        <v>115</v>
      </c>
      <c r="G697" s="2">
        <v>62.3085</v>
      </c>
      <c r="H697" s="6">
        <f>1+_xlfn.COUNTIFS(A:A,A697,O:O,"&lt;"&amp;O697)</f>
        <v>3</v>
      </c>
      <c r="I697" s="2">
        <f>_xlfn.AVERAGEIF(A:A,A697,G:G)</f>
        <v>50.15459777777776</v>
      </c>
      <c r="J697" s="2">
        <f>G697-I697</f>
        <v>12.153902222222243</v>
      </c>
      <c r="K697" s="2">
        <f>90+J697</f>
        <v>102.15390222222224</v>
      </c>
      <c r="L697" s="2">
        <f>EXP(0.06*K697)</f>
        <v>459.08442854615936</v>
      </c>
      <c r="M697" s="2">
        <f>SUMIF(A:A,A697,L:L)</f>
        <v>4397.5514125263435</v>
      </c>
      <c r="N697" s="3">
        <f>L697/M697</f>
        <v>0.10439546590369947</v>
      </c>
      <c r="O697" s="7">
        <f>1/N697</f>
        <v>9.578960075933365</v>
      </c>
      <c r="P697" s="3">
        <f>IF(O697&gt;21,"",N697)</f>
        <v>0.10439546590369947</v>
      </c>
      <c r="Q697" s="3">
        <f>IF(ISNUMBER(P697),SUMIF(A:A,A697,P:P),"")</f>
        <v>0.8475636485269183</v>
      </c>
      <c r="R697" s="3">
        <f>_xlfn.IFERROR(P697*(1/Q697),"")</f>
        <v>0.12317124039609387</v>
      </c>
      <c r="S697" s="8">
        <f>_xlfn.IFERROR(1/R697,"")</f>
        <v>8.11877835105177</v>
      </c>
    </row>
    <row r="698" spans="1:19" ht="15">
      <c r="A698" s="1">
        <v>7</v>
      </c>
      <c r="B698" s="5">
        <v>0.7875</v>
      </c>
      <c r="C698" s="1" t="s">
        <v>27</v>
      </c>
      <c r="D698" s="1">
        <v>8</v>
      </c>
      <c r="E698" s="1">
        <v>6</v>
      </c>
      <c r="F698" s="1" t="s">
        <v>108</v>
      </c>
      <c r="G698" s="2">
        <v>59.421</v>
      </c>
      <c r="H698" s="6">
        <f>1+_xlfn.COUNTIFS(A:A,A698,O:O,"&lt;"&amp;O698)</f>
        <v>4</v>
      </c>
      <c r="I698" s="2">
        <f>_xlfn.AVERAGEIF(A:A,A698,G:G)</f>
        <v>50.15459777777776</v>
      </c>
      <c r="J698" s="2">
        <f>G698-I698</f>
        <v>9.26640222222224</v>
      </c>
      <c r="K698" s="2">
        <f>90+J698</f>
        <v>99.26640222222224</v>
      </c>
      <c r="L698" s="2">
        <f>EXP(0.06*K698)</f>
        <v>386.05665501059497</v>
      </c>
      <c r="M698" s="2">
        <f>SUMIF(A:A,A698,L:L)</f>
        <v>4397.5514125263435</v>
      </c>
      <c r="N698" s="3">
        <f>L698/M698</f>
        <v>0.08778900319639692</v>
      </c>
      <c r="O698" s="7">
        <f>1/N698</f>
        <v>11.39094833737721</v>
      </c>
      <c r="P698" s="3">
        <f>IF(O698&gt;21,"",N698)</f>
        <v>0.08778900319639692</v>
      </c>
      <c r="Q698" s="3">
        <f>IF(ISNUMBER(P698),SUMIF(A:A,A698,P:P),"")</f>
        <v>0.8475636485269183</v>
      </c>
      <c r="R698" s="3">
        <f>_xlfn.IFERROR(P698*(1/Q698),"")</f>
        <v>0.10357806561073717</v>
      </c>
      <c r="S698" s="8">
        <f>_xlfn.IFERROR(1/R698,"")</f>
        <v>9.654553733009061</v>
      </c>
    </row>
    <row r="699" spans="1:19" ht="15">
      <c r="A699" s="1">
        <v>7</v>
      </c>
      <c r="B699" s="5">
        <v>0.7875</v>
      </c>
      <c r="C699" s="1" t="s">
        <v>27</v>
      </c>
      <c r="D699" s="1">
        <v>8</v>
      </c>
      <c r="E699" s="1">
        <v>8</v>
      </c>
      <c r="F699" s="1" t="s">
        <v>110</v>
      </c>
      <c r="G699" s="2">
        <v>57.42509999999999</v>
      </c>
      <c r="H699" s="6">
        <f>1+_xlfn.COUNTIFS(A:A,A699,O:O,"&lt;"&amp;O699)</f>
        <v>5</v>
      </c>
      <c r="I699" s="2">
        <f>_xlfn.AVERAGEIF(A:A,A699,G:G)</f>
        <v>50.15459777777776</v>
      </c>
      <c r="J699" s="2">
        <f>G699-I699</f>
        <v>7.270502222222234</v>
      </c>
      <c r="K699" s="2">
        <f>90+J699</f>
        <v>97.27050222222223</v>
      </c>
      <c r="L699" s="2">
        <f>EXP(0.06*K699)</f>
        <v>342.48577819891375</v>
      </c>
      <c r="M699" s="2">
        <f>SUMIF(A:A,A699,L:L)</f>
        <v>4397.5514125263435</v>
      </c>
      <c r="N699" s="3">
        <f>L699/M699</f>
        <v>0.07788101742786892</v>
      </c>
      <c r="O699" s="7">
        <f>1/N699</f>
        <v>12.840099333912404</v>
      </c>
      <c r="P699" s="3">
        <f>IF(O699&gt;21,"",N699)</f>
        <v>0.07788101742786892</v>
      </c>
      <c r="Q699" s="3">
        <f>IF(ISNUMBER(P699),SUMIF(A:A,A699,P:P),"")</f>
        <v>0.8475636485269183</v>
      </c>
      <c r="R699" s="3">
        <f>_xlfn.IFERROR(P699*(1/Q699),"")</f>
        <v>0.09188810487947141</v>
      </c>
      <c r="S699" s="8">
        <f>_xlfn.IFERROR(1/R699,"")</f>
        <v>10.88280143889885</v>
      </c>
    </row>
    <row r="700" spans="1:19" ht="15">
      <c r="A700" s="1">
        <v>7</v>
      </c>
      <c r="B700" s="5">
        <v>0.7875</v>
      </c>
      <c r="C700" s="1" t="s">
        <v>27</v>
      </c>
      <c r="D700" s="1">
        <v>8</v>
      </c>
      <c r="E700" s="1">
        <v>10</v>
      </c>
      <c r="F700" s="1" t="s">
        <v>112</v>
      </c>
      <c r="G700" s="2">
        <v>55.4278666666666</v>
      </c>
      <c r="H700" s="6">
        <f>1+_xlfn.COUNTIFS(A:A,A700,O:O,"&lt;"&amp;O700)</f>
        <v>6</v>
      </c>
      <c r="I700" s="2">
        <f>_xlfn.AVERAGEIF(A:A,A700,G:G)</f>
        <v>50.15459777777776</v>
      </c>
      <c r="J700" s="2">
        <f>G700-I700</f>
        <v>5.273268888888843</v>
      </c>
      <c r="K700" s="2">
        <f>90+J700</f>
        <v>95.27326888888885</v>
      </c>
      <c r="L700" s="2">
        <f>EXP(0.06*K700)</f>
        <v>303.80806392257034</v>
      </c>
      <c r="M700" s="2">
        <f>SUMIF(A:A,A700,L:L)</f>
        <v>4397.5514125263435</v>
      </c>
      <c r="N700" s="3">
        <f>L700/M700</f>
        <v>0.06908573326901392</v>
      </c>
      <c r="O700" s="7">
        <f>1/N700</f>
        <v>14.474768561927045</v>
      </c>
      <c r="P700" s="3">
        <f>IF(O700&gt;21,"",N700)</f>
        <v>0.06908573326901392</v>
      </c>
      <c r="Q700" s="3">
        <f>IF(ISNUMBER(P700),SUMIF(A:A,A700,P:P),"")</f>
        <v>0.8475636485269183</v>
      </c>
      <c r="R700" s="3">
        <f>_xlfn.IFERROR(P700*(1/Q700),"")</f>
        <v>0.08151096780647239</v>
      </c>
      <c r="S700" s="8">
        <f>_xlfn.IFERROR(1/R700,"")</f>
        <v>12.26828765392962</v>
      </c>
    </row>
    <row r="701" spans="1:19" ht="15">
      <c r="A701" s="1">
        <v>7</v>
      </c>
      <c r="B701" s="5">
        <v>0.7875</v>
      </c>
      <c r="C701" s="1" t="s">
        <v>27</v>
      </c>
      <c r="D701" s="1">
        <v>8</v>
      </c>
      <c r="E701" s="1">
        <v>2</v>
      </c>
      <c r="F701" s="1" t="s">
        <v>104</v>
      </c>
      <c r="G701" s="2">
        <v>52.903433333333304</v>
      </c>
      <c r="H701" s="6">
        <f>1+_xlfn.COUNTIFS(A:A,A701,O:O,"&lt;"&amp;O701)</f>
        <v>7</v>
      </c>
      <c r="I701" s="2">
        <f>_xlfn.AVERAGEIF(A:A,A701,G:G)</f>
        <v>50.15459777777776</v>
      </c>
      <c r="J701" s="2">
        <f>G701-I701</f>
        <v>2.7488355555555444</v>
      </c>
      <c r="K701" s="2">
        <f>90+J701</f>
        <v>92.74883555555554</v>
      </c>
      <c r="L701" s="2">
        <f>EXP(0.06*K701)</f>
        <v>261.1069603995093</v>
      </c>
      <c r="M701" s="2">
        <f>SUMIF(A:A,A701,L:L)</f>
        <v>4397.5514125263435</v>
      </c>
      <c r="N701" s="3">
        <f>L701/M701</f>
        <v>0.05937553331514238</v>
      </c>
      <c r="O701" s="7">
        <f>1/N701</f>
        <v>16.84195398620483</v>
      </c>
      <c r="P701" s="3">
        <f>IF(O701&gt;21,"",N701)</f>
        <v>0.05937553331514238</v>
      </c>
      <c r="Q701" s="3">
        <f>IF(ISNUMBER(P701),SUMIF(A:A,A701,P:P),"")</f>
        <v>0.8475636485269183</v>
      </c>
      <c r="R701" s="3">
        <f>_xlfn.IFERROR(P701*(1/Q701),"")</f>
        <v>0.0700543651421792</v>
      </c>
      <c r="S701" s="8">
        <f>_xlfn.IFERROR(1/R701,"")</f>
        <v>14.274627968870243</v>
      </c>
    </row>
    <row r="702" spans="1:19" ht="15">
      <c r="A702" s="1">
        <v>7</v>
      </c>
      <c r="B702" s="5">
        <v>0.7875</v>
      </c>
      <c r="C702" s="1" t="s">
        <v>27</v>
      </c>
      <c r="D702" s="1">
        <v>8</v>
      </c>
      <c r="E702" s="1">
        <v>9</v>
      </c>
      <c r="F702" s="1" t="s">
        <v>111</v>
      </c>
      <c r="G702" s="2">
        <v>52.5142</v>
      </c>
      <c r="H702" s="6">
        <f>1+_xlfn.COUNTIFS(A:A,A702,O:O,"&lt;"&amp;O702)</f>
        <v>8</v>
      </c>
      <c r="I702" s="2">
        <f>_xlfn.AVERAGEIF(A:A,A702,G:G)</f>
        <v>50.15459777777776</v>
      </c>
      <c r="J702" s="2">
        <f>G702-I702</f>
        <v>2.359602222222243</v>
      </c>
      <c r="K702" s="2">
        <f>90+J702</f>
        <v>92.35960222222224</v>
      </c>
      <c r="L702" s="2">
        <f>EXP(0.06*K702)</f>
        <v>255.07972244409893</v>
      </c>
      <c r="M702" s="2">
        <f>SUMIF(A:A,A702,L:L)</f>
        <v>4397.5514125263435</v>
      </c>
      <c r="N702" s="3">
        <f>L702/M702</f>
        <v>0.058004943777919024</v>
      </c>
      <c r="O702" s="7">
        <f>1/N702</f>
        <v>17.23990982266367</v>
      </c>
      <c r="P702" s="3">
        <f>IF(O702&gt;21,"",N702)</f>
        <v>0.058004943777919024</v>
      </c>
      <c r="Q702" s="3">
        <f>IF(ISNUMBER(P702),SUMIF(A:A,A702,P:P),"")</f>
        <v>0.8475636485269183</v>
      </c>
      <c r="R702" s="3">
        <f>_xlfn.IFERROR(P702*(1/Q702),"")</f>
        <v>0.06843727179514213</v>
      </c>
      <c r="S702" s="8">
        <f>_xlfn.IFERROR(1/R702,"")</f>
        <v>14.611920869571877</v>
      </c>
    </row>
    <row r="703" spans="1:19" ht="15">
      <c r="A703" s="1">
        <v>7</v>
      </c>
      <c r="B703" s="5">
        <v>0.7875</v>
      </c>
      <c r="C703" s="1" t="s">
        <v>27</v>
      </c>
      <c r="D703" s="1">
        <v>8</v>
      </c>
      <c r="E703" s="1">
        <v>12</v>
      </c>
      <c r="F703" s="1" t="s">
        <v>114</v>
      </c>
      <c r="G703" s="2">
        <v>50.5539333333333</v>
      </c>
      <c r="H703" s="6">
        <f>1+_xlfn.COUNTIFS(A:A,A703,O:O,"&lt;"&amp;O703)</f>
        <v>9</v>
      </c>
      <c r="I703" s="2">
        <f>_xlfn.AVERAGEIF(A:A,A703,G:G)</f>
        <v>50.15459777777776</v>
      </c>
      <c r="J703" s="2">
        <f>G703-I703</f>
        <v>0.39933555555553824</v>
      </c>
      <c r="K703" s="2">
        <f>90+J703</f>
        <v>90.39933555555554</v>
      </c>
      <c r="L703" s="2">
        <f>EXP(0.06*K703)</f>
        <v>226.77540747701642</v>
      </c>
      <c r="M703" s="2">
        <f>SUMIF(A:A,A703,L:L)</f>
        <v>4397.5514125263435</v>
      </c>
      <c r="N703" s="3">
        <f>L703/M703</f>
        <v>0.051568563094237144</v>
      </c>
      <c r="O703" s="7">
        <f>1/N703</f>
        <v>19.391659181439387</v>
      </c>
      <c r="P703" s="3">
        <f>IF(O703&gt;21,"",N703)</f>
        <v>0.051568563094237144</v>
      </c>
      <c r="Q703" s="3">
        <f>IF(ISNUMBER(P703),SUMIF(A:A,A703,P:P),"")</f>
        <v>0.8475636485269183</v>
      </c>
      <c r="R703" s="3">
        <f>_xlfn.IFERROR(P703*(1/Q703),"")</f>
        <v>0.06084329263514815</v>
      </c>
      <c r="S703" s="8">
        <f>_xlfn.IFERROR(1/R703,"")</f>
        <v>16.43566540681128</v>
      </c>
    </row>
    <row r="704" spans="1:19" ht="15">
      <c r="A704" s="1">
        <v>7</v>
      </c>
      <c r="B704" s="5">
        <v>0.7875</v>
      </c>
      <c r="C704" s="1" t="s">
        <v>27</v>
      </c>
      <c r="D704" s="1">
        <v>8</v>
      </c>
      <c r="E704" s="1">
        <v>1</v>
      </c>
      <c r="F704" s="1" t="s">
        <v>103</v>
      </c>
      <c r="G704" s="2">
        <v>46.6034</v>
      </c>
      <c r="H704" s="6">
        <f>1+_xlfn.COUNTIFS(A:A,A704,O:O,"&lt;"&amp;O704)</f>
        <v>10</v>
      </c>
      <c r="I704" s="2">
        <f>_xlfn.AVERAGEIF(A:A,A704,G:G)</f>
        <v>50.15459777777776</v>
      </c>
      <c r="J704" s="2">
        <f>G704-I704</f>
        <v>-3.551197777777759</v>
      </c>
      <c r="K704" s="2">
        <f>90+J704</f>
        <v>86.44880222222224</v>
      </c>
      <c r="L704" s="2">
        <f>EXP(0.06*K704)</f>
        <v>178.91809536535118</v>
      </c>
      <c r="M704" s="2">
        <f>SUMIF(A:A,A704,L:L)</f>
        <v>4397.5514125263435</v>
      </c>
      <c r="N704" s="3">
        <f>L704/M704</f>
        <v>0.04068584504906669</v>
      </c>
      <c r="O704" s="7">
        <f>1/N704</f>
        <v>24.578572690182806</v>
      </c>
      <c r="P704" s="3">
        <f>IF(O704&gt;21,"",N704)</f>
      </c>
      <c r="Q704" s="3">
        <f>IF(ISNUMBER(P704),SUMIF(A:A,A704,P:P),"")</f>
      </c>
      <c r="R704" s="3">
        <f>_xlfn.IFERROR(P704*(1/Q704),"")</f>
      </c>
      <c r="S704" s="8">
        <f>_xlfn.IFERROR(1/R704,"")</f>
      </c>
    </row>
    <row r="705" spans="1:19" ht="15">
      <c r="A705" s="1">
        <v>7</v>
      </c>
      <c r="B705" s="5">
        <v>0.7875</v>
      </c>
      <c r="C705" s="1" t="s">
        <v>27</v>
      </c>
      <c r="D705" s="1">
        <v>8</v>
      </c>
      <c r="E705" s="1">
        <v>5</v>
      </c>
      <c r="F705" s="1" t="s">
        <v>107</v>
      </c>
      <c r="G705" s="2">
        <v>41.6206333333333</v>
      </c>
      <c r="H705" s="6">
        <f>1+_xlfn.COUNTIFS(A:A,A705,O:O,"&lt;"&amp;O705)</f>
        <v>12</v>
      </c>
      <c r="I705" s="2">
        <f>_xlfn.AVERAGEIF(A:A,A705,G:G)</f>
        <v>50.15459777777776</v>
      </c>
      <c r="J705" s="2">
        <f>G705-I705</f>
        <v>-8.533964444444457</v>
      </c>
      <c r="K705" s="2">
        <f>90+J705</f>
        <v>81.46603555555555</v>
      </c>
      <c r="L705" s="2">
        <f>EXP(0.06*K705)</f>
        <v>132.68290827855807</v>
      </c>
      <c r="M705" s="2">
        <f>SUMIF(A:A,A705,L:L)</f>
        <v>4397.5514125263435</v>
      </c>
      <c r="N705" s="3">
        <f>L705/M705</f>
        <v>0.030171997057410922</v>
      </c>
      <c r="O705" s="7">
        <f>1/N705</f>
        <v>33.14331491207598</v>
      </c>
      <c r="P705" s="3">
        <f>IF(O705&gt;21,"",N705)</f>
      </c>
      <c r="Q705" s="3">
        <f>IF(ISNUMBER(P705),SUMIF(A:A,A705,P:P),"")</f>
      </c>
      <c r="R705" s="3">
        <f>_xlfn.IFERROR(P705*(1/Q705),"")</f>
      </c>
      <c r="S705" s="8">
        <f>_xlfn.IFERROR(1/R705,"")</f>
      </c>
    </row>
    <row r="706" spans="1:19" ht="15">
      <c r="A706" s="1">
        <v>7</v>
      </c>
      <c r="B706" s="5">
        <v>0.7875</v>
      </c>
      <c r="C706" s="1" t="s">
        <v>27</v>
      </c>
      <c r="D706" s="1">
        <v>8</v>
      </c>
      <c r="E706" s="1">
        <v>7</v>
      </c>
      <c r="F706" s="1" t="s">
        <v>109</v>
      </c>
      <c r="G706" s="2">
        <v>35.6759</v>
      </c>
      <c r="H706" s="6">
        <f>1+_xlfn.COUNTIFS(A:A,A706,O:O,"&lt;"&amp;O706)</f>
        <v>13</v>
      </c>
      <c r="I706" s="2">
        <f>_xlfn.AVERAGEIF(A:A,A706,G:G)</f>
        <v>50.15459777777776</v>
      </c>
      <c r="J706" s="2">
        <f>G706-I706</f>
        <v>-14.47869777777776</v>
      </c>
      <c r="K706" s="2">
        <f>90+J706</f>
        <v>75.52130222222223</v>
      </c>
      <c r="L706" s="2">
        <f>EXP(0.06*K706)</f>
        <v>92.87719468961676</v>
      </c>
      <c r="M706" s="2">
        <f>SUMIF(A:A,A706,L:L)</f>
        <v>4397.5514125263435</v>
      </c>
      <c r="N706" s="3">
        <f>L706/M706</f>
        <v>0.021120206673435993</v>
      </c>
      <c r="O706" s="7">
        <f>1/N706</f>
        <v>47.34802151617925</v>
      </c>
      <c r="P706" s="3">
        <f>IF(O706&gt;21,"",N706)</f>
      </c>
      <c r="Q706" s="3">
        <f>IF(ISNUMBER(P706),SUMIF(A:A,A706,P:P),"")</f>
      </c>
      <c r="R706" s="3">
        <f>_xlfn.IFERROR(P706*(1/Q706),"")</f>
      </c>
      <c r="S706" s="8">
        <f>_xlfn.IFERROR(1/R706,"")</f>
      </c>
    </row>
    <row r="707" spans="1:19" ht="15">
      <c r="A707" s="1">
        <v>7</v>
      </c>
      <c r="B707" s="5">
        <v>0.7875</v>
      </c>
      <c r="C707" s="1" t="s">
        <v>27</v>
      </c>
      <c r="D707" s="1">
        <v>8</v>
      </c>
      <c r="E707" s="1">
        <v>11</v>
      </c>
      <c r="F707" s="1" t="s">
        <v>113</v>
      </c>
      <c r="G707" s="2">
        <v>44.4704666666667</v>
      </c>
      <c r="H707" s="6">
        <f>1+_xlfn.COUNTIFS(A:A,A707,O:O,"&lt;"&amp;O707)</f>
        <v>11</v>
      </c>
      <c r="I707" s="2">
        <f>_xlfn.AVERAGEIF(A:A,A707,G:G)</f>
        <v>50.15459777777776</v>
      </c>
      <c r="J707" s="2">
        <f>G707-I707</f>
        <v>-5.684131111111057</v>
      </c>
      <c r="K707" s="2">
        <f>90+J707</f>
        <v>84.31586888888894</v>
      </c>
      <c r="L707" s="2">
        <f>EXP(0.06*K707)</f>
        <v>157.42546896324504</v>
      </c>
      <c r="M707" s="2">
        <f>SUMIF(A:A,A707,L:L)</f>
        <v>4397.5514125263435</v>
      </c>
      <c r="N707" s="3">
        <f>L707/M707</f>
        <v>0.03579843740196454</v>
      </c>
      <c r="O707" s="7">
        <f>1/N707</f>
        <v>27.93418016466613</v>
      </c>
      <c r="P707" s="3">
        <f>IF(O707&gt;21,"",N707)</f>
      </c>
      <c r="Q707" s="3">
        <f>IF(ISNUMBER(P707),SUMIF(A:A,A707,P:P),"")</f>
      </c>
      <c r="R707" s="3">
        <f>_xlfn.IFERROR(P707*(1/Q707),"")</f>
      </c>
      <c r="S707" s="8">
        <f>_xlfn.IFERROR(1/R707,"")</f>
      </c>
    </row>
    <row r="708" spans="1:19" ht="15">
      <c r="A708" s="1">
        <v>7</v>
      </c>
      <c r="B708" s="5">
        <v>0.7875</v>
      </c>
      <c r="C708" s="1" t="s">
        <v>27</v>
      </c>
      <c r="D708" s="1">
        <v>8</v>
      </c>
      <c r="E708" s="1">
        <v>14</v>
      </c>
      <c r="F708" s="1" t="s">
        <v>116</v>
      </c>
      <c r="G708" s="2">
        <v>29.3265</v>
      </c>
      <c r="H708" s="6">
        <f>1+_xlfn.COUNTIFS(A:A,A708,O:O,"&lt;"&amp;O708)</f>
        <v>14</v>
      </c>
      <c r="I708" s="2">
        <f>_xlfn.AVERAGEIF(A:A,A708,G:G)</f>
        <v>50.15459777777776</v>
      </c>
      <c r="J708" s="2">
        <f>G708-I708</f>
        <v>-20.82809777777776</v>
      </c>
      <c r="K708" s="2">
        <f>90+J708</f>
        <v>69.17190222222224</v>
      </c>
      <c r="L708" s="2">
        <f>EXP(0.06*K708)</f>
        <v>63.45393016223714</v>
      </c>
      <c r="M708" s="2">
        <f>SUMIF(A:A,A708,L:L)</f>
        <v>4397.5514125263435</v>
      </c>
      <c r="N708" s="3">
        <f>L708/M708</f>
        <v>0.014429377671740188</v>
      </c>
      <c r="O708" s="7">
        <f>1/N708</f>
        <v>69.30305816019296</v>
      </c>
      <c r="P708" s="3">
        <f>IF(O708&gt;21,"",N708)</f>
      </c>
      <c r="Q708" s="3">
        <f>IF(ISNUMBER(P708),SUMIF(A:A,A708,P:P),"")</f>
      </c>
      <c r="R708" s="3">
        <f>_xlfn.IFERROR(P708*(1/Q708),"")</f>
      </c>
      <c r="S708" s="8">
        <f>_xlfn.IFERROR(1/R708,"")</f>
      </c>
    </row>
    <row r="709" spans="1:19" ht="15">
      <c r="A709" s="1">
        <v>7</v>
      </c>
      <c r="B709" s="5">
        <v>0.7875</v>
      </c>
      <c r="C709" s="1" t="s">
        <v>27</v>
      </c>
      <c r="D709" s="1">
        <v>8</v>
      </c>
      <c r="E709" s="1">
        <v>15</v>
      </c>
      <c r="F709" s="1" t="s">
        <v>117</v>
      </c>
      <c r="G709" s="2">
        <v>23.5949333333333</v>
      </c>
      <c r="H709" s="6">
        <f>1+_xlfn.COUNTIFS(A:A,A709,O:O,"&lt;"&amp;O709)</f>
        <v>15</v>
      </c>
      <c r="I709" s="2">
        <f>_xlfn.AVERAGEIF(A:A,A709,G:G)</f>
        <v>50.15459777777776</v>
      </c>
      <c r="J709" s="2">
        <f>G709-I709</f>
        <v>-26.559664444444458</v>
      </c>
      <c r="K709" s="2">
        <f>90+J709</f>
        <v>63.44033555555554</v>
      </c>
      <c r="L709" s="2">
        <f>EXP(0.06*K709)</f>
        <v>44.98909528180327</v>
      </c>
      <c r="M709" s="2">
        <f>SUMIF(A:A,A709,L:L)</f>
        <v>4397.5514125263435</v>
      </c>
      <c r="N709" s="3">
        <f>L709/M709</f>
        <v>0.010230487619463111</v>
      </c>
      <c r="O709" s="7">
        <f>1/N709</f>
        <v>97.7470514794953</v>
      </c>
      <c r="P709" s="3">
        <f>IF(O709&gt;21,"",N709)</f>
      </c>
      <c r="Q709" s="3">
        <f>IF(ISNUMBER(P709),SUMIF(A:A,A709,P:P),"")</f>
      </c>
      <c r="R709" s="3">
        <f>_xlfn.IFERROR(P709*(1/Q709),"")</f>
      </c>
      <c r="S709" s="8">
        <f>_xlfn.IFERROR(1/R709,"")</f>
      </c>
    </row>
    <row r="710" spans="1:19" ht="15">
      <c r="A710" s="1">
        <v>70</v>
      </c>
      <c r="B710" s="5">
        <v>0.8020833333333334</v>
      </c>
      <c r="C710" s="1" t="s">
        <v>660</v>
      </c>
      <c r="D710" s="1">
        <v>5</v>
      </c>
      <c r="E710" s="1">
        <v>2</v>
      </c>
      <c r="F710" s="1" t="s">
        <v>686</v>
      </c>
      <c r="G710" s="2">
        <v>67.0697</v>
      </c>
      <c r="H710" s="6">
        <f>1+_xlfn.COUNTIFS(A:A,A710,O:O,"&lt;"&amp;O710)</f>
        <v>1</v>
      </c>
      <c r="I710" s="2">
        <f>_xlfn.AVERAGEIF(A:A,A710,G:G)</f>
        <v>50.61616666666665</v>
      </c>
      <c r="J710" s="2">
        <f>G710-I710</f>
        <v>16.453533333333347</v>
      </c>
      <c r="K710" s="2">
        <f>90+J710</f>
        <v>106.45353333333335</v>
      </c>
      <c r="L710" s="2">
        <f>EXP(0.06*K710)</f>
        <v>594.1976451731276</v>
      </c>
      <c r="M710" s="2">
        <f>SUMIF(A:A,A710,L:L)</f>
        <v>1829.7563620878063</v>
      </c>
      <c r="N710" s="3">
        <f>L710/M710</f>
        <v>0.3247414013607421</v>
      </c>
      <c r="O710" s="7">
        <f>1/N710</f>
        <v>3.0793732976755264</v>
      </c>
      <c r="P710" s="3">
        <f>IF(O710&gt;21,"",N710)</f>
        <v>0.3247414013607421</v>
      </c>
      <c r="Q710" s="3">
        <f>IF(ISNUMBER(P710),SUMIF(A:A,A710,P:P),"")</f>
        <v>1</v>
      </c>
      <c r="R710" s="3">
        <f>_xlfn.IFERROR(P710*(1/Q710),"")</f>
        <v>0.3247414013607421</v>
      </c>
      <c r="S710" s="8">
        <f>_xlfn.IFERROR(1/R710,"")</f>
        <v>3.0793732976755264</v>
      </c>
    </row>
    <row r="711" spans="1:19" ht="15">
      <c r="A711" s="1">
        <v>70</v>
      </c>
      <c r="B711" s="5">
        <v>0.8020833333333334</v>
      </c>
      <c r="C711" s="1" t="s">
        <v>660</v>
      </c>
      <c r="D711" s="1">
        <v>5</v>
      </c>
      <c r="E711" s="1">
        <v>1</v>
      </c>
      <c r="F711" s="1" t="s">
        <v>685</v>
      </c>
      <c r="G711" s="2">
        <v>61.723066666666604</v>
      </c>
      <c r="H711" s="6">
        <f>1+_xlfn.COUNTIFS(A:A,A711,O:O,"&lt;"&amp;O711)</f>
        <v>2</v>
      </c>
      <c r="I711" s="2">
        <f>_xlfn.AVERAGEIF(A:A,A711,G:G)</f>
        <v>50.61616666666665</v>
      </c>
      <c r="J711" s="2">
        <f>G711-I711</f>
        <v>11.106899999999953</v>
      </c>
      <c r="K711" s="2">
        <f>90+J711</f>
        <v>101.10689999999995</v>
      </c>
      <c r="L711" s="2">
        <f>EXP(0.06*K711)</f>
        <v>431.1318673340164</v>
      </c>
      <c r="M711" s="2">
        <f>SUMIF(A:A,A711,L:L)</f>
        <v>1829.7563620878063</v>
      </c>
      <c r="N711" s="3">
        <f>L711/M711</f>
        <v>0.2356225540552744</v>
      </c>
      <c r="O711" s="7">
        <f>1/N711</f>
        <v>4.244075886578376</v>
      </c>
      <c r="P711" s="3">
        <f>IF(O711&gt;21,"",N711)</f>
        <v>0.2356225540552744</v>
      </c>
      <c r="Q711" s="3">
        <f>IF(ISNUMBER(P711),SUMIF(A:A,A711,P:P),"")</f>
        <v>1</v>
      </c>
      <c r="R711" s="3">
        <f>_xlfn.IFERROR(P711*(1/Q711),"")</f>
        <v>0.2356225540552744</v>
      </c>
      <c r="S711" s="8">
        <f>_xlfn.IFERROR(1/R711,"")</f>
        <v>4.244075886578376</v>
      </c>
    </row>
    <row r="712" spans="1:19" ht="15">
      <c r="A712" s="1">
        <v>70</v>
      </c>
      <c r="B712" s="5">
        <v>0.8020833333333334</v>
      </c>
      <c r="C712" s="1" t="s">
        <v>660</v>
      </c>
      <c r="D712" s="1">
        <v>5</v>
      </c>
      <c r="E712" s="1">
        <v>5</v>
      </c>
      <c r="F712" s="1" t="s">
        <v>689</v>
      </c>
      <c r="G712" s="2">
        <v>48.8713666666667</v>
      </c>
      <c r="H712" s="6">
        <f>1+_xlfn.COUNTIFS(A:A,A712,O:O,"&lt;"&amp;O712)</f>
        <v>3</v>
      </c>
      <c r="I712" s="2">
        <f>_xlfn.AVERAGEIF(A:A,A712,G:G)</f>
        <v>50.61616666666665</v>
      </c>
      <c r="J712" s="2">
        <f>G712-I712</f>
        <v>-1.7447999999999482</v>
      </c>
      <c r="K712" s="2">
        <f>90+J712</f>
        <v>88.25520000000006</v>
      </c>
      <c r="L712" s="2">
        <f>EXP(0.06*K712)</f>
        <v>199.3998290090431</v>
      </c>
      <c r="M712" s="2">
        <f>SUMIF(A:A,A712,L:L)</f>
        <v>1829.7563620878063</v>
      </c>
      <c r="N712" s="3">
        <f>L712/M712</f>
        <v>0.10897616378910795</v>
      </c>
      <c r="O712" s="7">
        <f>1/N712</f>
        <v>9.176318611611368</v>
      </c>
      <c r="P712" s="3">
        <f>IF(O712&gt;21,"",N712)</f>
        <v>0.10897616378910795</v>
      </c>
      <c r="Q712" s="3">
        <f>IF(ISNUMBER(P712),SUMIF(A:A,A712,P:P),"")</f>
        <v>1</v>
      </c>
      <c r="R712" s="3">
        <f>_xlfn.IFERROR(P712*(1/Q712),"")</f>
        <v>0.10897616378910795</v>
      </c>
      <c r="S712" s="8">
        <f>_xlfn.IFERROR(1/R712,"")</f>
        <v>9.176318611611368</v>
      </c>
    </row>
    <row r="713" spans="1:19" ht="15">
      <c r="A713" s="1">
        <v>70</v>
      </c>
      <c r="B713" s="5">
        <v>0.8020833333333334</v>
      </c>
      <c r="C713" s="1" t="s">
        <v>660</v>
      </c>
      <c r="D713" s="1">
        <v>5</v>
      </c>
      <c r="E713" s="1">
        <v>4</v>
      </c>
      <c r="F713" s="1" t="s">
        <v>688</v>
      </c>
      <c r="G713" s="2">
        <v>46.9359333333333</v>
      </c>
      <c r="H713" s="6">
        <f>1+_xlfn.COUNTIFS(A:A,A713,O:O,"&lt;"&amp;O713)</f>
        <v>4</v>
      </c>
      <c r="I713" s="2">
        <f>_xlfn.AVERAGEIF(A:A,A713,G:G)</f>
        <v>50.61616666666665</v>
      </c>
      <c r="J713" s="2">
        <f>G713-I713</f>
        <v>-3.680233333333348</v>
      </c>
      <c r="K713" s="2">
        <f>90+J713</f>
        <v>86.31976666666665</v>
      </c>
      <c r="L713" s="2">
        <f>EXP(0.06*K713)</f>
        <v>177.5382360352065</v>
      </c>
      <c r="M713" s="2">
        <f>SUMIF(A:A,A713,L:L)</f>
        <v>1829.7563620878063</v>
      </c>
      <c r="N713" s="3">
        <f>L713/M713</f>
        <v>0.09702834744218629</v>
      </c>
      <c r="O713" s="7">
        <f>1/N713</f>
        <v>10.306266429981646</v>
      </c>
      <c r="P713" s="3">
        <f>IF(O713&gt;21,"",N713)</f>
        <v>0.09702834744218629</v>
      </c>
      <c r="Q713" s="3">
        <f>IF(ISNUMBER(P713),SUMIF(A:A,A713,P:P),"")</f>
        <v>1</v>
      </c>
      <c r="R713" s="3">
        <f>_xlfn.IFERROR(P713*(1/Q713),"")</f>
        <v>0.09702834744218629</v>
      </c>
      <c r="S713" s="8">
        <f>_xlfn.IFERROR(1/R713,"")</f>
        <v>10.306266429981646</v>
      </c>
    </row>
    <row r="714" spans="1:19" ht="15">
      <c r="A714" s="1">
        <v>70</v>
      </c>
      <c r="B714" s="5">
        <v>0.8020833333333334</v>
      </c>
      <c r="C714" s="1" t="s">
        <v>660</v>
      </c>
      <c r="D714" s="1">
        <v>5</v>
      </c>
      <c r="E714" s="1">
        <v>6</v>
      </c>
      <c r="F714" s="1" t="s">
        <v>690</v>
      </c>
      <c r="G714" s="2">
        <v>44.6647</v>
      </c>
      <c r="H714" s="6">
        <f>1+_xlfn.COUNTIFS(A:A,A714,O:O,"&lt;"&amp;O714)</f>
        <v>5</v>
      </c>
      <c r="I714" s="2">
        <f>_xlfn.AVERAGEIF(A:A,A714,G:G)</f>
        <v>50.61616666666665</v>
      </c>
      <c r="J714" s="2">
        <f>G714-I714</f>
        <v>-5.951466666666647</v>
      </c>
      <c r="K714" s="2">
        <f>90+J714</f>
        <v>84.04853333333335</v>
      </c>
      <c r="L714" s="2">
        <f>EXP(0.06*K714)</f>
        <v>154.92048727892276</v>
      </c>
      <c r="M714" s="2">
        <f>SUMIF(A:A,A714,L:L)</f>
        <v>1829.7563620878063</v>
      </c>
      <c r="N714" s="3">
        <f>L714/M714</f>
        <v>0.08466727619526017</v>
      </c>
      <c r="O714" s="7">
        <f>1/N714</f>
        <v>11.810938593250528</v>
      </c>
      <c r="P714" s="3">
        <f>IF(O714&gt;21,"",N714)</f>
        <v>0.08466727619526017</v>
      </c>
      <c r="Q714" s="3">
        <f>IF(ISNUMBER(P714),SUMIF(A:A,A714,P:P),"")</f>
        <v>1</v>
      </c>
      <c r="R714" s="3">
        <f>_xlfn.IFERROR(P714*(1/Q714),"")</f>
        <v>0.08466727619526017</v>
      </c>
      <c r="S714" s="8">
        <f>_xlfn.IFERROR(1/R714,"")</f>
        <v>11.810938593250528</v>
      </c>
    </row>
    <row r="715" spans="1:19" ht="15">
      <c r="A715" s="1">
        <v>70</v>
      </c>
      <c r="B715" s="5">
        <v>0.8020833333333334</v>
      </c>
      <c r="C715" s="1" t="s">
        <v>660</v>
      </c>
      <c r="D715" s="1">
        <v>5</v>
      </c>
      <c r="E715" s="1">
        <v>7</v>
      </c>
      <c r="F715" s="1" t="s">
        <v>691</v>
      </c>
      <c r="G715" s="2">
        <v>42.9043</v>
      </c>
      <c r="H715" s="6">
        <f>1+_xlfn.COUNTIFS(A:A,A715,O:O,"&lt;"&amp;O715)</f>
        <v>6</v>
      </c>
      <c r="I715" s="2">
        <f>_xlfn.AVERAGEIF(A:A,A715,G:G)</f>
        <v>50.61616666666665</v>
      </c>
      <c r="J715" s="2">
        <f>G715-I715</f>
        <v>-7.711866666666651</v>
      </c>
      <c r="K715" s="2">
        <f>90+J715</f>
        <v>82.28813333333335</v>
      </c>
      <c r="L715" s="2">
        <f>EXP(0.06*K715)</f>
        <v>139.39170618003328</v>
      </c>
      <c r="M715" s="2">
        <f>SUMIF(A:A,A715,L:L)</f>
        <v>1829.7563620878063</v>
      </c>
      <c r="N715" s="3">
        <f>L715/M715</f>
        <v>0.07618047356916044</v>
      </c>
      <c r="O715" s="7">
        <f>1/N715</f>
        <v>13.126723334059482</v>
      </c>
      <c r="P715" s="3">
        <f>IF(O715&gt;21,"",N715)</f>
        <v>0.07618047356916044</v>
      </c>
      <c r="Q715" s="3">
        <f>IF(ISNUMBER(P715),SUMIF(A:A,A715,P:P),"")</f>
        <v>1</v>
      </c>
      <c r="R715" s="3">
        <f>_xlfn.IFERROR(P715*(1/Q715),"")</f>
        <v>0.07618047356916044</v>
      </c>
      <c r="S715" s="8">
        <f>_xlfn.IFERROR(1/R715,"")</f>
        <v>13.126723334059482</v>
      </c>
    </row>
    <row r="716" spans="1:19" ht="15">
      <c r="A716" s="1">
        <v>70</v>
      </c>
      <c r="B716" s="5">
        <v>0.8020833333333334</v>
      </c>
      <c r="C716" s="1" t="s">
        <v>660</v>
      </c>
      <c r="D716" s="1">
        <v>5</v>
      </c>
      <c r="E716" s="1">
        <v>3</v>
      </c>
      <c r="F716" s="1" t="s">
        <v>687</v>
      </c>
      <c r="G716" s="2">
        <v>42.1441</v>
      </c>
      <c r="H716" s="6">
        <f>1+_xlfn.COUNTIFS(A:A,A716,O:O,"&lt;"&amp;O716)</f>
        <v>7</v>
      </c>
      <c r="I716" s="2">
        <f>_xlfn.AVERAGEIF(A:A,A716,G:G)</f>
        <v>50.61616666666665</v>
      </c>
      <c r="J716" s="2">
        <f>G716-I716</f>
        <v>-8.472066666666649</v>
      </c>
      <c r="K716" s="2">
        <f>90+J716</f>
        <v>81.52793333333335</v>
      </c>
      <c r="L716" s="2">
        <f>EXP(0.06*K716)</f>
        <v>133.17659107745672</v>
      </c>
      <c r="M716" s="2">
        <f>SUMIF(A:A,A716,L:L)</f>
        <v>1829.7563620878063</v>
      </c>
      <c r="N716" s="3">
        <f>L716/M716</f>
        <v>0.0727837835882687</v>
      </c>
      <c r="O716" s="7">
        <f>1/N716</f>
        <v>13.739324210691077</v>
      </c>
      <c r="P716" s="3">
        <f>IF(O716&gt;21,"",N716)</f>
        <v>0.0727837835882687</v>
      </c>
      <c r="Q716" s="3">
        <f>IF(ISNUMBER(P716),SUMIF(A:A,A716,P:P),"")</f>
        <v>1</v>
      </c>
      <c r="R716" s="3">
        <f>_xlfn.IFERROR(P716*(1/Q716),"")</f>
        <v>0.0727837835882687</v>
      </c>
      <c r="S716" s="8">
        <f>_xlfn.IFERROR(1/R716,"")</f>
        <v>13.739324210691077</v>
      </c>
    </row>
    <row r="717" spans="1:19" ht="15">
      <c r="A717" s="1">
        <v>71</v>
      </c>
      <c r="B717" s="5">
        <v>0.84375</v>
      </c>
      <c r="C717" s="1" t="s">
        <v>660</v>
      </c>
      <c r="D717" s="1">
        <v>7</v>
      </c>
      <c r="E717" s="1">
        <v>1</v>
      </c>
      <c r="F717" s="1" t="s">
        <v>692</v>
      </c>
      <c r="G717" s="2">
        <v>80.04400000000001</v>
      </c>
      <c r="H717" s="6">
        <f>1+_xlfn.COUNTIFS(A:A,A717,O:O,"&lt;"&amp;O717)</f>
        <v>1</v>
      </c>
      <c r="I717" s="2">
        <f>_xlfn.AVERAGEIF(A:A,A717,G:G)</f>
        <v>53.35110416666665</v>
      </c>
      <c r="J717" s="2">
        <f>G717-I717</f>
        <v>26.69289583333336</v>
      </c>
      <c r="K717" s="2">
        <f>90+J717</f>
        <v>116.69289583333335</v>
      </c>
      <c r="L717" s="2">
        <f>EXP(0.06*K717)</f>
        <v>1098.3603435838809</v>
      </c>
      <c r="M717" s="2">
        <f>SUMIF(A:A,A717,L:L)</f>
        <v>2821.323217923938</v>
      </c>
      <c r="N717" s="3">
        <f>L717/M717</f>
        <v>0.38930681057950745</v>
      </c>
      <c r="O717" s="7">
        <f>1/N717</f>
        <v>2.5686681373784284</v>
      </c>
      <c r="P717" s="3">
        <f>IF(O717&gt;21,"",N717)</f>
        <v>0.38930681057950745</v>
      </c>
      <c r="Q717" s="3">
        <f>IF(ISNUMBER(P717),SUMIF(A:A,A717,P:P),"")</f>
        <v>0.9620941269821374</v>
      </c>
      <c r="R717" s="3">
        <f>_xlfn.IFERROR(P717*(1/Q717),"")</f>
        <v>0.40464524172979954</v>
      </c>
      <c r="S717" s="8">
        <f>_xlfn.IFERROR(1/R717,"")</f>
        <v>2.471300529137932</v>
      </c>
    </row>
    <row r="718" spans="1:19" ht="15">
      <c r="A718" s="1">
        <v>71</v>
      </c>
      <c r="B718" s="5">
        <v>0.84375</v>
      </c>
      <c r="C718" s="1" t="s">
        <v>660</v>
      </c>
      <c r="D718" s="1">
        <v>7</v>
      </c>
      <c r="E718" s="1">
        <v>7</v>
      </c>
      <c r="F718" s="1" t="s">
        <v>697</v>
      </c>
      <c r="G718" s="2">
        <v>70.5661666666667</v>
      </c>
      <c r="H718" s="6">
        <f>1+_xlfn.COUNTIFS(A:A,A718,O:O,"&lt;"&amp;O718)</f>
        <v>2</v>
      </c>
      <c r="I718" s="2">
        <f>_xlfn.AVERAGEIF(A:A,A718,G:G)</f>
        <v>53.35110416666665</v>
      </c>
      <c r="J718" s="2">
        <f>G718-I718</f>
        <v>17.21506250000005</v>
      </c>
      <c r="K718" s="2">
        <f>90+J718</f>
        <v>107.21506250000004</v>
      </c>
      <c r="L718" s="2">
        <f>EXP(0.06*K718)</f>
        <v>621.9773952269938</v>
      </c>
      <c r="M718" s="2">
        <f>SUMIF(A:A,A718,L:L)</f>
        <v>2821.323217923938</v>
      </c>
      <c r="N718" s="3">
        <f>L718/M718</f>
        <v>0.2204559163145703</v>
      </c>
      <c r="O718" s="7">
        <f>1/N718</f>
        <v>4.536054267525722</v>
      </c>
      <c r="P718" s="3">
        <f>IF(O718&gt;21,"",N718)</f>
        <v>0.2204559163145703</v>
      </c>
      <c r="Q718" s="3">
        <f>IF(ISNUMBER(P718),SUMIF(A:A,A718,P:P),"")</f>
        <v>0.9620941269821374</v>
      </c>
      <c r="R718" s="3">
        <f>_xlfn.IFERROR(P718*(1/Q718),"")</f>
        <v>0.22914173377826194</v>
      </c>
      <c r="S718" s="8">
        <f>_xlfn.IFERROR(1/R718,"")</f>
        <v>4.3641111704587585</v>
      </c>
    </row>
    <row r="719" spans="1:19" ht="15">
      <c r="A719" s="1">
        <v>71</v>
      </c>
      <c r="B719" s="5">
        <v>0.84375</v>
      </c>
      <c r="C719" s="1" t="s">
        <v>660</v>
      </c>
      <c r="D719" s="1">
        <v>7</v>
      </c>
      <c r="E719" s="1">
        <v>8</v>
      </c>
      <c r="F719" s="1" t="s">
        <v>698</v>
      </c>
      <c r="G719" s="2">
        <v>62.8020999999999</v>
      </c>
      <c r="H719" s="6">
        <f>1+_xlfn.COUNTIFS(A:A,A719,O:O,"&lt;"&amp;O719)</f>
        <v>3</v>
      </c>
      <c r="I719" s="2">
        <f>_xlfn.AVERAGEIF(A:A,A719,G:G)</f>
        <v>53.35110416666665</v>
      </c>
      <c r="J719" s="2">
        <f>G719-I719</f>
        <v>9.450995833333252</v>
      </c>
      <c r="K719" s="2">
        <f>90+J719</f>
        <v>99.45099583333325</v>
      </c>
      <c r="L719" s="2">
        <f>EXP(0.06*K719)</f>
        <v>390.35623684106724</v>
      </c>
      <c r="M719" s="2">
        <f>SUMIF(A:A,A719,L:L)</f>
        <v>2821.323217923938</v>
      </c>
      <c r="N719" s="3">
        <f>L719/M719</f>
        <v>0.1383592756622581</v>
      </c>
      <c r="O719" s="7">
        <f>1/N719</f>
        <v>7.227560242806199</v>
      </c>
      <c r="P719" s="3">
        <f>IF(O719&gt;21,"",N719)</f>
        <v>0.1383592756622581</v>
      </c>
      <c r="Q719" s="3">
        <f>IF(ISNUMBER(P719),SUMIF(A:A,A719,P:P),"")</f>
        <v>0.9620941269821374</v>
      </c>
      <c r="R719" s="3">
        <f>_xlfn.IFERROR(P719*(1/Q719),"")</f>
        <v>0.1438105397194956</v>
      </c>
      <c r="S719" s="8">
        <f>_xlfn.IFERROR(1/R719,"")</f>
        <v>6.953593262013435</v>
      </c>
    </row>
    <row r="720" spans="1:19" ht="15">
      <c r="A720" s="1">
        <v>71</v>
      </c>
      <c r="B720" s="5">
        <v>0.84375</v>
      </c>
      <c r="C720" s="1" t="s">
        <v>660</v>
      </c>
      <c r="D720" s="1">
        <v>7</v>
      </c>
      <c r="E720" s="1">
        <v>4</v>
      </c>
      <c r="F720" s="1" t="s">
        <v>21</v>
      </c>
      <c r="G720" s="2">
        <v>54.3324333333333</v>
      </c>
      <c r="H720" s="6">
        <f>1+_xlfn.COUNTIFS(A:A,A720,O:O,"&lt;"&amp;O720)</f>
        <v>4</v>
      </c>
      <c r="I720" s="2">
        <f>_xlfn.AVERAGEIF(A:A,A720,G:G)</f>
        <v>53.35110416666665</v>
      </c>
      <c r="J720" s="2">
        <f>G720-I720</f>
        <v>0.9813291666666473</v>
      </c>
      <c r="K720" s="2">
        <f>90+J720</f>
        <v>90.98132916666665</v>
      </c>
      <c r="L720" s="2">
        <f>EXP(0.06*K720)</f>
        <v>234.83420393946187</v>
      </c>
      <c r="M720" s="2">
        <f>SUMIF(A:A,A720,L:L)</f>
        <v>2821.323217923938</v>
      </c>
      <c r="N720" s="3">
        <f>L720/M720</f>
        <v>0.08323548413296081</v>
      </c>
      <c r="O720" s="7">
        <f>1/N720</f>
        <v>12.014106848980354</v>
      </c>
      <c r="P720" s="3">
        <f>IF(O720&gt;21,"",N720)</f>
        <v>0.08323548413296081</v>
      </c>
      <c r="Q720" s="3">
        <f>IF(ISNUMBER(P720),SUMIF(A:A,A720,P:P),"")</f>
        <v>0.9620941269821374</v>
      </c>
      <c r="R720" s="3">
        <f>_xlfn.IFERROR(P720*(1/Q720),"")</f>
        <v>0.08651490722020194</v>
      </c>
      <c r="S720" s="8">
        <f>_xlfn.IFERROR(1/R720,"")</f>
        <v>11.558701640339871</v>
      </c>
    </row>
    <row r="721" spans="1:19" ht="15">
      <c r="A721" s="1">
        <v>71</v>
      </c>
      <c r="B721" s="5">
        <v>0.84375</v>
      </c>
      <c r="C721" s="1" t="s">
        <v>660</v>
      </c>
      <c r="D721" s="1">
        <v>7</v>
      </c>
      <c r="E721" s="1">
        <v>5</v>
      </c>
      <c r="F721" s="1" t="s">
        <v>695</v>
      </c>
      <c r="G721" s="2">
        <v>53.36</v>
      </c>
      <c r="H721" s="6">
        <f>1+_xlfn.COUNTIFS(A:A,A721,O:O,"&lt;"&amp;O721)</f>
        <v>5</v>
      </c>
      <c r="I721" s="2">
        <f>_xlfn.AVERAGEIF(A:A,A721,G:G)</f>
        <v>53.35110416666665</v>
      </c>
      <c r="J721" s="2">
        <f>G721-I721</f>
        <v>0.00889583333334798</v>
      </c>
      <c r="K721" s="2">
        <f>90+J721</f>
        <v>90.00889583333336</v>
      </c>
      <c r="L721" s="2">
        <f>EXP(0.06*K721)</f>
        <v>221.52462342258139</v>
      </c>
      <c r="M721" s="2">
        <f>SUMIF(A:A,A721,L:L)</f>
        <v>2821.323217923938</v>
      </c>
      <c r="N721" s="3">
        <f>L721/M721</f>
        <v>0.07851798830252055</v>
      </c>
      <c r="O721" s="7">
        <f>1/N721</f>
        <v>12.73593505920093</v>
      </c>
      <c r="P721" s="3">
        <f>IF(O721&gt;21,"",N721)</f>
        <v>0.07851798830252055</v>
      </c>
      <c r="Q721" s="3">
        <f>IF(ISNUMBER(P721),SUMIF(A:A,A721,P:P),"")</f>
        <v>0.9620941269821374</v>
      </c>
      <c r="R721" s="3">
        <f>_xlfn.IFERROR(P721*(1/Q721),"")</f>
        <v>0.08161154517054685</v>
      </c>
      <c r="S721" s="8">
        <f>_xlfn.IFERROR(1/R721,"")</f>
        <v>12.253168322083116</v>
      </c>
    </row>
    <row r="722" spans="1:19" ht="15">
      <c r="A722" s="1">
        <v>71</v>
      </c>
      <c r="B722" s="5">
        <v>0.84375</v>
      </c>
      <c r="C722" s="1" t="s">
        <v>660</v>
      </c>
      <c r="D722" s="1">
        <v>7</v>
      </c>
      <c r="E722" s="1">
        <v>2</v>
      </c>
      <c r="F722" s="1" t="s">
        <v>693</v>
      </c>
      <c r="G722" s="2">
        <v>31.3930666666667</v>
      </c>
      <c r="H722" s="6">
        <f>1+_xlfn.COUNTIFS(A:A,A722,O:O,"&lt;"&amp;O722)</f>
        <v>7</v>
      </c>
      <c r="I722" s="2">
        <f>_xlfn.AVERAGEIF(A:A,A722,G:G)</f>
        <v>53.35110416666665</v>
      </c>
      <c r="J722" s="2">
        <f>G722-I722</f>
        <v>-21.95803749999995</v>
      </c>
      <c r="K722" s="2">
        <f>90+J722</f>
        <v>68.04196250000005</v>
      </c>
      <c r="L722" s="2">
        <f>EXP(0.06*K722)</f>
        <v>59.29457097751555</v>
      </c>
      <c r="M722" s="2">
        <f>SUMIF(A:A,A722,L:L)</f>
        <v>2821.323217923938</v>
      </c>
      <c r="N722" s="3">
        <f>L722/M722</f>
        <v>0.021016582077805063</v>
      </c>
      <c r="O722" s="7">
        <f>1/N722</f>
        <v>47.581476202834516</v>
      </c>
      <c r="P722" s="3">
        <f>IF(O722&gt;21,"",N722)</f>
      </c>
      <c r="Q722" s="3">
        <f>IF(ISNUMBER(P722),SUMIF(A:A,A722,P:P),"")</f>
      </c>
      <c r="R722" s="3">
        <f>_xlfn.IFERROR(P722*(1/Q722),"")</f>
      </c>
      <c r="S722" s="8">
        <f>_xlfn.IFERROR(1/R722,"")</f>
      </c>
    </row>
    <row r="723" spans="1:19" ht="15">
      <c r="A723" s="1">
        <v>71</v>
      </c>
      <c r="B723" s="5">
        <v>0.84375</v>
      </c>
      <c r="C723" s="1" t="s">
        <v>660</v>
      </c>
      <c r="D723" s="1">
        <v>7</v>
      </c>
      <c r="E723" s="1">
        <v>3</v>
      </c>
      <c r="F723" s="1" t="s">
        <v>694</v>
      </c>
      <c r="G723" s="2">
        <v>27.749200000000002</v>
      </c>
      <c r="H723" s="6">
        <f>1+_xlfn.COUNTIFS(A:A,A723,O:O,"&lt;"&amp;O723)</f>
        <v>8</v>
      </c>
      <c r="I723" s="2">
        <f>_xlfn.AVERAGEIF(A:A,A723,G:G)</f>
        <v>53.35110416666665</v>
      </c>
      <c r="J723" s="2">
        <f>G723-I723</f>
        <v>-25.60190416666665</v>
      </c>
      <c r="K723" s="2">
        <f>90+J723</f>
        <v>64.39809583333334</v>
      </c>
      <c r="L723" s="2">
        <f>EXP(0.06*K723)</f>
        <v>47.650148663456875</v>
      </c>
      <c r="M723" s="2">
        <f>SUMIF(A:A,A723,L:L)</f>
        <v>2821.323217923938</v>
      </c>
      <c r="N723" s="3">
        <f>L723/M723</f>
        <v>0.016889290940057585</v>
      </c>
      <c r="O723" s="7">
        <f>1/N723</f>
        <v>59.209116803608715</v>
      </c>
      <c r="P723" s="3">
        <f>IF(O723&gt;21,"",N723)</f>
      </c>
      <c r="Q723" s="3">
        <f>IF(ISNUMBER(P723),SUMIF(A:A,A723,P:P),"")</f>
      </c>
      <c r="R723" s="3">
        <f>_xlfn.IFERROR(P723*(1/Q723),"")</f>
      </c>
      <c r="S723" s="8">
        <f>_xlfn.IFERROR(1/R723,"")</f>
      </c>
    </row>
    <row r="724" spans="1:19" ht="15">
      <c r="A724" s="1">
        <v>71</v>
      </c>
      <c r="B724" s="5">
        <v>0.84375</v>
      </c>
      <c r="C724" s="1" t="s">
        <v>660</v>
      </c>
      <c r="D724" s="1">
        <v>7</v>
      </c>
      <c r="E724" s="1">
        <v>6</v>
      </c>
      <c r="F724" s="1" t="s">
        <v>696</v>
      </c>
      <c r="G724" s="2">
        <v>46.5618666666666</v>
      </c>
      <c r="H724" s="6">
        <f>1+_xlfn.COUNTIFS(A:A,A724,O:O,"&lt;"&amp;O724)</f>
        <v>6</v>
      </c>
      <c r="I724" s="2">
        <f>_xlfn.AVERAGEIF(A:A,A724,G:G)</f>
        <v>53.35110416666665</v>
      </c>
      <c r="J724" s="2">
        <f>G724-I724</f>
        <v>-6.789237500000048</v>
      </c>
      <c r="K724" s="2">
        <f>90+J724</f>
        <v>83.21076249999996</v>
      </c>
      <c r="L724" s="2">
        <f>EXP(0.06*K724)</f>
        <v>147.32569526898033</v>
      </c>
      <c r="M724" s="2">
        <f>SUMIF(A:A,A724,L:L)</f>
        <v>2821.323217923938</v>
      </c>
      <c r="N724" s="3">
        <f>L724/M724</f>
        <v>0.05221865199032016</v>
      </c>
      <c r="O724" s="7">
        <f>1/N724</f>
        <v>19.15024539862445</v>
      </c>
      <c r="P724" s="3">
        <f>IF(O724&gt;21,"",N724)</f>
        <v>0.05221865199032016</v>
      </c>
      <c r="Q724" s="3">
        <f>IF(ISNUMBER(P724),SUMIF(A:A,A724,P:P),"")</f>
        <v>0.9620941269821374</v>
      </c>
      <c r="R724" s="3">
        <f>_xlfn.IFERROR(P724*(1/Q724),"")</f>
        <v>0.054276032381694046</v>
      </c>
      <c r="S724" s="8">
        <f>_xlfn.IFERROR(1/R724,"")</f>
        <v>18.424338628283284</v>
      </c>
    </row>
  </sheetData>
  <sheetProtection/>
  <autoFilter ref="A1:S5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2017-05-19T23:02:55Z</cp:lastPrinted>
  <dcterms:created xsi:type="dcterms:W3CDTF">2016-03-11T05:58:01Z</dcterms:created>
  <dcterms:modified xsi:type="dcterms:W3CDTF">2017-05-19T23:44:47Z</dcterms:modified>
  <cp:category/>
  <cp:version/>
  <cp:contentType/>
  <cp:contentStatus/>
</cp:coreProperties>
</file>