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'PRICES'!$A$1:$S$74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<sst xmlns="http://schemas.openxmlformats.org/spreadsheetml/2006/main" count="1527" uniqueCount="784">
  <si>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</si>
  <si>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</si>
  <si>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</si>
  <si>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</si>
  <si>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</si>
  <si>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</si>
  <si>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</si>
  <si>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</si>
  <si>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</si>
  <si>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</si>
  <si>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</si>
  <si>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</si>
  <si>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</si>
  <si>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</si>
  <si>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</si>
  <si>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</si>
  <si>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</si>
  <si>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</si>
  <si>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</si>
  <si>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Kunming             </t>
  </si>
  <si>
    <t xml:space="preserve">Kelsha Begs         </t>
  </si>
  <si>
    <t>Alice Springs</t>
  </si>
  <si>
    <t xml:space="preserve">Ash Grey            </t>
  </si>
  <si>
    <t xml:space="preserve">Tequila Red         </t>
  </si>
  <si>
    <t xml:space="preserve">Edit                </t>
  </si>
  <si>
    <t xml:space="preserve">Heirdom             </t>
  </si>
  <si>
    <t xml:space="preserve">Manhattan Prince    </t>
  </si>
  <si>
    <t xml:space="preserve">Cestos              </t>
  </si>
  <si>
    <t xml:space="preserve">Harmonium Bells     </t>
  </si>
  <si>
    <t xml:space="preserve">Urban Bourbon       </t>
  </si>
  <si>
    <t xml:space="preserve">Ladwell             </t>
  </si>
  <si>
    <t xml:space="preserve">Casino Jake         </t>
  </si>
  <si>
    <t xml:space="preserve">Tutu Canny          </t>
  </si>
  <si>
    <t xml:space="preserve">Snowtrooper         </t>
  </si>
  <si>
    <t xml:space="preserve">Bonstar Express     </t>
  </si>
  <si>
    <t xml:space="preserve">Gun Rule            </t>
  </si>
  <si>
    <t xml:space="preserve">Razor Time          </t>
  </si>
  <si>
    <t xml:space="preserve">Alpha Son           </t>
  </si>
  <si>
    <t xml:space="preserve">Lets Dream Big      </t>
  </si>
  <si>
    <t xml:space="preserve">Que Pasa            </t>
  </si>
  <si>
    <t xml:space="preserve">Hard Work Rewards   </t>
  </si>
  <si>
    <t xml:space="preserve">Red Valazeel        </t>
  </si>
  <si>
    <t xml:space="preserve">Stratums Way        </t>
  </si>
  <si>
    <t xml:space="preserve">Razor Burn          </t>
  </si>
  <si>
    <t xml:space="preserve">Eighteen Bombers    </t>
  </si>
  <si>
    <t xml:space="preserve">All The Credit      </t>
  </si>
  <si>
    <t xml:space="preserve">Sky Muster          </t>
  </si>
  <si>
    <t xml:space="preserve">Ejaytee             </t>
  </si>
  <si>
    <t xml:space="preserve">Grande Castagno     </t>
  </si>
  <si>
    <t xml:space="preserve">Wild Run            </t>
  </si>
  <si>
    <t xml:space="preserve">Coldrock            </t>
  </si>
  <si>
    <t xml:space="preserve">Bels Lad            </t>
  </si>
  <si>
    <t xml:space="preserve">Hussars             </t>
  </si>
  <si>
    <t xml:space="preserve">Nordic Eclipse      </t>
  </si>
  <si>
    <t xml:space="preserve">Kentucky Fireball   </t>
  </si>
  <si>
    <t xml:space="preserve">Iceflow             </t>
  </si>
  <si>
    <t xml:space="preserve">Mine Craft          </t>
  </si>
  <si>
    <t xml:space="preserve">Handsome Tycoon     </t>
  </si>
  <si>
    <t xml:space="preserve">Kings Pardon        </t>
  </si>
  <si>
    <t xml:space="preserve">Your Excellency     </t>
  </si>
  <si>
    <t xml:space="preserve">Ticket To Toorak    </t>
  </si>
  <si>
    <t xml:space="preserve">Le Commandant       </t>
  </si>
  <si>
    <t xml:space="preserve">Statue Of Warriors  </t>
  </si>
  <si>
    <t xml:space="preserve">Java                </t>
  </si>
  <si>
    <t xml:space="preserve">Captain Punch       </t>
  </si>
  <si>
    <t xml:space="preserve">Golden Meteor       </t>
  </si>
  <si>
    <t xml:space="preserve">Moot                </t>
  </si>
  <si>
    <t xml:space="preserve">Bedisguised         </t>
  </si>
  <si>
    <t xml:space="preserve">Super Bryan         </t>
  </si>
  <si>
    <t xml:space="preserve">Shinsky             </t>
  </si>
  <si>
    <t xml:space="preserve">Stratigraphy        </t>
  </si>
  <si>
    <t xml:space="preserve">Cash Leakage        </t>
  </si>
  <si>
    <t xml:space="preserve">Jimmy Royale        </t>
  </si>
  <si>
    <t xml:space="preserve">Party Set           </t>
  </si>
  <si>
    <t xml:space="preserve">Swimmer             </t>
  </si>
  <si>
    <t xml:space="preserve">Come Follow Me      </t>
  </si>
  <si>
    <t xml:space="preserve">Swivet              </t>
  </si>
  <si>
    <t xml:space="preserve">Arrogant            </t>
  </si>
  <si>
    <t>Ararat</t>
  </si>
  <si>
    <t xml:space="preserve">Al Monta            </t>
  </si>
  <si>
    <t xml:space="preserve">Maori Prince        </t>
  </si>
  <si>
    <t xml:space="preserve">Sudden Impulse      </t>
  </si>
  <si>
    <t xml:space="preserve">Sun Glance          </t>
  </si>
  <si>
    <t xml:space="preserve">The Brazilian       </t>
  </si>
  <si>
    <t xml:space="preserve">The Jelly Man       </t>
  </si>
  <si>
    <t xml:space="preserve">Fezforsure          </t>
  </si>
  <si>
    <t xml:space="preserve">Mansplaining        </t>
  </si>
  <si>
    <t xml:space="preserve">Steel Caps          </t>
  </si>
  <si>
    <t xml:space="preserve">Buccellati          </t>
  </si>
  <si>
    <t xml:space="preserve">Dame Largo          </t>
  </si>
  <si>
    <t xml:space="preserve">Annata Lady         </t>
  </si>
  <si>
    <t xml:space="preserve">Zatso               </t>
  </si>
  <si>
    <t xml:space="preserve">Peppermint Lane     </t>
  </si>
  <si>
    <t xml:space="preserve">Miss Lamps          </t>
  </si>
  <si>
    <t xml:space="preserve">Tennessee Pulse     </t>
  </si>
  <si>
    <t xml:space="preserve">Sylvan Crest        </t>
  </si>
  <si>
    <t xml:space="preserve">Redeeka             </t>
  </si>
  <si>
    <t xml:space="preserve">Welsh Poet          </t>
  </si>
  <si>
    <t xml:space="preserve">Parker N Barro      </t>
  </si>
  <si>
    <t xml:space="preserve">Loxall              </t>
  </si>
  <si>
    <t xml:space="preserve">Norlane             </t>
  </si>
  <si>
    <t xml:space="preserve">Relais Christine    </t>
  </si>
  <si>
    <t xml:space="preserve">Shes A Bee          </t>
  </si>
  <si>
    <t xml:space="preserve">Sir Lopez           </t>
  </si>
  <si>
    <t xml:space="preserve">Tremec              </t>
  </si>
  <si>
    <t xml:space="preserve">Zandarral           </t>
  </si>
  <si>
    <t xml:space="preserve">Bernie Boy          </t>
  </si>
  <si>
    <t xml:space="preserve">Vatiaz              </t>
  </si>
  <si>
    <t xml:space="preserve">Melaleuca           </t>
  </si>
  <si>
    <t xml:space="preserve">Rosss Point         </t>
  </si>
  <si>
    <t xml:space="preserve">Above Authority     </t>
  </si>
  <si>
    <t xml:space="preserve">Treasure Map        </t>
  </si>
  <si>
    <t xml:space="preserve">Queen Invader       </t>
  </si>
  <si>
    <t xml:space="preserve">Marocco Road        </t>
  </si>
  <si>
    <t xml:space="preserve">Borrowdale Boy      </t>
  </si>
  <si>
    <t xml:space="preserve">Coller Bay          </t>
  </si>
  <si>
    <t xml:space="preserve">Missed              </t>
  </si>
  <si>
    <t xml:space="preserve">Such As Life        </t>
  </si>
  <si>
    <t xml:space="preserve">Top Of The Bunch    </t>
  </si>
  <si>
    <t xml:space="preserve">Youve No Idea       </t>
  </si>
  <si>
    <t xml:space="preserve">Northern Soul       </t>
  </si>
  <si>
    <t xml:space="preserve">Letsgetsideways     </t>
  </si>
  <si>
    <t xml:space="preserve">Vegas Bound         </t>
  </si>
  <si>
    <t xml:space="preserve">Grand Faith         </t>
  </si>
  <si>
    <t xml:space="preserve">Fold                </t>
  </si>
  <si>
    <t xml:space="preserve">Day In Court        </t>
  </si>
  <si>
    <t xml:space="preserve">Autonomous          </t>
  </si>
  <si>
    <t xml:space="preserve">Carak               </t>
  </si>
  <si>
    <t xml:space="preserve">Attack The Line     </t>
  </si>
  <si>
    <t xml:space="preserve">Shining Star        </t>
  </si>
  <si>
    <t xml:space="preserve">Arena Queen         </t>
  </si>
  <si>
    <t xml:space="preserve">Lotza Kitty         </t>
  </si>
  <si>
    <t xml:space="preserve">Kickin The Traces   </t>
  </si>
  <si>
    <t xml:space="preserve">Splitenz            </t>
  </si>
  <si>
    <t xml:space="preserve">Oh Teary Me         </t>
  </si>
  <si>
    <t xml:space="preserve">Ragnar Lodbrok      </t>
  </si>
  <si>
    <t>Ascot</t>
  </si>
  <si>
    <t xml:space="preserve">North Ridge         </t>
  </si>
  <si>
    <t xml:space="preserve">Dezzies Dream       </t>
  </si>
  <si>
    <t xml:space="preserve">Django              </t>
  </si>
  <si>
    <t xml:space="preserve">Corporate Larrikin  </t>
  </si>
  <si>
    <t xml:space="preserve">Dark Musket         </t>
  </si>
  <si>
    <t xml:space="preserve">Terror Force        </t>
  </si>
  <si>
    <t xml:space="preserve">Tuckys Lad          </t>
  </si>
  <si>
    <t xml:space="preserve">Woodsville          </t>
  </si>
  <si>
    <t xml:space="preserve">Distant Memory      </t>
  </si>
  <si>
    <t xml:space="preserve">Quilista            </t>
  </si>
  <si>
    <t xml:space="preserve">Fancy Fox           </t>
  </si>
  <si>
    <t xml:space="preserve">Queen Of Choice     </t>
  </si>
  <si>
    <t xml:space="preserve">Le Patron           </t>
  </si>
  <si>
    <t xml:space="preserve">Detango             </t>
  </si>
  <si>
    <t xml:space="preserve">Massachusetts       </t>
  </si>
  <si>
    <t xml:space="preserve">Capricorn Dancer    </t>
  </si>
  <si>
    <t xml:space="preserve">First Trade         </t>
  </si>
  <si>
    <t xml:space="preserve">Delicate Miss       </t>
  </si>
  <si>
    <t xml:space="preserve">Seeker              </t>
  </si>
  <si>
    <t xml:space="preserve">Marchand            </t>
  </si>
  <si>
    <t xml:space="preserve">Shady Gray          </t>
  </si>
  <si>
    <t xml:space="preserve">Sweet Ora           </t>
  </si>
  <si>
    <t xml:space="preserve">Caipirinha          </t>
  </si>
  <si>
    <t xml:space="preserve">Flytego             </t>
  </si>
  <si>
    <t xml:space="preserve">Tenterden           </t>
  </si>
  <si>
    <t xml:space="preserve">The River           </t>
  </si>
  <si>
    <t xml:space="preserve">Next Generation     </t>
  </si>
  <si>
    <t xml:space="preserve">The Celt            </t>
  </si>
  <si>
    <t xml:space="preserve">Swift Platinum      </t>
  </si>
  <si>
    <t xml:space="preserve">Hoboken             </t>
  </si>
  <si>
    <t xml:space="preserve">Karlakee Miss       </t>
  </si>
  <si>
    <t xml:space="preserve">Leitfaden           </t>
  </si>
  <si>
    <t xml:space="preserve">Mr Undercover       </t>
  </si>
  <si>
    <t xml:space="preserve">My Grace            </t>
  </si>
  <si>
    <t xml:space="preserve">Persian Princess    </t>
  </si>
  <si>
    <t xml:space="preserve">Slick Mover         </t>
  </si>
  <si>
    <t xml:space="preserve">Top Of The Class    </t>
  </si>
  <si>
    <t xml:space="preserve">Travellin           </t>
  </si>
  <si>
    <t xml:space="preserve">Star Glitter        </t>
  </si>
  <si>
    <t xml:space="preserve">Naturaliste         </t>
  </si>
  <si>
    <t xml:space="preserve">Wicked Hunter       </t>
  </si>
  <si>
    <t xml:space="preserve">Hinchinbeel         </t>
  </si>
  <si>
    <t xml:space="preserve">Bomber Bay          </t>
  </si>
  <si>
    <t xml:space="preserve">The Director        </t>
  </si>
  <si>
    <t xml:space="preserve">Someday One Day     </t>
  </si>
  <si>
    <t xml:space="preserve">Zacapa              </t>
  </si>
  <si>
    <t xml:space="preserve">Academy George      </t>
  </si>
  <si>
    <t xml:space="preserve">Airlie Sun          </t>
  </si>
  <si>
    <t xml:space="preserve">Pirates Fortune     </t>
  </si>
  <si>
    <t xml:space="preserve">Dendee              </t>
  </si>
  <si>
    <t xml:space="preserve">Military Ruler      </t>
  </si>
  <si>
    <t xml:space="preserve">Majinika            </t>
  </si>
  <si>
    <t xml:space="preserve">Red Publisher       </t>
  </si>
  <si>
    <t xml:space="preserve">Danefin             </t>
  </si>
  <si>
    <t xml:space="preserve">Ripper Rio          </t>
  </si>
  <si>
    <t xml:space="preserve">Key To Fame         </t>
  </si>
  <si>
    <t xml:space="preserve">Senso               </t>
  </si>
  <si>
    <t xml:space="preserve">War God             </t>
  </si>
  <si>
    <t xml:space="preserve">Knot Afraid         </t>
  </si>
  <si>
    <t xml:space="preserve">Back To A Walk      </t>
  </si>
  <si>
    <t xml:space="preserve">Couleur Bizarre     </t>
  </si>
  <si>
    <t xml:space="preserve">Dance Master        </t>
  </si>
  <si>
    <t xml:space="preserve">Cappo Doro          </t>
  </si>
  <si>
    <t xml:space="preserve">Sunset Superman     </t>
  </si>
  <si>
    <t xml:space="preserve">Freedom By Choice   </t>
  </si>
  <si>
    <t xml:space="preserve">Proxy               </t>
  </si>
  <si>
    <t xml:space="preserve">Rosewood Hill       </t>
  </si>
  <si>
    <t xml:space="preserve">At The Ready        </t>
  </si>
  <si>
    <t xml:space="preserve">Sonnen              </t>
  </si>
  <si>
    <t xml:space="preserve">Culverin            </t>
  </si>
  <si>
    <t xml:space="preserve">Dust Me Off         </t>
  </si>
  <si>
    <t xml:space="preserve">Queen Of Tease      </t>
  </si>
  <si>
    <t xml:space="preserve">Impresszar          </t>
  </si>
  <si>
    <t xml:space="preserve">Midnight Banquet    </t>
  </si>
  <si>
    <t xml:space="preserve">My Fair Beauty      </t>
  </si>
  <si>
    <t xml:space="preserve">Triple Express      </t>
  </si>
  <si>
    <t xml:space="preserve">Montoyas            </t>
  </si>
  <si>
    <t>Casino</t>
  </si>
  <si>
    <t xml:space="preserve">Light Motion        </t>
  </si>
  <si>
    <t xml:space="preserve">Star Fest           </t>
  </si>
  <si>
    <t xml:space="preserve">Davor               </t>
  </si>
  <si>
    <t xml:space="preserve">Cantillate          </t>
  </si>
  <si>
    <t xml:space="preserve">Creationist         </t>
  </si>
  <si>
    <t xml:space="preserve">Sound World         </t>
  </si>
  <si>
    <t xml:space="preserve">Sail The Stars      </t>
  </si>
  <si>
    <t xml:space="preserve">Luna Tune           </t>
  </si>
  <si>
    <t xml:space="preserve">Surfers Dolphins    </t>
  </si>
  <si>
    <t xml:space="preserve">Taylor Bay          </t>
  </si>
  <si>
    <t xml:space="preserve">Hessian             </t>
  </si>
  <si>
    <t xml:space="preserve">Hope Island         </t>
  </si>
  <si>
    <t xml:space="preserve">Surf Ski            </t>
  </si>
  <si>
    <t xml:space="preserve">Red Ragga           </t>
  </si>
  <si>
    <t xml:space="preserve">Super Sell          </t>
  </si>
  <si>
    <t xml:space="preserve">Bitty               </t>
  </si>
  <si>
    <t xml:space="preserve">Aimees Game         </t>
  </si>
  <si>
    <t xml:space="preserve">Want A Chat         </t>
  </si>
  <si>
    <t xml:space="preserve">Eddy Would Go       </t>
  </si>
  <si>
    <t xml:space="preserve">Les Remarquables    </t>
  </si>
  <si>
    <t xml:space="preserve">Wensley Road        </t>
  </si>
  <si>
    <t xml:space="preserve">Youwaitandsee       </t>
  </si>
  <si>
    <t xml:space="preserve">Neurum Road         </t>
  </si>
  <si>
    <t xml:space="preserve">Silento             </t>
  </si>
  <si>
    <t xml:space="preserve">Murvate             </t>
  </si>
  <si>
    <t xml:space="preserve">Dream Habit         </t>
  </si>
  <si>
    <t xml:space="preserve">Power Receiver      </t>
  </si>
  <si>
    <t xml:space="preserve">Jack Strikes Back   </t>
  </si>
  <si>
    <t xml:space="preserve">She Tells Lies      </t>
  </si>
  <si>
    <t xml:space="preserve">Mondays Expert      </t>
  </si>
  <si>
    <t xml:space="preserve">Mcgill              </t>
  </si>
  <si>
    <t xml:space="preserve">Crichton            </t>
  </si>
  <si>
    <t xml:space="preserve">Good Judge          </t>
  </si>
  <si>
    <t xml:space="preserve">World Series        </t>
  </si>
  <si>
    <t xml:space="preserve">Habsburg            </t>
  </si>
  <si>
    <t xml:space="preserve">Dragon Street       </t>
  </si>
  <si>
    <t xml:space="preserve">A Tissue A Tissue   </t>
  </si>
  <si>
    <t xml:space="preserve">Strawberrychampane  </t>
  </si>
  <si>
    <t xml:space="preserve">Beaufort Gyre       </t>
  </si>
  <si>
    <t xml:space="preserve">Bingo Bobby         </t>
  </si>
  <si>
    <t xml:space="preserve">Water Boy           </t>
  </si>
  <si>
    <t xml:space="preserve">Elite Dubleo        </t>
  </si>
  <si>
    <t xml:space="preserve">Corder              </t>
  </si>
  <si>
    <t xml:space="preserve">Dusty               </t>
  </si>
  <si>
    <t xml:space="preserve">Miss Zinzin         </t>
  </si>
  <si>
    <t xml:space="preserve">Traconi             </t>
  </si>
  <si>
    <t>Caulfield</t>
  </si>
  <si>
    <t xml:space="preserve">Soju Warrior        </t>
  </si>
  <si>
    <t xml:space="preserve">Fomo                </t>
  </si>
  <si>
    <t xml:space="preserve">Netherfield         </t>
  </si>
  <si>
    <t xml:space="preserve">Judelly             </t>
  </si>
  <si>
    <t xml:space="preserve">Red Right Hand      </t>
  </si>
  <si>
    <t xml:space="preserve">Winkelmann          </t>
  </si>
  <si>
    <t xml:space="preserve">Magellan            </t>
  </si>
  <si>
    <t xml:space="preserve">White Lady          </t>
  </si>
  <si>
    <t xml:space="preserve">Al Cosmic Gift      </t>
  </si>
  <si>
    <t xml:space="preserve">He Ekscels          </t>
  </si>
  <si>
    <t xml:space="preserve">Stornaway           </t>
  </si>
  <si>
    <t xml:space="preserve">Snitzelwood         </t>
  </si>
  <si>
    <t xml:space="preserve">Goathland           </t>
  </si>
  <si>
    <t xml:space="preserve">Zahspeed            </t>
  </si>
  <si>
    <t xml:space="preserve">Hursley             </t>
  </si>
  <si>
    <t xml:space="preserve">Wish Come True      </t>
  </si>
  <si>
    <t xml:space="preserve">Overberg            </t>
  </si>
  <si>
    <t xml:space="preserve">Xebec               </t>
  </si>
  <si>
    <t xml:space="preserve">Super Haze          </t>
  </si>
  <si>
    <t xml:space="preserve">Transfer Allowance  </t>
  </si>
  <si>
    <t xml:space="preserve">Anaheim             </t>
  </si>
  <si>
    <t xml:space="preserve">Odeon               </t>
  </si>
  <si>
    <t xml:space="preserve">Lycurgus            </t>
  </si>
  <si>
    <t xml:space="preserve">Mightiest           </t>
  </si>
  <si>
    <t xml:space="preserve">Taddei Tondo        </t>
  </si>
  <si>
    <t xml:space="preserve">Silver Bolt         </t>
  </si>
  <si>
    <t xml:space="preserve">Baby Dont Cry       </t>
  </si>
  <si>
    <t xml:space="preserve">Cosmic Lights       </t>
  </si>
  <si>
    <t xml:space="preserve">Dane Thunder        </t>
  </si>
  <si>
    <t xml:space="preserve">Lauchetti           </t>
  </si>
  <si>
    <t xml:space="preserve">Schneller           </t>
  </si>
  <si>
    <t xml:space="preserve">Sir Mask            </t>
  </si>
  <si>
    <t xml:space="preserve">Mr Sneaky           </t>
  </si>
  <si>
    <t xml:space="preserve">Typhoon Jolie       </t>
  </si>
  <si>
    <t xml:space="preserve">Foreign Affair      </t>
  </si>
  <si>
    <t xml:space="preserve">Wind Force          </t>
  </si>
  <si>
    <t xml:space="preserve">Merriest            </t>
  </si>
  <si>
    <t xml:space="preserve">Moonlites Choice    </t>
  </si>
  <si>
    <t xml:space="preserve">If Not Now When     </t>
  </si>
  <si>
    <t xml:space="preserve">Snitty Kitty        </t>
  </si>
  <si>
    <t xml:space="preserve">Soviet Secret       </t>
  </si>
  <si>
    <t xml:space="preserve">Pearl Congenial     </t>
  </si>
  <si>
    <t xml:space="preserve">Call Me Tess        </t>
  </si>
  <si>
    <t xml:space="preserve">Menabrea            </t>
  </si>
  <si>
    <t xml:space="preserve">Airino              </t>
  </si>
  <si>
    <t xml:space="preserve">Club Tropicana      </t>
  </si>
  <si>
    <t xml:space="preserve">Artie Dee Two       </t>
  </si>
  <si>
    <t xml:space="preserve">Extra Olives        </t>
  </si>
  <si>
    <t xml:space="preserve">Highland Beat       </t>
  </si>
  <si>
    <t xml:space="preserve">Leotie              </t>
  </si>
  <si>
    <t xml:space="preserve">Valliano            </t>
  </si>
  <si>
    <t xml:space="preserve">Capannello          </t>
  </si>
  <si>
    <t xml:space="preserve">Wise Hero           </t>
  </si>
  <si>
    <t xml:space="preserve">Widgee Turf         </t>
  </si>
  <si>
    <t xml:space="preserve">Bord De Gain        </t>
  </si>
  <si>
    <t xml:space="preserve">Sheriff John Stone  </t>
  </si>
  <si>
    <t xml:space="preserve">Terindah            </t>
  </si>
  <si>
    <t xml:space="preserve">Liberty Song        </t>
  </si>
  <si>
    <t xml:space="preserve">Hollywoodgirl       </t>
  </si>
  <si>
    <t xml:space="preserve">Katsuro             </t>
  </si>
  <si>
    <t xml:space="preserve">Pretty Possum       </t>
  </si>
  <si>
    <t xml:space="preserve">Estaminet           </t>
  </si>
  <si>
    <t xml:space="preserve">Aegean Sea          </t>
  </si>
  <si>
    <t xml:space="preserve">Espiritu            </t>
  </si>
  <si>
    <t xml:space="preserve">Aunty Mo            </t>
  </si>
  <si>
    <t xml:space="preserve">Miss Vista          </t>
  </si>
  <si>
    <t xml:space="preserve">Pink Perfection     </t>
  </si>
  <si>
    <t xml:space="preserve">Grey Street         </t>
  </si>
  <si>
    <t xml:space="preserve">Majestic Lass       </t>
  </si>
  <si>
    <t xml:space="preserve">Belsapphire         </t>
  </si>
  <si>
    <t xml:space="preserve">Charmed Harmony     </t>
  </si>
  <si>
    <t xml:space="preserve">Star Exhibit        </t>
  </si>
  <si>
    <t xml:space="preserve">Master Reset        </t>
  </si>
  <si>
    <t xml:space="preserve">Zebulon             </t>
  </si>
  <si>
    <t xml:space="preserve">Heart Starter       </t>
  </si>
  <si>
    <t xml:space="preserve">Dan Zephyr          </t>
  </si>
  <si>
    <t xml:space="preserve">Whistle Baby        </t>
  </si>
  <si>
    <t xml:space="preserve">Eximius             </t>
  </si>
  <si>
    <t xml:space="preserve">Mubakkir            </t>
  </si>
  <si>
    <t xml:space="preserve">Top Me Up           </t>
  </si>
  <si>
    <t xml:space="preserve">Onpicalo            </t>
  </si>
  <si>
    <t xml:space="preserve">Petrology           </t>
  </si>
  <si>
    <t xml:space="preserve">Rhythm To Spare     </t>
  </si>
  <si>
    <t xml:space="preserve">Lord Durante        </t>
  </si>
  <si>
    <t xml:space="preserve">Nevis               </t>
  </si>
  <si>
    <t xml:space="preserve">The Chairman        </t>
  </si>
  <si>
    <t xml:space="preserve">Loving Home         </t>
  </si>
  <si>
    <t xml:space="preserve">Curragh             </t>
  </si>
  <si>
    <t xml:space="preserve">Bradman             </t>
  </si>
  <si>
    <t xml:space="preserve">Fastnet Latina      </t>
  </si>
  <si>
    <t xml:space="preserve">Subiaso             </t>
  </si>
  <si>
    <t>Dalby</t>
  </si>
  <si>
    <t xml:space="preserve">Stellar Knight      </t>
  </si>
  <si>
    <t xml:space="preserve">True Joy            </t>
  </si>
  <si>
    <t xml:space="preserve">Pick Of The Pubs    </t>
  </si>
  <si>
    <t xml:space="preserve">High Degree         </t>
  </si>
  <si>
    <t xml:space="preserve">Music Scene         </t>
  </si>
  <si>
    <t xml:space="preserve">Shear Vogue         </t>
  </si>
  <si>
    <t xml:space="preserve">Shez Our Destiny    </t>
  </si>
  <si>
    <t xml:space="preserve">Bletchy Boy         </t>
  </si>
  <si>
    <t xml:space="preserve">The Equine Bolt     </t>
  </si>
  <si>
    <t xml:space="preserve">Von Braun           </t>
  </si>
  <si>
    <t xml:space="preserve">Kavalong            </t>
  </si>
  <si>
    <t xml:space="preserve">Le Max              </t>
  </si>
  <si>
    <t xml:space="preserve">Skytastic           </t>
  </si>
  <si>
    <t xml:space="preserve">Vimzig              </t>
  </si>
  <si>
    <t xml:space="preserve">Mickey Dazzler      </t>
  </si>
  <si>
    <t xml:space="preserve">Legs Unbarred       </t>
  </si>
  <si>
    <t xml:space="preserve">Eight Chance        </t>
  </si>
  <si>
    <t xml:space="preserve">The Cabarita Kid    </t>
  </si>
  <si>
    <t xml:space="preserve">Brumby Jack         </t>
  </si>
  <si>
    <t xml:space="preserve">Sun Will Shine      </t>
  </si>
  <si>
    <t xml:space="preserve">Billy Goat          </t>
  </si>
  <si>
    <t xml:space="preserve">Headwater Country   </t>
  </si>
  <si>
    <t xml:space="preserve">Flying Charger      </t>
  </si>
  <si>
    <t xml:space="preserve">Glenthorn Avenue    </t>
  </si>
  <si>
    <t xml:space="preserve">Cashinko            </t>
  </si>
  <si>
    <t xml:space="preserve">Street Savvy        </t>
  </si>
  <si>
    <t xml:space="preserve">King Ludwig         </t>
  </si>
  <si>
    <t xml:space="preserve">Shadow Show         </t>
  </si>
  <si>
    <t xml:space="preserve">Klammer             </t>
  </si>
  <si>
    <t xml:space="preserve">Tapestry Vision     </t>
  </si>
  <si>
    <t xml:space="preserve">Isis Magic          </t>
  </si>
  <si>
    <t xml:space="preserve">Starwood            </t>
  </si>
  <si>
    <t xml:space="preserve">Invitto             </t>
  </si>
  <si>
    <t xml:space="preserve">Seq The Star        </t>
  </si>
  <si>
    <t xml:space="preserve">Writtenintherain    </t>
  </si>
  <si>
    <t xml:space="preserve">Awesome Sight       </t>
  </si>
  <si>
    <t xml:space="preserve">Go Get Sum          </t>
  </si>
  <si>
    <t xml:space="preserve">Zapata Falls        </t>
  </si>
  <si>
    <t xml:space="preserve">Lonely Hearts Club  </t>
  </si>
  <si>
    <t xml:space="preserve">Campanology         </t>
  </si>
  <si>
    <t xml:space="preserve">Glenbawns Dutchess  </t>
  </si>
  <si>
    <t xml:space="preserve">Friskier            </t>
  </si>
  <si>
    <t xml:space="preserve">Champagne Kisses    </t>
  </si>
  <si>
    <t xml:space="preserve">Remissio            </t>
  </si>
  <si>
    <t xml:space="preserve">Slalom              </t>
  </si>
  <si>
    <t xml:space="preserve">Landed              </t>
  </si>
  <si>
    <t xml:space="preserve">Temujins Choice     </t>
  </si>
  <si>
    <t xml:space="preserve">Marlahn             </t>
  </si>
  <si>
    <t xml:space="preserve">Perzero             </t>
  </si>
  <si>
    <t xml:space="preserve">Suncansing          </t>
  </si>
  <si>
    <t xml:space="preserve">Bay Dreamer         </t>
  </si>
  <si>
    <t>Eagle Farm</t>
  </si>
  <si>
    <t xml:space="preserve">Trevinder           </t>
  </si>
  <si>
    <t xml:space="preserve">Taillevent          </t>
  </si>
  <si>
    <t xml:space="preserve">Stella Ombra        </t>
  </si>
  <si>
    <t xml:space="preserve">Johnhro             </t>
  </si>
  <si>
    <t xml:space="preserve">Colinelle           </t>
  </si>
  <si>
    <t xml:space="preserve">Frequendly          </t>
  </si>
  <si>
    <t xml:space="preserve">Heartford           </t>
  </si>
  <si>
    <t xml:space="preserve">Misery              </t>
  </si>
  <si>
    <t xml:space="preserve">Salmanazar          </t>
  </si>
  <si>
    <t xml:space="preserve">Live Fast           </t>
  </si>
  <si>
    <t xml:space="preserve">Lady Duporth        </t>
  </si>
  <si>
    <t xml:space="preserve">Punta Norte         </t>
  </si>
  <si>
    <t xml:space="preserve">Eights A Party      </t>
  </si>
  <si>
    <t xml:space="preserve">Fast Arrow          </t>
  </si>
  <si>
    <t xml:space="preserve">Desert General      </t>
  </si>
  <si>
    <t xml:space="preserve">Trakstar            </t>
  </si>
  <si>
    <t xml:space="preserve">Pindan Pearl        </t>
  </si>
  <si>
    <t xml:space="preserve">Meteorologist       </t>
  </si>
  <si>
    <t xml:space="preserve">Slydini             </t>
  </si>
  <si>
    <t xml:space="preserve">Chivadahlii         </t>
  </si>
  <si>
    <t xml:space="preserve">Moon And The Stars  </t>
  </si>
  <si>
    <t xml:space="preserve">Snapper             </t>
  </si>
  <si>
    <t xml:space="preserve">Jim N Andy          </t>
  </si>
  <si>
    <t xml:space="preserve">Scrabble            </t>
  </si>
  <si>
    <t xml:space="preserve">Walwa               </t>
  </si>
  <si>
    <t xml:space="preserve">Amexed              </t>
  </si>
  <si>
    <t xml:space="preserve">Ruling Force        </t>
  </si>
  <si>
    <t xml:space="preserve">Feltre              </t>
  </si>
  <si>
    <t xml:space="preserve">Dance Of Heroes     </t>
  </si>
  <si>
    <t xml:space="preserve">Emphasis            </t>
  </si>
  <si>
    <t xml:space="preserve">Dream Finnish       </t>
  </si>
  <si>
    <t xml:space="preserve">My Diamantine       </t>
  </si>
  <si>
    <t xml:space="preserve">Morendi             </t>
  </si>
  <si>
    <t xml:space="preserve">Kaiser Franz        </t>
  </si>
  <si>
    <t xml:space="preserve">Spirit Of Kiowa     </t>
  </si>
  <si>
    <t xml:space="preserve">Courts Star         </t>
  </si>
  <si>
    <t xml:space="preserve">Oink                </t>
  </si>
  <si>
    <t xml:space="preserve">Billy The Kid       </t>
  </si>
  <si>
    <t xml:space="preserve">Zamex               </t>
  </si>
  <si>
    <t xml:space="preserve">Storm Girl          </t>
  </si>
  <si>
    <t xml:space="preserve">Desert Cowboy       </t>
  </si>
  <si>
    <t xml:space="preserve">Lipstick Lover      </t>
  </si>
  <si>
    <t xml:space="preserve">Chief Joseph        </t>
  </si>
  <si>
    <t xml:space="preserve">Aquajewel           </t>
  </si>
  <si>
    <t xml:space="preserve">Smashed It          </t>
  </si>
  <si>
    <t xml:space="preserve">Donot Say Anything  </t>
  </si>
  <si>
    <t xml:space="preserve">Sornja              </t>
  </si>
  <si>
    <t xml:space="preserve">Takedown            </t>
  </si>
  <si>
    <t xml:space="preserve">Music Magnate       </t>
  </si>
  <si>
    <t xml:space="preserve">Hopfgarten          </t>
  </si>
  <si>
    <t xml:space="preserve">Sony Legend         </t>
  </si>
  <si>
    <t xml:space="preserve">Good Standing       </t>
  </si>
  <si>
    <t xml:space="preserve">Miss Cover Girl     </t>
  </si>
  <si>
    <t xml:space="preserve">Tumbler             </t>
  </si>
  <si>
    <t xml:space="preserve">Dreams Aplenty      </t>
  </si>
  <si>
    <t xml:space="preserve">Balboa Rocks        </t>
  </si>
  <si>
    <t xml:space="preserve">Spring Tycoon       </t>
  </si>
  <si>
    <t xml:space="preserve">Violate             </t>
  </si>
  <si>
    <t xml:space="preserve">Realing             </t>
  </si>
  <si>
    <t xml:space="preserve">Kubis               </t>
  </si>
  <si>
    <t xml:space="preserve">Atouchmore          </t>
  </si>
  <si>
    <t xml:space="preserve">Hundred             </t>
  </si>
  <si>
    <t xml:space="preserve">Elusive Affair      </t>
  </si>
  <si>
    <t xml:space="preserve">Time To Torque      </t>
  </si>
  <si>
    <t xml:space="preserve">Trubia              </t>
  </si>
  <si>
    <t xml:space="preserve">Heart Of A Warrior  </t>
  </si>
  <si>
    <t xml:space="preserve">Lord Coconuts       </t>
  </si>
  <si>
    <t xml:space="preserve">Privlaka            </t>
  </si>
  <si>
    <t xml:space="preserve">Sharpe Hussler      </t>
  </si>
  <si>
    <t xml:space="preserve">Mystic Opal         </t>
  </si>
  <si>
    <t xml:space="preserve">In His Stride       </t>
  </si>
  <si>
    <t xml:space="preserve">Real Ego            </t>
  </si>
  <si>
    <t xml:space="preserve">Skylimit            </t>
  </si>
  <si>
    <t xml:space="preserve">Hotel Coste         </t>
  </si>
  <si>
    <t xml:space="preserve">Im Belucci          </t>
  </si>
  <si>
    <t xml:space="preserve">Beckoning Light     </t>
  </si>
  <si>
    <t>Hawkesbury</t>
  </si>
  <si>
    <t xml:space="preserve">My Giuliano         </t>
  </si>
  <si>
    <t xml:space="preserve">Lord De Air         </t>
  </si>
  <si>
    <t xml:space="preserve">Mortar Platoon      </t>
  </si>
  <si>
    <t xml:space="preserve">Plot Twist          </t>
  </si>
  <si>
    <t xml:space="preserve">Lookin At You       </t>
  </si>
  <si>
    <t xml:space="preserve">Great Glen          </t>
  </si>
  <si>
    <t xml:space="preserve">Napoleon            </t>
  </si>
  <si>
    <t xml:space="preserve">Eerised             </t>
  </si>
  <si>
    <t xml:space="preserve">Last Try Wins       </t>
  </si>
  <si>
    <t xml:space="preserve">Serena Bay          </t>
  </si>
  <si>
    <t xml:space="preserve">Go Daddy Go         </t>
  </si>
  <si>
    <t xml:space="preserve">Icon Of Dubai       </t>
  </si>
  <si>
    <t xml:space="preserve">So Bizarre          </t>
  </si>
  <si>
    <t xml:space="preserve">Dragoneight         </t>
  </si>
  <si>
    <t xml:space="preserve">Charlie Chap        </t>
  </si>
  <si>
    <t xml:space="preserve">Fifth Affair        </t>
  </si>
  <si>
    <t xml:space="preserve">Wanna Get A What    </t>
  </si>
  <si>
    <t xml:space="preserve">Ruthless Agent      </t>
  </si>
  <si>
    <t xml:space="preserve">Moss My Name        </t>
  </si>
  <si>
    <t xml:space="preserve">Major Sharpe        </t>
  </si>
  <si>
    <t xml:space="preserve">Loves A Hassle      </t>
  </si>
  <si>
    <t xml:space="preserve">Still Undaunted     </t>
  </si>
  <si>
    <t xml:space="preserve">Dont Doubt Her      </t>
  </si>
  <si>
    <t xml:space="preserve">Penny Shares        </t>
  </si>
  <si>
    <t xml:space="preserve">Thats A Good Idea   </t>
  </si>
  <si>
    <t xml:space="preserve">Felines             </t>
  </si>
  <si>
    <t xml:space="preserve">Clearly Innocent    </t>
  </si>
  <si>
    <t xml:space="preserve">Palazzo Pubblico    </t>
  </si>
  <si>
    <t xml:space="preserve">Coolring            </t>
  </si>
  <si>
    <t xml:space="preserve">Straturbo           </t>
  </si>
  <si>
    <t xml:space="preserve">Brook Road          </t>
  </si>
  <si>
    <t xml:space="preserve">Grunderzeit         </t>
  </si>
  <si>
    <t xml:space="preserve">Old North           </t>
  </si>
  <si>
    <t xml:space="preserve">Burning Passion     </t>
  </si>
  <si>
    <t xml:space="preserve">Heart Testa         </t>
  </si>
  <si>
    <t xml:space="preserve">Better Not Blue     </t>
  </si>
  <si>
    <t xml:space="preserve">Invinzabeel         </t>
  </si>
  <si>
    <t xml:space="preserve">Liapari             </t>
  </si>
  <si>
    <t xml:space="preserve">Encosta Line        </t>
  </si>
  <si>
    <t xml:space="preserve">Mischievous Devil   </t>
  </si>
  <si>
    <t xml:space="preserve">Astara              </t>
  </si>
  <si>
    <t xml:space="preserve">Spy Decoder         </t>
  </si>
  <si>
    <t xml:space="preserve">Lanciato            </t>
  </si>
  <si>
    <t xml:space="preserve">Dream Lane          </t>
  </si>
  <si>
    <t xml:space="preserve">Conarchie           </t>
  </si>
  <si>
    <t xml:space="preserve">Voilier             </t>
  </si>
  <si>
    <t xml:space="preserve">Feelin The Love     </t>
  </si>
  <si>
    <t xml:space="preserve">Il Mio Destino      </t>
  </si>
  <si>
    <t xml:space="preserve">Braces              </t>
  </si>
  <si>
    <t xml:space="preserve">Tsaritsa            </t>
  </si>
  <si>
    <t xml:space="preserve">Artistry            </t>
  </si>
  <si>
    <t xml:space="preserve">Sweet Redemption    </t>
  </si>
  <si>
    <t xml:space="preserve">Elle Lou            </t>
  </si>
  <si>
    <t xml:space="preserve">Slightly Sweet      </t>
  </si>
  <si>
    <t xml:space="preserve">Serene Majesty      </t>
  </si>
  <si>
    <t xml:space="preserve">Kinshachi           </t>
  </si>
  <si>
    <t xml:space="preserve">Daysee Doom         </t>
  </si>
  <si>
    <t xml:space="preserve">Shillelagh          </t>
  </si>
  <si>
    <t xml:space="preserve">Sebrina             </t>
  </si>
  <si>
    <t xml:space="preserve">Maternal            </t>
  </si>
  <si>
    <t xml:space="preserve">Brigadoon Rise      </t>
  </si>
  <si>
    <t xml:space="preserve">Modha               </t>
  </si>
  <si>
    <t xml:space="preserve">Prompt Response     </t>
  </si>
  <si>
    <t xml:space="preserve">Generalissimo       </t>
  </si>
  <si>
    <t xml:space="preserve">Spright             </t>
  </si>
  <si>
    <t xml:space="preserve">Calanda             </t>
  </si>
  <si>
    <t xml:space="preserve">Caerless Choice     </t>
  </si>
  <si>
    <t xml:space="preserve">Star Of Monsoon     </t>
  </si>
  <si>
    <t xml:space="preserve">Salsonic            </t>
  </si>
  <si>
    <t xml:space="preserve">Tycoon Mar          </t>
  </si>
  <si>
    <t xml:space="preserve">Rosa Carolina       </t>
  </si>
  <si>
    <t xml:space="preserve">Shazee Lee          </t>
  </si>
  <si>
    <t xml:space="preserve">Bye See             </t>
  </si>
  <si>
    <t xml:space="preserve">Mighty Lucky        </t>
  </si>
  <si>
    <t xml:space="preserve">Famous Seamus       </t>
  </si>
  <si>
    <t xml:space="preserve">Havana Cooler       </t>
  </si>
  <si>
    <t xml:space="preserve">Vanbrugh            </t>
  </si>
  <si>
    <t xml:space="preserve">Fabrizio            </t>
  </si>
  <si>
    <t xml:space="preserve">Spectroscope        </t>
  </si>
  <si>
    <t xml:space="preserve">Testashadow         </t>
  </si>
  <si>
    <t xml:space="preserve">Pajaro              </t>
  </si>
  <si>
    <t xml:space="preserve">Marenostro          </t>
  </si>
  <si>
    <t xml:space="preserve">Auvray              </t>
  </si>
  <si>
    <t xml:space="preserve">Beyond Thankful     </t>
  </si>
  <si>
    <t xml:space="preserve">Jessy Belle         </t>
  </si>
  <si>
    <t xml:space="preserve">Moher               </t>
  </si>
  <si>
    <t xml:space="preserve">Ruling Dynasty      </t>
  </si>
  <si>
    <t xml:space="preserve">Kellyville Flyer    </t>
  </si>
  <si>
    <t xml:space="preserve">Duca Valentinois    </t>
  </si>
  <si>
    <t xml:space="preserve">Beretta             </t>
  </si>
  <si>
    <t xml:space="preserve">Broadside           </t>
  </si>
  <si>
    <t xml:space="preserve">Ziganui             </t>
  </si>
  <si>
    <t xml:space="preserve">So Willie           </t>
  </si>
  <si>
    <t xml:space="preserve">Classic Records     </t>
  </si>
  <si>
    <t xml:space="preserve">Ancient History     </t>
  </si>
  <si>
    <t xml:space="preserve">Louie Sea Kay       </t>
  </si>
  <si>
    <t xml:space="preserve">Dowdstown Charlie   </t>
  </si>
  <si>
    <t xml:space="preserve">Not A Gypsy         </t>
  </si>
  <si>
    <t xml:space="preserve">Gamblers Blues      </t>
  </si>
  <si>
    <t xml:space="preserve">Damedge             </t>
  </si>
  <si>
    <t xml:space="preserve">Hammond Lane        </t>
  </si>
  <si>
    <t xml:space="preserve">Legistation         </t>
  </si>
  <si>
    <t>Mackay</t>
  </si>
  <si>
    <t xml:space="preserve">Anzus               </t>
  </si>
  <si>
    <t xml:space="preserve">Supreme Jet         </t>
  </si>
  <si>
    <t xml:space="preserve">Final Hope          </t>
  </si>
  <si>
    <t xml:space="preserve">Four Excel          </t>
  </si>
  <si>
    <t xml:space="preserve">Hillcrest           </t>
  </si>
  <si>
    <t xml:space="preserve">Testatime           </t>
  </si>
  <si>
    <t xml:space="preserve">Tinto Elemento      </t>
  </si>
  <si>
    <t xml:space="preserve">Cheeky Red          </t>
  </si>
  <si>
    <t xml:space="preserve">Helluva Hoffa       </t>
  </si>
  <si>
    <t xml:space="preserve">Sweet Savannah      </t>
  </si>
  <si>
    <t xml:space="preserve">Three Henrys        </t>
  </si>
  <si>
    <t xml:space="preserve">Par Oneri           </t>
  </si>
  <si>
    <t xml:space="preserve">Firestar Phoenix    </t>
  </si>
  <si>
    <t xml:space="preserve">Doubos              </t>
  </si>
  <si>
    <t xml:space="preserve">Blu Axis            </t>
  </si>
  <si>
    <t xml:space="preserve">La Prensa           </t>
  </si>
  <si>
    <t xml:space="preserve">Extra Cover         </t>
  </si>
  <si>
    <t xml:space="preserve">Zatochio            </t>
  </si>
  <si>
    <t xml:space="preserve">Beyond              </t>
  </si>
  <si>
    <t xml:space="preserve">Khadija             </t>
  </si>
  <si>
    <t xml:space="preserve">Plain N Simple      </t>
  </si>
  <si>
    <t xml:space="preserve">Hot Love Highway    </t>
  </si>
  <si>
    <t xml:space="preserve">Imperial Attitude   </t>
  </si>
  <si>
    <t xml:space="preserve">Bomber Miss         </t>
  </si>
  <si>
    <t xml:space="preserve">Cheering            </t>
  </si>
  <si>
    <t xml:space="preserve">Jewellery Thief     </t>
  </si>
  <si>
    <t xml:space="preserve">Lushness            </t>
  </si>
  <si>
    <t xml:space="preserve">Prelusive Strike    </t>
  </si>
  <si>
    <t xml:space="preserve">Elspeths Star       </t>
  </si>
  <si>
    <t xml:space="preserve">Insolvent           </t>
  </si>
  <si>
    <t xml:space="preserve">Dash Of Wizzard     </t>
  </si>
  <si>
    <t xml:space="preserve">Moonlit Cloud       </t>
  </si>
  <si>
    <t xml:space="preserve">Cobungra Boy        </t>
  </si>
  <si>
    <t xml:space="preserve">Artibai             </t>
  </si>
  <si>
    <t xml:space="preserve">Horacio             </t>
  </si>
  <si>
    <t xml:space="preserve">Bobcat              </t>
  </si>
  <si>
    <t xml:space="preserve">Richie Rocket       </t>
  </si>
  <si>
    <t xml:space="preserve">Weathervane         </t>
  </si>
  <si>
    <t xml:space="preserve">Okay Swift          </t>
  </si>
  <si>
    <t xml:space="preserve">Knowing Me          </t>
  </si>
  <si>
    <t xml:space="preserve">Thankgodforfranc    </t>
  </si>
  <si>
    <t xml:space="preserve">Intimate Kingdom    </t>
  </si>
  <si>
    <t xml:space="preserve">Cleansing Ale       </t>
  </si>
  <si>
    <t xml:space="preserve">Coventry            </t>
  </si>
  <si>
    <t xml:space="preserve">Forest Way          </t>
  </si>
  <si>
    <t xml:space="preserve">Got You Double      </t>
  </si>
  <si>
    <t xml:space="preserve">Flying Sand         </t>
  </si>
  <si>
    <t xml:space="preserve">Sussex Street       </t>
  </si>
  <si>
    <t xml:space="preserve">You Cant Find Me    </t>
  </si>
  <si>
    <t xml:space="preserve">Pearly Avenue       </t>
  </si>
  <si>
    <t xml:space="preserve">Gondwana Bay        </t>
  </si>
  <si>
    <t>Morphettville</t>
  </si>
  <si>
    <t xml:space="preserve">Redcore             </t>
  </si>
  <si>
    <t xml:space="preserve">Wills Bid           </t>
  </si>
  <si>
    <t xml:space="preserve">Tropical Lightning  </t>
  </si>
  <si>
    <t xml:space="preserve">Mighty Mick         </t>
  </si>
  <si>
    <t xml:space="preserve">Horizon Watch       </t>
  </si>
  <si>
    <t xml:space="preserve">Time Awaits         </t>
  </si>
  <si>
    <t xml:space="preserve">Split Lip           </t>
  </si>
  <si>
    <t xml:space="preserve">Artstrum            </t>
  </si>
  <si>
    <t xml:space="preserve">My Bad              </t>
  </si>
  <si>
    <t xml:space="preserve">Broadband           </t>
  </si>
  <si>
    <t xml:space="preserve">Angels Wish         </t>
  </si>
  <si>
    <t xml:space="preserve">Faith In Hand       </t>
  </si>
  <si>
    <t xml:space="preserve">Unscopeable         </t>
  </si>
  <si>
    <t xml:space="preserve">Magic Boy           </t>
  </si>
  <si>
    <t xml:space="preserve">Municipality        </t>
  </si>
  <si>
    <t xml:space="preserve">Chavuma             </t>
  </si>
  <si>
    <t xml:space="preserve">Double Pockets      </t>
  </si>
  <si>
    <t xml:space="preserve">Mullinger Lane      </t>
  </si>
  <si>
    <t xml:space="preserve">Abu Dhabi           </t>
  </si>
  <si>
    <t xml:space="preserve">Goose Green         </t>
  </si>
  <si>
    <t xml:space="preserve">Outback Saga        </t>
  </si>
  <si>
    <t xml:space="preserve">Miss Joolia         </t>
  </si>
  <si>
    <t xml:space="preserve">Hazy Lane           </t>
  </si>
  <si>
    <t xml:space="preserve">Bakers Dozen        </t>
  </si>
  <si>
    <t xml:space="preserve">New Summer Night    </t>
  </si>
  <si>
    <t xml:space="preserve">Olivias Gold        </t>
  </si>
  <si>
    <t xml:space="preserve">Dantes Finale       </t>
  </si>
  <si>
    <t xml:space="preserve">Jims Journey        </t>
  </si>
  <si>
    <t xml:space="preserve">Goldstream          </t>
  </si>
  <si>
    <t xml:space="preserve">Puccini             </t>
  </si>
  <si>
    <t xml:space="preserve">Time To Test        </t>
  </si>
  <si>
    <t xml:space="preserve">Flying Casino       </t>
  </si>
  <si>
    <t xml:space="preserve">Majestic Moment     </t>
  </si>
  <si>
    <t xml:space="preserve">Spanish Halo        </t>
  </si>
  <si>
    <t xml:space="preserve">Sassy Jo            </t>
  </si>
  <si>
    <t xml:space="preserve">Spur On Gold        </t>
  </si>
  <si>
    <t xml:space="preserve">Exalted Lightning   </t>
  </si>
  <si>
    <t xml:space="preserve">Bay Road            </t>
  </si>
  <si>
    <t xml:space="preserve">Strategic Demand    </t>
  </si>
  <si>
    <t xml:space="preserve">Brimarvi Prince     </t>
  </si>
  <si>
    <t xml:space="preserve">Fine Mist           </t>
  </si>
  <si>
    <t xml:space="preserve">Alabama Missile     </t>
  </si>
  <si>
    <t xml:space="preserve">Itz Invincible      </t>
  </si>
  <si>
    <t xml:space="preserve">Entrancing          </t>
  </si>
  <si>
    <t xml:space="preserve">Invitations         </t>
  </si>
  <si>
    <t xml:space="preserve">Rugged Angel        </t>
  </si>
  <si>
    <t xml:space="preserve">Calianco            </t>
  </si>
  <si>
    <t xml:space="preserve">Classy Jack         </t>
  </si>
  <si>
    <t xml:space="preserve">Our Exchange        </t>
  </si>
  <si>
    <t xml:space="preserve">Chestnut Charlie    </t>
  </si>
  <si>
    <t xml:space="preserve">Hernes Oak          </t>
  </si>
  <si>
    <t xml:space="preserve">Atlantic City       </t>
  </si>
  <si>
    <t xml:space="preserve">Sullivan Bay        </t>
  </si>
  <si>
    <t xml:space="preserve">Gravitational       </t>
  </si>
  <si>
    <t xml:space="preserve">Beluga Blue         </t>
  </si>
  <si>
    <t xml:space="preserve">Brown Ben           </t>
  </si>
  <si>
    <t xml:space="preserve">Counter Spin        </t>
  </si>
  <si>
    <t xml:space="preserve">This Kid Rocks      </t>
  </si>
  <si>
    <t xml:space="preserve">Act Of Valour       </t>
  </si>
  <si>
    <t xml:space="preserve">Creance             </t>
  </si>
  <si>
    <t xml:space="preserve">Autumn Sunset       </t>
  </si>
  <si>
    <t xml:space="preserve">Lord Topper         </t>
  </si>
  <si>
    <t xml:space="preserve">Kenjorwood          </t>
  </si>
  <si>
    <t xml:space="preserve">Riziz               </t>
  </si>
  <si>
    <t xml:space="preserve">Rocket Commander    </t>
  </si>
  <si>
    <t xml:space="preserve">Pheidon             </t>
  </si>
  <si>
    <t xml:space="preserve">Cest Beau La Vie    </t>
  </si>
  <si>
    <t xml:space="preserve">Ample On Offa       </t>
  </si>
  <si>
    <t xml:space="preserve">Evangelist          </t>
  </si>
  <si>
    <t xml:space="preserve">Victory Downs       </t>
  </si>
  <si>
    <t xml:space="preserve">Best Fortune        </t>
  </si>
  <si>
    <t xml:space="preserve">Just Resting        </t>
  </si>
  <si>
    <t xml:space="preserve">Chapel City         </t>
  </si>
  <si>
    <t xml:space="preserve">Fox Hall            </t>
  </si>
  <si>
    <t xml:space="preserve">Swipe Me Right      </t>
  </si>
  <si>
    <t xml:space="preserve">Weather Channel     </t>
  </si>
  <si>
    <t xml:space="preserve">Fully Stoked        </t>
  </si>
  <si>
    <t xml:space="preserve">Zunbaqa             </t>
  </si>
  <si>
    <t xml:space="preserve">Posh Journey        </t>
  </si>
  <si>
    <t xml:space="preserve">Plenty To Like      </t>
  </si>
  <si>
    <t xml:space="preserve">Waterloo Sunset     </t>
  </si>
  <si>
    <t xml:space="preserve">Hectopascal         </t>
  </si>
  <si>
    <t xml:space="preserve">Gogo Grace          </t>
  </si>
  <si>
    <t xml:space="preserve">Vienna Miss         </t>
  </si>
  <si>
    <t xml:space="preserve">Smart Manoeuvre     </t>
  </si>
  <si>
    <t xml:space="preserve">Cappadocia          </t>
  </si>
  <si>
    <t xml:space="preserve">Morvada             </t>
  </si>
  <si>
    <t xml:space="preserve">Grand Chancellor    </t>
  </si>
  <si>
    <t xml:space="preserve">Screamarr           </t>
  </si>
  <si>
    <t xml:space="preserve">Waging War          </t>
  </si>
  <si>
    <t xml:space="preserve">Sayonaramosa        </t>
  </si>
  <si>
    <t xml:space="preserve">Volatile Mix        </t>
  </si>
  <si>
    <t xml:space="preserve">Adatto              </t>
  </si>
  <si>
    <t xml:space="preserve">Wanted By All       </t>
  </si>
  <si>
    <t xml:space="preserve">Angelucci           </t>
  </si>
  <si>
    <t xml:space="preserve">Billet Doux         </t>
  </si>
  <si>
    <t xml:space="preserve">Barshonti           </t>
  </si>
  <si>
    <t xml:space="preserve">Domesticated        </t>
  </si>
  <si>
    <t xml:space="preserve">Aheckstar           </t>
  </si>
  <si>
    <t>Newcastle</t>
  </si>
  <si>
    <t xml:space="preserve">Inforawaltz         </t>
  </si>
  <si>
    <t xml:space="preserve">Sneaky Princess     </t>
  </si>
  <si>
    <t xml:space="preserve">Miss Nellie         </t>
  </si>
  <si>
    <t xml:space="preserve">Princess Pattern    </t>
  </si>
  <si>
    <t xml:space="preserve">Seeblume            </t>
  </si>
  <si>
    <t xml:space="preserve">Sensacova           </t>
  </si>
  <si>
    <t xml:space="preserve">Zoeasy              </t>
  </si>
  <si>
    <t xml:space="preserve">Doctor Zed          </t>
  </si>
  <si>
    <t xml:space="preserve">The World Over      </t>
  </si>
  <si>
    <t xml:space="preserve">Cordero             </t>
  </si>
  <si>
    <t xml:space="preserve">Crimson Sun         </t>
  </si>
  <si>
    <t xml:space="preserve">Skifield            </t>
  </si>
  <si>
    <t xml:space="preserve">Vindex              </t>
  </si>
  <si>
    <t xml:space="preserve">Tornadic            </t>
  </si>
  <si>
    <t xml:space="preserve">Rebel Miss          </t>
  </si>
  <si>
    <t xml:space="preserve">Too Fast For Love   </t>
  </si>
  <si>
    <t xml:space="preserve">Serious Star        </t>
  </si>
  <si>
    <t xml:space="preserve">Bid Bloopa          </t>
  </si>
  <si>
    <t xml:space="preserve">Accessory Diva      </t>
  </si>
  <si>
    <t xml:space="preserve">Andaguppy           </t>
  </si>
  <si>
    <t xml:space="preserve">Explosive Scene     </t>
  </si>
  <si>
    <t xml:space="preserve">Pacific Reign       </t>
  </si>
  <si>
    <t xml:space="preserve">Exitozo             </t>
  </si>
  <si>
    <t xml:space="preserve">Reinforced          </t>
  </si>
  <si>
    <t xml:space="preserve">Back To Jacko       </t>
  </si>
  <si>
    <t xml:space="preserve">Collateral          </t>
  </si>
  <si>
    <t xml:space="preserve">Spinning Gold       </t>
  </si>
  <si>
    <t xml:space="preserve">Nick On The Run     </t>
  </si>
  <si>
    <t xml:space="preserve">Labrooke            </t>
  </si>
  <si>
    <t xml:space="preserve">Mystery Flight      </t>
  </si>
  <si>
    <t xml:space="preserve">Lady Sansa          </t>
  </si>
  <si>
    <t xml:space="preserve">Elle Snitz          </t>
  </si>
  <si>
    <t xml:space="preserve">Istria              </t>
  </si>
  <si>
    <t xml:space="preserve">Peggys Cove         </t>
  </si>
  <si>
    <t xml:space="preserve">Vinnie Power        </t>
  </si>
  <si>
    <t xml:space="preserve">The Iron Maiden     </t>
  </si>
  <si>
    <t xml:space="preserve">Uber Cougar         </t>
  </si>
  <si>
    <t xml:space="preserve">Unbridled Power     </t>
  </si>
  <si>
    <t xml:space="preserve">Sweet Chestnut      </t>
  </si>
  <si>
    <t xml:space="preserve">Sayed               </t>
  </si>
  <si>
    <t xml:space="preserve">Lucky Ima Cugat     </t>
  </si>
  <si>
    <t xml:space="preserve">Bastia              </t>
  </si>
  <si>
    <t xml:space="preserve">Contralto           </t>
  </si>
  <si>
    <t xml:space="preserve">Lindwall            </t>
  </si>
  <si>
    <t xml:space="preserve">Valatia             </t>
  </si>
  <si>
    <t xml:space="preserve">High Impulse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</si>
</sst>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5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731" sqref="C731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3.140625" style="10" bestFit="1" customWidth="1"/>
    <col min="4" max="4" width="5.8515625" style="10" bestFit="1" customWidth="1"/>
    <col min="5" max="5" width="5.7109375" style="10" bestFit="1" customWidth="1"/>
    <col min="6" max="6" width="22.14062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43</v>
      </c>
      <c r="B2" s="5">
        <v>0.49652777777777773</v>
      </c>
      <c r="C2" s="1" t="s">
        <v>482</v>
      </c>
      <c r="D2" s="1">
        <v>1</v>
      </c>
      <c r="E2" s="1">
        <v>5</v>
      </c>
      <c r="F2" s="1" t="s">
        <v>487</v>
      </c>
      <c r="G2" s="2">
        <v>62.449299999999994</v>
      </c>
      <c r="H2" s="6">
        <f>1+_xlfn.COUNTIFS(A:A,A2,O:O,"&lt;"&amp;O2)</f>
        <v>1</v>
      </c>
      <c r="I2" s="2">
        <f>_xlfn.AVERAGEIF(A:A,A2,G:G)</f>
        <v>49.04380740740741</v>
      </c>
      <c r="J2" s="2">
        <f aca="true" t="shared" si="0" ref="J2:J61">G2-I2</f>
        <v>13.405492592592587</v>
      </c>
      <c r="K2" s="2">
        <f aca="true" t="shared" si="1" ref="K2:K61">90+J2</f>
        <v>103.4054925925926</v>
      </c>
      <c r="L2" s="2">
        <f aca="true" t="shared" si="2" ref="L2:L61">EXP(0.06*K2)</f>
        <v>494.8870504169321</v>
      </c>
      <c r="M2" s="2">
        <f>SUMIF(A:A,A2,L:L)</f>
        <v>2201.9595845220415</v>
      </c>
      <c r="N2" s="3">
        <f aca="true" t="shared" si="3" ref="N2:N61">L2/M2</f>
        <v>0.22474847126876424</v>
      </c>
      <c r="O2" s="7">
        <f aca="true" t="shared" si="4" ref="O2:O61">1/N2</f>
        <v>4.449418473704124</v>
      </c>
      <c r="P2" s="3">
        <f aca="true" t="shared" si="5" ref="P2:P61">IF(O2&gt;21,"",N2)</f>
        <v>0.22474847126876424</v>
      </c>
      <c r="Q2" s="3">
        <f>IF(ISNUMBER(P2),SUMIF(A:A,A2,P:P),"")</f>
        <v>1</v>
      </c>
      <c r="R2" s="3">
        <f aca="true" t="shared" si="6" ref="R2:R61">_xlfn.IFERROR(P2*(1/Q2),"")</f>
        <v>0.22474847126876424</v>
      </c>
      <c r="S2" s="8">
        <f aca="true" t="shared" si="7" ref="S2:S61">_xlfn.IFERROR(1/R2,"")</f>
        <v>4.449418473704124</v>
      </c>
    </row>
    <row r="3" spans="1:19" ht="15">
      <c r="A3" s="1">
        <v>43</v>
      </c>
      <c r="B3" s="5">
        <v>0.49652777777777773</v>
      </c>
      <c r="C3" s="1" t="s">
        <v>482</v>
      </c>
      <c r="D3" s="1">
        <v>1</v>
      </c>
      <c r="E3" s="1">
        <v>6</v>
      </c>
      <c r="F3" s="1" t="s">
        <v>488</v>
      </c>
      <c r="G3" s="2">
        <v>55.723033333333305</v>
      </c>
      <c r="H3" s="6">
        <f>1+_xlfn.COUNTIFS(A:A,A3,O:O,"&lt;"&amp;O3)</f>
        <v>2</v>
      </c>
      <c r="I3" s="2">
        <f>_xlfn.AVERAGEIF(A:A,A3,G:G)</f>
        <v>49.04380740740741</v>
      </c>
      <c r="J3" s="2">
        <f t="shared" si="0"/>
        <v>6.679225925925898</v>
      </c>
      <c r="K3" s="2">
        <f t="shared" si="1"/>
        <v>96.67922592592589</v>
      </c>
      <c r="L3" s="2">
        <f t="shared" si="2"/>
        <v>330.54855278121363</v>
      </c>
      <c r="M3" s="2">
        <f>SUMIF(A:A,A3,L:L)</f>
        <v>2201.9595845220415</v>
      </c>
      <c r="N3" s="3">
        <f t="shared" si="3"/>
        <v>0.15011563114268633</v>
      </c>
      <c r="O3" s="7">
        <f t="shared" si="4"/>
        <v>6.661531463365667</v>
      </c>
      <c r="P3" s="3">
        <f t="shared" si="5"/>
        <v>0.15011563114268633</v>
      </c>
      <c r="Q3" s="3">
        <f>IF(ISNUMBER(P3),SUMIF(A:A,A3,P:P),"")</f>
        <v>1</v>
      </c>
      <c r="R3" s="3">
        <f t="shared" si="6"/>
        <v>0.15011563114268633</v>
      </c>
      <c r="S3" s="8">
        <f t="shared" si="7"/>
        <v>6.661531463365667</v>
      </c>
    </row>
    <row r="4" spans="1:19" ht="15">
      <c r="A4" s="1">
        <v>43</v>
      </c>
      <c r="B4" s="5">
        <v>0.49652777777777773</v>
      </c>
      <c r="C4" s="1" t="s">
        <v>482</v>
      </c>
      <c r="D4" s="1">
        <v>1</v>
      </c>
      <c r="E4" s="1">
        <v>3</v>
      </c>
      <c r="F4" s="1" t="s">
        <v>485</v>
      </c>
      <c r="G4" s="2">
        <v>54.9031</v>
      </c>
      <c r="H4" s="6">
        <f>1+_xlfn.COUNTIFS(A:A,A4,O:O,"&lt;"&amp;O4)</f>
        <v>3</v>
      </c>
      <c r="I4" s="2">
        <f>_xlfn.AVERAGEIF(A:A,A4,G:G)</f>
        <v>49.04380740740741</v>
      </c>
      <c r="J4" s="2">
        <f t="shared" si="0"/>
        <v>5.859292592592595</v>
      </c>
      <c r="K4" s="2">
        <f t="shared" si="1"/>
        <v>95.8592925925926</v>
      </c>
      <c r="L4" s="2">
        <f t="shared" si="2"/>
        <v>314.68041100208995</v>
      </c>
      <c r="M4" s="2">
        <f>SUMIF(A:A,A4,L:L)</f>
        <v>2201.9595845220415</v>
      </c>
      <c r="N4" s="3">
        <f t="shared" si="3"/>
        <v>0.14290925828704285</v>
      </c>
      <c r="O4" s="7">
        <f t="shared" si="4"/>
        <v>6.997447275189357</v>
      </c>
      <c r="P4" s="3">
        <f t="shared" si="5"/>
        <v>0.14290925828704285</v>
      </c>
      <c r="Q4" s="3">
        <f>IF(ISNUMBER(P4),SUMIF(A:A,A4,P:P),"")</f>
        <v>1</v>
      </c>
      <c r="R4" s="3">
        <f t="shared" si="6"/>
        <v>0.14290925828704285</v>
      </c>
      <c r="S4" s="8">
        <f t="shared" si="7"/>
        <v>6.997447275189357</v>
      </c>
    </row>
    <row r="5" spans="1:19" ht="15">
      <c r="A5" s="1">
        <v>43</v>
      </c>
      <c r="B5" s="5">
        <v>0.49652777777777773</v>
      </c>
      <c r="C5" s="1" t="s">
        <v>482</v>
      </c>
      <c r="D5" s="1">
        <v>1</v>
      </c>
      <c r="E5" s="1">
        <v>1</v>
      </c>
      <c r="F5" s="1" t="s">
        <v>483</v>
      </c>
      <c r="G5" s="2">
        <v>51.415133333333294</v>
      </c>
      <c r="H5" s="6">
        <f>1+_xlfn.COUNTIFS(A:A,A5,O:O,"&lt;"&amp;O5)</f>
        <v>4</v>
      </c>
      <c r="I5" s="2">
        <f>_xlfn.AVERAGEIF(A:A,A5,G:G)</f>
        <v>49.04380740740741</v>
      </c>
      <c r="J5" s="2">
        <f t="shared" si="0"/>
        <v>2.3713259259258876</v>
      </c>
      <c r="K5" s="2">
        <f t="shared" si="1"/>
        <v>92.37132592592589</v>
      </c>
      <c r="L5" s="2">
        <f t="shared" si="2"/>
        <v>255.25921431118664</v>
      </c>
      <c r="M5" s="2">
        <f>SUMIF(A:A,A5,L:L)</f>
        <v>2201.9595845220415</v>
      </c>
      <c r="N5" s="3">
        <f t="shared" si="3"/>
        <v>0.11592366004601004</v>
      </c>
      <c r="O5" s="7">
        <f t="shared" si="4"/>
        <v>8.626366693417896</v>
      </c>
      <c r="P5" s="3">
        <f t="shared" si="5"/>
        <v>0.11592366004601004</v>
      </c>
      <c r="Q5" s="3">
        <f>IF(ISNUMBER(P5),SUMIF(A:A,A5,P:P),"")</f>
        <v>1</v>
      </c>
      <c r="R5" s="3">
        <f t="shared" si="6"/>
        <v>0.11592366004601004</v>
      </c>
      <c r="S5" s="8">
        <f t="shared" si="7"/>
        <v>8.626366693417896</v>
      </c>
    </row>
    <row r="6" spans="1:19" ht="15">
      <c r="A6" s="1">
        <v>43</v>
      </c>
      <c r="B6" s="5">
        <v>0.49652777777777773</v>
      </c>
      <c r="C6" s="1" t="s">
        <v>482</v>
      </c>
      <c r="D6" s="1">
        <v>1</v>
      </c>
      <c r="E6" s="1">
        <v>10</v>
      </c>
      <c r="F6" s="1" t="s">
        <v>491</v>
      </c>
      <c r="G6" s="2">
        <v>49.3227666666666</v>
      </c>
      <c r="H6" s="6">
        <f>1+_xlfn.COUNTIFS(A:A,A6,O:O,"&lt;"&amp;O6)</f>
        <v>5</v>
      </c>
      <c r="I6" s="2">
        <f>_xlfn.AVERAGEIF(A:A,A6,G:G)</f>
        <v>49.04380740740741</v>
      </c>
      <c r="J6" s="2">
        <f t="shared" si="0"/>
        <v>0.27895925925919585</v>
      </c>
      <c r="K6" s="2">
        <f t="shared" si="1"/>
        <v>90.2789592592592</v>
      </c>
      <c r="L6" s="2">
        <f t="shared" si="2"/>
        <v>225.14340518470004</v>
      </c>
      <c r="M6" s="2">
        <f>SUMIF(A:A,A6,L:L)</f>
        <v>2201.9595845220415</v>
      </c>
      <c r="N6" s="3">
        <f t="shared" si="3"/>
        <v>0.10224683811967865</v>
      </c>
      <c r="O6" s="7">
        <f t="shared" si="4"/>
        <v>9.780253535366175</v>
      </c>
      <c r="P6" s="3">
        <f t="shared" si="5"/>
        <v>0.10224683811967865</v>
      </c>
      <c r="Q6" s="3">
        <f>IF(ISNUMBER(P6),SUMIF(A:A,A6,P:P),"")</f>
        <v>1</v>
      </c>
      <c r="R6" s="3">
        <f t="shared" si="6"/>
        <v>0.10224683811967865</v>
      </c>
      <c r="S6" s="8">
        <f t="shared" si="7"/>
        <v>9.780253535366175</v>
      </c>
    </row>
    <row r="7" spans="1:19" ht="15">
      <c r="A7" s="1">
        <v>43</v>
      </c>
      <c r="B7" s="5">
        <v>0.49652777777777773</v>
      </c>
      <c r="C7" s="1" t="s">
        <v>482</v>
      </c>
      <c r="D7" s="1">
        <v>1</v>
      </c>
      <c r="E7" s="1">
        <v>8</v>
      </c>
      <c r="F7" s="1" t="s">
        <v>489</v>
      </c>
      <c r="G7" s="2">
        <v>45.0374</v>
      </c>
      <c r="H7" s="6">
        <f>1+_xlfn.COUNTIFS(A:A,A7,O:O,"&lt;"&amp;O7)</f>
        <v>6</v>
      </c>
      <c r="I7" s="2">
        <f>_xlfn.AVERAGEIF(A:A,A7,G:G)</f>
        <v>49.04380740740741</v>
      </c>
      <c r="J7" s="2">
        <f t="shared" si="0"/>
        <v>-4.0064074074074085</v>
      </c>
      <c r="K7" s="2">
        <f t="shared" si="1"/>
        <v>85.99359259259259</v>
      </c>
      <c r="L7" s="2">
        <f t="shared" si="2"/>
        <v>174.09751191662266</v>
      </c>
      <c r="M7" s="2">
        <f>SUMIF(A:A,A7,L:L)</f>
        <v>2201.9595845220415</v>
      </c>
      <c r="N7" s="3">
        <f t="shared" si="3"/>
        <v>0.07906480806477308</v>
      </c>
      <c r="O7" s="7">
        <f t="shared" si="4"/>
        <v>12.647852116212812</v>
      </c>
      <c r="P7" s="3">
        <f t="shared" si="5"/>
        <v>0.07906480806477308</v>
      </c>
      <c r="Q7" s="3">
        <f>IF(ISNUMBER(P7),SUMIF(A:A,A7,P:P),"")</f>
        <v>1</v>
      </c>
      <c r="R7" s="3">
        <f t="shared" si="6"/>
        <v>0.07906480806477308</v>
      </c>
      <c r="S7" s="8">
        <f t="shared" si="7"/>
        <v>12.647852116212812</v>
      </c>
    </row>
    <row r="8" spans="1:19" ht="15">
      <c r="A8" s="1">
        <v>43</v>
      </c>
      <c r="B8" s="5">
        <v>0.49652777777777773</v>
      </c>
      <c r="C8" s="1" t="s">
        <v>482</v>
      </c>
      <c r="D8" s="1">
        <v>1</v>
      </c>
      <c r="E8" s="1">
        <v>2</v>
      </c>
      <c r="F8" s="1" t="s">
        <v>484</v>
      </c>
      <c r="G8" s="2">
        <v>42.125800000000005</v>
      </c>
      <c r="H8" s="6">
        <f>1+_xlfn.COUNTIFS(A:A,A8,O:O,"&lt;"&amp;O8)</f>
        <v>7</v>
      </c>
      <c r="I8" s="2">
        <f>_xlfn.AVERAGEIF(A:A,A8,G:G)</f>
        <v>49.04380740740741</v>
      </c>
      <c r="J8" s="2">
        <f t="shared" si="0"/>
        <v>-6.918007407407401</v>
      </c>
      <c r="K8" s="2">
        <f t="shared" si="1"/>
        <v>83.0819925925926</v>
      </c>
      <c r="L8" s="2">
        <f t="shared" si="2"/>
        <v>146.19181423384</v>
      </c>
      <c r="M8" s="2">
        <f>SUMIF(A:A,A8,L:L)</f>
        <v>2201.9595845220415</v>
      </c>
      <c r="N8" s="3">
        <f t="shared" si="3"/>
        <v>0.06639168823144975</v>
      </c>
      <c r="O8" s="7">
        <f t="shared" si="4"/>
        <v>15.062126399224471</v>
      </c>
      <c r="P8" s="3">
        <f t="shared" si="5"/>
        <v>0.06639168823144975</v>
      </c>
      <c r="Q8" s="3">
        <f>IF(ISNUMBER(P8),SUMIF(A:A,A8,P:P),"")</f>
        <v>1</v>
      </c>
      <c r="R8" s="3">
        <f t="shared" si="6"/>
        <v>0.06639168823144975</v>
      </c>
      <c r="S8" s="8">
        <f t="shared" si="7"/>
        <v>15.062126399224471</v>
      </c>
    </row>
    <row r="9" spans="1:19" ht="15">
      <c r="A9" s="1">
        <v>43</v>
      </c>
      <c r="B9" s="5">
        <v>0.49652777777777773</v>
      </c>
      <c r="C9" s="1" t="s">
        <v>482</v>
      </c>
      <c r="D9" s="1">
        <v>1</v>
      </c>
      <c r="E9" s="1">
        <v>4</v>
      </c>
      <c r="F9" s="1" t="s">
        <v>486</v>
      </c>
      <c r="G9" s="2">
        <v>39.1412</v>
      </c>
      <c r="H9" s="6">
        <f>1+_xlfn.COUNTIFS(A:A,A9,O:O,"&lt;"&amp;O9)</f>
        <v>9</v>
      </c>
      <c r="I9" s="2">
        <f>_xlfn.AVERAGEIF(A:A,A9,G:G)</f>
        <v>49.04380740740741</v>
      </c>
      <c r="J9" s="2">
        <f t="shared" si="0"/>
        <v>-9.902607407407409</v>
      </c>
      <c r="K9" s="2">
        <f t="shared" si="1"/>
        <v>80.0973925925926</v>
      </c>
      <c r="L9" s="2">
        <f t="shared" si="2"/>
        <v>122.22254905775304</v>
      </c>
      <c r="M9" s="2">
        <f>SUMIF(A:A,A9,L:L)</f>
        <v>2201.9595845220415</v>
      </c>
      <c r="N9" s="3">
        <f t="shared" si="3"/>
        <v>0.05550626356490677</v>
      </c>
      <c r="O9" s="7">
        <f t="shared" si="4"/>
        <v>18.015984787566193</v>
      </c>
      <c r="P9" s="3">
        <f t="shared" si="5"/>
        <v>0.05550626356490677</v>
      </c>
      <c r="Q9" s="3">
        <f>IF(ISNUMBER(P9),SUMIF(A:A,A9,P:P),"")</f>
        <v>1</v>
      </c>
      <c r="R9" s="3">
        <f t="shared" si="6"/>
        <v>0.05550626356490677</v>
      </c>
      <c r="S9" s="8">
        <f t="shared" si="7"/>
        <v>18.015984787566193</v>
      </c>
    </row>
    <row r="10" spans="1:19" ht="15">
      <c r="A10" s="1">
        <v>43</v>
      </c>
      <c r="B10" s="5">
        <v>0.49652777777777773</v>
      </c>
      <c r="C10" s="1" t="s">
        <v>482</v>
      </c>
      <c r="D10" s="1">
        <v>1</v>
      </c>
      <c r="E10" s="1">
        <v>9</v>
      </c>
      <c r="F10" s="1" t="s">
        <v>490</v>
      </c>
      <c r="G10" s="2">
        <v>41.2765333333334</v>
      </c>
      <c r="H10" s="6">
        <f>1+_xlfn.COUNTIFS(A:A,A10,O:O,"&lt;"&amp;O10)</f>
        <v>8</v>
      </c>
      <c r="I10" s="2">
        <f>_xlfn.AVERAGEIF(A:A,A10,G:G)</f>
        <v>49.04380740740741</v>
      </c>
      <c r="J10" s="2">
        <f t="shared" si="0"/>
        <v>-7.76727407407401</v>
      </c>
      <c r="K10" s="2">
        <f t="shared" si="1"/>
        <v>82.23272592592599</v>
      </c>
      <c r="L10" s="2">
        <f t="shared" si="2"/>
        <v>138.92907561770326</v>
      </c>
      <c r="M10" s="2">
        <f>SUMIF(A:A,A10,L:L)</f>
        <v>2201.9595845220415</v>
      </c>
      <c r="N10" s="3">
        <f t="shared" si="3"/>
        <v>0.06309338127468823</v>
      </c>
      <c r="O10" s="7">
        <f t="shared" si="4"/>
        <v>15.849523037072977</v>
      </c>
      <c r="P10" s="3">
        <f t="shared" si="5"/>
        <v>0.06309338127468823</v>
      </c>
      <c r="Q10" s="3">
        <f>IF(ISNUMBER(P10),SUMIF(A:A,A10,P:P),"")</f>
        <v>1</v>
      </c>
      <c r="R10" s="3">
        <f t="shared" si="6"/>
        <v>0.06309338127468823</v>
      </c>
      <c r="S10" s="8">
        <f t="shared" si="7"/>
        <v>15.849523037072977</v>
      </c>
    </row>
    <row r="11" spans="1:19" ht="15">
      <c r="A11" s="1">
        <v>36</v>
      </c>
      <c r="B11" s="5">
        <v>0.5013888888888889</v>
      </c>
      <c r="C11" s="1" t="s">
        <v>405</v>
      </c>
      <c r="D11" s="1">
        <v>1</v>
      </c>
      <c r="E11" s="1">
        <v>5</v>
      </c>
      <c r="F11" s="1" t="s">
        <v>410</v>
      </c>
      <c r="G11" s="2">
        <v>70.6568666666667</v>
      </c>
      <c r="H11" s="6">
        <f>1+_xlfn.COUNTIFS(A:A,A11,O:O,"&lt;"&amp;O11)</f>
        <v>1</v>
      </c>
      <c r="I11" s="2">
        <f>_xlfn.AVERAGEIF(A:A,A11,G:G)</f>
        <v>50.29513636363636</v>
      </c>
      <c r="J11" s="2">
        <f t="shared" si="0"/>
        <v>20.361730303030342</v>
      </c>
      <c r="K11" s="2">
        <f t="shared" si="1"/>
        <v>110.36173030303034</v>
      </c>
      <c r="L11" s="2">
        <f t="shared" si="2"/>
        <v>751.2239563661562</v>
      </c>
      <c r="M11" s="2">
        <f>SUMIF(A:A,A11,L:L)</f>
        <v>3188.609450363164</v>
      </c>
      <c r="N11" s="3">
        <f t="shared" si="3"/>
        <v>0.2355961017052735</v>
      </c>
      <c r="O11" s="7">
        <f t="shared" si="4"/>
        <v>4.244552404568146</v>
      </c>
      <c r="P11" s="3">
        <f t="shared" si="5"/>
        <v>0.2355961017052735</v>
      </c>
      <c r="Q11" s="3">
        <f>IF(ISNUMBER(P11),SUMIF(A:A,A11,P:P),"")</f>
        <v>0.8827125738281548</v>
      </c>
      <c r="R11" s="3">
        <f t="shared" si="6"/>
        <v>0.26690013113049754</v>
      </c>
      <c r="S11" s="8">
        <f t="shared" si="7"/>
        <v>3.746719777784831</v>
      </c>
    </row>
    <row r="12" spans="1:19" ht="15">
      <c r="A12" s="1">
        <v>36</v>
      </c>
      <c r="B12" s="5">
        <v>0.5013888888888889</v>
      </c>
      <c r="C12" s="1" t="s">
        <v>405</v>
      </c>
      <c r="D12" s="1">
        <v>1</v>
      </c>
      <c r="E12" s="1">
        <v>2</v>
      </c>
      <c r="F12" s="1" t="s">
        <v>407</v>
      </c>
      <c r="G12" s="2">
        <v>66.3920999999999</v>
      </c>
      <c r="H12" s="6">
        <f>1+_xlfn.COUNTIFS(A:A,A12,O:O,"&lt;"&amp;O12)</f>
        <v>2</v>
      </c>
      <c r="I12" s="2">
        <f>_xlfn.AVERAGEIF(A:A,A12,G:G)</f>
        <v>50.29513636363636</v>
      </c>
      <c r="J12" s="2">
        <f t="shared" si="0"/>
        <v>16.09696363636354</v>
      </c>
      <c r="K12" s="2">
        <f t="shared" si="1"/>
        <v>106.09696363636354</v>
      </c>
      <c r="L12" s="2">
        <f t="shared" si="2"/>
        <v>581.6202935194297</v>
      </c>
      <c r="M12" s="2">
        <f>SUMIF(A:A,A12,L:L)</f>
        <v>3188.609450363164</v>
      </c>
      <c r="N12" s="3">
        <f t="shared" si="3"/>
        <v>0.18240562306970096</v>
      </c>
      <c r="O12" s="7">
        <f t="shared" si="4"/>
        <v>5.482287131125773</v>
      </c>
      <c r="P12" s="3">
        <f t="shared" si="5"/>
        <v>0.18240562306970096</v>
      </c>
      <c r="Q12" s="3">
        <f>IF(ISNUMBER(P12),SUMIF(A:A,A12,P:P),"")</f>
        <v>0.8827125738281548</v>
      </c>
      <c r="R12" s="3">
        <f t="shared" si="6"/>
        <v>0.20664214884652976</v>
      </c>
      <c r="S12" s="8">
        <f t="shared" si="7"/>
        <v>4.839283783981002</v>
      </c>
    </row>
    <row r="13" spans="1:19" ht="15">
      <c r="A13" s="1">
        <v>36</v>
      </c>
      <c r="B13" s="5">
        <v>0.5013888888888889</v>
      </c>
      <c r="C13" s="1" t="s">
        <v>405</v>
      </c>
      <c r="D13" s="1">
        <v>1</v>
      </c>
      <c r="E13" s="1">
        <v>3</v>
      </c>
      <c r="F13" s="1" t="s">
        <v>408</v>
      </c>
      <c r="G13" s="2">
        <v>61.880933333333296</v>
      </c>
      <c r="H13" s="6">
        <f>1+_xlfn.COUNTIFS(A:A,A13,O:O,"&lt;"&amp;O13)</f>
        <v>3</v>
      </c>
      <c r="I13" s="2">
        <f>_xlfn.AVERAGEIF(A:A,A13,G:G)</f>
        <v>50.29513636363636</v>
      </c>
      <c r="J13" s="2">
        <f t="shared" si="0"/>
        <v>11.585796969696936</v>
      </c>
      <c r="K13" s="2">
        <f t="shared" si="1"/>
        <v>101.58579696969693</v>
      </c>
      <c r="L13" s="2">
        <f t="shared" si="2"/>
        <v>443.6996272020641</v>
      </c>
      <c r="M13" s="2">
        <f>SUMIF(A:A,A13,L:L)</f>
        <v>3188.609450363164</v>
      </c>
      <c r="N13" s="3">
        <f t="shared" si="3"/>
        <v>0.13915144959240128</v>
      </c>
      <c r="O13" s="7">
        <f t="shared" si="4"/>
        <v>7.186414535595377</v>
      </c>
      <c r="P13" s="3">
        <f t="shared" si="5"/>
        <v>0.13915144959240128</v>
      </c>
      <c r="Q13" s="3">
        <f>IF(ISNUMBER(P13),SUMIF(A:A,A13,P:P),"")</f>
        <v>0.8827125738281548</v>
      </c>
      <c r="R13" s="3">
        <f t="shared" si="6"/>
        <v>0.1576407244194202</v>
      </c>
      <c r="S13" s="8">
        <f t="shared" si="7"/>
        <v>6.34353847131146</v>
      </c>
    </row>
    <row r="14" spans="1:19" ht="15">
      <c r="A14" s="1">
        <v>36</v>
      </c>
      <c r="B14" s="5">
        <v>0.5013888888888889</v>
      </c>
      <c r="C14" s="1" t="s">
        <v>405</v>
      </c>
      <c r="D14" s="1">
        <v>1</v>
      </c>
      <c r="E14" s="1">
        <v>8</v>
      </c>
      <c r="F14" s="1" t="s">
        <v>413</v>
      </c>
      <c r="G14" s="2">
        <v>57.0834333333333</v>
      </c>
      <c r="H14" s="6">
        <f>1+_xlfn.COUNTIFS(A:A,A14,O:O,"&lt;"&amp;O14)</f>
        <v>4</v>
      </c>
      <c r="I14" s="2">
        <f>_xlfn.AVERAGEIF(A:A,A14,G:G)</f>
        <v>50.29513636363636</v>
      </c>
      <c r="J14" s="2">
        <f t="shared" si="0"/>
        <v>6.788296969696944</v>
      </c>
      <c r="K14" s="2">
        <f t="shared" si="1"/>
        <v>96.78829696969694</v>
      </c>
      <c r="L14" s="2">
        <f t="shared" si="2"/>
        <v>332.7188430504467</v>
      </c>
      <c r="M14" s="2">
        <f>SUMIF(A:A,A14,L:L)</f>
        <v>3188.609450363164</v>
      </c>
      <c r="N14" s="3">
        <f t="shared" si="3"/>
        <v>0.10434606314440673</v>
      </c>
      <c r="O14" s="7">
        <f t="shared" si="4"/>
        <v>9.583495245202291</v>
      </c>
      <c r="P14" s="3">
        <f t="shared" si="5"/>
        <v>0.10434606314440673</v>
      </c>
      <c r="Q14" s="3">
        <f>IF(ISNUMBER(P14),SUMIF(A:A,A14,P:P),"")</f>
        <v>0.8827125738281548</v>
      </c>
      <c r="R14" s="3">
        <f t="shared" si="6"/>
        <v>0.1182106908162392</v>
      </c>
      <c r="S14" s="8">
        <f t="shared" si="7"/>
        <v>8.459471754162399</v>
      </c>
    </row>
    <row r="15" spans="1:19" ht="15">
      <c r="A15" s="1">
        <v>36</v>
      </c>
      <c r="B15" s="5">
        <v>0.5013888888888889</v>
      </c>
      <c r="C15" s="1" t="s">
        <v>405</v>
      </c>
      <c r="D15" s="1">
        <v>1</v>
      </c>
      <c r="E15" s="1">
        <v>4</v>
      </c>
      <c r="F15" s="1" t="s">
        <v>409</v>
      </c>
      <c r="G15" s="2">
        <v>52.49756666666669</v>
      </c>
      <c r="H15" s="6">
        <f>1+_xlfn.COUNTIFS(A:A,A15,O:O,"&lt;"&amp;O15)</f>
        <v>5</v>
      </c>
      <c r="I15" s="2">
        <f>_xlfn.AVERAGEIF(A:A,A15,G:G)</f>
        <v>50.29513636363636</v>
      </c>
      <c r="J15" s="2">
        <f t="shared" si="0"/>
        <v>2.202430303030333</v>
      </c>
      <c r="K15" s="2">
        <f t="shared" si="1"/>
        <v>92.20243030303033</v>
      </c>
      <c r="L15" s="2">
        <f t="shared" si="2"/>
        <v>252.6855469304787</v>
      </c>
      <c r="M15" s="2">
        <f>SUMIF(A:A,A15,L:L)</f>
        <v>3188.609450363164</v>
      </c>
      <c r="N15" s="3">
        <f t="shared" si="3"/>
        <v>0.07924631437747866</v>
      </c>
      <c r="O15" s="7">
        <f t="shared" si="4"/>
        <v>12.618883387265695</v>
      </c>
      <c r="P15" s="3">
        <f t="shared" si="5"/>
        <v>0.07924631437747866</v>
      </c>
      <c r="Q15" s="3">
        <f>IF(ISNUMBER(P15),SUMIF(A:A,A15,P:P),"")</f>
        <v>0.8827125738281548</v>
      </c>
      <c r="R15" s="3">
        <f t="shared" si="6"/>
        <v>0.08977589843747509</v>
      </c>
      <c r="S15" s="8">
        <f t="shared" si="7"/>
        <v>11.138847033610645</v>
      </c>
    </row>
    <row r="16" spans="1:19" ht="15">
      <c r="A16" s="1">
        <v>36</v>
      </c>
      <c r="B16" s="5">
        <v>0.5013888888888889</v>
      </c>
      <c r="C16" s="1" t="s">
        <v>405</v>
      </c>
      <c r="D16" s="1">
        <v>1</v>
      </c>
      <c r="E16" s="1">
        <v>1</v>
      </c>
      <c r="F16" s="1" t="s">
        <v>406</v>
      </c>
      <c r="G16" s="2">
        <v>51.7287333333334</v>
      </c>
      <c r="H16" s="6">
        <f>1+_xlfn.COUNTIFS(A:A,A16,O:O,"&lt;"&amp;O16)</f>
        <v>6</v>
      </c>
      <c r="I16" s="2">
        <f>_xlfn.AVERAGEIF(A:A,A16,G:G)</f>
        <v>50.29513636363636</v>
      </c>
      <c r="J16" s="2">
        <f t="shared" si="0"/>
        <v>1.4335969696970423</v>
      </c>
      <c r="K16" s="2">
        <f t="shared" si="1"/>
        <v>91.43359696969705</v>
      </c>
      <c r="L16" s="2">
        <f t="shared" si="2"/>
        <v>241.2939303077571</v>
      </c>
      <c r="M16" s="2">
        <f>SUMIF(A:A,A16,L:L)</f>
        <v>3188.609450363164</v>
      </c>
      <c r="N16" s="3">
        <f t="shared" si="3"/>
        <v>0.07567371735672274</v>
      </c>
      <c r="O16" s="7">
        <f t="shared" si="4"/>
        <v>13.214627679595042</v>
      </c>
      <c r="P16" s="3">
        <f t="shared" si="5"/>
        <v>0.07567371735672274</v>
      </c>
      <c r="Q16" s="3">
        <f>IF(ISNUMBER(P16),SUMIF(A:A,A16,P:P),"")</f>
        <v>0.8827125738281548</v>
      </c>
      <c r="R16" s="3">
        <f t="shared" si="6"/>
        <v>0.08572860475810418</v>
      </c>
      <c r="S16" s="8">
        <f t="shared" si="7"/>
        <v>11.664718011236117</v>
      </c>
    </row>
    <row r="17" spans="1:19" ht="15">
      <c r="A17" s="1">
        <v>36</v>
      </c>
      <c r="B17" s="5">
        <v>0.5013888888888889</v>
      </c>
      <c r="C17" s="1" t="s">
        <v>405</v>
      </c>
      <c r="D17" s="1">
        <v>1</v>
      </c>
      <c r="E17" s="1">
        <v>6</v>
      </c>
      <c r="F17" s="1" t="s">
        <v>411</v>
      </c>
      <c r="G17" s="2">
        <v>49.5230333333333</v>
      </c>
      <c r="H17" s="6">
        <f>1+_xlfn.COUNTIFS(A:A,A17,O:O,"&lt;"&amp;O17)</f>
        <v>7</v>
      </c>
      <c r="I17" s="2">
        <f>_xlfn.AVERAGEIF(A:A,A17,G:G)</f>
        <v>50.29513636363636</v>
      </c>
      <c r="J17" s="2">
        <f t="shared" si="0"/>
        <v>-0.7721030303030574</v>
      </c>
      <c r="K17" s="2">
        <f t="shared" si="1"/>
        <v>89.22789696969694</v>
      </c>
      <c r="L17" s="2">
        <f t="shared" si="2"/>
        <v>211.38345748651426</v>
      </c>
      <c r="M17" s="2">
        <f>SUMIF(A:A,A17,L:L)</f>
        <v>3188.609450363164</v>
      </c>
      <c r="N17" s="3">
        <f t="shared" si="3"/>
        <v>0.06629330458217106</v>
      </c>
      <c r="O17" s="7">
        <f t="shared" si="4"/>
        <v>15.084479591155278</v>
      </c>
      <c r="P17" s="3">
        <f t="shared" si="5"/>
        <v>0.06629330458217106</v>
      </c>
      <c r="Q17" s="3">
        <f>IF(ISNUMBER(P17),SUMIF(A:A,A17,P:P),"")</f>
        <v>0.8827125738281548</v>
      </c>
      <c r="R17" s="3">
        <f t="shared" si="6"/>
        <v>0.07510180159173414</v>
      </c>
      <c r="S17" s="8">
        <f t="shared" si="7"/>
        <v>13.315259804766947</v>
      </c>
    </row>
    <row r="18" spans="1:19" ht="15">
      <c r="A18" s="1">
        <v>36</v>
      </c>
      <c r="B18" s="5">
        <v>0.5013888888888889</v>
      </c>
      <c r="C18" s="1" t="s">
        <v>405</v>
      </c>
      <c r="D18" s="1">
        <v>1</v>
      </c>
      <c r="E18" s="1">
        <v>7</v>
      </c>
      <c r="F18" s="1" t="s">
        <v>412</v>
      </c>
      <c r="G18" s="2">
        <v>35.1445666666667</v>
      </c>
      <c r="H18" s="6">
        <f>1+_xlfn.COUNTIFS(A:A,A18,O:O,"&lt;"&amp;O18)</f>
        <v>10</v>
      </c>
      <c r="I18" s="2">
        <f>_xlfn.AVERAGEIF(A:A,A18,G:G)</f>
        <v>50.29513636363636</v>
      </c>
      <c r="J18" s="2">
        <f t="shared" si="0"/>
        <v>-15.150569696969661</v>
      </c>
      <c r="K18" s="2">
        <f t="shared" si="1"/>
        <v>74.84943030303035</v>
      </c>
      <c r="L18" s="2">
        <f t="shared" si="2"/>
        <v>89.20756257131795</v>
      </c>
      <c r="M18" s="2">
        <f>SUMIF(A:A,A18,L:L)</f>
        <v>3188.609450363164</v>
      </c>
      <c r="N18" s="3">
        <f t="shared" si="3"/>
        <v>0.02797694856018122</v>
      </c>
      <c r="O18" s="7">
        <f t="shared" si="4"/>
        <v>35.74371228688146</v>
      </c>
      <c r="P18" s="3">
        <f t="shared" si="5"/>
      </c>
      <c r="Q18" s="3">
        <f>IF(ISNUMBER(P18),SUMIF(A:A,A18,P:P),"")</f>
      </c>
      <c r="R18" s="3">
        <f t="shared" si="6"/>
      </c>
      <c r="S18" s="8">
        <f t="shared" si="7"/>
      </c>
    </row>
    <row r="19" spans="1:19" ht="15">
      <c r="A19" s="1">
        <v>36</v>
      </c>
      <c r="B19" s="5">
        <v>0.5013888888888889</v>
      </c>
      <c r="C19" s="1" t="s">
        <v>405</v>
      </c>
      <c r="D19" s="1">
        <v>1</v>
      </c>
      <c r="E19" s="1">
        <v>10</v>
      </c>
      <c r="F19" s="1" t="s">
        <v>414</v>
      </c>
      <c r="G19" s="2">
        <v>37.8122666666667</v>
      </c>
      <c r="H19" s="6">
        <f>1+_xlfn.COUNTIFS(A:A,A19,O:O,"&lt;"&amp;O19)</f>
        <v>8</v>
      </c>
      <c r="I19" s="2">
        <f>_xlfn.AVERAGEIF(A:A,A19,G:G)</f>
        <v>50.29513636363636</v>
      </c>
      <c r="J19" s="2">
        <f t="shared" si="0"/>
        <v>-12.482869696969658</v>
      </c>
      <c r="K19" s="2">
        <f t="shared" si="1"/>
        <v>77.51713030303034</v>
      </c>
      <c r="L19" s="2">
        <f t="shared" si="2"/>
        <v>104.6925351880905</v>
      </c>
      <c r="M19" s="2">
        <f>SUMIF(A:A,A19,L:L)</f>
        <v>3188.609450363164</v>
      </c>
      <c r="N19" s="3">
        <f t="shared" si="3"/>
        <v>0.03283328887335721</v>
      </c>
      <c r="O19" s="7">
        <f t="shared" si="4"/>
        <v>30.456894033891825</v>
      </c>
      <c r="P19" s="3">
        <f t="shared" si="5"/>
      </c>
      <c r="Q19" s="3">
        <f>IF(ISNUMBER(P19),SUMIF(A:A,A19,P:P),"")</f>
      </c>
      <c r="R19" s="3">
        <f t="shared" si="6"/>
      </c>
      <c r="S19" s="8">
        <f t="shared" si="7"/>
      </c>
    </row>
    <row r="20" spans="1:19" ht="15">
      <c r="A20" s="1">
        <v>36</v>
      </c>
      <c r="B20" s="5">
        <v>0.5013888888888889</v>
      </c>
      <c r="C20" s="1" t="s">
        <v>405</v>
      </c>
      <c r="D20" s="1">
        <v>1</v>
      </c>
      <c r="E20" s="1">
        <v>11</v>
      </c>
      <c r="F20" s="1" t="s">
        <v>415</v>
      </c>
      <c r="G20" s="2">
        <v>36.3625666666667</v>
      </c>
      <c r="H20" s="6">
        <f>1+_xlfn.COUNTIFS(A:A,A20,O:O,"&lt;"&amp;O20)</f>
        <v>9</v>
      </c>
      <c r="I20" s="2">
        <f>_xlfn.AVERAGEIF(A:A,A20,G:G)</f>
        <v>50.29513636363636</v>
      </c>
      <c r="J20" s="2">
        <f t="shared" si="0"/>
        <v>-13.932569696969658</v>
      </c>
      <c r="K20" s="2">
        <f t="shared" si="1"/>
        <v>76.06743030303033</v>
      </c>
      <c r="L20" s="2">
        <f t="shared" si="2"/>
        <v>95.97097655272115</v>
      </c>
      <c r="M20" s="2">
        <f>SUMIF(A:A,A20,L:L)</f>
        <v>3188.609450363164</v>
      </c>
      <c r="N20" s="3">
        <f t="shared" si="3"/>
        <v>0.030098065644819132</v>
      </c>
      <c r="O20" s="7">
        <f t="shared" si="4"/>
        <v>33.224726525644115</v>
      </c>
      <c r="P20" s="3">
        <f t="shared" si="5"/>
      </c>
      <c r="Q20" s="3">
        <f>IF(ISNUMBER(P20),SUMIF(A:A,A20,P:P),"")</f>
      </c>
      <c r="R20" s="3">
        <f t="shared" si="6"/>
      </c>
      <c r="S20" s="8">
        <f t="shared" si="7"/>
      </c>
    </row>
    <row r="21" spans="1:19" ht="15">
      <c r="A21" s="1">
        <v>36</v>
      </c>
      <c r="B21" s="5">
        <v>0.5013888888888889</v>
      </c>
      <c r="C21" s="1" t="s">
        <v>405</v>
      </c>
      <c r="D21" s="1">
        <v>1</v>
      </c>
      <c r="E21" s="1">
        <v>12</v>
      </c>
      <c r="F21" s="1" t="s">
        <v>416</v>
      </c>
      <c r="G21" s="2">
        <v>34.1644333333333</v>
      </c>
      <c r="H21" s="6">
        <f>1+_xlfn.COUNTIFS(A:A,A21,O:O,"&lt;"&amp;O21)</f>
        <v>11</v>
      </c>
      <c r="I21" s="2">
        <f>_xlfn.AVERAGEIF(A:A,A21,G:G)</f>
        <v>50.29513636363636</v>
      </c>
      <c r="J21" s="2">
        <f t="shared" si="0"/>
        <v>-16.13070303030306</v>
      </c>
      <c r="K21" s="2">
        <f t="shared" si="1"/>
        <v>73.86929696969693</v>
      </c>
      <c r="L21" s="2">
        <f t="shared" si="2"/>
        <v>84.11272118818827</v>
      </c>
      <c r="M21" s="2">
        <f>SUMIF(A:A,A21,L:L)</f>
        <v>3188.609450363164</v>
      </c>
      <c r="N21" s="3">
        <f t="shared" si="3"/>
        <v>0.026379123093487767</v>
      </c>
      <c r="O21" s="7">
        <f t="shared" si="4"/>
        <v>37.90876582424647</v>
      </c>
      <c r="P21" s="3">
        <f t="shared" si="5"/>
      </c>
      <c r="Q21" s="3">
        <f>IF(ISNUMBER(P21),SUMIF(A:A,A21,P:P),"")</f>
      </c>
      <c r="R21" s="3">
        <f t="shared" si="6"/>
      </c>
      <c r="S21" s="8">
        <f t="shared" si="7"/>
      </c>
    </row>
    <row r="22" spans="1:19" ht="15">
      <c r="A22" s="1">
        <v>23</v>
      </c>
      <c r="B22" s="5">
        <v>0.5069444444444444</v>
      </c>
      <c r="C22" s="1" t="s">
        <v>261</v>
      </c>
      <c r="D22" s="1">
        <v>1</v>
      </c>
      <c r="E22" s="1">
        <v>1</v>
      </c>
      <c r="F22" s="1" t="s">
        <v>262</v>
      </c>
      <c r="G22" s="2">
        <v>68.4708999999999</v>
      </c>
      <c r="H22" s="6">
        <f>1+_xlfn.COUNTIFS(A:A,A22,O:O,"&lt;"&amp;O22)</f>
        <v>1</v>
      </c>
      <c r="I22" s="2">
        <f>_xlfn.AVERAGEIF(A:A,A22,G:G)</f>
        <v>49.620033333333296</v>
      </c>
      <c r="J22" s="2">
        <f t="shared" si="0"/>
        <v>18.850866666666604</v>
      </c>
      <c r="K22" s="2">
        <f t="shared" si="1"/>
        <v>108.8508666666666</v>
      </c>
      <c r="L22" s="2">
        <f t="shared" si="2"/>
        <v>686.1196298097981</v>
      </c>
      <c r="M22" s="2">
        <f>SUMIF(A:A,A22,L:L)</f>
        <v>2620.687666200597</v>
      </c>
      <c r="N22" s="3">
        <f t="shared" si="3"/>
        <v>0.26180900481151803</v>
      </c>
      <c r="O22" s="7">
        <f t="shared" si="4"/>
        <v>3.81957832474067</v>
      </c>
      <c r="P22" s="3">
        <f t="shared" si="5"/>
        <v>0.26180900481151803</v>
      </c>
      <c r="Q22" s="3">
        <f>IF(ISNUMBER(P22),SUMIF(A:A,A22,P:P),"")</f>
        <v>0.909935562227628</v>
      </c>
      <c r="R22" s="3">
        <f t="shared" si="6"/>
        <v>0.2877225769378429</v>
      </c>
      <c r="S22" s="8">
        <f t="shared" si="7"/>
        <v>3.4755701503953627</v>
      </c>
    </row>
    <row r="23" spans="1:19" ht="15">
      <c r="A23" s="1">
        <v>23</v>
      </c>
      <c r="B23" s="5">
        <v>0.5069444444444444</v>
      </c>
      <c r="C23" s="1" t="s">
        <v>261</v>
      </c>
      <c r="D23" s="1">
        <v>1</v>
      </c>
      <c r="E23" s="1">
        <v>6</v>
      </c>
      <c r="F23" s="1" t="s">
        <v>267</v>
      </c>
      <c r="G23" s="2">
        <v>58.948866666666596</v>
      </c>
      <c r="H23" s="6">
        <f>1+_xlfn.COUNTIFS(A:A,A23,O:O,"&lt;"&amp;O23)</f>
        <v>2</v>
      </c>
      <c r="I23" s="2">
        <f>_xlfn.AVERAGEIF(A:A,A23,G:G)</f>
        <v>49.620033333333296</v>
      </c>
      <c r="J23" s="2">
        <f t="shared" si="0"/>
        <v>9.3288333333333</v>
      </c>
      <c r="K23" s="2">
        <f t="shared" si="1"/>
        <v>99.32883333333331</v>
      </c>
      <c r="L23" s="2">
        <f t="shared" si="2"/>
        <v>387.50548363135624</v>
      </c>
      <c r="M23" s="2">
        <f>SUMIF(A:A,A23,L:L)</f>
        <v>2620.687666200597</v>
      </c>
      <c r="N23" s="3">
        <f t="shared" si="3"/>
        <v>0.14786404676492843</v>
      </c>
      <c r="O23" s="7">
        <f t="shared" si="4"/>
        <v>6.762969240181705</v>
      </c>
      <c r="P23" s="3">
        <f t="shared" si="5"/>
        <v>0.14786404676492843</v>
      </c>
      <c r="Q23" s="3">
        <f>IF(ISNUMBER(P23),SUMIF(A:A,A23,P:P),"")</f>
        <v>0.909935562227628</v>
      </c>
      <c r="R23" s="3">
        <f t="shared" si="6"/>
        <v>0.1624994701854932</v>
      </c>
      <c r="S23" s="8">
        <f t="shared" si="7"/>
        <v>6.153866217892893</v>
      </c>
    </row>
    <row r="24" spans="1:19" ht="15">
      <c r="A24" s="1">
        <v>23</v>
      </c>
      <c r="B24" s="5">
        <v>0.5069444444444444</v>
      </c>
      <c r="C24" s="1" t="s">
        <v>261</v>
      </c>
      <c r="D24" s="1">
        <v>1</v>
      </c>
      <c r="E24" s="1">
        <v>4</v>
      </c>
      <c r="F24" s="1" t="s">
        <v>265</v>
      </c>
      <c r="G24" s="2">
        <v>57.0437666666667</v>
      </c>
      <c r="H24" s="6">
        <f>1+_xlfn.COUNTIFS(A:A,A24,O:O,"&lt;"&amp;O24)</f>
        <v>3</v>
      </c>
      <c r="I24" s="2">
        <f>_xlfn.AVERAGEIF(A:A,A24,G:G)</f>
        <v>49.620033333333296</v>
      </c>
      <c r="J24" s="2">
        <f t="shared" si="0"/>
        <v>7.423733333333402</v>
      </c>
      <c r="K24" s="2">
        <f t="shared" si="1"/>
        <v>97.4237333333334</v>
      </c>
      <c r="L24" s="2">
        <f t="shared" si="2"/>
        <v>345.64906591971965</v>
      </c>
      <c r="M24" s="2">
        <f>SUMIF(A:A,A24,L:L)</f>
        <v>2620.687666200597</v>
      </c>
      <c r="N24" s="3">
        <f t="shared" si="3"/>
        <v>0.13189250683231263</v>
      </c>
      <c r="O24" s="7">
        <f t="shared" si="4"/>
        <v>7.5819318626750665</v>
      </c>
      <c r="P24" s="3">
        <f t="shared" si="5"/>
        <v>0.13189250683231263</v>
      </c>
      <c r="Q24" s="3">
        <f>IF(ISNUMBER(P24),SUMIF(A:A,A24,P:P),"")</f>
        <v>0.909935562227628</v>
      </c>
      <c r="R24" s="3">
        <f t="shared" si="6"/>
        <v>0.14494708450499993</v>
      </c>
      <c r="S24" s="8">
        <f t="shared" si="7"/>
        <v>6.899069432234803</v>
      </c>
    </row>
    <row r="25" spans="1:19" ht="15">
      <c r="A25" s="1">
        <v>23</v>
      </c>
      <c r="B25" s="5">
        <v>0.5069444444444444</v>
      </c>
      <c r="C25" s="1" t="s">
        <v>261</v>
      </c>
      <c r="D25" s="1">
        <v>1</v>
      </c>
      <c r="E25" s="1">
        <v>7</v>
      </c>
      <c r="F25" s="1" t="s">
        <v>268</v>
      </c>
      <c r="G25" s="2">
        <v>54.646300000000004</v>
      </c>
      <c r="H25" s="6">
        <f>1+_xlfn.COUNTIFS(A:A,A25,O:O,"&lt;"&amp;O25)</f>
        <v>4</v>
      </c>
      <c r="I25" s="2">
        <f>_xlfn.AVERAGEIF(A:A,A25,G:G)</f>
        <v>49.620033333333296</v>
      </c>
      <c r="J25" s="2">
        <f t="shared" si="0"/>
        <v>5.026266666666707</v>
      </c>
      <c r="K25" s="2">
        <f t="shared" si="1"/>
        <v>95.02626666666671</v>
      </c>
      <c r="L25" s="2">
        <f t="shared" si="2"/>
        <v>299.33878734588353</v>
      </c>
      <c r="M25" s="2">
        <f>SUMIF(A:A,A25,L:L)</f>
        <v>2620.687666200597</v>
      </c>
      <c r="N25" s="3">
        <f t="shared" si="3"/>
        <v>0.11422146607033752</v>
      </c>
      <c r="O25" s="7">
        <f t="shared" si="4"/>
        <v>8.75492177087099</v>
      </c>
      <c r="P25" s="3">
        <f t="shared" si="5"/>
        <v>0.11422146607033752</v>
      </c>
      <c r="Q25" s="3">
        <f>IF(ISNUMBER(P25),SUMIF(A:A,A25,P:P),"")</f>
        <v>0.909935562227628</v>
      </c>
      <c r="R25" s="3">
        <f t="shared" si="6"/>
        <v>0.12552698324121997</v>
      </c>
      <c r="S25" s="8">
        <f t="shared" si="7"/>
        <v>7.966414663836393</v>
      </c>
    </row>
    <row r="26" spans="1:19" ht="15">
      <c r="A26" s="1">
        <v>23</v>
      </c>
      <c r="B26" s="5">
        <v>0.5069444444444444</v>
      </c>
      <c r="C26" s="1" t="s">
        <v>261</v>
      </c>
      <c r="D26" s="1">
        <v>1</v>
      </c>
      <c r="E26" s="1">
        <v>2</v>
      </c>
      <c r="F26" s="1" t="s">
        <v>263</v>
      </c>
      <c r="G26" s="2">
        <v>48.003833333333304</v>
      </c>
      <c r="H26" s="6">
        <f>1+_xlfn.COUNTIFS(A:A,A26,O:O,"&lt;"&amp;O26)</f>
        <v>5</v>
      </c>
      <c r="I26" s="2">
        <f>_xlfn.AVERAGEIF(A:A,A26,G:G)</f>
        <v>49.620033333333296</v>
      </c>
      <c r="J26" s="2">
        <f t="shared" si="0"/>
        <v>-1.616199999999992</v>
      </c>
      <c r="K26" s="2">
        <f t="shared" si="1"/>
        <v>88.38380000000001</v>
      </c>
      <c r="L26" s="2">
        <f t="shared" si="2"/>
        <v>200.94434918556095</v>
      </c>
      <c r="M26" s="2">
        <f>SUMIF(A:A,A26,L:L)</f>
        <v>2620.687666200597</v>
      </c>
      <c r="N26" s="3">
        <f t="shared" si="3"/>
        <v>0.07667619143523681</v>
      </c>
      <c r="O26" s="7">
        <f t="shared" si="4"/>
        <v>13.041857991142301</v>
      </c>
      <c r="P26" s="3">
        <f t="shared" si="5"/>
        <v>0.07667619143523681</v>
      </c>
      <c r="Q26" s="3">
        <f>IF(ISNUMBER(P26),SUMIF(A:A,A26,P:P),"")</f>
        <v>0.909935562227628</v>
      </c>
      <c r="R26" s="3">
        <f t="shared" si="6"/>
        <v>0.08426551793131877</v>
      </c>
      <c r="S26" s="8">
        <f t="shared" si="7"/>
        <v>11.867250383662952</v>
      </c>
    </row>
    <row r="27" spans="1:19" ht="15">
      <c r="A27" s="1">
        <v>23</v>
      </c>
      <c r="B27" s="5">
        <v>0.5069444444444444</v>
      </c>
      <c r="C27" s="1" t="s">
        <v>261</v>
      </c>
      <c r="D27" s="1">
        <v>1</v>
      </c>
      <c r="E27" s="1">
        <v>5</v>
      </c>
      <c r="F27" s="1" t="s">
        <v>266</v>
      </c>
      <c r="G27" s="2">
        <v>44.9012</v>
      </c>
      <c r="H27" s="6">
        <f>1+_xlfn.COUNTIFS(A:A,A27,O:O,"&lt;"&amp;O27)</f>
        <v>6</v>
      </c>
      <c r="I27" s="2">
        <f>_xlfn.AVERAGEIF(A:A,A27,G:G)</f>
        <v>49.620033333333296</v>
      </c>
      <c r="J27" s="2">
        <f t="shared" si="0"/>
        <v>-4.7188333333332935</v>
      </c>
      <c r="K27" s="2">
        <f t="shared" si="1"/>
        <v>85.2811666666667</v>
      </c>
      <c r="L27" s="2">
        <f t="shared" si="2"/>
        <v>166.8124287435969</v>
      </c>
      <c r="M27" s="2">
        <f>SUMIF(A:A,A27,L:L)</f>
        <v>2620.687666200597</v>
      </c>
      <c r="N27" s="3">
        <f t="shared" si="3"/>
        <v>0.06365215927674324</v>
      </c>
      <c r="O27" s="7">
        <f t="shared" si="4"/>
        <v>15.71038612613685</v>
      </c>
      <c r="P27" s="3">
        <f t="shared" si="5"/>
        <v>0.06365215927674324</v>
      </c>
      <c r="Q27" s="3">
        <f>IF(ISNUMBER(P27),SUMIF(A:A,A27,P:P),"")</f>
        <v>0.909935562227628</v>
      </c>
      <c r="R27" s="3">
        <f t="shared" si="6"/>
        <v>0.06995238115643634</v>
      </c>
      <c r="S27" s="8">
        <f t="shared" si="7"/>
        <v>14.295439032499463</v>
      </c>
    </row>
    <row r="28" spans="1:19" ht="15">
      <c r="A28" s="1">
        <v>23</v>
      </c>
      <c r="B28" s="5">
        <v>0.5069444444444444</v>
      </c>
      <c r="C28" s="1" t="s">
        <v>261</v>
      </c>
      <c r="D28" s="1">
        <v>1</v>
      </c>
      <c r="E28" s="1">
        <v>8</v>
      </c>
      <c r="F28" s="1" t="s">
        <v>269</v>
      </c>
      <c r="G28" s="2">
        <v>41.7125999999999</v>
      </c>
      <c r="H28" s="6">
        <f>1+_xlfn.COUNTIFS(A:A,A28,O:O,"&lt;"&amp;O28)</f>
        <v>8</v>
      </c>
      <c r="I28" s="2">
        <f>_xlfn.AVERAGEIF(A:A,A28,G:G)</f>
        <v>49.620033333333296</v>
      </c>
      <c r="J28" s="2">
        <f t="shared" si="0"/>
        <v>-7.907433333333394</v>
      </c>
      <c r="K28" s="2">
        <f t="shared" si="1"/>
        <v>82.09256666666661</v>
      </c>
      <c r="L28" s="2">
        <f t="shared" si="2"/>
        <v>137.76564267156172</v>
      </c>
      <c r="M28" s="2">
        <f>SUMIF(A:A,A28,L:L)</f>
        <v>2620.687666200597</v>
      </c>
      <c r="N28" s="3">
        <f t="shared" si="3"/>
        <v>0.05256850881100634</v>
      </c>
      <c r="O28" s="7">
        <f t="shared" si="4"/>
        <v>19.022795635980238</v>
      </c>
      <c r="P28" s="3">
        <f t="shared" si="5"/>
        <v>0.05256850881100634</v>
      </c>
      <c r="Q28" s="3">
        <f>IF(ISNUMBER(P28),SUMIF(A:A,A28,P:P),"")</f>
        <v>0.909935562227628</v>
      </c>
      <c r="R28" s="3">
        <f t="shared" si="6"/>
        <v>0.057771682955562835</v>
      </c>
      <c r="S28" s="8">
        <f t="shared" si="7"/>
        <v>17.309518242166945</v>
      </c>
    </row>
    <row r="29" spans="1:19" ht="15">
      <c r="A29" s="1">
        <v>23</v>
      </c>
      <c r="B29" s="5">
        <v>0.5069444444444444</v>
      </c>
      <c r="C29" s="1" t="s">
        <v>261</v>
      </c>
      <c r="D29" s="1">
        <v>1</v>
      </c>
      <c r="E29" s="1">
        <v>9</v>
      </c>
      <c r="F29" s="1" t="s">
        <v>270</v>
      </c>
      <c r="G29" s="2">
        <v>40.0627</v>
      </c>
      <c r="H29" s="6">
        <f>1+_xlfn.COUNTIFS(A:A,A29,O:O,"&lt;"&amp;O29)</f>
        <v>9</v>
      </c>
      <c r="I29" s="2">
        <f>_xlfn.AVERAGEIF(A:A,A29,G:G)</f>
        <v>49.620033333333296</v>
      </c>
      <c r="J29" s="2">
        <f t="shared" si="0"/>
        <v>-9.557333333333297</v>
      </c>
      <c r="K29" s="2">
        <f t="shared" si="1"/>
        <v>80.4426666666667</v>
      </c>
      <c r="L29" s="2">
        <f t="shared" si="2"/>
        <v>124.78097494954912</v>
      </c>
      <c r="M29" s="2">
        <f>SUMIF(A:A,A29,L:L)</f>
        <v>2620.687666200597</v>
      </c>
      <c r="N29" s="3">
        <f t="shared" si="3"/>
        <v>0.0476138292093591</v>
      </c>
      <c r="O29" s="7">
        <f t="shared" si="4"/>
        <v>21.002301570893973</v>
      </c>
      <c r="P29" s="3">
        <f t="shared" si="5"/>
      </c>
      <c r="Q29" s="3">
        <f>IF(ISNUMBER(P29),SUMIF(A:A,A29,P:P),"")</f>
      </c>
      <c r="R29" s="3">
        <f t="shared" si="6"/>
      </c>
      <c r="S29" s="8">
        <f t="shared" si="7"/>
      </c>
    </row>
    <row r="30" spans="1:19" ht="15">
      <c r="A30" s="1">
        <v>23</v>
      </c>
      <c r="B30" s="5">
        <v>0.5069444444444444</v>
      </c>
      <c r="C30" s="1" t="s">
        <v>261</v>
      </c>
      <c r="D30" s="1">
        <v>1</v>
      </c>
      <c r="E30" s="1">
        <v>10</v>
      </c>
      <c r="F30" s="1" t="s">
        <v>271</v>
      </c>
      <c r="G30" s="2">
        <v>44.2605</v>
      </c>
      <c r="H30" s="6">
        <f>1+_xlfn.COUNTIFS(A:A,A30,O:O,"&lt;"&amp;O30)</f>
        <v>7</v>
      </c>
      <c r="I30" s="2">
        <f>_xlfn.AVERAGEIF(A:A,A30,G:G)</f>
        <v>49.620033333333296</v>
      </c>
      <c r="J30" s="2">
        <f t="shared" si="0"/>
        <v>-5.359533333333296</v>
      </c>
      <c r="K30" s="2">
        <f t="shared" si="1"/>
        <v>84.6404666666667</v>
      </c>
      <c r="L30" s="2">
        <f t="shared" si="2"/>
        <v>160.52151765977277</v>
      </c>
      <c r="M30" s="2">
        <f>SUMIF(A:A,A30,L:L)</f>
        <v>2620.687666200597</v>
      </c>
      <c r="N30" s="3">
        <f t="shared" si="3"/>
        <v>0.06125167822554474</v>
      </c>
      <c r="O30" s="7">
        <f t="shared" si="4"/>
        <v>16.326083284081424</v>
      </c>
      <c r="P30" s="3">
        <f t="shared" si="5"/>
        <v>0.06125167822554474</v>
      </c>
      <c r="Q30" s="3">
        <f>IF(ISNUMBER(P30),SUMIF(A:A,A30,P:P),"")</f>
        <v>0.909935562227628</v>
      </c>
      <c r="R30" s="3">
        <f t="shared" si="6"/>
        <v>0.06731430308712577</v>
      </c>
      <c r="S30" s="8">
        <f t="shared" si="7"/>
        <v>14.855683772075707</v>
      </c>
    </row>
    <row r="31" spans="1:19" ht="15">
      <c r="A31" s="1">
        <v>23</v>
      </c>
      <c r="B31" s="5">
        <v>0.5069444444444444</v>
      </c>
      <c r="C31" s="1" t="s">
        <v>261</v>
      </c>
      <c r="D31" s="1">
        <v>1</v>
      </c>
      <c r="E31" s="1">
        <v>11</v>
      </c>
      <c r="F31" s="1" t="s">
        <v>272</v>
      </c>
      <c r="G31" s="2">
        <v>38.1496666666666</v>
      </c>
      <c r="H31" s="6">
        <f>1+_xlfn.COUNTIFS(A:A,A31,O:O,"&lt;"&amp;O31)</f>
        <v>10</v>
      </c>
      <c r="I31" s="2">
        <f>_xlfn.AVERAGEIF(A:A,A31,G:G)</f>
        <v>49.620033333333296</v>
      </c>
      <c r="J31" s="2">
        <f t="shared" si="0"/>
        <v>-11.470366666666699</v>
      </c>
      <c r="K31" s="2">
        <f t="shared" si="1"/>
        <v>78.5296333333333</v>
      </c>
      <c r="L31" s="2">
        <f t="shared" si="2"/>
        <v>111.24978628379857</v>
      </c>
      <c r="M31" s="2">
        <f>SUMIF(A:A,A31,L:L)</f>
        <v>2620.687666200597</v>
      </c>
      <c r="N31" s="3">
        <f t="shared" si="3"/>
        <v>0.042450608563013366</v>
      </c>
      <c r="O31" s="7">
        <f t="shared" si="4"/>
        <v>23.55678832061047</v>
      </c>
      <c r="P31" s="3">
        <f t="shared" si="5"/>
      </c>
      <c r="Q31" s="3">
        <f>IF(ISNUMBER(P31),SUMIF(A:A,A31,P:P),"")</f>
      </c>
      <c r="R31" s="3">
        <f t="shared" si="6"/>
      </c>
      <c r="S31" s="8">
        <f t="shared" si="7"/>
      </c>
    </row>
    <row r="32" spans="1:19" ht="15">
      <c r="A32" s="1">
        <v>44</v>
      </c>
      <c r="B32" s="5">
        <v>0.5208333333333334</v>
      </c>
      <c r="C32" s="1" t="s">
        <v>482</v>
      </c>
      <c r="D32" s="1">
        <v>2</v>
      </c>
      <c r="E32" s="1">
        <v>1</v>
      </c>
      <c r="F32" s="1" t="s">
        <v>492</v>
      </c>
      <c r="G32" s="2">
        <v>72.1994</v>
      </c>
      <c r="H32" s="6">
        <f>1+_xlfn.COUNTIFS(A:A,A32,O:O,"&lt;"&amp;O32)</f>
        <v>1</v>
      </c>
      <c r="I32" s="2">
        <f>_xlfn.AVERAGEIF(A:A,A32,G:G)</f>
        <v>46.797995238095226</v>
      </c>
      <c r="J32" s="2">
        <f t="shared" si="0"/>
        <v>25.40140476190477</v>
      </c>
      <c r="K32" s="2">
        <f t="shared" si="1"/>
        <v>115.40140476190477</v>
      </c>
      <c r="L32" s="2">
        <f t="shared" si="2"/>
        <v>1016.4630535859977</v>
      </c>
      <c r="M32" s="2">
        <f>SUMIF(A:A,A32,L:L)</f>
        <v>2066.3993113998727</v>
      </c>
      <c r="N32" s="3">
        <f t="shared" si="3"/>
        <v>0.491900596355406</v>
      </c>
      <c r="O32" s="7">
        <f t="shared" si="4"/>
        <v>2.0329310584480043</v>
      </c>
      <c r="P32" s="3">
        <f t="shared" si="5"/>
        <v>0.491900596355406</v>
      </c>
      <c r="Q32" s="3">
        <f>IF(ISNUMBER(P32),SUMIF(A:A,A32,P:P),"")</f>
        <v>1</v>
      </c>
      <c r="R32" s="3">
        <f t="shared" si="6"/>
        <v>0.491900596355406</v>
      </c>
      <c r="S32" s="8">
        <f t="shared" si="7"/>
        <v>2.0329310584480043</v>
      </c>
    </row>
    <row r="33" spans="1:19" ht="15">
      <c r="A33" s="1">
        <v>44</v>
      </c>
      <c r="B33" s="5">
        <v>0.5208333333333334</v>
      </c>
      <c r="C33" s="1" t="s">
        <v>482</v>
      </c>
      <c r="D33" s="1">
        <v>2</v>
      </c>
      <c r="E33" s="1">
        <v>5</v>
      </c>
      <c r="F33" s="1" t="s">
        <v>495</v>
      </c>
      <c r="G33" s="2">
        <v>45.249</v>
      </c>
      <c r="H33" s="6">
        <f>1+_xlfn.COUNTIFS(A:A,A33,O:O,"&lt;"&amp;O33)</f>
        <v>2</v>
      </c>
      <c r="I33" s="2">
        <f>_xlfn.AVERAGEIF(A:A,A33,G:G)</f>
        <v>46.797995238095226</v>
      </c>
      <c r="J33" s="2">
        <f t="shared" si="0"/>
        <v>-1.5489952380952232</v>
      </c>
      <c r="K33" s="2">
        <f t="shared" si="1"/>
        <v>88.45100476190478</v>
      </c>
      <c r="L33" s="2">
        <f t="shared" si="2"/>
        <v>201.756250022141</v>
      </c>
      <c r="M33" s="2">
        <f>SUMIF(A:A,A33,L:L)</f>
        <v>2066.3993113998727</v>
      </c>
      <c r="N33" s="3">
        <f t="shared" si="3"/>
        <v>0.09763662275199954</v>
      </c>
      <c r="O33" s="7">
        <f t="shared" si="4"/>
        <v>10.242058479839427</v>
      </c>
      <c r="P33" s="3">
        <f t="shared" si="5"/>
        <v>0.09763662275199954</v>
      </c>
      <c r="Q33" s="3">
        <f>IF(ISNUMBER(P33),SUMIF(A:A,A33,P:P),"")</f>
        <v>1</v>
      </c>
      <c r="R33" s="3">
        <f t="shared" si="6"/>
        <v>0.09763662275199954</v>
      </c>
      <c r="S33" s="8">
        <f t="shared" si="7"/>
        <v>10.242058479839427</v>
      </c>
    </row>
    <row r="34" spans="1:19" ht="15">
      <c r="A34" s="1">
        <v>44</v>
      </c>
      <c r="B34" s="5">
        <v>0.5208333333333334</v>
      </c>
      <c r="C34" s="1" t="s">
        <v>482</v>
      </c>
      <c r="D34" s="1">
        <v>2</v>
      </c>
      <c r="E34" s="1">
        <v>6</v>
      </c>
      <c r="F34" s="1" t="s">
        <v>496</v>
      </c>
      <c r="G34" s="2">
        <v>45.0360666666667</v>
      </c>
      <c r="H34" s="6">
        <f>1+_xlfn.COUNTIFS(A:A,A34,O:O,"&lt;"&amp;O34)</f>
        <v>3</v>
      </c>
      <c r="I34" s="2">
        <f>_xlfn.AVERAGEIF(A:A,A34,G:G)</f>
        <v>46.797995238095226</v>
      </c>
      <c r="J34" s="2">
        <f t="shared" si="0"/>
        <v>-1.7619285714285269</v>
      </c>
      <c r="K34" s="2">
        <f t="shared" si="1"/>
        <v>88.23807142857147</v>
      </c>
      <c r="L34" s="2">
        <f t="shared" si="2"/>
        <v>199.1950082228528</v>
      </c>
      <c r="M34" s="2">
        <f>SUMIF(A:A,A34,L:L)</f>
        <v>2066.3993113998727</v>
      </c>
      <c r="N34" s="3">
        <f t="shared" si="3"/>
        <v>0.096397151859245</v>
      </c>
      <c r="O34" s="7">
        <f t="shared" si="4"/>
        <v>10.373750476156777</v>
      </c>
      <c r="P34" s="3">
        <f t="shared" si="5"/>
        <v>0.096397151859245</v>
      </c>
      <c r="Q34" s="3">
        <f>IF(ISNUMBER(P34),SUMIF(A:A,A34,P:P),"")</f>
        <v>1</v>
      </c>
      <c r="R34" s="3">
        <f t="shared" si="6"/>
        <v>0.096397151859245</v>
      </c>
      <c r="S34" s="8">
        <f t="shared" si="7"/>
        <v>10.373750476156777</v>
      </c>
    </row>
    <row r="35" spans="1:19" ht="15">
      <c r="A35" s="1">
        <v>44</v>
      </c>
      <c r="B35" s="5">
        <v>0.5208333333333334</v>
      </c>
      <c r="C35" s="1" t="s">
        <v>482</v>
      </c>
      <c r="D35" s="1">
        <v>2</v>
      </c>
      <c r="E35" s="1">
        <v>4</v>
      </c>
      <c r="F35" s="1" t="s">
        <v>494</v>
      </c>
      <c r="G35" s="2">
        <v>44.9449</v>
      </c>
      <c r="H35" s="6">
        <f>1+_xlfn.COUNTIFS(A:A,A35,O:O,"&lt;"&amp;O35)</f>
        <v>4</v>
      </c>
      <c r="I35" s="2">
        <f>_xlfn.AVERAGEIF(A:A,A35,G:G)</f>
        <v>46.797995238095226</v>
      </c>
      <c r="J35" s="2">
        <f t="shared" si="0"/>
        <v>-1.8530952380952286</v>
      </c>
      <c r="K35" s="2">
        <f t="shared" si="1"/>
        <v>88.14690476190478</v>
      </c>
      <c r="L35" s="2">
        <f t="shared" si="2"/>
        <v>198.10838614863763</v>
      </c>
      <c r="M35" s="2">
        <f>SUMIF(A:A,A35,L:L)</f>
        <v>2066.3993113998727</v>
      </c>
      <c r="N35" s="3">
        <f t="shared" si="3"/>
        <v>0.09587129895742659</v>
      </c>
      <c r="O35" s="7">
        <f t="shared" si="4"/>
        <v>10.43065037059807</v>
      </c>
      <c r="P35" s="3">
        <f t="shared" si="5"/>
        <v>0.09587129895742659</v>
      </c>
      <c r="Q35" s="3">
        <f>IF(ISNUMBER(P35),SUMIF(A:A,A35,P:P),"")</f>
        <v>1</v>
      </c>
      <c r="R35" s="3">
        <f t="shared" si="6"/>
        <v>0.09587129895742659</v>
      </c>
      <c r="S35" s="8">
        <f t="shared" si="7"/>
        <v>10.43065037059807</v>
      </c>
    </row>
    <row r="36" spans="1:19" ht="15">
      <c r="A36" s="1">
        <v>44</v>
      </c>
      <c r="B36" s="5">
        <v>0.5208333333333334</v>
      </c>
      <c r="C36" s="1" t="s">
        <v>482</v>
      </c>
      <c r="D36" s="1">
        <v>2</v>
      </c>
      <c r="E36" s="1">
        <v>7</v>
      </c>
      <c r="F36" s="1" t="s">
        <v>497</v>
      </c>
      <c r="G36" s="2">
        <v>44.072133333333305</v>
      </c>
      <c r="H36" s="6">
        <f>1+_xlfn.COUNTIFS(A:A,A36,O:O,"&lt;"&amp;O36)</f>
        <v>5</v>
      </c>
      <c r="I36" s="2">
        <f>_xlfn.AVERAGEIF(A:A,A36,G:G)</f>
        <v>46.797995238095226</v>
      </c>
      <c r="J36" s="2">
        <f t="shared" si="0"/>
        <v>-2.7258619047619206</v>
      </c>
      <c r="K36" s="2">
        <f t="shared" si="1"/>
        <v>87.27413809523807</v>
      </c>
      <c r="L36" s="2">
        <f t="shared" si="2"/>
        <v>188.00118870601304</v>
      </c>
      <c r="M36" s="2">
        <f>SUMIF(A:A,A36,L:L)</f>
        <v>2066.3993113998727</v>
      </c>
      <c r="N36" s="3">
        <f t="shared" si="3"/>
        <v>0.0909800867958345</v>
      </c>
      <c r="O36" s="7">
        <f t="shared" si="4"/>
        <v>10.991416201262458</v>
      </c>
      <c r="P36" s="3">
        <f t="shared" si="5"/>
        <v>0.0909800867958345</v>
      </c>
      <c r="Q36" s="3">
        <f>IF(ISNUMBER(P36),SUMIF(A:A,A36,P:P),"")</f>
        <v>1</v>
      </c>
      <c r="R36" s="3">
        <f t="shared" si="6"/>
        <v>0.0909800867958345</v>
      </c>
      <c r="S36" s="8">
        <f t="shared" si="7"/>
        <v>10.991416201262458</v>
      </c>
    </row>
    <row r="37" spans="1:19" ht="15">
      <c r="A37" s="1">
        <v>44</v>
      </c>
      <c r="B37" s="5">
        <v>0.5208333333333334</v>
      </c>
      <c r="C37" s="1" t="s">
        <v>482</v>
      </c>
      <c r="D37" s="1">
        <v>2</v>
      </c>
      <c r="E37" s="1">
        <v>8</v>
      </c>
      <c r="F37" s="1" t="s">
        <v>498</v>
      </c>
      <c r="G37" s="2">
        <v>39.5111333333333</v>
      </c>
      <c r="H37" s="6">
        <f>1+_xlfn.COUNTIFS(A:A,A37,O:O,"&lt;"&amp;O37)</f>
        <v>6</v>
      </c>
      <c r="I37" s="2">
        <f>_xlfn.AVERAGEIF(A:A,A37,G:G)</f>
        <v>46.797995238095226</v>
      </c>
      <c r="J37" s="2">
        <f t="shared" si="0"/>
        <v>-7.286861904761928</v>
      </c>
      <c r="K37" s="2">
        <f t="shared" si="1"/>
        <v>82.71313809523807</v>
      </c>
      <c r="L37" s="2">
        <f t="shared" si="2"/>
        <v>142.99194295696321</v>
      </c>
      <c r="M37" s="2">
        <f>SUMIF(A:A,A37,L:L)</f>
        <v>2066.3993113998727</v>
      </c>
      <c r="N37" s="3">
        <f t="shared" si="3"/>
        <v>0.06919860172625299</v>
      </c>
      <c r="O37" s="7">
        <f t="shared" si="4"/>
        <v>14.451159056016213</v>
      </c>
      <c r="P37" s="3">
        <f t="shared" si="5"/>
        <v>0.06919860172625299</v>
      </c>
      <c r="Q37" s="3">
        <f>IF(ISNUMBER(P37),SUMIF(A:A,A37,P:P),"")</f>
        <v>1</v>
      </c>
      <c r="R37" s="3">
        <f t="shared" si="6"/>
        <v>0.06919860172625299</v>
      </c>
      <c r="S37" s="8">
        <f t="shared" si="7"/>
        <v>14.451159056016213</v>
      </c>
    </row>
    <row r="38" spans="1:19" ht="15">
      <c r="A38" s="1">
        <v>44</v>
      </c>
      <c r="B38" s="5">
        <v>0.5208333333333334</v>
      </c>
      <c r="C38" s="1" t="s">
        <v>482</v>
      </c>
      <c r="D38" s="1">
        <v>2</v>
      </c>
      <c r="E38" s="1">
        <v>3</v>
      </c>
      <c r="F38" s="1" t="s">
        <v>493</v>
      </c>
      <c r="G38" s="2">
        <v>36.5733333333333</v>
      </c>
      <c r="H38" s="6">
        <f>1+_xlfn.COUNTIFS(A:A,A38,O:O,"&lt;"&amp;O38)</f>
        <v>7</v>
      </c>
      <c r="I38" s="2">
        <f>_xlfn.AVERAGEIF(A:A,A38,G:G)</f>
        <v>46.797995238095226</v>
      </c>
      <c r="J38" s="2">
        <f t="shared" si="0"/>
        <v>-10.224661904761923</v>
      </c>
      <c r="K38" s="2">
        <f t="shared" si="1"/>
        <v>79.77533809523808</v>
      </c>
      <c r="L38" s="2">
        <f t="shared" si="2"/>
        <v>119.8834817572673</v>
      </c>
      <c r="M38" s="2">
        <f>SUMIF(A:A,A38,L:L)</f>
        <v>2066.3993113998727</v>
      </c>
      <c r="N38" s="3">
        <f t="shared" si="3"/>
        <v>0.0580156415538354</v>
      </c>
      <c r="O38" s="7">
        <f t="shared" si="4"/>
        <v>17.236730874932302</v>
      </c>
      <c r="P38" s="3">
        <f t="shared" si="5"/>
        <v>0.0580156415538354</v>
      </c>
      <c r="Q38" s="3">
        <f>IF(ISNUMBER(P38),SUMIF(A:A,A38,P:P),"")</f>
        <v>1</v>
      </c>
      <c r="R38" s="3">
        <f t="shared" si="6"/>
        <v>0.0580156415538354</v>
      </c>
      <c r="S38" s="8">
        <f t="shared" si="7"/>
        <v>17.236730874932302</v>
      </c>
    </row>
    <row r="39" spans="1:19" ht="15">
      <c r="A39" s="1">
        <v>37</v>
      </c>
      <c r="B39" s="5">
        <v>0.5256944444444445</v>
      </c>
      <c r="C39" s="1" t="s">
        <v>405</v>
      </c>
      <c r="D39" s="1">
        <v>2</v>
      </c>
      <c r="E39" s="1">
        <v>4</v>
      </c>
      <c r="F39" s="1" t="s">
        <v>420</v>
      </c>
      <c r="G39" s="2">
        <v>67.9343333333333</v>
      </c>
      <c r="H39" s="6">
        <f>1+_xlfn.COUNTIFS(A:A,A39,O:O,"&lt;"&amp;O39)</f>
        <v>1</v>
      </c>
      <c r="I39" s="2">
        <f>_xlfn.AVERAGEIF(A:A,A39,G:G)</f>
        <v>47.94885238095238</v>
      </c>
      <c r="J39" s="2">
        <f t="shared" si="0"/>
        <v>19.985480952380918</v>
      </c>
      <c r="K39" s="2">
        <f t="shared" si="1"/>
        <v>109.98548095238093</v>
      </c>
      <c r="L39" s="2">
        <f t="shared" si="2"/>
        <v>734.4550951657149</v>
      </c>
      <c r="M39" s="2">
        <f>SUMIF(A:A,A39,L:L)</f>
        <v>3763.5103432785477</v>
      </c>
      <c r="N39" s="3">
        <f t="shared" si="3"/>
        <v>0.1951516079867874</v>
      </c>
      <c r="O39" s="7">
        <f t="shared" si="4"/>
        <v>5.124221164847918</v>
      </c>
      <c r="P39" s="3">
        <f t="shared" si="5"/>
        <v>0.1951516079867874</v>
      </c>
      <c r="Q39" s="3">
        <f>IF(ISNUMBER(P39),SUMIF(A:A,A39,P:P),"")</f>
        <v>0.8042633604653573</v>
      </c>
      <c r="R39" s="3">
        <f t="shared" si="6"/>
        <v>0.24264639865462742</v>
      </c>
      <c r="S39" s="8">
        <f t="shared" si="7"/>
        <v>4.121223333808294</v>
      </c>
    </row>
    <row r="40" spans="1:19" ht="15">
      <c r="A40" s="1">
        <v>37</v>
      </c>
      <c r="B40" s="5">
        <v>0.5256944444444445</v>
      </c>
      <c r="C40" s="1" t="s">
        <v>405</v>
      </c>
      <c r="D40" s="1">
        <v>2</v>
      </c>
      <c r="E40" s="1">
        <v>8</v>
      </c>
      <c r="F40" s="1" t="s">
        <v>424</v>
      </c>
      <c r="G40" s="2">
        <v>62.495966666666604</v>
      </c>
      <c r="H40" s="6">
        <f>1+_xlfn.COUNTIFS(A:A,A40,O:O,"&lt;"&amp;O40)</f>
        <v>2</v>
      </c>
      <c r="I40" s="2">
        <f>_xlfn.AVERAGEIF(A:A,A40,G:G)</f>
        <v>47.94885238095238</v>
      </c>
      <c r="J40" s="2">
        <f t="shared" si="0"/>
        <v>14.547114285714223</v>
      </c>
      <c r="K40" s="2">
        <f t="shared" si="1"/>
        <v>104.54711428571423</v>
      </c>
      <c r="L40" s="2">
        <f t="shared" si="2"/>
        <v>529.9734214826977</v>
      </c>
      <c r="M40" s="2">
        <f>SUMIF(A:A,A40,L:L)</f>
        <v>3763.5103432785477</v>
      </c>
      <c r="N40" s="3">
        <f t="shared" si="3"/>
        <v>0.1408189092476404</v>
      </c>
      <c r="O40" s="7">
        <f t="shared" si="4"/>
        <v>7.101319029828774</v>
      </c>
      <c r="P40" s="3">
        <f t="shared" si="5"/>
        <v>0.1408189092476404</v>
      </c>
      <c r="Q40" s="3">
        <f>IF(ISNUMBER(P40),SUMIF(A:A,A40,P:P),"")</f>
        <v>0.8042633604653573</v>
      </c>
      <c r="R40" s="3">
        <f t="shared" si="6"/>
        <v>0.17509054393098392</v>
      </c>
      <c r="S40" s="8">
        <f t="shared" si="7"/>
        <v>5.711330706666682</v>
      </c>
    </row>
    <row r="41" spans="1:19" ht="15">
      <c r="A41" s="1">
        <v>37</v>
      </c>
      <c r="B41" s="5">
        <v>0.5256944444444445</v>
      </c>
      <c r="C41" s="1" t="s">
        <v>405</v>
      </c>
      <c r="D41" s="1">
        <v>2</v>
      </c>
      <c r="E41" s="1">
        <v>1</v>
      </c>
      <c r="F41" s="1" t="s">
        <v>417</v>
      </c>
      <c r="G41" s="2">
        <v>57.65956666666659</v>
      </c>
      <c r="H41" s="6">
        <f>1+_xlfn.COUNTIFS(A:A,A41,O:O,"&lt;"&amp;O41)</f>
        <v>3</v>
      </c>
      <c r="I41" s="2">
        <f>_xlfn.AVERAGEIF(A:A,A41,G:G)</f>
        <v>47.94885238095238</v>
      </c>
      <c r="J41" s="2">
        <f t="shared" si="0"/>
        <v>9.71071428571421</v>
      </c>
      <c r="K41" s="2">
        <f t="shared" si="1"/>
        <v>99.7107142857142</v>
      </c>
      <c r="L41" s="2">
        <f t="shared" si="2"/>
        <v>396.48684278924713</v>
      </c>
      <c r="M41" s="2">
        <f>SUMIF(A:A,A41,L:L)</f>
        <v>3763.5103432785477</v>
      </c>
      <c r="N41" s="3">
        <f t="shared" si="3"/>
        <v>0.10535027318241705</v>
      </c>
      <c r="O41" s="7">
        <f t="shared" si="4"/>
        <v>9.492144346588177</v>
      </c>
      <c r="P41" s="3">
        <f t="shared" si="5"/>
        <v>0.10535027318241705</v>
      </c>
      <c r="Q41" s="3">
        <f>IF(ISNUMBER(P41),SUMIF(A:A,A41,P:P),"")</f>
        <v>0.8042633604653573</v>
      </c>
      <c r="R41" s="3">
        <f t="shared" si="6"/>
        <v>0.13098977071572673</v>
      </c>
      <c r="S41" s="8">
        <f t="shared" si="7"/>
        <v>7.634183910209251</v>
      </c>
    </row>
    <row r="42" spans="1:19" ht="15">
      <c r="A42" s="1">
        <v>37</v>
      </c>
      <c r="B42" s="5">
        <v>0.5256944444444445</v>
      </c>
      <c r="C42" s="1" t="s">
        <v>405</v>
      </c>
      <c r="D42" s="1">
        <v>2</v>
      </c>
      <c r="E42" s="1">
        <v>3</v>
      </c>
      <c r="F42" s="1" t="s">
        <v>419</v>
      </c>
      <c r="G42" s="2">
        <v>54.8343666666667</v>
      </c>
      <c r="H42" s="6">
        <f>1+_xlfn.COUNTIFS(A:A,A42,O:O,"&lt;"&amp;O42)</f>
        <v>4</v>
      </c>
      <c r="I42" s="2">
        <f>_xlfn.AVERAGEIF(A:A,A42,G:G)</f>
        <v>47.94885238095238</v>
      </c>
      <c r="J42" s="2">
        <f t="shared" si="0"/>
        <v>6.885514285714322</v>
      </c>
      <c r="K42" s="2">
        <f t="shared" si="1"/>
        <v>96.88551428571432</v>
      </c>
      <c r="L42" s="2">
        <f t="shared" si="2"/>
        <v>334.6652763167319</v>
      </c>
      <c r="M42" s="2">
        <f>SUMIF(A:A,A42,L:L)</f>
        <v>3763.5103432785477</v>
      </c>
      <c r="N42" s="3">
        <f t="shared" si="3"/>
        <v>0.08892370308332706</v>
      </c>
      <c r="O42" s="7">
        <f t="shared" si="4"/>
        <v>11.245595553560534</v>
      </c>
      <c r="P42" s="3">
        <f t="shared" si="5"/>
        <v>0.08892370308332706</v>
      </c>
      <c r="Q42" s="3">
        <f>IF(ISNUMBER(P42),SUMIF(A:A,A42,P:P),"")</f>
        <v>0.8042633604653573</v>
      </c>
      <c r="R42" s="3">
        <f t="shared" si="6"/>
        <v>0.11056540364076095</v>
      </c>
      <c r="S42" s="8">
        <f t="shared" si="7"/>
        <v>9.044420470340876</v>
      </c>
    </row>
    <row r="43" spans="1:19" ht="15">
      <c r="A43" s="1">
        <v>37</v>
      </c>
      <c r="B43" s="5">
        <v>0.5256944444444445</v>
      </c>
      <c r="C43" s="1" t="s">
        <v>405</v>
      </c>
      <c r="D43" s="1">
        <v>2</v>
      </c>
      <c r="E43" s="1">
        <v>9</v>
      </c>
      <c r="F43" s="1" t="s">
        <v>425</v>
      </c>
      <c r="G43" s="2">
        <v>53.5948666666667</v>
      </c>
      <c r="H43" s="6">
        <f>1+_xlfn.COUNTIFS(A:A,A43,O:O,"&lt;"&amp;O43)</f>
        <v>5</v>
      </c>
      <c r="I43" s="2">
        <f>_xlfn.AVERAGEIF(A:A,A43,G:G)</f>
        <v>47.94885238095238</v>
      </c>
      <c r="J43" s="2">
        <f t="shared" si="0"/>
        <v>5.646014285714315</v>
      </c>
      <c r="K43" s="2">
        <f t="shared" si="1"/>
        <v>95.64601428571432</v>
      </c>
      <c r="L43" s="2">
        <f t="shared" si="2"/>
        <v>310.67919645561915</v>
      </c>
      <c r="M43" s="2">
        <f>SUMIF(A:A,A43,L:L)</f>
        <v>3763.5103432785477</v>
      </c>
      <c r="N43" s="3">
        <f t="shared" si="3"/>
        <v>0.08255037667439324</v>
      </c>
      <c r="O43" s="7">
        <f t="shared" si="4"/>
        <v>12.113815106433009</v>
      </c>
      <c r="P43" s="3">
        <f t="shared" si="5"/>
        <v>0.08255037667439324</v>
      </c>
      <c r="Q43" s="3">
        <f>IF(ISNUMBER(P43),SUMIF(A:A,A43,P:P),"")</f>
        <v>0.8042633604653573</v>
      </c>
      <c r="R43" s="3">
        <f t="shared" si="6"/>
        <v>0.10264097649136784</v>
      </c>
      <c r="S43" s="8">
        <f t="shared" si="7"/>
        <v>9.742697645555822</v>
      </c>
    </row>
    <row r="44" spans="1:19" ht="15">
      <c r="A44" s="1">
        <v>37</v>
      </c>
      <c r="B44" s="5">
        <v>0.5256944444444445</v>
      </c>
      <c r="C44" s="1" t="s">
        <v>405</v>
      </c>
      <c r="D44" s="1">
        <v>2</v>
      </c>
      <c r="E44" s="1">
        <v>6</v>
      </c>
      <c r="F44" s="1" t="s">
        <v>422</v>
      </c>
      <c r="G44" s="2">
        <v>50.475866666666704</v>
      </c>
      <c r="H44" s="6">
        <f>1+_xlfn.COUNTIFS(A:A,A44,O:O,"&lt;"&amp;O44)</f>
        <v>6</v>
      </c>
      <c r="I44" s="2">
        <f>_xlfn.AVERAGEIF(A:A,A44,G:G)</f>
        <v>47.94885238095238</v>
      </c>
      <c r="J44" s="2">
        <f t="shared" si="0"/>
        <v>2.5270142857143227</v>
      </c>
      <c r="K44" s="2">
        <f t="shared" si="1"/>
        <v>92.52701428571433</v>
      </c>
      <c r="L44" s="2">
        <f t="shared" si="2"/>
        <v>257.6548393227234</v>
      </c>
      <c r="M44" s="2">
        <f>SUMIF(A:A,A44,L:L)</f>
        <v>3763.5103432785477</v>
      </c>
      <c r="N44" s="3">
        <f t="shared" si="3"/>
        <v>0.06846130761481306</v>
      </c>
      <c r="O44" s="7">
        <f t="shared" si="4"/>
        <v>14.60679082594135</v>
      </c>
      <c r="P44" s="3">
        <f t="shared" si="5"/>
        <v>0.06846130761481306</v>
      </c>
      <c r="Q44" s="3">
        <f>IF(ISNUMBER(P44),SUMIF(A:A,A44,P:P),"")</f>
        <v>0.8042633604653573</v>
      </c>
      <c r="R44" s="3">
        <f t="shared" si="6"/>
        <v>0.08512299699342321</v>
      </c>
      <c r="S44" s="8">
        <f t="shared" si="7"/>
        <v>11.74770667528614</v>
      </c>
    </row>
    <row r="45" spans="1:19" ht="15">
      <c r="A45" s="1">
        <v>37</v>
      </c>
      <c r="B45" s="5">
        <v>0.5256944444444445</v>
      </c>
      <c r="C45" s="1" t="s">
        <v>405</v>
      </c>
      <c r="D45" s="1">
        <v>2</v>
      </c>
      <c r="E45" s="1">
        <v>11</v>
      </c>
      <c r="F45" s="1" t="s">
        <v>427</v>
      </c>
      <c r="G45" s="2">
        <v>50.1502</v>
      </c>
      <c r="H45" s="6">
        <f>1+_xlfn.COUNTIFS(A:A,A45,O:O,"&lt;"&amp;O45)</f>
        <v>7</v>
      </c>
      <c r="I45" s="2">
        <f>_xlfn.AVERAGEIF(A:A,A45,G:G)</f>
        <v>47.94885238095238</v>
      </c>
      <c r="J45" s="2">
        <f t="shared" si="0"/>
        <v>2.201347619047617</v>
      </c>
      <c r="K45" s="2">
        <f t="shared" si="1"/>
        <v>92.20134761904762</v>
      </c>
      <c r="L45" s="2">
        <f t="shared" si="2"/>
        <v>252.6691327479663</v>
      </c>
      <c r="M45" s="2">
        <f>SUMIF(A:A,A45,L:L)</f>
        <v>3763.5103432785477</v>
      </c>
      <c r="N45" s="3">
        <f t="shared" si="3"/>
        <v>0.06713655861188783</v>
      </c>
      <c r="O45" s="7">
        <f t="shared" si="4"/>
        <v>14.895014291407701</v>
      </c>
      <c r="P45" s="3">
        <f t="shared" si="5"/>
        <v>0.06713655861188783</v>
      </c>
      <c r="Q45" s="3">
        <f>IF(ISNUMBER(P45),SUMIF(A:A,A45,P:P),"")</f>
        <v>0.8042633604653573</v>
      </c>
      <c r="R45" s="3">
        <f t="shared" si="6"/>
        <v>0.08347583877629554</v>
      </c>
      <c r="S45" s="8">
        <f t="shared" si="7"/>
        <v>11.97951424818708</v>
      </c>
    </row>
    <row r="46" spans="1:19" ht="15">
      <c r="A46" s="1">
        <v>37</v>
      </c>
      <c r="B46" s="5">
        <v>0.5256944444444445</v>
      </c>
      <c r="C46" s="1" t="s">
        <v>405</v>
      </c>
      <c r="D46" s="1">
        <v>2</v>
      </c>
      <c r="E46" s="1">
        <v>2</v>
      </c>
      <c r="F46" s="1" t="s">
        <v>418</v>
      </c>
      <c r="G46" s="2">
        <v>47.0887</v>
      </c>
      <c r="H46" s="6">
        <f>1+_xlfn.COUNTIFS(A:A,A46,O:O,"&lt;"&amp;O46)</f>
        <v>8</v>
      </c>
      <c r="I46" s="2">
        <f>_xlfn.AVERAGEIF(A:A,A46,G:G)</f>
        <v>47.94885238095238</v>
      </c>
      <c r="J46" s="2">
        <f t="shared" si="0"/>
        <v>-0.8601523809523783</v>
      </c>
      <c r="K46" s="2">
        <f t="shared" si="1"/>
        <v>89.13984761904763</v>
      </c>
      <c r="L46" s="2">
        <f t="shared" si="2"/>
        <v>210.2696715506344</v>
      </c>
      <c r="M46" s="2">
        <f>SUMIF(A:A,A46,L:L)</f>
        <v>3763.5103432785477</v>
      </c>
      <c r="N46" s="3">
        <f t="shared" si="3"/>
        <v>0.05587062406409116</v>
      </c>
      <c r="O46" s="7">
        <f t="shared" si="4"/>
        <v>17.89849347043027</v>
      </c>
      <c r="P46" s="3">
        <f t="shared" si="5"/>
        <v>0.05587062406409116</v>
      </c>
      <c r="Q46" s="3">
        <f>IF(ISNUMBER(P46),SUMIF(A:A,A46,P:P),"")</f>
        <v>0.8042633604653573</v>
      </c>
      <c r="R46" s="3">
        <f t="shared" si="6"/>
        <v>0.06946807079681422</v>
      </c>
      <c r="S46" s="8">
        <f t="shared" si="7"/>
        <v>14.395102505795506</v>
      </c>
    </row>
    <row r="47" spans="1:19" ht="15">
      <c r="A47" s="1">
        <v>37</v>
      </c>
      <c r="B47" s="5">
        <v>0.5256944444444445</v>
      </c>
      <c r="C47" s="1" t="s">
        <v>405</v>
      </c>
      <c r="D47" s="1">
        <v>2</v>
      </c>
      <c r="E47" s="1">
        <v>5</v>
      </c>
      <c r="F47" s="1" t="s">
        <v>421</v>
      </c>
      <c r="G47" s="2">
        <v>36.7499333333333</v>
      </c>
      <c r="H47" s="6">
        <f>1+_xlfn.COUNTIFS(A:A,A47,O:O,"&lt;"&amp;O47)</f>
        <v>13</v>
      </c>
      <c r="I47" s="2">
        <f>_xlfn.AVERAGEIF(A:A,A47,G:G)</f>
        <v>47.94885238095238</v>
      </c>
      <c r="J47" s="2">
        <f t="shared" si="0"/>
        <v>-11.198919047619079</v>
      </c>
      <c r="K47" s="2">
        <f t="shared" si="1"/>
        <v>78.80108095238091</v>
      </c>
      <c r="L47" s="2">
        <f t="shared" si="2"/>
        <v>113.07653124702236</v>
      </c>
      <c r="M47" s="2">
        <f>SUMIF(A:A,A47,L:L)</f>
        <v>3763.5103432785477</v>
      </c>
      <c r="N47" s="3">
        <f t="shared" si="3"/>
        <v>0.030045495012115942</v>
      </c>
      <c r="O47" s="7">
        <f t="shared" si="4"/>
        <v>33.282859862909454</v>
      </c>
      <c r="P47" s="3">
        <f t="shared" si="5"/>
      </c>
      <c r="Q47" s="3">
        <f>IF(ISNUMBER(P47),SUMIF(A:A,A47,P:P),"")</f>
      </c>
      <c r="R47" s="3">
        <f t="shared" si="6"/>
      </c>
      <c r="S47" s="8">
        <f t="shared" si="7"/>
      </c>
    </row>
    <row r="48" spans="1:19" ht="15">
      <c r="A48" s="1">
        <v>37</v>
      </c>
      <c r="B48" s="5">
        <v>0.5256944444444445</v>
      </c>
      <c r="C48" s="1" t="s">
        <v>405</v>
      </c>
      <c r="D48" s="1">
        <v>2</v>
      </c>
      <c r="E48" s="1">
        <v>7</v>
      </c>
      <c r="F48" s="1" t="s">
        <v>423</v>
      </c>
      <c r="G48" s="2">
        <v>38.2304666666667</v>
      </c>
      <c r="H48" s="6">
        <f>1+_xlfn.COUNTIFS(A:A,A48,O:O,"&lt;"&amp;O48)</f>
        <v>11</v>
      </c>
      <c r="I48" s="2">
        <f>_xlfn.AVERAGEIF(A:A,A48,G:G)</f>
        <v>47.94885238095238</v>
      </c>
      <c r="J48" s="2">
        <f t="shared" si="0"/>
        <v>-9.71838571428568</v>
      </c>
      <c r="K48" s="2">
        <f t="shared" si="1"/>
        <v>80.28161428571431</v>
      </c>
      <c r="L48" s="2">
        <f t="shared" si="2"/>
        <v>123.5810056375806</v>
      </c>
      <c r="M48" s="2">
        <f>SUMIF(A:A,A48,L:L)</f>
        <v>3763.5103432785477</v>
      </c>
      <c r="N48" s="3">
        <f t="shared" si="3"/>
        <v>0.03283663238983532</v>
      </c>
      <c r="O48" s="7">
        <f t="shared" si="4"/>
        <v>30.453792828936777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37</v>
      </c>
      <c r="B49" s="5">
        <v>0.5256944444444445</v>
      </c>
      <c r="C49" s="1" t="s">
        <v>405</v>
      </c>
      <c r="D49" s="1">
        <v>2</v>
      </c>
      <c r="E49" s="1">
        <v>10</v>
      </c>
      <c r="F49" s="1" t="s">
        <v>426</v>
      </c>
      <c r="G49" s="2">
        <v>31.9965333333333</v>
      </c>
      <c r="H49" s="6">
        <f>1+_xlfn.COUNTIFS(A:A,A49,O:O,"&lt;"&amp;O49)</f>
        <v>14</v>
      </c>
      <c r="I49" s="2">
        <f>_xlfn.AVERAGEIF(A:A,A49,G:G)</f>
        <v>47.94885238095238</v>
      </c>
      <c r="J49" s="2">
        <f t="shared" si="0"/>
        <v>-15.952319047619081</v>
      </c>
      <c r="K49" s="2">
        <f t="shared" si="1"/>
        <v>74.04768095238092</v>
      </c>
      <c r="L49" s="2">
        <f t="shared" si="2"/>
        <v>85.01781792272466</v>
      </c>
      <c r="M49" s="2">
        <f>SUMIF(A:A,A49,L:L)</f>
        <v>3763.5103432785477</v>
      </c>
      <c r="N49" s="3">
        <f t="shared" si="3"/>
        <v>0.02259003169064288</v>
      </c>
      <c r="O49" s="7">
        <f t="shared" si="4"/>
        <v>44.26731284375376</v>
      </c>
      <c r="P49" s="3">
        <f t="shared" si="5"/>
      </c>
      <c r="Q49" s="3">
        <f>IF(ISNUMBER(P49),SUMIF(A:A,A49,P:P),"")</f>
      </c>
      <c r="R49" s="3">
        <f t="shared" si="6"/>
      </c>
      <c r="S49" s="8">
        <f t="shared" si="7"/>
      </c>
    </row>
    <row r="50" spans="1:19" ht="15">
      <c r="A50" s="1">
        <v>37</v>
      </c>
      <c r="B50" s="5">
        <v>0.5256944444444445</v>
      </c>
      <c r="C50" s="1" t="s">
        <v>405</v>
      </c>
      <c r="D50" s="1">
        <v>2</v>
      </c>
      <c r="E50" s="1">
        <v>12</v>
      </c>
      <c r="F50" s="1" t="s">
        <v>428</v>
      </c>
      <c r="G50" s="2">
        <v>41.327033333333304</v>
      </c>
      <c r="H50" s="6">
        <f>1+_xlfn.COUNTIFS(A:A,A50,O:O,"&lt;"&amp;O50)</f>
        <v>9</v>
      </c>
      <c r="I50" s="2">
        <f>_xlfn.AVERAGEIF(A:A,A50,G:G)</f>
        <v>47.94885238095238</v>
      </c>
      <c r="J50" s="2">
        <f t="shared" si="0"/>
        <v>-6.621819047619077</v>
      </c>
      <c r="K50" s="2">
        <f t="shared" si="1"/>
        <v>83.37818095238092</v>
      </c>
      <c r="L50" s="2">
        <f t="shared" si="2"/>
        <v>148.81305550258907</v>
      </c>
      <c r="M50" s="2">
        <f>SUMIF(A:A,A50,L:L)</f>
        <v>3763.5103432785477</v>
      </c>
      <c r="N50" s="3">
        <f t="shared" si="3"/>
        <v>0.03954102471602401</v>
      </c>
      <c r="O50" s="7">
        <f t="shared" si="4"/>
        <v>25.29018929534089</v>
      </c>
      <c r="P50" s="3">
        <f t="shared" si="5"/>
      </c>
      <c r="Q50" s="3">
        <f>IF(ISNUMBER(P50),SUMIF(A:A,A50,P:P),"")</f>
      </c>
      <c r="R50" s="3">
        <f t="shared" si="6"/>
      </c>
      <c r="S50" s="8">
        <f t="shared" si="7"/>
      </c>
    </row>
    <row r="51" spans="1:19" ht="15">
      <c r="A51" s="1">
        <v>37</v>
      </c>
      <c r="B51" s="5">
        <v>0.5256944444444445</v>
      </c>
      <c r="C51" s="1" t="s">
        <v>405</v>
      </c>
      <c r="D51" s="1">
        <v>2</v>
      </c>
      <c r="E51" s="1">
        <v>13</v>
      </c>
      <c r="F51" s="1" t="s">
        <v>429</v>
      </c>
      <c r="G51" s="2">
        <v>41.1275</v>
      </c>
      <c r="H51" s="6">
        <f>1+_xlfn.COUNTIFS(A:A,A51,O:O,"&lt;"&amp;O51)</f>
        <v>10</v>
      </c>
      <c r="I51" s="2">
        <f>_xlfn.AVERAGEIF(A:A,A51,G:G)</f>
        <v>47.94885238095238</v>
      </c>
      <c r="J51" s="2">
        <f t="shared" si="0"/>
        <v>-6.8213523809523835</v>
      </c>
      <c r="K51" s="2">
        <f t="shared" si="1"/>
        <v>83.17864761904761</v>
      </c>
      <c r="L51" s="2">
        <f t="shared" si="2"/>
        <v>147.0420877674785</v>
      </c>
      <c r="M51" s="2">
        <f>SUMIF(A:A,A51,L:L)</f>
        <v>3763.5103432785477</v>
      </c>
      <c r="N51" s="3">
        <f t="shared" si="3"/>
        <v>0.03907046197709772</v>
      </c>
      <c r="O51" s="7">
        <f t="shared" si="4"/>
        <v>25.594783102031883</v>
      </c>
      <c r="P51" s="3">
        <f t="shared" si="5"/>
      </c>
      <c r="Q51" s="3">
        <f>IF(ISNUMBER(P51),SUMIF(A:A,A51,P:P),"")</f>
      </c>
      <c r="R51" s="3">
        <f t="shared" si="6"/>
      </c>
      <c r="S51" s="8">
        <f t="shared" si="7"/>
      </c>
    </row>
    <row r="52" spans="1:19" ht="15">
      <c r="A52" s="1">
        <v>37</v>
      </c>
      <c r="B52" s="5">
        <v>0.5256944444444445</v>
      </c>
      <c r="C52" s="1" t="s">
        <v>405</v>
      </c>
      <c r="D52" s="1">
        <v>2</v>
      </c>
      <c r="E52" s="1">
        <v>14</v>
      </c>
      <c r="F52" s="1" t="s">
        <v>430</v>
      </c>
      <c r="G52" s="2">
        <v>37.6186</v>
      </c>
      <c r="H52" s="6">
        <f>1+_xlfn.COUNTIFS(A:A,A52,O:O,"&lt;"&amp;O52)</f>
        <v>12</v>
      </c>
      <c r="I52" s="2">
        <f>_xlfn.AVERAGEIF(A:A,A52,G:G)</f>
        <v>47.94885238095238</v>
      </c>
      <c r="J52" s="2">
        <f t="shared" si="0"/>
        <v>-10.33025238095238</v>
      </c>
      <c r="K52" s="2">
        <f t="shared" si="1"/>
        <v>79.66974761904763</v>
      </c>
      <c r="L52" s="2">
        <f t="shared" si="2"/>
        <v>119.12636936981707</v>
      </c>
      <c r="M52" s="2">
        <f>SUMIF(A:A,A52,L:L)</f>
        <v>3763.5103432785477</v>
      </c>
      <c r="N52" s="3">
        <f t="shared" si="3"/>
        <v>0.03165299374892676</v>
      </c>
      <c r="O52" s="7">
        <f t="shared" si="4"/>
        <v>31.59258830087459</v>
      </c>
      <c r="P52" s="3">
        <f t="shared" si="5"/>
      </c>
      <c r="Q52" s="3">
        <f>IF(ISNUMBER(P52),SUMIF(A:A,A52,P:P),"")</f>
      </c>
      <c r="R52" s="3">
        <f t="shared" si="6"/>
      </c>
      <c r="S52" s="8">
        <f t="shared" si="7"/>
      </c>
    </row>
    <row r="53" spans="1:19" ht="15">
      <c r="A53" s="1">
        <v>24</v>
      </c>
      <c r="B53" s="5">
        <v>0.53125</v>
      </c>
      <c r="C53" s="1" t="s">
        <v>261</v>
      </c>
      <c r="D53" s="1">
        <v>2</v>
      </c>
      <c r="E53" s="1">
        <v>11</v>
      </c>
      <c r="F53" s="1" t="s">
        <v>283</v>
      </c>
      <c r="G53" s="2">
        <v>74.2728</v>
      </c>
      <c r="H53" s="6">
        <f>1+_xlfn.COUNTIFS(A:A,A53,O:O,"&lt;"&amp;O53)</f>
        <v>1</v>
      </c>
      <c r="I53" s="2">
        <f>_xlfn.AVERAGEIF(A:A,A53,G:G)</f>
        <v>51.689530769230764</v>
      </c>
      <c r="J53" s="2">
        <f t="shared" si="0"/>
        <v>22.58326923076924</v>
      </c>
      <c r="K53" s="2">
        <f t="shared" si="1"/>
        <v>112.58326923076925</v>
      </c>
      <c r="L53" s="2">
        <f t="shared" si="2"/>
        <v>858.3364485880873</v>
      </c>
      <c r="M53" s="2">
        <f>SUMIF(A:A,A53,L:L)</f>
        <v>3882.096046731698</v>
      </c>
      <c r="N53" s="3">
        <f t="shared" si="3"/>
        <v>0.22110129122403166</v>
      </c>
      <c r="O53" s="7">
        <f t="shared" si="4"/>
        <v>4.522813930501864</v>
      </c>
      <c r="P53" s="3">
        <f t="shared" si="5"/>
        <v>0.22110129122403166</v>
      </c>
      <c r="Q53" s="3">
        <f>IF(ISNUMBER(P53),SUMIF(A:A,A53,P:P),"")</f>
        <v>0.8272750715505633</v>
      </c>
      <c r="R53" s="3">
        <f t="shared" si="6"/>
        <v>0.2672645397251256</v>
      </c>
      <c r="S53" s="8">
        <f t="shared" si="7"/>
        <v>3.7416112179658145</v>
      </c>
    </row>
    <row r="54" spans="1:19" ht="15">
      <c r="A54" s="1">
        <v>24</v>
      </c>
      <c r="B54" s="5">
        <v>0.53125</v>
      </c>
      <c r="C54" s="1" t="s">
        <v>261</v>
      </c>
      <c r="D54" s="1">
        <v>2</v>
      </c>
      <c r="E54" s="1">
        <v>4</v>
      </c>
      <c r="F54" s="1" t="s">
        <v>276</v>
      </c>
      <c r="G54" s="2">
        <v>67.0313666666667</v>
      </c>
      <c r="H54" s="6">
        <f>1+_xlfn.COUNTIFS(A:A,A54,O:O,"&lt;"&amp;O54)</f>
        <v>2</v>
      </c>
      <c r="I54" s="2">
        <f>_xlfn.AVERAGEIF(A:A,A54,G:G)</f>
        <v>51.689530769230764</v>
      </c>
      <c r="J54" s="2">
        <f t="shared" si="0"/>
        <v>15.341835897435935</v>
      </c>
      <c r="K54" s="2">
        <f t="shared" si="1"/>
        <v>105.34183589743594</v>
      </c>
      <c r="L54" s="2">
        <f t="shared" si="2"/>
        <v>555.8564924584832</v>
      </c>
      <c r="M54" s="2">
        <f>SUMIF(A:A,A54,L:L)</f>
        <v>3882.096046731698</v>
      </c>
      <c r="N54" s="3">
        <f t="shared" si="3"/>
        <v>0.1431846316441485</v>
      </c>
      <c r="O54" s="7">
        <f t="shared" si="4"/>
        <v>6.9839897516743505</v>
      </c>
      <c r="P54" s="3">
        <f t="shared" si="5"/>
        <v>0.1431846316441485</v>
      </c>
      <c r="Q54" s="3">
        <f>IF(ISNUMBER(P54),SUMIF(A:A,A54,P:P),"")</f>
        <v>0.8272750715505633</v>
      </c>
      <c r="R54" s="3">
        <f t="shared" si="6"/>
        <v>0.17307983350178466</v>
      </c>
      <c r="S54" s="8">
        <f t="shared" si="7"/>
        <v>5.7776806215248</v>
      </c>
    </row>
    <row r="55" spans="1:19" ht="15">
      <c r="A55" s="1">
        <v>24</v>
      </c>
      <c r="B55" s="5">
        <v>0.53125</v>
      </c>
      <c r="C55" s="1" t="s">
        <v>261</v>
      </c>
      <c r="D55" s="1">
        <v>2</v>
      </c>
      <c r="E55" s="1">
        <v>2</v>
      </c>
      <c r="F55" s="1" t="s">
        <v>274</v>
      </c>
      <c r="G55" s="2">
        <v>63.7112666666667</v>
      </c>
      <c r="H55" s="6">
        <f>1+_xlfn.COUNTIFS(A:A,A55,O:O,"&lt;"&amp;O55)</f>
        <v>3</v>
      </c>
      <c r="I55" s="2">
        <f>_xlfn.AVERAGEIF(A:A,A55,G:G)</f>
        <v>51.689530769230764</v>
      </c>
      <c r="J55" s="2">
        <f t="shared" si="0"/>
        <v>12.021735897435939</v>
      </c>
      <c r="K55" s="2">
        <f t="shared" si="1"/>
        <v>102.02173589743595</v>
      </c>
      <c r="L55" s="2">
        <f t="shared" si="2"/>
        <v>455.4582950294106</v>
      </c>
      <c r="M55" s="2">
        <f>SUMIF(A:A,A55,L:L)</f>
        <v>3882.096046731698</v>
      </c>
      <c r="N55" s="3">
        <f t="shared" si="3"/>
        <v>0.1173227786089571</v>
      </c>
      <c r="O55" s="7">
        <f t="shared" si="4"/>
        <v>8.523494003948302</v>
      </c>
      <c r="P55" s="3">
        <f t="shared" si="5"/>
        <v>0.1173227786089571</v>
      </c>
      <c r="Q55" s="3">
        <f>IF(ISNUMBER(P55),SUMIF(A:A,A55,P:P),"")</f>
        <v>0.8272750715505633</v>
      </c>
      <c r="R55" s="3">
        <f t="shared" si="6"/>
        <v>0.14181834149681166</v>
      </c>
      <c r="S55" s="8">
        <f t="shared" si="7"/>
        <v>7.05127411197713</v>
      </c>
    </row>
    <row r="56" spans="1:19" ht="15">
      <c r="A56" s="1">
        <v>24</v>
      </c>
      <c r="B56" s="5">
        <v>0.53125</v>
      </c>
      <c r="C56" s="1" t="s">
        <v>261</v>
      </c>
      <c r="D56" s="1">
        <v>2</v>
      </c>
      <c r="E56" s="1">
        <v>6</v>
      </c>
      <c r="F56" s="1" t="s">
        <v>278</v>
      </c>
      <c r="G56" s="2">
        <v>61.2992999999999</v>
      </c>
      <c r="H56" s="6">
        <f>1+_xlfn.COUNTIFS(A:A,A56,O:O,"&lt;"&amp;O56)</f>
        <v>4</v>
      </c>
      <c r="I56" s="2">
        <f>_xlfn.AVERAGEIF(A:A,A56,G:G)</f>
        <v>51.689530769230764</v>
      </c>
      <c r="J56" s="2">
        <f t="shared" si="0"/>
        <v>9.609769230769139</v>
      </c>
      <c r="K56" s="2">
        <f t="shared" si="1"/>
        <v>99.60976923076913</v>
      </c>
      <c r="L56" s="2">
        <f t="shared" si="2"/>
        <v>394.0926972548306</v>
      </c>
      <c r="M56" s="2">
        <f>SUMIF(A:A,A56,L:L)</f>
        <v>3882.096046731698</v>
      </c>
      <c r="N56" s="3">
        <f t="shared" si="3"/>
        <v>0.10151544230509539</v>
      </c>
      <c r="O56" s="7">
        <f t="shared" si="4"/>
        <v>9.850718051295008</v>
      </c>
      <c r="P56" s="3">
        <f t="shared" si="5"/>
        <v>0.10151544230509539</v>
      </c>
      <c r="Q56" s="3">
        <f>IF(ISNUMBER(P56),SUMIF(A:A,A56,P:P),"")</f>
        <v>0.8272750715505633</v>
      </c>
      <c r="R56" s="3">
        <f t="shared" si="6"/>
        <v>0.12271062648464046</v>
      </c>
      <c r="S56" s="8">
        <f t="shared" si="7"/>
        <v>8.149253480709504</v>
      </c>
    </row>
    <row r="57" spans="1:19" ht="15">
      <c r="A57" s="1">
        <v>24</v>
      </c>
      <c r="B57" s="5">
        <v>0.53125</v>
      </c>
      <c r="C57" s="1" t="s">
        <v>261</v>
      </c>
      <c r="D57" s="1">
        <v>2</v>
      </c>
      <c r="E57" s="1">
        <v>12</v>
      </c>
      <c r="F57" s="1" t="s">
        <v>284</v>
      </c>
      <c r="G57" s="2">
        <v>59.9388</v>
      </c>
      <c r="H57" s="6">
        <f>1+_xlfn.COUNTIFS(A:A,A57,O:O,"&lt;"&amp;O57)</f>
        <v>5</v>
      </c>
      <c r="I57" s="2">
        <f>_xlfn.AVERAGEIF(A:A,A57,G:G)</f>
        <v>51.689530769230764</v>
      </c>
      <c r="J57" s="2">
        <f t="shared" si="0"/>
        <v>8.249269230769237</v>
      </c>
      <c r="K57" s="2">
        <f t="shared" si="1"/>
        <v>98.24926923076924</v>
      </c>
      <c r="L57" s="2">
        <f t="shared" si="2"/>
        <v>363.20091058676803</v>
      </c>
      <c r="M57" s="2">
        <f>SUMIF(A:A,A57,L:L)</f>
        <v>3882.096046731698</v>
      </c>
      <c r="N57" s="3">
        <f t="shared" si="3"/>
        <v>0.09355794040504063</v>
      </c>
      <c r="O57" s="7">
        <f t="shared" si="4"/>
        <v>10.688563639501869</v>
      </c>
      <c r="P57" s="3">
        <f t="shared" si="5"/>
        <v>0.09355794040504063</v>
      </c>
      <c r="Q57" s="3">
        <f>IF(ISNUMBER(P57),SUMIF(A:A,A57,P:P),"")</f>
        <v>0.8272750715505633</v>
      </c>
      <c r="R57" s="3">
        <f t="shared" si="6"/>
        <v>0.11309169540148815</v>
      </c>
      <c r="S57" s="8">
        <f t="shared" si="7"/>
        <v>8.842382249641659</v>
      </c>
    </row>
    <row r="58" spans="1:19" ht="15">
      <c r="A58" s="1">
        <v>24</v>
      </c>
      <c r="B58" s="5">
        <v>0.53125</v>
      </c>
      <c r="C58" s="1" t="s">
        <v>261</v>
      </c>
      <c r="D58" s="1">
        <v>2</v>
      </c>
      <c r="E58" s="1">
        <v>3</v>
      </c>
      <c r="F58" s="1" t="s">
        <v>275</v>
      </c>
      <c r="G58" s="2">
        <v>56.64693333333331</v>
      </c>
      <c r="H58" s="6">
        <f>1+_xlfn.COUNTIFS(A:A,A58,O:O,"&lt;"&amp;O58)</f>
        <v>6</v>
      </c>
      <c r="I58" s="2">
        <f>_xlfn.AVERAGEIF(A:A,A58,G:G)</f>
        <v>51.689530769230764</v>
      </c>
      <c r="J58" s="2">
        <f t="shared" si="0"/>
        <v>4.957402564102544</v>
      </c>
      <c r="K58" s="2">
        <f t="shared" si="1"/>
        <v>94.95740256410255</v>
      </c>
      <c r="L58" s="2">
        <f t="shared" si="2"/>
        <v>298.1045171918548</v>
      </c>
      <c r="M58" s="2">
        <f>SUMIF(A:A,A58,L:L)</f>
        <v>3882.096046731698</v>
      </c>
      <c r="N58" s="3">
        <f t="shared" si="3"/>
        <v>0.07678957800202453</v>
      </c>
      <c r="O58" s="7">
        <f t="shared" si="4"/>
        <v>13.022600540579027</v>
      </c>
      <c r="P58" s="3">
        <f t="shared" si="5"/>
        <v>0.07678957800202453</v>
      </c>
      <c r="Q58" s="3">
        <f>IF(ISNUMBER(P58),SUMIF(A:A,A58,P:P),"")</f>
        <v>0.8272750715505633</v>
      </c>
      <c r="R58" s="3">
        <f t="shared" si="6"/>
        <v>0.09282230378113251</v>
      </c>
      <c r="S58" s="8">
        <f t="shared" si="7"/>
        <v>10.77327279398192</v>
      </c>
    </row>
    <row r="59" spans="1:19" ht="15">
      <c r="A59" s="1">
        <v>24</v>
      </c>
      <c r="B59" s="5">
        <v>0.53125</v>
      </c>
      <c r="C59" s="1" t="s">
        <v>261</v>
      </c>
      <c r="D59" s="1">
        <v>2</v>
      </c>
      <c r="E59" s="1">
        <v>10</v>
      </c>
      <c r="F59" s="1" t="s">
        <v>282</v>
      </c>
      <c r="G59" s="2">
        <v>55.985866666666595</v>
      </c>
      <c r="H59" s="6">
        <f>1+_xlfn.COUNTIFS(A:A,A59,O:O,"&lt;"&amp;O59)</f>
        <v>7</v>
      </c>
      <c r="I59" s="2">
        <f>_xlfn.AVERAGEIF(A:A,A59,G:G)</f>
        <v>51.689530769230764</v>
      </c>
      <c r="J59" s="2">
        <f t="shared" si="0"/>
        <v>4.296335897435831</v>
      </c>
      <c r="K59" s="2">
        <f t="shared" si="1"/>
        <v>94.29633589743582</v>
      </c>
      <c r="L59" s="2">
        <f t="shared" si="2"/>
        <v>286.5119237166902</v>
      </c>
      <c r="M59" s="2">
        <f>SUMIF(A:A,A59,L:L)</f>
        <v>3882.096046731698</v>
      </c>
      <c r="N59" s="3">
        <f t="shared" si="3"/>
        <v>0.07380340936126555</v>
      </c>
      <c r="O59" s="7">
        <f t="shared" si="4"/>
        <v>13.549509550500968</v>
      </c>
      <c r="P59" s="3">
        <f t="shared" si="5"/>
        <v>0.07380340936126555</v>
      </c>
      <c r="Q59" s="3">
        <f>IF(ISNUMBER(P59),SUMIF(A:A,A59,P:P),"")</f>
        <v>0.8272750715505633</v>
      </c>
      <c r="R59" s="3">
        <f t="shared" si="6"/>
        <v>0.08921265960901695</v>
      </c>
      <c r="S59" s="8">
        <f t="shared" si="7"/>
        <v>11.20917148286573</v>
      </c>
    </row>
    <row r="60" spans="1:19" ht="15">
      <c r="A60" s="1">
        <v>24</v>
      </c>
      <c r="B60" s="5">
        <v>0.53125</v>
      </c>
      <c r="C60" s="1" t="s">
        <v>261</v>
      </c>
      <c r="D60" s="1">
        <v>2</v>
      </c>
      <c r="E60" s="1">
        <v>1</v>
      </c>
      <c r="F60" s="1" t="s">
        <v>273</v>
      </c>
      <c r="G60" s="2">
        <v>45.4648</v>
      </c>
      <c r="H60" s="6">
        <f>1+_xlfn.COUNTIFS(A:A,A60,O:O,"&lt;"&amp;O60)</f>
        <v>9</v>
      </c>
      <c r="I60" s="2">
        <f>_xlfn.AVERAGEIF(A:A,A60,G:G)</f>
        <v>51.689530769230764</v>
      </c>
      <c r="J60" s="2">
        <f t="shared" si="0"/>
        <v>-6.224730769230767</v>
      </c>
      <c r="K60" s="2">
        <f t="shared" si="1"/>
        <v>83.77526923076923</v>
      </c>
      <c r="L60" s="2">
        <f t="shared" si="2"/>
        <v>152.4011446187642</v>
      </c>
      <c r="M60" s="2">
        <f>SUMIF(A:A,A60,L:L)</f>
        <v>3882.096046731698</v>
      </c>
      <c r="N60" s="3">
        <f t="shared" si="3"/>
        <v>0.03925743793667067</v>
      </c>
      <c r="O60" s="7">
        <f t="shared" si="4"/>
        <v>25.472879855613105</v>
      </c>
      <c r="P60" s="3">
        <f t="shared" si="5"/>
      </c>
      <c r="Q60" s="3">
        <f>IF(ISNUMBER(P60),SUMIF(A:A,A60,P:P),"")</f>
      </c>
      <c r="R60" s="3">
        <f t="shared" si="6"/>
      </c>
      <c r="S60" s="8">
        <f t="shared" si="7"/>
      </c>
    </row>
    <row r="61" spans="1:19" ht="15">
      <c r="A61" s="1">
        <v>24</v>
      </c>
      <c r="B61" s="5">
        <v>0.53125</v>
      </c>
      <c r="C61" s="1" t="s">
        <v>261</v>
      </c>
      <c r="D61" s="1">
        <v>2</v>
      </c>
      <c r="E61" s="1">
        <v>5</v>
      </c>
      <c r="F61" s="1" t="s">
        <v>277</v>
      </c>
      <c r="G61" s="2">
        <v>32.0709666666667</v>
      </c>
      <c r="H61" s="6">
        <f>1+_xlfn.COUNTIFS(A:A,A61,O:O,"&lt;"&amp;O61)</f>
        <v>12</v>
      </c>
      <c r="I61" s="2">
        <f>_xlfn.AVERAGEIF(A:A,A61,G:G)</f>
        <v>51.689530769230764</v>
      </c>
      <c r="J61" s="2">
        <f t="shared" si="0"/>
        <v>-19.618564102564065</v>
      </c>
      <c r="K61" s="2">
        <f t="shared" si="1"/>
        <v>70.38143589743594</v>
      </c>
      <c r="L61" s="2">
        <f t="shared" si="2"/>
        <v>68.23012302008526</v>
      </c>
      <c r="M61" s="2">
        <f>SUMIF(A:A,A61,L:L)</f>
        <v>3882.096046731698</v>
      </c>
      <c r="N61" s="3">
        <f t="shared" si="3"/>
        <v>0.017575588599238183</v>
      </c>
      <c r="O61" s="7">
        <f t="shared" si="4"/>
        <v>56.89709874315931</v>
      </c>
      <c r="P61" s="3">
        <f t="shared" si="5"/>
      </c>
      <c r="Q61" s="3">
        <f>IF(ISNUMBER(P61),SUMIF(A:A,A61,P:P),"")</f>
      </c>
      <c r="R61" s="3">
        <f t="shared" si="6"/>
      </c>
      <c r="S61" s="8">
        <f t="shared" si="7"/>
      </c>
    </row>
    <row r="62" spans="1:19" ht="15">
      <c r="A62" s="1">
        <v>24</v>
      </c>
      <c r="B62" s="5">
        <v>0.53125</v>
      </c>
      <c r="C62" s="1" t="s">
        <v>261</v>
      </c>
      <c r="D62" s="1">
        <v>2</v>
      </c>
      <c r="E62" s="1">
        <v>7</v>
      </c>
      <c r="F62" s="1" t="s">
        <v>279</v>
      </c>
      <c r="G62" s="2">
        <v>38.3749333333334</v>
      </c>
      <c r="H62" s="6">
        <f>1+_xlfn.COUNTIFS(A:A,A62,O:O,"&lt;"&amp;O62)</f>
        <v>11</v>
      </c>
      <c r="I62" s="2">
        <f>_xlfn.AVERAGEIF(A:A,A62,G:G)</f>
        <v>51.689530769230764</v>
      </c>
      <c r="J62" s="2">
        <f aca="true" t="shared" si="8" ref="J62:J118">G62-I62</f>
        <v>-13.314597435897362</v>
      </c>
      <c r="K62" s="2">
        <f aca="true" t="shared" si="9" ref="K62:K118">90+J62</f>
        <v>76.68540256410265</v>
      </c>
      <c r="L62" s="2">
        <f aca="true" t="shared" si="10" ref="L62:L118">EXP(0.06*K62)</f>
        <v>99.5962142018093</v>
      </c>
      <c r="M62" s="2">
        <f>SUMIF(A:A,A62,L:L)</f>
        <v>3882.096046731698</v>
      </c>
      <c r="N62" s="3">
        <f aca="true" t="shared" si="11" ref="N62:N118">L62/M62</f>
        <v>0.025655267928174644</v>
      </c>
      <c r="O62" s="7">
        <f aca="true" t="shared" si="12" ref="O62:O118">1/N62</f>
        <v>38.97834950699536</v>
      </c>
      <c r="P62" s="3">
        <f aca="true" t="shared" si="13" ref="P62:P118">IF(O62&gt;21,"",N62)</f>
      </c>
      <c r="Q62" s="3">
        <f>IF(ISNUMBER(P62),SUMIF(A:A,A62,P:P),"")</f>
      </c>
      <c r="R62" s="3">
        <f aca="true" t="shared" si="14" ref="R62:R118">_xlfn.IFERROR(P62*(1/Q62),"")</f>
      </c>
      <c r="S62" s="8">
        <f aca="true" t="shared" si="15" ref="S62:S118">_xlfn.IFERROR(1/R62,"")</f>
      </c>
    </row>
    <row r="63" spans="1:19" ht="15">
      <c r="A63" s="1">
        <v>24</v>
      </c>
      <c r="B63" s="5">
        <v>0.53125</v>
      </c>
      <c r="C63" s="1" t="s">
        <v>261</v>
      </c>
      <c r="D63" s="1">
        <v>2</v>
      </c>
      <c r="E63" s="1">
        <v>8</v>
      </c>
      <c r="F63" s="1" t="s">
        <v>280</v>
      </c>
      <c r="G63" s="2">
        <v>48.4018333333333</v>
      </c>
      <c r="H63" s="6">
        <f>1+_xlfn.COUNTIFS(A:A,A63,O:O,"&lt;"&amp;O63)</f>
        <v>8</v>
      </c>
      <c r="I63" s="2">
        <f>_xlfn.AVERAGEIF(A:A,A63,G:G)</f>
        <v>51.689530769230764</v>
      </c>
      <c r="J63" s="2">
        <f t="shared" si="8"/>
        <v>-3.2876974358974635</v>
      </c>
      <c r="K63" s="2">
        <f t="shared" si="9"/>
        <v>86.71230256410254</v>
      </c>
      <c r="L63" s="2">
        <f t="shared" si="10"/>
        <v>181.76927332519014</v>
      </c>
      <c r="M63" s="2">
        <f>SUMIF(A:A,A63,L:L)</f>
        <v>3882.096046731698</v>
      </c>
      <c r="N63" s="3">
        <f t="shared" si="11"/>
        <v>0.046822456512434836</v>
      </c>
      <c r="O63" s="7">
        <f t="shared" si="12"/>
        <v>21.35727329330587</v>
      </c>
      <c r="P63" s="3">
        <f t="shared" si="13"/>
      </c>
      <c r="Q63" s="3">
        <f>IF(ISNUMBER(P63),SUMIF(A:A,A63,P:P),"")</f>
      </c>
      <c r="R63" s="3">
        <f t="shared" si="14"/>
      </c>
      <c r="S63" s="8">
        <f t="shared" si="15"/>
      </c>
    </row>
    <row r="64" spans="1:19" ht="15">
      <c r="A64" s="1">
        <v>24</v>
      </c>
      <c r="B64" s="5">
        <v>0.53125</v>
      </c>
      <c r="C64" s="1" t="s">
        <v>261</v>
      </c>
      <c r="D64" s="1">
        <v>2</v>
      </c>
      <c r="E64" s="1">
        <v>9</v>
      </c>
      <c r="F64" s="1" t="s">
        <v>281</v>
      </c>
      <c r="G64" s="2">
        <v>40.803</v>
      </c>
      <c r="H64" s="6">
        <f>1+_xlfn.COUNTIFS(A:A,A64,O:O,"&lt;"&amp;O64)</f>
        <v>10</v>
      </c>
      <c r="I64" s="2">
        <f>_xlfn.AVERAGEIF(A:A,A64,G:G)</f>
        <v>51.689530769230764</v>
      </c>
      <c r="J64" s="2">
        <f t="shared" si="8"/>
        <v>-10.886530769230767</v>
      </c>
      <c r="K64" s="2">
        <f t="shared" si="9"/>
        <v>79.11346923076923</v>
      </c>
      <c r="L64" s="2">
        <f t="shared" si="10"/>
        <v>115.21594542676115</v>
      </c>
      <c r="M64" s="2">
        <f>SUMIF(A:A,A64,L:L)</f>
        <v>3882.096046731698</v>
      </c>
      <c r="N64" s="3">
        <f t="shared" si="11"/>
        <v>0.029678798267693665</v>
      </c>
      <c r="O64" s="7">
        <f t="shared" si="12"/>
        <v>33.694086633168446</v>
      </c>
      <c r="P64" s="3">
        <f t="shared" si="13"/>
      </c>
      <c r="Q64" s="3">
        <f>IF(ISNUMBER(P64),SUMIF(A:A,A64,P:P),"")</f>
      </c>
      <c r="R64" s="3">
        <f t="shared" si="14"/>
      </c>
      <c r="S64" s="8">
        <f t="shared" si="15"/>
      </c>
    </row>
    <row r="65" spans="1:19" ht="15">
      <c r="A65" s="1">
        <v>24</v>
      </c>
      <c r="B65" s="5">
        <v>0.53125</v>
      </c>
      <c r="C65" s="1" t="s">
        <v>261</v>
      </c>
      <c r="D65" s="1">
        <v>2</v>
      </c>
      <c r="E65" s="1">
        <v>14</v>
      </c>
      <c r="F65" s="1" t="s">
        <v>285</v>
      </c>
      <c r="G65" s="2">
        <v>27.962033333333302</v>
      </c>
      <c r="H65" s="6">
        <f>1+_xlfn.COUNTIFS(A:A,A65,O:O,"&lt;"&amp;O65)</f>
        <v>13</v>
      </c>
      <c r="I65" s="2">
        <f>_xlfn.AVERAGEIF(A:A,A65,G:G)</f>
        <v>51.689530769230764</v>
      </c>
      <c r="J65" s="2">
        <f t="shared" si="8"/>
        <v>-23.72749743589746</v>
      </c>
      <c r="K65" s="2">
        <f t="shared" si="9"/>
        <v>66.27250256410254</v>
      </c>
      <c r="L65" s="2">
        <f t="shared" si="10"/>
        <v>53.322061312963974</v>
      </c>
      <c r="M65" s="2">
        <f>SUMIF(A:A,A65,L:L)</f>
        <v>3882.096046731698</v>
      </c>
      <c r="N65" s="3">
        <f t="shared" si="11"/>
        <v>0.013735379205224801</v>
      </c>
      <c r="O65" s="7">
        <f t="shared" si="12"/>
        <v>72.80468817487106</v>
      </c>
      <c r="P65" s="3">
        <f t="shared" si="13"/>
      </c>
      <c r="Q65" s="3">
        <f>IF(ISNUMBER(P65),SUMIF(A:A,A65,P:P),"")</f>
      </c>
      <c r="R65" s="3">
        <f t="shared" si="14"/>
      </c>
      <c r="S65" s="8">
        <f t="shared" si="15"/>
      </c>
    </row>
    <row r="66" spans="1:19" ht="15">
      <c r="A66" s="1">
        <v>66</v>
      </c>
      <c r="B66" s="5">
        <v>0.5340277777777778</v>
      </c>
      <c r="C66" s="1" t="s">
        <v>737</v>
      </c>
      <c r="D66" s="1">
        <v>2</v>
      </c>
      <c r="E66" s="1">
        <v>5</v>
      </c>
      <c r="F66" s="1" t="s">
        <v>742</v>
      </c>
      <c r="G66" s="2">
        <v>81.7273</v>
      </c>
      <c r="H66" s="6">
        <f>1+_xlfn.COUNTIFS(A:A,A66,O:O,"&lt;"&amp;O66)</f>
        <v>1</v>
      </c>
      <c r="I66" s="2">
        <f>_xlfn.AVERAGEIF(A:A,A66,G:G)</f>
        <v>49.79245714285714</v>
      </c>
      <c r="J66" s="2">
        <f t="shared" si="8"/>
        <v>31.93484285714286</v>
      </c>
      <c r="K66" s="2">
        <f t="shared" si="9"/>
        <v>121.93484285714285</v>
      </c>
      <c r="L66" s="2">
        <f t="shared" si="10"/>
        <v>1504.3114608913647</v>
      </c>
      <c r="M66" s="2">
        <f>SUMIF(A:A,A66,L:L)</f>
        <v>2716.204746667032</v>
      </c>
      <c r="N66" s="3">
        <f t="shared" si="11"/>
        <v>0.553828448587043</v>
      </c>
      <c r="O66" s="7">
        <f t="shared" si="12"/>
        <v>1.8056132770919475</v>
      </c>
      <c r="P66" s="3">
        <f t="shared" si="13"/>
        <v>0.553828448587043</v>
      </c>
      <c r="Q66" s="3">
        <f>IF(ISNUMBER(P66),SUMIF(A:A,A66,P:P),"")</f>
        <v>0.8998327955608267</v>
      </c>
      <c r="R66" s="3">
        <f t="shared" si="14"/>
        <v>0.6154792882847372</v>
      </c>
      <c r="S66" s="8">
        <f t="shared" si="15"/>
        <v>1.6247500428273929</v>
      </c>
    </row>
    <row r="67" spans="1:19" ht="15">
      <c r="A67" s="1">
        <v>66</v>
      </c>
      <c r="B67" s="5">
        <v>0.5340277777777778</v>
      </c>
      <c r="C67" s="1" t="s">
        <v>737</v>
      </c>
      <c r="D67" s="1">
        <v>2</v>
      </c>
      <c r="E67" s="1">
        <v>6</v>
      </c>
      <c r="F67" s="1" t="s">
        <v>743</v>
      </c>
      <c r="G67" s="2">
        <v>58.282500000000006</v>
      </c>
      <c r="H67" s="6">
        <f>1+_xlfn.COUNTIFS(A:A,A67,O:O,"&lt;"&amp;O67)</f>
        <v>2</v>
      </c>
      <c r="I67" s="2">
        <f>_xlfn.AVERAGEIF(A:A,A67,G:G)</f>
        <v>49.79245714285714</v>
      </c>
      <c r="J67" s="2">
        <f t="shared" si="8"/>
        <v>8.490042857142868</v>
      </c>
      <c r="K67" s="2">
        <f t="shared" si="9"/>
        <v>98.49004285714287</v>
      </c>
      <c r="L67" s="2">
        <f t="shared" si="10"/>
        <v>368.4859456040186</v>
      </c>
      <c r="M67" s="2">
        <f>SUMIF(A:A,A67,L:L)</f>
        <v>2716.204746667032</v>
      </c>
      <c r="N67" s="3">
        <f t="shared" si="11"/>
        <v>0.135662065260793</v>
      </c>
      <c r="O67" s="7">
        <f t="shared" si="12"/>
        <v>7.371257381919018</v>
      </c>
      <c r="P67" s="3">
        <f t="shared" si="13"/>
        <v>0.135662065260793</v>
      </c>
      <c r="Q67" s="3">
        <f>IF(ISNUMBER(P67),SUMIF(A:A,A67,P:P),"")</f>
        <v>0.8998327955608267</v>
      </c>
      <c r="R67" s="3">
        <f t="shared" si="14"/>
        <v>0.15076363734469217</v>
      </c>
      <c r="S67" s="8">
        <f t="shared" si="15"/>
        <v>6.63289913677057</v>
      </c>
    </row>
    <row r="68" spans="1:19" ht="15">
      <c r="A68" s="1">
        <v>66</v>
      </c>
      <c r="B68" s="5">
        <v>0.5340277777777778</v>
      </c>
      <c r="C68" s="1" t="s">
        <v>737</v>
      </c>
      <c r="D68" s="1">
        <v>2</v>
      </c>
      <c r="E68" s="1">
        <v>3</v>
      </c>
      <c r="F68" s="1" t="s">
        <v>740</v>
      </c>
      <c r="G68" s="2">
        <v>54.4354</v>
      </c>
      <c r="H68" s="6">
        <f>1+_xlfn.COUNTIFS(A:A,A68,O:O,"&lt;"&amp;O68)</f>
        <v>3</v>
      </c>
      <c r="I68" s="2">
        <f>_xlfn.AVERAGEIF(A:A,A68,G:G)</f>
        <v>49.79245714285714</v>
      </c>
      <c r="J68" s="2">
        <f t="shared" si="8"/>
        <v>4.642942857142863</v>
      </c>
      <c r="K68" s="2">
        <f t="shared" si="9"/>
        <v>94.64294285714286</v>
      </c>
      <c r="L68" s="2">
        <f t="shared" si="10"/>
        <v>292.5327339728324</v>
      </c>
      <c r="M68" s="2">
        <f>SUMIF(A:A,A68,L:L)</f>
        <v>2716.204746667032</v>
      </c>
      <c r="N68" s="3">
        <f t="shared" si="11"/>
        <v>0.10769907324983138</v>
      </c>
      <c r="O68" s="7">
        <f t="shared" si="12"/>
        <v>9.28513096561456</v>
      </c>
      <c r="P68" s="3">
        <f t="shared" si="13"/>
        <v>0.10769907324983138</v>
      </c>
      <c r="Q68" s="3">
        <f>IF(ISNUMBER(P68),SUMIF(A:A,A68,P:P),"")</f>
        <v>0.8998327955608267</v>
      </c>
      <c r="R68" s="3">
        <f t="shared" si="14"/>
        <v>0.11968787288165823</v>
      </c>
      <c r="S68" s="8">
        <f t="shared" si="15"/>
        <v>8.355065353937347</v>
      </c>
    </row>
    <row r="69" spans="1:19" ht="15">
      <c r="A69" s="1">
        <v>66</v>
      </c>
      <c r="B69" s="5">
        <v>0.5340277777777778</v>
      </c>
      <c r="C69" s="1" t="s">
        <v>737</v>
      </c>
      <c r="D69" s="1">
        <v>2</v>
      </c>
      <c r="E69" s="1">
        <v>7</v>
      </c>
      <c r="F69" s="1" t="s">
        <v>744</v>
      </c>
      <c r="G69" s="2">
        <v>53.6340333333333</v>
      </c>
      <c r="H69" s="6">
        <f>1+_xlfn.COUNTIFS(A:A,A69,O:O,"&lt;"&amp;O69)</f>
        <v>4</v>
      </c>
      <c r="I69" s="2">
        <f>_xlfn.AVERAGEIF(A:A,A69,G:G)</f>
        <v>49.79245714285714</v>
      </c>
      <c r="J69" s="2">
        <f t="shared" si="8"/>
        <v>3.841576190476161</v>
      </c>
      <c r="K69" s="2">
        <f t="shared" si="9"/>
        <v>93.84157619047616</v>
      </c>
      <c r="L69" s="2">
        <f t="shared" si="10"/>
        <v>278.79997004076705</v>
      </c>
      <c r="M69" s="2">
        <f>SUMIF(A:A,A69,L:L)</f>
        <v>2716.204746667032</v>
      </c>
      <c r="N69" s="3">
        <f t="shared" si="11"/>
        <v>0.10264320846315933</v>
      </c>
      <c r="O69" s="7">
        <f t="shared" si="12"/>
        <v>9.7424857910489</v>
      </c>
      <c r="P69" s="3">
        <f t="shared" si="13"/>
        <v>0.10264320846315933</v>
      </c>
      <c r="Q69" s="3">
        <f>IF(ISNUMBER(P69),SUMIF(A:A,A69,P:P),"")</f>
        <v>0.8998327955608267</v>
      </c>
      <c r="R69" s="3">
        <f t="shared" si="14"/>
        <v>0.11406920148891248</v>
      </c>
      <c r="S69" s="8">
        <f t="shared" si="15"/>
        <v>8.766608225071165</v>
      </c>
    </row>
    <row r="70" spans="1:19" ht="15">
      <c r="A70" s="1">
        <v>66</v>
      </c>
      <c r="B70" s="5">
        <v>0.5340277777777778</v>
      </c>
      <c r="C70" s="1" t="s">
        <v>737</v>
      </c>
      <c r="D70" s="1">
        <v>2</v>
      </c>
      <c r="E70" s="1">
        <v>1</v>
      </c>
      <c r="F70" s="1" t="s">
        <v>738</v>
      </c>
      <c r="G70" s="2">
        <v>39.956366666666696</v>
      </c>
      <c r="H70" s="6">
        <f>1+_xlfn.COUNTIFS(A:A,A70,O:O,"&lt;"&amp;O70)</f>
        <v>5</v>
      </c>
      <c r="I70" s="2">
        <f>_xlfn.AVERAGEIF(A:A,A70,G:G)</f>
        <v>49.79245714285714</v>
      </c>
      <c r="J70" s="2">
        <f t="shared" si="8"/>
        <v>-9.836090476190442</v>
      </c>
      <c r="K70" s="2">
        <f t="shared" si="9"/>
        <v>80.16390952380956</v>
      </c>
      <c r="L70" s="2">
        <f t="shared" si="10"/>
        <v>122.7113158803921</v>
      </c>
      <c r="M70" s="2">
        <f>SUMIF(A:A,A70,L:L)</f>
        <v>2716.204746667032</v>
      </c>
      <c r="N70" s="3">
        <f t="shared" si="11"/>
        <v>0.045177491141257756</v>
      </c>
      <c r="O70" s="7">
        <f t="shared" si="12"/>
        <v>22.13491663079013</v>
      </c>
      <c r="P70" s="3">
        <f t="shared" si="13"/>
      </c>
      <c r="Q70" s="3">
        <f>IF(ISNUMBER(P70),SUMIF(A:A,A70,P:P),"")</f>
      </c>
      <c r="R70" s="3">
        <f t="shared" si="14"/>
      </c>
      <c r="S70" s="8">
        <f t="shared" si="15"/>
      </c>
    </row>
    <row r="71" spans="1:19" ht="15">
      <c r="A71" s="1">
        <v>66</v>
      </c>
      <c r="B71" s="5">
        <v>0.5340277777777778</v>
      </c>
      <c r="C71" s="1" t="s">
        <v>737</v>
      </c>
      <c r="D71" s="1">
        <v>2</v>
      </c>
      <c r="E71" s="1">
        <v>2</v>
      </c>
      <c r="F71" s="1" t="s">
        <v>739</v>
      </c>
      <c r="G71" s="2">
        <v>23.2679333333333</v>
      </c>
      <c r="H71" s="6">
        <f>1+_xlfn.COUNTIFS(A:A,A71,O:O,"&lt;"&amp;O71)</f>
        <v>7</v>
      </c>
      <c r="I71" s="2">
        <f>_xlfn.AVERAGEIF(A:A,A71,G:G)</f>
        <v>49.79245714285714</v>
      </c>
      <c r="J71" s="2">
        <f t="shared" si="8"/>
        <v>-26.52452380952384</v>
      </c>
      <c r="K71" s="2">
        <f t="shared" si="9"/>
        <v>63.47547619047616</v>
      </c>
      <c r="L71" s="2">
        <f t="shared" si="10"/>
        <v>45.08405207424734</v>
      </c>
      <c r="M71" s="2">
        <f>SUMIF(A:A,A71,L:L)</f>
        <v>2716.204746667032</v>
      </c>
      <c r="N71" s="3">
        <f t="shared" si="11"/>
        <v>0.01659817881165569</v>
      </c>
      <c r="O71" s="7">
        <f t="shared" si="12"/>
        <v>60.24757362523249</v>
      </c>
      <c r="P71" s="3">
        <f t="shared" si="13"/>
      </c>
      <c r="Q71" s="3">
        <f>IF(ISNUMBER(P71),SUMIF(A:A,A71,P:P),"")</f>
      </c>
      <c r="R71" s="3">
        <f t="shared" si="14"/>
      </c>
      <c r="S71" s="8">
        <f t="shared" si="15"/>
      </c>
    </row>
    <row r="72" spans="1:19" ht="15">
      <c r="A72" s="1">
        <v>66</v>
      </c>
      <c r="B72" s="5">
        <v>0.5340277777777778</v>
      </c>
      <c r="C72" s="1" t="s">
        <v>737</v>
      </c>
      <c r="D72" s="1">
        <v>2</v>
      </c>
      <c r="E72" s="1">
        <v>4</v>
      </c>
      <c r="F72" s="1" t="s">
        <v>741</v>
      </c>
      <c r="G72" s="2">
        <v>37.243666666666705</v>
      </c>
      <c r="H72" s="6">
        <f>1+_xlfn.COUNTIFS(A:A,A72,O:O,"&lt;"&amp;O72)</f>
        <v>6</v>
      </c>
      <c r="I72" s="2">
        <f>_xlfn.AVERAGEIF(A:A,A72,G:G)</f>
        <v>49.79245714285714</v>
      </c>
      <c r="J72" s="2">
        <f t="shared" si="8"/>
        <v>-12.548790476190433</v>
      </c>
      <c r="K72" s="2">
        <f t="shared" si="9"/>
        <v>77.45120952380957</v>
      </c>
      <c r="L72" s="2">
        <f t="shared" si="10"/>
        <v>104.2792682034098</v>
      </c>
      <c r="M72" s="2">
        <f>SUMIF(A:A,A72,L:L)</f>
        <v>2716.204746667032</v>
      </c>
      <c r="N72" s="3">
        <f t="shared" si="11"/>
        <v>0.03839153448625975</v>
      </c>
      <c r="O72" s="7">
        <f t="shared" si="12"/>
        <v>26.047408976525745</v>
      </c>
      <c r="P72" s="3">
        <f t="shared" si="13"/>
      </c>
      <c r="Q72" s="3">
        <f>IF(ISNUMBER(P72),SUMIF(A:A,A72,P:P),"")</f>
      </c>
      <c r="R72" s="3">
        <f t="shared" si="14"/>
      </c>
      <c r="S72" s="8">
        <f t="shared" si="15"/>
      </c>
    </row>
    <row r="73" spans="1:19" ht="15">
      <c r="A73" s="1">
        <v>58</v>
      </c>
      <c r="B73" s="5">
        <v>0.5368055555555555</v>
      </c>
      <c r="C73" s="1" t="s">
        <v>637</v>
      </c>
      <c r="D73" s="1">
        <v>1</v>
      </c>
      <c r="E73" s="1">
        <v>8</v>
      </c>
      <c r="F73" s="1" t="s">
        <v>644</v>
      </c>
      <c r="G73" s="2">
        <v>74.4615</v>
      </c>
      <c r="H73" s="6">
        <f>1+_xlfn.COUNTIFS(A:A,A73,O:O,"&lt;"&amp;O73)</f>
        <v>1</v>
      </c>
      <c r="I73" s="2">
        <f>_xlfn.AVERAGEIF(A:A,A73,G:G)</f>
        <v>49.647612820512826</v>
      </c>
      <c r="J73" s="2">
        <f t="shared" si="8"/>
        <v>24.813887179487175</v>
      </c>
      <c r="K73" s="2">
        <f t="shared" si="9"/>
        <v>114.81388717948718</v>
      </c>
      <c r="L73" s="2">
        <f t="shared" si="10"/>
        <v>981.2558499086883</v>
      </c>
      <c r="M73" s="2">
        <f>SUMIF(A:A,A73,L:L)</f>
        <v>4373.272605432526</v>
      </c>
      <c r="N73" s="3">
        <f t="shared" si="11"/>
        <v>0.22437564232555773</v>
      </c>
      <c r="O73" s="7">
        <f t="shared" si="12"/>
        <v>4.456811753875898</v>
      </c>
      <c r="P73" s="3">
        <f t="shared" si="13"/>
        <v>0.22437564232555773</v>
      </c>
      <c r="Q73" s="3">
        <f>IF(ISNUMBER(P73),SUMIF(A:A,A73,P:P),"")</f>
        <v>0.8126543465168838</v>
      </c>
      <c r="R73" s="3">
        <f t="shared" si="14"/>
        <v>0.27610218697193184</v>
      </c>
      <c r="S73" s="8">
        <f t="shared" si="15"/>
        <v>3.6218474433947843</v>
      </c>
    </row>
    <row r="74" spans="1:19" ht="15">
      <c r="A74" s="1">
        <v>58</v>
      </c>
      <c r="B74" s="5">
        <v>0.5368055555555555</v>
      </c>
      <c r="C74" s="1" t="s">
        <v>637</v>
      </c>
      <c r="D74" s="1">
        <v>1</v>
      </c>
      <c r="E74" s="1">
        <v>7</v>
      </c>
      <c r="F74" s="1" t="s">
        <v>643</v>
      </c>
      <c r="G74" s="2">
        <v>73.3631666666668</v>
      </c>
      <c r="H74" s="6">
        <f>1+_xlfn.COUNTIFS(A:A,A74,O:O,"&lt;"&amp;O74)</f>
        <v>2</v>
      </c>
      <c r="I74" s="2">
        <f>_xlfn.AVERAGEIF(A:A,A74,G:G)</f>
        <v>49.647612820512826</v>
      </c>
      <c r="J74" s="2">
        <f t="shared" si="8"/>
        <v>23.715553846153973</v>
      </c>
      <c r="K74" s="2">
        <f t="shared" si="9"/>
        <v>113.71555384615397</v>
      </c>
      <c r="L74" s="2">
        <f t="shared" si="10"/>
        <v>918.6757498479931</v>
      </c>
      <c r="M74" s="2">
        <f>SUMIF(A:A,A74,L:L)</f>
        <v>4373.272605432526</v>
      </c>
      <c r="N74" s="3">
        <f t="shared" si="11"/>
        <v>0.21006596952287043</v>
      </c>
      <c r="O74" s="7">
        <f t="shared" si="12"/>
        <v>4.7604093241343755</v>
      </c>
      <c r="P74" s="3">
        <f t="shared" si="13"/>
        <v>0.21006596952287043</v>
      </c>
      <c r="Q74" s="3">
        <f>IF(ISNUMBER(P74),SUMIF(A:A,A74,P:P),"")</f>
        <v>0.8126543465168838</v>
      </c>
      <c r="R74" s="3">
        <f t="shared" si="14"/>
        <v>0.2584936269931168</v>
      </c>
      <c r="S74" s="8">
        <f t="shared" si="15"/>
        <v>3.8685673284573014</v>
      </c>
    </row>
    <row r="75" spans="1:19" ht="15">
      <c r="A75" s="1">
        <v>58</v>
      </c>
      <c r="B75" s="5">
        <v>0.5368055555555555</v>
      </c>
      <c r="C75" s="1" t="s">
        <v>637</v>
      </c>
      <c r="D75" s="1">
        <v>1</v>
      </c>
      <c r="E75" s="1">
        <v>9</v>
      </c>
      <c r="F75" s="1" t="s">
        <v>645</v>
      </c>
      <c r="G75" s="2">
        <v>66.8064666666667</v>
      </c>
      <c r="H75" s="6">
        <f>1+_xlfn.COUNTIFS(A:A,A75,O:O,"&lt;"&amp;O75)</f>
        <v>3</v>
      </c>
      <c r="I75" s="2">
        <f>_xlfn.AVERAGEIF(A:A,A75,G:G)</f>
        <v>49.647612820512826</v>
      </c>
      <c r="J75" s="2">
        <f t="shared" si="8"/>
        <v>17.158853846153868</v>
      </c>
      <c r="K75" s="2">
        <f t="shared" si="9"/>
        <v>107.15885384615387</v>
      </c>
      <c r="L75" s="2">
        <f t="shared" si="10"/>
        <v>619.8832976774502</v>
      </c>
      <c r="M75" s="2">
        <f>SUMIF(A:A,A75,L:L)</f>
        <v>4373.272605432526</v>
      </c>
      <c r="N75" s="3">
        <f t="shared" si="11"/>
        <v>0.14174357594525996</v>
      </c>
      <c r="O75" s="7">
        <f t="shared" si="12"/>
        <v>7.054993450893257</v>
      </c>
      <c r="P75" s="3">
        <f t="shared" si="13"/>
        <v>0.14174357594525996</v>
      </c>
      <c r="Q75" s="3">
        <f>IF(ISNUMBER(P75),SUMIF(A:A,A75,P:P),"")</f>
        <v>0.8126543465168838</v>
      </c>
      <c r="R75" s="3">
        <f t="shared" si="14"/>
        <v>0.1744204981524886</v>
      </c>
      <c r="S75" s="8">
        <f t="shared" si="15"/>
        <v>5.733271092516554</v>
      </c>
    </row>
    <row r="76" spans="1:19" ht="15">
      <c r="A76" s="1">
        <v>58</v>
      </c>
      <c r="B76" s="5">
        <v>0.5368055555555555</v>
      </c>
      <c r="C76" s="1" t="s">
        <v>637</v>
      </c>
      <c r="D76" s="1">
        <v>1</v>
      </c>
      <c r="E76" s="1">
        <v>2</v>
      </c>
      <c r="F76" s="1" t="s">
        <v>639</v>
      </c>
      <c r="G76" s="2">
        <v>57.4049333333333</v>
      </c>
      <c r="H76" s="6">
        <f>1+_xlfn.COUNTIFS(A:A,A76,O:O,"&lt;"&amp;O76)</f>
        <v>4</v>
      </c>
      <c r="I76" s="2">
        <f>_xlfn.AVERAGEIF(A:A,A76,G:G)</f>
        <v>49.647612820512826</v>
      </c>
      <c r="J76" s="2">
        <f t="shared" si="8"/>
        <v>7.7573205128204705</v>
      </c>
      <c r="K76" s="2">
        <f t="shared" si="9"/>
        <v>97.75732051282047</v>
      </c>
      <c r="L76" s="2">
        <f t="shared" si="10"/>
        <v>352.63701112232917</v>
      </c>
      <c r="M76" s="2">
        <f>SUMIF(A:A,A76,L:L)</f>
        <v>4373.272605432526</v>
      </c>
      <c r="N76" s="3">
        <f t="shared" si="11"/>
        <v>0.08063458259708753</v>
      </c>
      <c r="O76" s="7">
        <f t="shared" si="12"/>
        <v>12.401626793267724</v>
      </c>
      <c r="P76" s="3">
        <f t="shared" si="13"/>
        <v>0.08063458259708753</v>
      </c>
      <c r="Q76" s="3">
        <f>IF(ISNUMBER(P76),SUMIF(A:A,A76,P:P),"")</f>
        <v>0.8126543465168838</v>
      </c>
      <c r="R76" s="3">
        <f t="shared" si="14"/>
        <v>0.099223714169124</v>
      </c>
      <c r="S76" s="8">
        <f t="shared" si="15"/>
        <v>10.078235917429259</v>
      </c>
    </row>
    <row r="77" spans="1:19" ht="15">
      <c r="A77" s="1">
        <v>58</v>
      </c>
      <c r="B77" s="5">
        <v>0.5368055555555555</v>
      </c>
      <c r="C77" s="1" t="s">
        <v>637</v>
      </c>
      <c r="D77" s="1">
        <v>1</v>
      </c>
      <c r="E77" s="1">
        <v>1</v>
      </c>
      <c r="F77" s="1" t="s">
        <v>638</v>
      </c>
      <c r="G77" s="2">
        <v>57.165433333333304</v>
      </c>
      <c r="H77" s="6">
        <f>1+_xlfn.COUNTIFS(A:A,A77,O:O,"&lt;"&amp;O77)</f>
        <v>5</v>
      </c>
      <c r="I77" s="2">
        <f>_xlfn.AVERAGEIF(A:A,A77,G:G)</f>
        <v>49.647612820512826</v>
      </c>
      <c r="J77" s="2">
        <f t="shared" si="8"/>
        <v>7.517820512820478</v>
      </c>
      <c r="K77" s="2">
        <f t="shared" si="9"/>
        <v>97.51782051282048</v>
      </c>
      <c r="L77" s="2">
        <f t="shared" si="10"/>
        <v>347.60585272186194</v>
      </c>
      <c r="M77" s="2">
        <f>SUMIF(A:A,A77,L:L)</f>
        <v>4373.272605432526</v>
      </c>
      <c r="N77" s="3">
        <f t="shared" si="11"/>
        <v>0.07948414930504498</v>
      </c>
      <c r="O77" s="7">
        <f t="shared" si="12"/>
        <v>12.581124774477878</v>
      </c>
      <c r="P77" s="3">
        <f t="shared" si="13"/>
        <v>0.07948414930504498</v>
      </c>
      <c r="Q77" s="3">
        <f>IF(ISNUMBER(P77),SUMIF(A:A,A77,P:P),"")</f>
        <v>0.8126543465168838</v>
      </c>
      <c r="R77" s="3">
        <f t="shared" si="14"/>
        <v>0.09780806519490338</v>
      </c>
      <c r="S77" s="8">
        <f t="shared" si="15"/>
        <v>10.224105732050697</v>
      </c>
    </row>
    <row r="78" spans="1:19" ht="15">
      <c r="A78" s="1">
        <v>58</v>
      </c>
      <c r="B78" s="5">
        <v>0.5368055555555555</v>
      </c>
      <c r="C78" s="1" t="s">
        <v>637</v>
      </c>
      <c r="D78" s="1">
        <v>1</v>
      </c>
      <c r="E78" s="1">
        <v>11</v>
      </c>
      <c r="F78" s="1" t="s">
        <v>647</v>
      </c>
      <c r="G78" s="2">
        <v>56.495033333333296</v>
      </c>
      <c r="H78" s="6">
        <f>1+_xlfn.COUNTIFS(A:A,A78,O:O,"&lt;"&amp;O78)</f>
        <v>6</v>
      </c>
      <c r="I78" s="2">
        <f>_xlfn.AVERAGEIF(A:A,A78,G:G)</f>
        <v>49.647612820512826</v>
      </c>
      <c r="J78" s="2">
        <f t="shared" si="8"/>
        <v>6.84742051282047</v>
      </c>
      <c r="K78" s="2">
        <f t="shared" si="9"/>
        <v>96.84742051282046</v>
      </c>
      <c r="L78" s="2">
        <f t="shared" si="10"/>
        <v>333.9012300296362</v>
      </c>
      <c r="M78" s="2">
        <f>SUMIF(A:A,A78,L:L)</f>
        <v>4373.272605432526</v>
      </c>
      <c r="N78" s="3">
        <f t="shared" si="11"/>
        <v>0.07635042682106315</v>
      </c>
      <c r="O78" s="7">
        <f t="shared" si="12"/>
        <v>13.097503729005027</v>
      </c>
      <c r="P78" s="3">
        <f t="shared" si="13"/>
        <v>0.07635042682106315</v>
      </c>
      <c r="Q78" s="3">
        <f>IF(ISNUMBER(P78),SUMIF(A:A,A78,P:P),"")</f>
        <v>0.8126543465168838</v>
      </c>
      <c r="R78" s="3">
        <f t="shared" si="14"/>
        <v>0.09395190851843538</v>
      </c>
      <c r="S78" s="8">
        <f t="shared" si="15"/>
        <v>10.643743333897028</v>
      </c>
    </row>
    <row r="79" spans="1:19" ht="15">
      <c r="A79" s="1">
        <v>58</v>
      </c>
      <c r="B79" s="5">
        <v>0.5368055555555555</v>
      </c>
      <c r="C79" s="1" t="s">
        <v>637</v>
      </c>
      <c r="D79" s="1">
        <v>1</v>
      </c>
      <c r="E79" s="1">
        <v>4</v>
      </c>
      <c r="F79" s="1" t="s">
        <v>640</v>
      </c>
      <c r="G79" s="2">
        <v>39.7235666666667</v>
      </c>
      <c r="H79" s="6">
        <f>1+_xlfn.COUNTIFS(A:A,A79,O:O,"&lt;"&amp;O79)</f>
        <v>10</v>
      </c>
      <c r="I79" s="2">
        <f>_xlfn.AVERAGEIF(A:A,A79,G:G)</f>
        <v>49.647612820512826</v>
      </c>
      <c r="J79" s="2">
        <f t="shared" si="8"/>
        <v>-9.924046153846128</v>
      </c>
      <c r="K79" s="2">
        <f t="shared" si="9"/>
        <v>80.07595384615388</v>
      </c>
      <c r="L79" s="2">
        <f t="shared" si="10"/>
        <v>122.06543223674733</v>
      </c>
      <c r="M79" s="2">
        <f>SUMIF(A:A,A79,L:L)</f>
        <v>4373.272605432526</v>
      </c>
      <c r="N79" s="3">
        <f t="shared" si="11"/>
        <v>0.02791169068333777</v>
      </c>
      <c r="O79" s="7">
        <f t="shared" si="12"/>
        <v>35.82728152676765</v>
      </c>
      <c r="P79" s="3">
        <f t="shared" si="13"/>
      </c>
      <c r="Q79" s="3">
        <f>IF(ISNUMBER(P79),SUMIF(A:A,A79,P:P),"")</f>
      </c>
      <c r="R79" s="3">
        <f t="shared" si="14"/>
      </c>
      <c r="S79" s="8">
        <f t="shared" si="15"/>
      </c>
    </row>
    <row r="80" spans="1:19" ht="15">
      <c r="A80" s="1">
        <v>58</v>
      </c>
      <c r="B80" s="5">
        <v>0.5368055555555555</v>
      </c>
      <c r="C80" s="1" t="s">
        <v>637</v>
      </c>
      <c r="D80" s="1">
        <v>1</v>
      </c>
      <c r="E80" s="1">
        <v>5</v>
      </c>
      <c r="F80" s="1" t="s">
        <v>641</v>
      </c>
      <c r="G80" s="2">
        <v>33.074633333333296</v>
      </c>
      <c r="H80" s="6">
        <f>1+_xlfn.COUNTIFS(A:A,A80,O:O,"&lt;"&amp;O80)</f>
        <v>11</v>
      </c>
      <c r="I80" s="2">
        <f>_xlfn.AVERAGEIF(A:A,A80,G:G)</f>
        <v>49.647612820512826</v>
      </c>
      <c r="J80" s="2">
        <f t="shared" si="8"/>
        <v>-16.57297948717953</v>
      </c>
      <c r="K80" s="2">
        <f t="shared" si="9"/>
        <v>73.42702051282046</v>
      </c>
      <c r="L80" s="2">
        <f t="shared" si="10"/>
        <v>81.91001206056993</v>
      </c>
      <c r="M80" s="2">
        <f>SUMIF(A:A,A80,L:L)</f>
        <v>4373.272605432526</v>
      </c>
      <c r="N80" s="3">
        <f t="shared" si="11"/>
        <v>0.01872968356896399</v>
      </c>
      <c r="O80" s="7">
        <f t="shared" si="12"/>
        <v>53.39118497746803</v>
      </c>
      <c r="P80" s="3">
        <f t="shared" si="13"/>
      </c>
      <c r="Q80" s="3">
        <f>IF(ISNUMBER(P80),SUMIF(A:A,A80,P:P),"")</f>
      </c>
      <c r="R80" s="3">
        <f t="shared" si="14"/>
      </c>
      <c r="S80" s="8">
        <f t="shared" si="15"/>
      </c>
    </row>
    <row r="81" spans="1:19" ht="15">
      <c r="A81" s="1">
        <v>58</v>
      </c>
      <c r="B81" s="5">
        <v>0.5368055555555555</v>
      </c>
      <c r="C81" s="1" t="s">
        <v>637</v>
      </c>
      <c r="D81" s="1">
        <v>1</v>
      </c>
      <c r="E81" s="1">
        <v>6</v>
      </c>
      <c r="F81" s="1" t="s">
        <v>642</v>
      </c>
      <c r="G81" s="2">
        <v>22.5006666666667</v>
      </c>
      <c r="H81" s="6">
        <f>1+_xlfn.COUNTIFS(A:A,A81,O:O,"&lt;"&amp;O81)</f>
        <v>13</v>
      </c>
      <c r="I81" s="2">
        <f>_xlfn.AVERAGEIF(A:A,A81,G:G)</f>
        <v>49.647612820512826</v>
      </c>
      <c r="J81" s="2">
        <f t="shared" si="8"/>
        <v>-27.146946153846127</v>
      </c>
      <c r="K81" s="2">
        <f t="shared" si="9"/>
        <v>62.85305384615387</v>
      </c>
      <c r="L81" s="2">
        <f t="shared" si="10"/>
        <v>43.43142384212289</v>
      </c>
      <c r="M81" s="2">
        <f>SUMIF(A:A,A81,L:L)</f>
        <v>4373.272605432526</v>
      </c>
      <c r="N81" s="3">
        <f t="shared" si="11"/>
        <v>0.009931103720397377</v>
      </c>
      <c r="O81" s="7">
        <f t="shared" si="12"/>
        <v>100.69374242322247</v>
      </c>
      <c r="P81" s="3">
        <f t="shared" si="13"/>
      </c>
      <c r="Q81" s="3">
        <f>IF(ISNUMBER(P81),SUMIF(A:A,A81,P:P),"")</f>
      </c>
      <c r="R81" s="3">
        <f t="shared" si="14"/>
      </c>
      <c r="S81" s="8">
        <f t="shared" si="15"/>
      </c>
    </row>
    <row r="82" spans="1:19" ht="15">
      <c r="A82" s="1">
        <v>58</v>
      </c>
      <c r="B82" s="5">
        <v>0.5368055555555555</v>
      </c>
      <c r="C82" s="1" t="s">
        <v>637</v>
      </c>
      <c r="D82" s="1">
        <v>1</v>
      </c>
      <c r="E82" s="1">
        <v>10</v>
      </c>
      <c r="F82" s="1" t="s">
        <v>646</v>
      </c>
      <c r="G82" s="2">
        <v>44.7725</v>
      </c>
      <c r="H82" s="6">
        <f>1+_xlfn.COUNTIFS(A:A,A82,O:O,"&lt;"&amp;O82)</f>
        <v>8</v>
      </c>
      <c r="I82" s="2">
        <f>_xlfn.AVERAGEIF(A:A,A82,G:G)</f>
        <v>49.647612820512826</v>
      </c>
      <c r="J82" s="2">
        <f t="shared" si="8"/>
        <v>-4.875112820512825</v>
      </c>
      <c r="K82" s="2">
        <f t="shared" si="9"/>
        <v>85.12488717948717</v>
      </c>
      <c r="L82" s="2">
        <f t="shared" si="10"/>
        <v>165.2555776183135</v>
      </c>
      <c r="M82" s="2">
        <f>SUMIF(A:A,A82,L:L)</f>
        <v>4373.272605432526</v>
      </c>
      <c r="N82" s="3">
        <f t="shared" si="11"/>
        <v>0.037787623257930746</v>
      </c>
      <c r="O82" s="7">
        <f t="shared" si="12"/>
        <v>26.463691383133582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58</v>
      </c>
      <c r="B83" s="5">
        <v>0.5368055555555555</v>
      </c>
      <c r="C83" s="1" t="s">
        <v>637</v>
      </c>
      <c r="D83" s="1">
        <v>1</v>
      </c>
      <c r="E83" s="1">
        <v>13</v>
      </c>
      <c r="F83" s="1" t="s">
        <v>648</v>
      </c>
      <c r="G83" s="2">
        <v>41.5772</v>
      </c>
      <c r="H83" s="6">
        <f>1+_xlfn.COUNTIFS(A:A,A83,O:O,"&lt;"&amp;O83)</f>
        <v>9</v>
      </c>
      <c r="I83" s="2">
        <f>_xlfn.AVERAGEIF(A:A,A83,G:G)</f>
        <v>49.647612820512826</v>
      </c>
      <c r="J83" s="2">
        <f t="shared" si="8"/>
        <v>-8.070412820512828</v>
      </c>
      <c r="K83" s="2">
        <f t="shared" si="9"/>
        <v>81.92958717948717</v>
      </c>
      <c r="L83" s="2">
        <f t="shared" si="10"/>
        <v>136.42502969930754</v>
      </c>
      <c r="M83" s="2">
        <f>SUMIF(A:A,A83,L:L)</f>
        <v>4373.272605432526</v>
      </c>
      <c r="N83" s="3">
        <f t="shared" si="11"/>
        <v>0.031195180819471195</v>
      </c>
      <c r="O83" s="7">
        <f t="shared" si="12"/>
        <v>32.056233486418094</v>
      </c>
      <c r="P83" s="3">
        <f t="shared" si="13"/>
      </c>
      <c r="Q83" s="3">
        <f>IF(ISNUMBER(P83),SUMIF(A:A,A83,P:P),"")</f>
      </c>
      <c r="R83" s="3">
        <f t="shared" si="14"/>
      </c>
      <c r="S83" s="8">
        <f t="shared" si="15"/>
      </c>
    </row>
    <row r="84" spans="1:19" ht="15">
      <c r="A84" s="1">
        <v>58</v>
      </c>
      <c r="B84" s="5">
        <v>0.5368055555555555</v>
      </c>
      <c r="C84" s="1" t="s">
        <v>637</v>
      </c>
      <c r="D84" s="1">
        <v>1</v>
      </c>
      <c r="E84" s="1">
        <v>14</v>
      </c>
      <c r="F84" s="1" t="s">
        <v>649</v>
      </c>
      <c r="G84" s="2">
        <v>29.9181666666667</v>
      </c>
      <c r="H84" s="6">
        <f>1+_xlfn.COUNTIFS(A:A,A84,O:O,"&lt;"&amp;O84)</f>
        <v>12</v>
      </c>
      <c r="I84" s="2">
        <f>_xlfn.AVERAGEIF(A:A,A84,G:G)</f>
        <v>49.647612820512826</v>
      </c>
      <c r="J84" s="2">
        <f t="shared" si="8"/>
        <v>-19.729446153846126</v>
      </c>
      <c r="K84" s="2">
        <f t="shared" si="9"/>
        <v>70.27055384615387</v>
      </c>
      <c r="L84" s="2">
        <f t="shared" si="10"/>
        <v>67.77769989696004</v>
      </c>
      <c r="M84" s="2">
        <f>SUMIF(A:A,A84,L:L)</f>
        <v>4373.272605432526</v>
      </c>
      <c r="N84" s="3">
        <f t="shared" si="11"/>
        <v>0.015498164878348965</v>
      </c>
      <c r="O84" s="7">
        <f t="shared" si="12"/>
        <v>64.52376832027426</v>
      </c>
      <c r="P84" s="3">
        <f t="shared" si="13"/>
      </c>
      <c r="Q84" s="3">
        <f>IF(ISNUMBER(P84),SUMIF(A:A,A84,P:P),"")</f>
      </c>
      <c r="R84" s="3">
        <f t="shared" si="14"/>
      </c>
      <c r="S84" s="8">
        <f t="shared" si="15"/>
      </c>
    </row>
    <row r="85" spans="1:19" ht="15">
      <c r="A85" s="1">
        <v>58</v>
      </c>
      <c r="B85" s="5">
        <v>0.5368055555555555</v>
      </c>
      <c r="C85" s="1" t="s">
        <v>637</v>
      </c>
      <c r="D85" s="1">
        <v>1</v>
      </c>
      <c r="E85" s="1">
        <v>15</v>
      </c>
      <c r="F85" s="1" t="s">
        <v>650</v>
      </c>
      <c r="G85" s="2">
        <v>48.1557</v>
      </c>
      <c r="H85" s="6">
        <f>1+_xlfn.COUNTIFS(A:A,A85,O:O,"&lt;"&amp;O85)</f>
        <v>7</v>
      </c>
      <c r="I85" s="2">
        <f>_xlfn.AVERAGEIF(A:A,A85,G:G)</f>
        <v>49.647612820512826</v>
      </c>
      <c r="J85" s="2">
        <f t="shared" si="8"/>
        <v>-1.4919128205128231</v>
      </c>
      <c r="K85" s="2">
        <f t="shared" si="9"/>
        <v>88.50808717948718</v>
      </c>
      <c r="L85" s="2">
        <f t="shared" si="10"/>
        <v>202.448438770545</v>
      </c>
      <c r="M85" s="2">
        <f>SUMIF(A:A,A85,L:L)</f>
        <v>4373.272605432526</v>
      </c>
      <c r="N85" s="3">
        <f t="shared" si="11"/>
        <v>0.046292206554666045</v>
      </c>
      <c r="O85" s="7">
        <f t="shared" si="12"/>
        <v>21.60190827842931</v>
      </c>
      <c r="P85" s="3">
        <f t="shared" si="13"/>
      </c>
      <c r="Q85" s="3">
        <f>IF(ISNUMBER(P85),SUMIF(A:A,A85,P:P),"")</f>
      </c>
      <c r="R85" s="3">
        <f t="shared" si="14"/>
      </c>
      <c r="S85" s="8">
        <f t="shared" si="15"/>
      </c>
    </row>
    <row r="86" spans="1:19" ht="15">
      <c r="A86" s="1">
        <v>7</v>
      </c>
      <c r="B86" s="5">
        <v>0.5423611111111112</v>
      </c>
      <c r="C86" s="1" t="s">
        <v>78</v>
      </c>
      <c r="D86" s="1">
        <v>1</v>
      </c>
      <c r="E86" s="1">
        <v>12</v>
      </c>
      <c r="F86" s="1" t="s">
        <v>90</v>
      </c>
      <c r="G86" s="2">
        <v>72.3228333333333</v>
      </c>
      <c r="H86" s="6">
        <f>1+_xlfn.COUNTIFS(A:A,A86,O:O,"&lt;"&amp;O86)</f>
        <v>1</v>
      </c>
      <c r="I86" s="2">
        <f>_xlfn.AVERAGEIF(A:A,A86,G:G)</f>
        <v>48.00883076923078</v>
      </c>
      <c r="J86" s="2">
        <f t="shared" si="8"/>
        <v>24.31400256410253</v>
      </c>
      <c r="K86" s="2">
        <f t="shared" si="9"/>
        <v>114.31400256410254</v>
      </c>
      <c r="L86" s="2">
        <f t="shared" si="10"/>
        <v>952.2619493721362</v>
      </c>
      <c r="M86" s="2">
        <f>SUMIF(A:A,A86,L:L)</f>
        <v>4031.463560378863</v>
      </c>
      <c r="N86" s="3">
        <f t="shared" si="11"/>
        <v>0.2362075050686173</v>
      </c>
      <c r="O86" s="7">
        <f t="shared" si="12"/>
        <v>4.233565735811418</v>
      </c>
      <c r="P86" s="3">
        <f t="shared" si="13"/>
        <v>0.2362075050686173</v>
      </c>
      <c r="Q86" s="3">
        <f>IF(ISNUMBER(P86),SUMIF(A:A,A86,P:P),"")</f>
        <v>0.8312677342697081</v>
      </c>
      <c r="R86" s="3">
        <f t="shared" si="14"/>
        <v>0.2841533423357664</v>
      </c>
      <c r="S86" s="8">
        <f t="shared" si="15"/>
        <v>3.5192265970898275</v>
      </c>
    </row>
    <row r="87" spans="1:19" ht="15">
      <c r="A87" s="1">
        <v>7</v>
      </c>
      <c r="B87" s="5">
        <v>0.5423611111111112</v>
      </c>
      <c r="C87" s="1" t="s">
        <v>78</v>
      </c>
      <c r="D87" s="1">
        <v>1</v>
      </c>
      <c r="E87" s="1">
        <v>8</v>
      </c>
      <c r="F87" s="1" t="s">
        <v>86</v>
      </c>
      <c r="G87" s="2">
        <v>69.9695</v>
      </c>
      <c r="H87" s="6">
        <f>1+_xlfn.COUNTIFS(A:A,A87,O:O,"&lt;"&amp;O87)</f>
        <v>2</v>
      </c>
      <c r="I87" s="2">
        <f>_xlfn.AVERAGEIF(A:A,A87,G:G)</f>
        <v>48.00883076923078</v>
      </c>
      <c r="J87" s="2">
        <f t="shared" si="8"/>
        <v>21.96066923076922</v>
      </c>
      <c r="K87" s="2">
        <f t="shared" si="9"/>
        <v>111.96066923076921</v>
      </c>
      <c r="L87" s="2">
        <f t="shared" si="10"/>
        <v>826.863935640577</v>
      </c>
      <c r="M87" s="2">
        <f>SUMIF(A:A,A87,L:L)</f>
        <v>4031.463560378863</v>
      </c>
      <c r="N87" s="3">
        <f t="shared" si="11"/>
        <v>0.2051026688587683</v>
      </c>
      <c r="O87" s="7">
        <f t="shared" si="12"/>
        <v>4.875606960963489</v>
      </c>
      <c r="P87" s="3">
        <f t="shared" si="13"/>
        <v>0.2051026688587683</v>
      </c>
      <c r="Q87" s="3">
        <f>IF(ISNUMBER(P87),SUMIF(A:A,A87,P:P),"")</f>
        <v>0.8312677342697081</v>
      </c>
      <c r="R87" s="3">
        <f t="shared" si="14"/>
        <v>0.2467347888089951</v>
      </c>
      <c r="S87" s="8">
        <f t="shared" si="15"/>
        <v>4.052934751629736</v>
      </c>
    </row>
    <row r="88" spans="1:19" ht="15">
      <c r="A88" s="1">
        <v>7</v>
      </c>
      <c r="B88" s="5">
        <v>0.5423611111111112</v>
      </c>
      <c r="C88" s="1" t="s">
        <v>78</v>
      </c>
      <c r="D88" s="1">
        <v>1</v>
      </c>
      <c r="E88" s="1">
        <v>9</v>
      </c>
      <c r="F88" s="1" t="s">
        <v>87</v>
      </c>
      <c r="G88" s="2">
        <v>57.6792999999999</v>
      </c>
      <c r="H88" s="6">
        <f>1+_xlfn.COUNTIFS(A:A,A88,O:O,"&lt;"&amp;O88)</f>
        <v>3</v>
      </c>
      <c r="I88" s="2">
        <f>_xlfn.AVERAGEIF(A:A,A88,G:G)</f>
        <v>48.00883076923078</v>
      </c>
      <c r="J88" s="2">
        <f t="shared" si="8"/>
        <v>9.670469230769122</v>
      </c>
      <c r="K88" s="2">
        <f t="shared" si="9"/>
        <v>99.67046923076913</v>
      </c>
      <c r="L88" s="2">
        <f t="shared" si="10"/>
        <v>395.53059968918495</v>
      </c>
      <c r="M88" s="2">
        <f>SUMIF(A:A,A88,L:L)</f>
        <v>4031.463560378863</v>
      </c>
      <c r="N88" s="3">
        <f t="shared" si="11"/>
        <v>0.09811092020685767</v>
      </c>
      <c r="O88" s="7">
        <f t="shared" si="12"/>
        <v>10.19254531393237</v>
      </c>
      <c r="P88" s="3">
        <f t="shared" si="13"/>
        <v>0.09811092020685767</v>
      </c>
      <c r="Q88" s="3">
        <f>IF(ISNUMBER(P88),SUMIF(A:A,A88,P:P),"")</f>
        <v>0.8312677342697081</v>
      </c>
      <c r="R88" s="3">
        <f t="shared" si="14"/>
        <v>0.11802565667131402</v>
      </c>
      <c r="S88" s="8">
        <f t="shared" si="15"/>
        <v>8.472734049553894</v>
      </c>
    </row>
    <row r="89" spans="1:19" ht="15">
      <c r="A89" s="1">
        <v>7</v>
      </c>
      <c r="B89" s="5">
        <v>0.5423611111111112</v>
      </c>
      <c r="C89" s="1" t="s">
        <v>78</v>
      </c>
      <c r="D89" s="1">
        <v>1</v>
      </c>
      <c r="E89" s="1">
        <v>5</v>
      </c>
      <c r="F89" s="1" t="s">
        <v>83</v>
      </c>
      <c r="G89" s="2">
        <v>56.454233333333306</v>
      </c>
      <c r="H89" s="6">
        <f>1+_xlfn.COUNTIFS(A:A,A89,O:O,"&lt;"&amp;O89)</f>
        <v>4</v>
      </c>
      <c r="I89" s="2">
        <f>_xlfn.AVERAGEIF(A:A,A89,G:G)</f>
        <v>48.00883076923078</v>
      </c>
      <c r="J89" s="2">
        <f t="shared" si="8"/>
        <v>8.44540256410253</v>
      </c>
      <c r="K89" s="2">
        <f t="shared" si="9"/>
        <v>98.44540256410252</v>
      </c>
      <c r="L89" s="2">
        <f t="shared" si="10"/>
        <v>367.50030693365125</v>
      </c>
      <c r="M89" s="2">
        <f>SUMIF(A:A,A89,L:L)</f>
        <v>4031.463560378863</v>
      </c>
      <c r="N89" s="3">
        <f t="shared" si="11"/>
        <v>0.09115803762817959</v>
      </c>
      <c r="O89" s="7">
        <f t="shared" si="12"/>
        <v>10.96995970973898</v>
      </c>
      <c r="P89" s="3">
        <f t="shared" si="13"/>
        <v>0.09115803762817959</v>
      </c>
      <c r="Q89" s="3">
        <f>IF(ISNUMBER(P89),SUMIF(A:A,A89,P:P),"")</f>
        <v>0.8312677342697081</v>
      </c>
      <c r="R89" s="3">
        <f t="shared" si="14"/>
        <v>0.10966146509736055</v>
      </c>
      <c r="S89" s="8">
        <f t="shared" si="15"/>
        <v>9.118973552944707</v>
      </c>
    </row>
    <row r="90" spans="1:19" ht="15">
      <c r="A90" s="1">
        <v>7</v>
      </c>
      <c r="B90" s="5">
        <v>0.5423611111111112</v>
      </c>
      <c r="C90" s="1" t="s">
        <v>78</v>
      </c>
      <c r="D90" s="1">
        <v>1</v>
      </c>
      <c r="E90" s="1">
        <v>11</v>
      </c>
      <c r="F90" s="1" t="s">
        <v>89</v>
      </c>
      <c r="G90" s="2">
        <v>55.2079666666667</v>
      </c>
      <c r="H90" s="6">
        <f>1+_xlfn.COUNTIFS(A:A,A90,O:O,"&lt;"&amp;O90)</f>
        <v>5</v>
      </c>
      <c r="I90" s="2">
        <f>_xlfn.AVERAGEIF(A:A,A90,G:G)</f>
        <v>48.00883076923078</v>
      </c>
      <c r="J90" s="2">
        <f t="shared" si="8"/>
        <v>7.199135897435923</v>
      </c>
      <c r="K90" s="2">
        <f t="shared" si="9"/>
        <v>97.19913589743592</v>
      </c>
      <c r="L90" s="2">
        <f t="shared" si="10"/>
        <v>341.0223964433123</v>
      </c>
      <c r="M90" s="2">
        <f>SUMIF(A:A,A90,L:L)</f>
        <v>4031.463560378863</v>
      </c>
      <c r="N90" s="3">
        <f t="shared" si="11"/>
        <v>0.08459022172366211</v>
      </c>
      <c r="O90" s="7">
        <f t="shared" si="12"/>
        <v>11.821697350159253</v>
      </c>
      <c r="P90" s="3">
        <f t="shared" si="13"/>
        <v>0.08459022172366211</v>
      </c>
      <c r="Q90" s="3">
        <f>IF(ISNUMBER(P90),SUMIF(A:A,A90,P:P),"")</f>
        <v>0.8312677342697081</v>
      </c>
      <c r="R90" s="3">
        <f t="shared" si="14"/>
        <v>0.10176050174493657</v>
      </c>
      <c r="S90" s="8">
        <f t="shared" si="15"/>
        <v>9.826995571489094</v>
      </c>
    </row>
    <row r="91" spans="1:19" ht="15">
      <c r="A91" s="1">
        <v>7</v>
      </c>
      <c r="B91" s="5">
        <v>0.5423611111111112</v>
      </c>
      <c r="C91" s="1" t="s">
        <v>78</v>
      </c>
      <c r="D91" s="1">
        <v>1</v>
      </c>
      <c r="E91" s="1">
        <v>1</v>
      </c>
      <c r="F91" s="1" t="s">
        <v>79</v>
      </c>
      <c r="G91" s="2">
        <v>50.0659</v>
      </c>
      <c r="H91" s="6">
        <f>1+_xlfn.COUNTIFS(A:A,A91,O:O,"&lt;"&amp;O91)</f>
        <v>6</v>
      </c>
      <c r="I91" s="2">
        <f>_xlfn.AVERAGEIF(A:A,A91,G:G)</f>
        <v>48.00883076923078</v>
      </c>
      <c r="J91" s="2">
        <f t="shared" si="8"/>
        <v>2.0570692307692227</v>
      </c>
      <c r="K91" s="2">
        <f t="shared" si="9"/>
        <v>92.05706923076923</v>
      </c>
      <c r="L91" s="2">
        <f t="shared" si="10"/>
        <v>250.4912910983599</v>
      </c>
      <c r="M91" s="2">
        <f>SUMIF(A:A,A91,L:L)</f>
        <v>4031.463560378863</v>
      </c>
      <c r="N91" s="3">
        <f t="shared" si="11"/>
        <v>0.06213408290730516</v>
      </c>
      <c r="O91" s="7">
        <f t="shared" si="12"/>
        <v>16.094226440774086</v>
      </c>
      <c r="P91" s="3">
        <f t="shared" si="13"/>
        <v>0.06213408290730516</v>
      </c>
      <c r="Q91" s="3">
        <f>IF(ISNUMBER(P91),SUMIF(A:A,A91,P:P),"")</f>
        <v>0.8312677342697081</v>
      </c>
      <c r="R91" s="3">
        <f t="shared" si="14"/>
        <v>0.07474617424179429</v>
      </c>
      <c r="S91" s="8">
        <f t="shared" si="15"/>
        <v>13.378611148245906</v>
      </c>
    </row>
    <row r="92" spans="1:19" ht="15">
      <c r="A92" s="1">
        <v>7</v>
      </c>
      <c r="B92" s="5">
        <v>0.5423611111111112</v>
      </c>
      <c r="C92" s="1" t="s">
        <v>78</v>
      </c>
      <c r="D92" s="1">
        <v>1</v>
      </c>
      <c r="E92" s="1">
        <v>6</v>
      </c>
      <c r="F92" s="1" t="s">
        <v>84</v>
      </c>
      <c r="G92" s="2">
        <v>47.7163666666667</v>
      </c>
      <c r="H92" s="6">
        <f>1+_xlfn.COUNTIFS(A:A,A92,O:O,"&lt;"&amp;O92)</f>
        <v>7</v>
      </c>
      <c r="I92" s="2">
        <f>_xlfn.AVERAGEIF(A:A,A92,G:G)</f>
        <v>48.00883076923078</v>
      </c>
      <c r="J92" s="2">
        <f t="shared" si="8"/>
        <v>-0.2924641025640753</v>
      </c>
      <c r="K92" s="2">
        <f t="shared" si="9"/>
        <v>89.70753589743592</v>
      </c>
      <c r="L92" s="2">
        <f t="shared" si="10"/>
        <v>217.55510044980682</v>
      </c>
      <c r="M92" s="2">
        <f>SUMIF(A:A,A92,L:L)</f>
        <v>4031.463560378863</v>
      </c>
      <c r="N92" s="3">
        <f t="shared" si="11"/>
        <v>0.05396429787631808</v>
      </c>
      <c r="O92" s="7">
        <f t="shared" si="12"/>
        <v>18.530770145326844</v>
      </c>
      <c r="P92" s="3">
        <f t="shared" si="13"/>
        <v>0.05396429787631808</v>
      </c>
      <c r="Q92" s="3">
        <f>IF(ISNUMBER(P92),SUMIF(A:A,A92,P:P),"")</f>
        <v>0.8312677342697081</v>
      </c>
      <c r="R92" s="3">
        <f t="shared" si="14"/>
        <v>0.0649180710998331</v>
      </c>
      <c r="S92" s="8">
        <f t="shared" si="15"/>
        <v>15.4040313129786</v>
      </c>
    </row>
    <row r="93" spans="1:19" ht="15">
      <c r="A93" s="1">
        <v>7</v>
      </c>
      <c r="B93" s="5">
        <v>0.5423611111111112</v>
      </c>
      <c r="C93" s="1" t="s">
        <v>78</v>
      </c>
      <c r="D93" s="1">
        <v>1</v>
      </c>
      <c r="E93" s="1">
        <v>2</v>
      </c>
      <c r="F93" s="1" t="s">
        <v>80</v>
      </c>
      <c r="G93" s="2">
        <v>39.8386</v>
      </c>
      <c r="H93" s="6">
        <f>1+_xlfn.COUNTIFS(A:A,A93,O:O,"&lt;"&amp;O93)</f>
        <v>10</v>
      </c>
      <c r="I93" s="2">
        <f>_xlfn.AVERAGEIF(A:A,A93,G:G)</f>
        <v>48.00883076923078</v>
      </c>
      <c r="J93" s="2">
        <f t="shared" si="8"/>
        <v>-8.170230769230777</v>
      </c>
      <c r="K93" s="2">
        <f t="shared" si="9"/>
        <v>81.82976923076922</v>
      </c>
      <c r="L93" s="2">
        <f t="shared" si="10"/>
        <v>135.6104115425701</v>
      </c>
      <c r="M93" s="2">
        <f>SUMIF(A:A,A93,L:L)</f>
        <v>4031.463560378863</v>
      </c>
      <c r="N93" s="3">
        <f t="shared" si="11"/>
        <v>0.033638009996008966</v>
      </c>
      <c r="O93" s="7">
        <f t="shared" si="12"/>
        <v>29.728274654732743</v>
      </c>
      <c r="P93" s="3">
        <f t="shared" si="13"/>
      </c>
      <c r="Q93" s="3">
        <f>IF(ISNUMBER(P93),SUMIF(A:A,A93,P:P),"")</f>
      </c>
      <c r="R93" s="3">
        <f t="shared" si="14"/>
      </c>
      <c r="S93" s="8">
        <f t="shared" si="15"/>
      </c>
    </row>
    <row r="94" spans="1:19" ht="15">
      <c r="A94" s="1">
        <v>7</v>
      </c>
      <c r="B94" s="5">
        <v>0.5423611111111112</v>
      </c>
      <c r="C94" s="1" t="s">
        <v>78</v>
      </c>
      <c r="D94" s="1">
        <v>1</v>
      </c>
      <c r="E94" s="1">
        <v>3</v>
      </c>
      <c r="F94" s="1" t="s">
        <v>81</v>
      </c>
      <c r="G94" s="2">
        <v>41.2232333333333</v>
      </c>
      <c r="H94" s="6">
        <f>1+_xlfn.COUNTIFS(A:A,A94,O:O,"&lt;"&amp;O94)</f>
        <v>8</v>
      </c>
      <c r="I94" s="2">
        <f>_xlfn.AVERAGEIF(A:A,A94,G:G)</f>
        <v>48.00883076923078</v>
      </c>
      <c r="J94" s="2">
        <f t="shared" si="8"/>
        <v>-6.785597435897479</v>
      </c>
      <c r="K94" s="2">
        <f t="shared" si="9"/>
        <v>83.21440256410253</v>
      </c>
      <c r="L94" s="2">
        <f t="shared" si="10"/>
        <v>147.35787528145573</v>
      </c>
      <c r="M94" s="2">
        <f>SUMIF(A:A,A94,L:L)</f>
        <v>4031.463560378863</v>
      </c>
      <c r="N94" s="3">
        <f t="shared" si="11"/>
        <v>0.03655195515834144</v>
      </c>
      <c r="O94" s="7">
        <f t="shared" si="12"/>
        <v>27.3583176513553</v>
      </c>
      <c r="P94" s="3">
        <f t="shared" si="13"/>
      </c>
      <c r="Q94" s="3">
        <f>IF(ISNUMBER(P94),SUMIF(A:A,A94,P:P),"")</f>
      </c>
      <c r="R94" s="3">
        <f t="shared" si="14"/>
      </c>
      <c r="S94" s="8">
        <f t="shared" si="15"/>
      </c>
    </row>
    <row r="95" spans="1:19" ht="15">
      <c r="A95" s="1">
        <v>7</v>
      </c>
      <c r="B95" s="5">
        <v>0.5423611111111112</v>
      </c>
      <c r="C95" s="1" t="s">
        <v>78</v>
      </c>
      <c r="D95" s="1">
        <v>1</v>
      </c>
      <c r="E95" s="1">
        <v>4</v>
      </c>
      <c r="F95" s="1" t="s">
        <v>82</v>
      </c>
      <c r="G95" s="2">
        <v>33.1902333333334</v>
      </c>
      <c r="H95" s="6">
        <f>1+_xlfn.COUNTIFS(A:A,A95,O:O,"&lt;"&amp;O95)</f>
        <v>12</v>
      </c>
      <c r="I95" s="2">
        <f>_xlfn.AVERAGEIF(A:A,A95,G:G)</f>
        <v>48.00883076923078</v>
      </c>
      <c r="J95" s="2">
        <f t="shared" si="8"/>
        <v>-14.818597435897374</v>
      </c>
      <c r="K95" s="2">
        <f t="shared" si="9"/>
        <v>75.18140256410263</v>
      </c>
      <c r="L95" s="2">
        <f t="shared" si="10"/>
        <v>91.00224293460799</v>
      </c>
      <c r="M95" s="2">
        <f>SUMIF(A:A,A95,L:L)</f>
        <v>4031.463560378863</v>
      </c>
      <c r="N95" s="3">
        <f t="shared" si="11"/>
        <v>0.022573003965352948</v>
      </c>
      <c r="O95" s="7">
        <f t="shared" si="12"/>
        <v>44.300705459268464</v>
      </c>
      <c r="P95" s="3">
        <f t="shared" si="13"/>
      </c>
      <c r="Q95" s="3">
        <f>IF(ISNUMBER(P95),SUMIF(A:A,A95,P:P),"")</f>
      </c>
      <c r="R95" s="3">
        <f t="shared" si="14"/>
      </c>
      <c r="S95" s="8">
        <f t="shared" si="15"/>
      </c>
    </row>
    <row r="96" spans="1:19" ht="15">
      <c r="A96" s="1">
        <v>7</v>
      </c>
      <c r="B96" s="5">
        <v>0.5423611111111112</v>
      </c>
      <c r="C96" s="1" t="s">
        <v>78</v>
      </c>
      <c r="D96" s="1">
        <v>1</v>
      </c>
      <c r="E96" s="1">
        <v>7</v>
      </c>
      <c r="F96" s="1" t="s">
        <v>85</v>
      </c>
      <c r="G96" s="2">
        <v>22.7686666666667</v>
      </c>
      <c r="H96" s="6">
        <f>1+_xlfn.COUNTIFS(A:A,A96,O:O,"&lt;"&amp;O96)</f>
        <v>13</v>
      </c>
      <c r="I96" s="2">
        <f>_xlfn.AVERAGEIF(A:A,A96,G:G)</f>
        <v>48.00883076923078</v>
      </c>
      <c r="J96" s="2">
        <f t="shared" si="8"/>
        <v>-25.240164102564076</v>
      </c>
      <c r="K96" s="2">
        <f t="shared" si="9"/>
        <v>64.75983589743592</v>
      </c>
      <c r="L96" s="2">
        <f t="shared" si="10"/>
        <v>48.69567191933027</v>
      </c>
      <c r="M96" s="2">
        <f>SUMIF(A:A,A96,L:L)</f>
        <v>4031.463560378863</v>
      </c>
      <c r="N96" s="3">
        <f t="shared" si="11"/>
        <v>0.012078906627833695</v>
      </c>
      <c r="O96" s="7">
        <f t="shared" si="12"/>
        <v>82.78895025942809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7</v>
      </c>
      <c r="B97" s="5">
        <v>0.5423611111111112</v>
      </c>
      <c r="C97" s="1" t="s">
        <v>78</v>
      </c>
      <c r="D97" s="1">
        <v>1</v>
      </c>
      <c r="E97" s="1">
        <v>10</v>
      </c>
      <c r="F97" s="1" t="s">
        <v>88</v>
      </c>
      <c r="G97" s="2">
        <v>40.9947666666667</v>
      </c>
      <c r="H97" s="6">
        <f>1+_xlfn.COUNTIFS(A:A,A97,O:O,"&lt;"&amp;O97)</f>
        <v>9</v>
      </c>
      <c r="I97" s="2">
        <f>_xlfn.AVERAGEIF(A:A,A97,G:G)</f>
        <v>48.00883076923078</v>
      </c>
      <c r="J97" s="2">
        <f t="shared" si="8"/>
        <v>-7.0140641025640775</v>
      </c>
      <c r="K97" s="2">
        <f t="shared" si="9"/>
        <v>82.98593589743592</v>
      </c>
      <c r="L97" s="2">
        <f t="shared" si="10"/>
        <v>145.35167543603484</v>
      </c>
      <c r="M97" s="2">
        <f>SUMIF(A:A,A97,L:L)</f>
        <v>4031.463560378863</v>
      </c>
      <c r="N97" s="3">
        <f t="shared" si="11"/>
        <v>0.03605431954403557</v>
      </c>
      <c r="O97" s="7">
        <f t="shared" si="12"/>
        <v>27.735927695948682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7</v>
      </c>
      <c r="B98" s="5">
        <v>0.5423611111111112</v>
      </c>
      <c r="C98" s="1" t="s">
        <v>78</v>
      </c>
      <c r="D98" s="1">
        <v>1</v>
      </c>
      <c r="E98" s="1">
        <v>13</v>
      </c>
      <c r="F98" s="1" t="s">
        <v>91</v>
      </c>
      <c r="G98" s="2">
        <v>36.6832</v>
      </c>
      <c r="H98" s="6">
        <f>1+_xlfn.COUNTIFS(A:A,A98,O:O,"&lt;"&amp;O98)</f>
        <v>11</v>
      </c>
      <c r="I98" s="2">
        <f>_xlfn.AVERAGEIF(A:A,A98,G:G)</f>
        <v>48.00883076923078</v>
      </c>
      <c r="J98" s="2">
        <f t="shared" si="8"/>
        <v>-11.325630769230777</v>
      </c>
      <c r="K98" s="2">
        <f t="shared" si="9"/>
        <v>78.67436923076923</v>
      </c>
      <c r="L98" s="2">
        <f t="shared" si="10"/>
        <v>112.22010363783573</v>
      </c>
      <c r="M98" s="2">
        <f>SUMIF(A:A,A98,L:L)</f>
        <v>4031.463560378863</v>
      </c>
      <c r="N98" s="3">
        <f t="shared" si="11"/>
        <v>0.027836070438719204</v>
      </c>
      <c r="O98" s="7">
        <f t="shared" si="12"/>
        <v>35.92461091810673</v>
      </c>
      <c r="P98" s="3">
        <f t="shared" si="13"/>
      </c>
      <c r="Q98" s="3">
        <f>IF(ISNUMBER(P98),SUMIF(A:A,A98,P:P),"")</f>
      </c>
      <c r="R98" s="3">
        <f t="shared" si="14"/>
      </c>
      <c r="S98" s="8">
        <f t="shared" si="15"/>
      </c>
    </row>
    <row r="99" spans="1:19" ht="15">
      <c r="A99" s="1">
        <v>45</v>
      </c>
      <c r="B99" s="5">
        <v>0.545138888888889</v>
      </c>
      <c r="C99" s="1" t="s">
        <v>482</v>
      </c>
      <c r="D99" s="1">
        <v>3</v>
      </c>
      <c r="E99" s="1">
        <v>1</v>
      </c>
      <c r="F99" s="1" t="s">
        <v>499</v>
      </c>
      <c r="G99" s="2">
        <v>71.44313333333339</v>
      </c>
      <c r="H99" s="6">
        <f>1+_xlfn.COUNTIFS(A:A,A99,O:O,"&lt;"&amp;O99)</f>
        <v>1</v>
      </c>
      <c r="I99" s="2">
        <f>_xlfn.AVERAGEIF(A:A,A99,G:G)</f>
        <v>50.6190916666667</v>
      </c>
      <c r="J99" s="2">
        <f t="shared" si="8"/>
        <v>20.824041666666695</v>
      </c>
      <c r="K99" s="2">
        <f t="shared" si="9"/>
        <v>110.82404166666669</v>
      </c>
      <c r="L99" s="2">
        <f t="shared" si="10"/>
        <v>772.3536183444496</v>
      </c>
      <c r="M99" s="2">
        <f>SUMIF(A:A,A99,L:L)</f>
        <v>2230.108115428825</v>
      </c>
      <c r="N99" s="3">
        <f t="shared" si="11"/>
        <v>0.34633012319043316</v>
      </c>
      <c r="O99" s="7">
        <f t="shared" si="12"/>
        <v>2.88741848611921</v>
      </c>
      <c r="P99" s="3">
        <f t="shared" si="13"/>
        <v>0.34633012319043316</v>
      </c>
      <c r="Q99" s="3">
        <f>IF(ISNUMBER(P99),SUMIF(A:A,A99,P:P),"")</f>
        <v>0.9632752676732937</v>
      </c>
      <c r="R99" s="3">
        <f t="shared" si="14"/>
        <v>0.3595339097898391</v>
      </c>
      <c r="S99" s="8">
        <f t="shared" si="15"/>
        <v>2.781378815101299</v>
      </c>
    </row>
    <row r="100" spans="1:19" ht="15">
      <c r="A100" s="1">
        <v>45</v>
      </c>
      <c r="B100" s="5">
        <v>0.545138888888889</v>
      </c>
      <c r="C100" s="1" t="s">
        <v>482</v>
      </c>
      <c r="D100" s="1">
        <v>3</v>
      </c>
      <c r="E100" s="1">
        <v>2</v>
      </c>
      <c r="F100" s="1" t="s">
        <v>500</v>
      </c>
      <c r="G100" s="2">
        <v>58.0608</v>
      </c>
      <c r="H100" s="6">
        <f>1+_xlfn.COUNTIFS(A:A,A100,O:O,"&lt;"&amp;O100)</f>
        <v>2</v>
      </c>
      <c r="I100" s="2">
        <f>_xlfn.AVERAGEIF(A:A,A100,G:G)</f>
        <v>50.6190916666667</v>
      </c>
      <c r="J100" s="2">
        <f t="shared" si="8"/>
        <v>7.4417083333333025</v>
      </c>
      <c r="K100" s="2">
        <f t="shared" si="9"/>
        <v>97.44170833333331</v>
      </c>
      <c r="L100" s="2">
        <f t="shared" si="10"/>
        <v>346.0220495325718</v>
      </c>
      <c r="M100" s="2">
        <f>SUMIF(A:A,A100,L:L)</f>
        <v>2230.108115428825</v>
      </c>
      <c r="N100" s="3">
        <f t="shared" si="11"/>
        <v>0.155159315881883</v>
      </c>
      <c r="O100" s="7">
        <f t="shared" si="12"/>
        <v>6.444988457936117</v>
      </c>
      <c r="P100" s="3">
        <f t="shared" si="13"/>
        <v>0.155159315881883</v>
      </c>
      <c r="Q100" s="3">
        <f>IF(ISNUMBER(P100),SUMIF(A:A,A100,P:P),"")</f>
        <v>0.9632752676732937</v>
      </c>
      <c r="R100" s="3">
        <f t="shared" si="14"/>
        <v>0.16107474269183367</v>
      </c>
      <c r="S100" s="8">
        <f t="shared" si="15"/>
        <v>6.208297981969702</v>
      </c>
    </row>
    <row r="101" spans="1:19" ht="15">
      <c r="A101" s="1">
        <v>45</v>
      </c>
      <c r="B101" s="5">
        <v>0.545138888888889</v>
      </c>
      <c r="C101" s="1" t="s">
        <v>482</v>
      </c>
      <c r="D101" s="1">
        <v>3</v>
      </c>
      <c r="E101" s="1">
        <v>3</v>
      </c>
      <c r="F101" s="1" t="s">
        <v>501</v>
      </c>
      <c r="G101" s="2">
        <v>57.5477</v>
      </c>
      <c r="H101" s="6">
        <f>1+_xlfn.COUNTIFS(A:A,A101,O:O,"&lt;"&amp;O101)</f>
        <v>3</v>
      </c>
      <c r="I101" s="2">
        <f>_xlfn.AVERAGEIF(A:A,A101,G:G)</f>
        <v>50.6190916666667</v>
      </c>
      <c r="J101" s="2">
        <f t="shared" si="8"/>
        <v>6.928608333333301</v>
      </c>
      <c r="K101" s="2">
        <f t="shared" si="9"/>
        <v>96.9286083333333</v>
      </c>
      <c r="L101" s="2">
        <f t="shared" si="10"/>
        <v>335.5317208733407</v>
      </c>
      <c r="M101" s="2">
        <f>SUMIF(A:A,A101,L:L)</f>
        <v>2230.108115428825</v>
      </c>
      <c r="N101" s="3">
        <f t="shared" si="11"/>
        <v>0.15045536068497814</v>
      </c>
      <c r="O101" s="7">
        <f t="shared" si="12"/>
        <v>6.646489666086339</v>
      </c>
      <c r="P101" s="3">
        <f t="shared" si="13"/>
        <v>0.15045536068497814</v>
      </c>
      <c r="Q101" s="3">
        <f>IF(ISNUMBER(P101),SUMIF(A:A,A101,P:P),"")</f>
        <v>0.9632752676732937</v>
      </c>
      <c r="R101" s="3">
        <f t="shared" si="14"/>
        <v>0.15619144987329506</v>
      </c>
      <c r="S101" s="8">
        <f t="shared" si="15"/>
        <v>6.402399112187099</v>
      </c>
    </row>
    <row r="102" spans="1:19" ht="15">
      <c r="A102" s="1">
        <v>45</v>
      </c>
      <c r="B102" s="5">
        <v>0.545138888888889</v>
      </c>
      <c r="C102" s="1" t="s">
        <v>482</v>
      </c>
      <c r="D102" s="1">
        <v>3</v>
      </c>
      <c r="E102" s="1">
        <v>7</v>
      </c>
      <c r="F102" s="1" t="s">
        <v>504</v>
      </c>
      <c r="G102" s="2">
        <v>51.7537666666667</v>
      </c>
      <c r="H102" s="6">
        <f>1+_xlfn.COUNTIFS(A:A,A102,O:O,"&lt;"&amp;O102)</f>
        <v>4</v>
      </c>
      <c r="I102" s="2">
        <f>_xlfn.AVERAGEIF(A:A,A102,G:G)</f>
        <v>50.6190916666667</v>
      </c>
      <c r="J102" s="2">
        <f t="shared" si="8"/>
        <v>1.1346750000000014</v>
      </c>
      <c r="K102" s="2">
        <f t="shared" si="9"/>
        <v>91.134675</v>
      </c>
      <c r="L102" s="2">
        <f t="shared" si="10"/>
        <v>237.00482510009056</v>
      </c>
      <c r="M102" s="2">
        <f>SUMIF(A:A,A102,L:L)</f>
        <v>2230.108115428825</v>
      </c>
      <c r="N102" s="3">
        <f t="shared" si="11"/>
        <v>0.10627503817433406</v>
      </c>
      <c r="O102" s="7">
        <f t="shared" si="12"/>
        <v>9.40954731401362</v>
      </c>
      <c r="P102" s="3">
        <f t="shared" si="13"/>
        <v>0.10627503817433406</v>
      </c>
      <c r="Q102" s="3">
        <f>IF(ISNUMBER(P102),SUMIF(A:A,A102,P:P),"")</f>
        <v>0.9632752676732937</v>
      </c>
      <c r="R102" s="3">
        <f t="shared" si="14"/>
        <v>0.11032675886201461</v>
      </c>
      <c r="S102" s="8">
        <f t="shared" si="15"/>
        <v>9.063984207590993</v>
      </c>
    </row>
    <row r="103" spans="1:19" ht="15">
      <c r="A103" s="1">
        <v>45</v>
      </c>
      <c r="B103" s="5">
        <v>0.545138888888889</v>
      </c>
      <c r="C103" s="1" t="s">
        <v>482</v>
      </c>
      <c r="D103" s="1">
        <v>3</v>
      </c>
      <c r="E103" s="1">
        <v>6</v>
      </c>
      <c r="F103" s="1" t="s">
        <v>503</v>
      </c>
      <c r="G103" s="2">
        <v>47.0631666666667</v>
      </c>
      <c r="H103" s="6">
        <f>1+_xlfn.COUNTIFS(A:A,A103,O:O,"&lt;"&amp;O103)</f>
        <v>5</v>
      </c>
      <c r="I103" s="2">
        <f>_xlfn.AVERAGEIF(A:A,A103,G:G)</f>
        <v>50.6190916666667</v>
      </c>
      <c r="J103" s="2">
        <f t="shared" si="8"/>
        <v>-3.555924999999995</v>
      </c>
      <c r="K103" s="2">
        <f t="shared" si="9"/>
        <v>86.444075</v>
      </c>
      <c r="L103" s="2">
        <f t="shared" si="10"/>
        <v>178.86735542567808</v>
      </c>
      <c r="M103" s="2">
        <f>SUMIF(A:A,A103,L:L)</f>
        <v>2230.108115428825</v>
      </c>
      <c r="N103" s="3">
        <f t="shared" si="11"/>
        <v>0.08020568787145277</v>
      </c>
      <c r="O103" s="7">
        <f t="shared" si="12"/>
        <v>12.467943690012603</v>
      </c>
      <c r="P103" s="3">
        <f t="shared" si="13"/>
        <v>0.08020568787145277</v>
      </c>
      <c r="Q103" s="3">
        <f>IF(ISNUMBER(P103),SUMIF(A:A,A103,P:P),"")</f>
        <v>0.9632752676732937</v>
      </c>
      <c r="R103" s="3">
        <f t="shared" si="14"/>
        <v>0.08326351829335608</v>
      </c>
      <c r="S103" s="8">
        <f t="shared" si="15"/>
        <v>12.010061795332444</v>
      </c>
    </row>
    <row r="104" spans="1:19" ht="15">
      <c r="A104" s="1">
        <v>45</v>
      </c>
      <c r="B104" s="5">
        <v>0.545138888888889</v>
      </c>
      <c r="C104" s="1" t="s">
        <v>482</v>
      </c>
      <c r="D104" s="1">
        <v>3</v>
      </c>
      <c r="E104" s="1">
        <v>4</v>
      </c>
      <c r="F104" s="1" t="s">
        <v>502</v>
      </c>
      <c r="G104" s="2">
        <v>46.025466666666695</v>
      </c>
      <c r="H104" s="6">
        <f>1+_xlfn.COUNTIFS(A:A,A104,O:O,"&lt;"&amp;O104)</f>
        <v>6</v>
      </c>
      <c r="I104" s="2">
        <f>_xlfn.AVERAGEIF(A:A,A104,G:G)</f>
        <v>50.6190916666667</v>
      </c>
      <c r="J104" s="2">
        <f t="shared" si="8"/>
        <v>-4.593625000000003</v>
      </c>
      <c r="K104" s="2">
        <f t="shared" si="9"/>
        <v>85.406375</v>
      </c>
      <c r="L104" s="2">
        <f t="shared" si="10"/>
        <v>168.07032617570238</v>
      </c>
      <c r="M104" s="2">
        <f>SUMIF(A:A,A104,L:L)</f>
        <v>2230.108115428825</v>
      </c>
      <c r="N104" s="3">
        <f t="shared" si="11"/>
        <v>0.07536420544498325</v>
      </c>
      <c r="O104" s="7">
        <f t="shared" si="12"/>
        <v>13.26889859842033</v>
      </c>
      <c r="P104" s="3">
        <f t="shared" si="13"/>
        <v>0.07536420544498325</v>
      </c>
      <c r="Q104" s="3">
        <f>IF(ISNUMBER(P104),SUMIF(A:A,A104,P:P),"")</f>
        <v>0.9632752676732937</v>
      </c>
      <c r="R104" s="3">
        <f t="shared" si="14"/>
        <v>0.07823745503922136</v>
      </c>
      <c r="S104" s="8">
        <f t="shared" si="15"/>
        <v>12.781601849123136</v>
      </c>
    </row>
    <row r="105" spans="1:19" ht="15">
      <c r="A105" s="1">
        <v>45</v>
      </c>
      <c r="B105" s="5">
        <v>0.545138888888889</v>
      </c>
      <c r="C105" s="1" t="s">
        <v>482</v>
      </c>
      <c r="D105" s="1">
        <v>3</v>
      </c>
      <c r="E105" s="1">
        <v>8</v>
      </c>
      <c r="F105" s="1" t="s">
        <v>505</v>
      </c>
      <c r="G105" s="2">
        <v>39.0146</v>
      </c>
      <c r="H105" s="6">
        <f>1+_xlfn.COUNTIFS(A:A,A105,O:O,"&lt;"&amp;O105)</f>
        <v>7</v>
      </c>
      <c r="I105" s="2">
        <f>_xlfn.AVERAGEIF(A:A,A105,G:G)</f>
        <v>50.6190916666667</v>
      </c>
      <c r="J105" s="2">
        <f t="shared" si="8"/>
        <v>-11.604491666666696</v>
      </c>
      <c r="K105" s="2">
        <f t="shared" si="9"/>
        <v>78.39550833333331</v>
      </c>
      <c r="L105" s="2">
        <f t="shared" si="10"/>
        <v>110.3580963782529</v>
      </c>
      <c r="M105" s="2">
        <f>SUMIF(A:A,A105,L:L)</f>
        <v>2230.108115428825</v>
      </c>
      <c r="N105" s="3">
        <f t="shared" si="11"/>
        <v>0.04948553642522944</v>
      </c>
      <c r="O105" s="7">
        <f t="shared" si="12"/>
        <v>20.20792482488207</v>
      </c>
      <c r="P105" s="3">
        <f t="shared" si="13"/>
        <v>0.04948553642522944</v>
      </c>
      <c r="Q105" s="3">
        <f>IF(ISNUMBER(P105),SUMIF(A:A,A105,P:P),"")</f>
        <v>0.9632752676732937</v>
      </c>
      <c r="R105" s="3">
        <f t="shared" si="14"/>
        <v>0.05137216545044012</v>
      </c>
      <c r="S105" s="8">
        <f t="shared" si="15"/>
        <v>19.465794194810076</v>
      </c>
    </row>
    <row r="106" spans="1:19" ht="15">
      <c r="A106" s="1">
        <v>45</v>
      </c>
      <c r="B106" s="5">
        <v>0.545138888888889</v>
      </c>
      <c r="C106" s="1" t="s">
        <v>482</v>
      </c>
      <c r="D106" s="1">
        <v>3</v>
      </c>
      <c r="E106" s="1">
        <v>9</v>
      </c>
      <c r="F106" s="1" t="s">
        <v>506</v>
      </c>
      <c r="G106" s="2">
        <v>34.0441</v>
      </c>
      <c r="H106" s="6">
        <f>1+_xlfn.COUNTIFS(A:A,A106,O:O,"&lt;"&amp;O106)</f>
        <v>8</v>
      </c>
      <c r="I106" s="2">
        <f>_xlfn.AVERAGEIF(A:A,A106,G:G)</f>
        <v>50.6190916666667</v>
      </c>
      <c r="J106" s="2">
        <f t="shared" si="8"/>
        <v>-16.574991666666698</v>
      </c>
      <c r="K106" s="2">
        <f t="shared" si="9"/>
        <v>73.4250083333333</v>
      </c>
      <c r="L106" s="2">
        <f t="shared" si="10"/>
        <v>81.90012359873904</v>
      </c>
      <c r="M106" s="2">
        <f>SUMIF(A:A,A106,L:L)</f>
        <v>2230.108115428825</v>
      </c>
      <c r="N106" s="3">
        <f t="shared" si="11"/>
        <v>0.036724732326706304</v>
      </c>
      <c r="O106" s="7">
        <f t="shared" si="12"/>
        <v>27.2296062256878</v>
      </c>
      <c r="P106" s="3">
        <f t="shared" si="13"/>
      </c>
      <c r="Q106" s="3">
        <f>IF(ISNUMBER(P106),SUMIF(A:A,A106,P:P),"")</f>
      </c>
      <c r="R106" s="3">
        <f t="shared" si="14"/>
      </c>
      <c r="S106" s="8">
        <f t="shared" si="15"/>
      </c>
    </row>
    <row r="107" spans="1:19" ht="15">
      <c r="A107" s="1">
        <v>38</v>
      </c>
      <c r="B107" s="5">
        <v>0.5499999999999999</v>
      </c>
      <c r="C107" s="1" t="s">
        <v>405</v>
      </c>
      <c r="D107" s="1">
        <v>3</v>
      </c>
      <c r="E107" s="1">
        <v>4</v>
      </c>
      <c r="F107" s="1" t="s">
        <v>434</v>
      </c>
      <c r="G107" s="2">
        <v>72.2907</v>
      </c>
      <c r="H107" s="6">
        <f>1+_xlfn.COUNTIFS(A:A,A107,O:O,"&lt;"&amp;O107)</f>
        <v>1</v>
      </c>
      <c r="I107" s="2">
        <f>_xlfn.AVERAGEIF(A:A,A107,G:G)</f>
        <v>49.68367575757575</v>
      </c>
      <c r="J107" s="2">
        <f t="shared" si="8"/>
        <v>22.607024242424252</v>
      </c>
      <c r="K107" s="2">
        <f t="shared" si="9"/>
        <v>112.60702424242425</v>
      </c>
      <c r="L107" s="2">
        <f t="shared" si="10"/>
        <v>859.560708390415</v>
      </c>
      <c r="M107" s="2">
        <f>SUMIF(A:A,A107,L:L)</f>
        <v>3206.7687708378267</v>
      </c>
      <c r="N107" s="3">
        <f t="shared" si="11"/>
        <v>0.2680457400630851</v>
      </c>
      <c r="O107" s="7">
        <f t="shared" si="12"/>
        <v>3.730706556890805</v>
      </c>
      <c r="P107" s="3">
        <f t="shared" si="13"/>
        <v>0.2680457400630851</v>
      </c>
      <c r="Q107" s="3">
        <f>IF(ISNUMBER(P107),SUMIF(A:A,A107,P:P),"")</f>
        <v>0.8768982532842665</v>
      </c>
      <c r="R107" s="3">
        <f t="shared" si="14"/>
        <v>0.30567484774792</v>
      </c>
      <c r="S107" s="8">
        <f t="shared" si="15"/>
        <v>3.271450063253707</v>
      </c>
    </row>
    <row r="108" spans="1:19" ht="15">
      <c r="A108" s="1">
        <v>38</v>
      </c>
      <c r="B108" s="5">
        <v>0.5499999999999999</v>
      </c>
      <c r="C108" s="1" t="s">
        <v>405</v>
      </c>
      <c r="D108" s="1">
        <v>3</v>
      </c>
      <c r="E108" s="1">
        <v>8</v>
      </c>
      <c r="F108" s="1" t="s">
        <v>438</v>
      </c>
      <c r="G108" s="2">
        <v>63.430200000000006</v>
      </c>
      <c r="H108" s="6">
        <f>1+_xlfn.COUNTIFS(A:A,A108,O:O,"&lt;"&amp;O108)</f>
        <v>2</v>
      </c>
      <c r="I108" s="2">
        <f>_xlfn.AVERAGEIF(A:A,A108,G:G)</f>
        <v>49.68367575757575</v>
      </c>
      <c r="J108" s="2">
        <f t="shared" si="8"/>
        <v>13.746524242424258</v>
      </c>
      <c r="K108" s="2">
        <f t="shared" si="9"/>
        <v>103.74652424242426</v>
      </c>
      <c r="L108" s="2">
        <f t="shared" si="10"/>
        <v>505.1176914734093</v>
      </c>
      <c r="M108" s="2">
        <f>SUMIF(A:A,A108,L:L)</f>
        <v>3206.7687708378267</v>
      </c>
      <c r="N108" s="3">
        <f t="shared" si="11"/>
        <v>0.15751609410286171</v>
      </c>
      <c r="O108" s="7">
        <f t="shared" si="12"/>
        <v>6.348557623241828</v>
      </c>
      <c r="P108" s="3">
        <f t="shared" si="13"/>
        <v>0.15751609410286171</v>
      </c>
      <c r="Q108" s="3">
        <f>IF(ISNUMBER(P108),SUMIF(A:A,A108,P:P),"")</f>
        <v>0.8768982532842665</v>
      </c>
      <c r="R108" s="3">
        <f t="shared" si="14"/>
        <v>0.17962870095009675</v>
      </c>
      <c r="S108" s="8">
        <f t="shared" si="15"/>
        <v>5.567039090695275</v>
      </c>
    </row>
    <row r="109" spans="1:19" ht="15">
      <c r="A109" s="1">
        <v>38</v>
      </c>
      <c r="B109" s="5">
        <v>0.5499999999999999</v>
      </c>
      <c r="C109" s="1" t="s">
        <v>405</v>
      </c>
      <c r="D109" s="1">
        <v>3</v>
      </c>
      <c r="E109" s="1">
        <v>2</v>
      </c>
      <c r="F109" s="1" t="s">
        <v>432</v>
      </c>
      <c r="G109" s="2">
        <v>60.96566666666669</v>
      </c>
      <c r="H109" s="6">
        <f>1+_xlfn.COUNTIFS(A:A,A109,O:O,"&lt;"&amp;O109)</f>
        <v>3</v>
      </c>
      <c r="I109" s="2">
        <f>_xlfn.AVERAGEIF(A:A,A109,G:G)</f>
        <v>49.68367575757575</v>
      </c>
      <c r="J109" s="2">
        <f t="shared" si="8"/>
        <v>11.281990909090943</v>
      </c>
      <c r="K109" s="2">
        <f t="shared" si="9"/>
        <v>101.28199090909095</v>
      </c>
      <c r="L109" s="2">
        <f t="shared" si="10"/>
        <v>435.6849779425627</v>
      </c>
      <c r="M109" s="2">
        <f>SUMIF(A:A,A109,L:L)</f>
        <v>3206.7687708378267</v>
      </c>
      <c r="N109" s="3">
        <f t="shared" si="11"/>
        <v>0.13586417015927596</v>
      </c>
      <c r="O109" s="7">
        <f t="shared" si="12"/>
        <v>7.360292259745026</v>
      </c>
      <c r="P109" s="3">
        <f t="shared" si="13"/>
        <v>0.13586417015927596</v>
      </c>
      <c r="Q109" s="3">
        <f>IF(ISNUMBER(P109),SUMIF(A:A,A109,P:P),"")</f>
        <v>0.8768982532842665</v>
      </c>
      <c r="R109" s="3">
        <f t="shared" si="14"/>
        <v>0.15493721152986775</v>
      </c>
      <c r="S109" s="8">
        <f t="shared" si="15"/>
        <v>6.454227426232121</v>
      </c>
    </row>
    <row r="110" spans="1:19" ht="15">
      <c r="A110" s="1">
        <v>38</v>
      </c>
      <c r="B110" s="5">
        <v>0.5499999999999999</v>
      </c>
      <c r="C110" s="1" t="s">
        <v>405</v>
      </c>
      <c r="D110" s="1">
        <v>3</v>
      </c>
      <c r="E110" s="1">
        <v>6</v>
      </c>
      <c r="F110" s="1" t="s">
        <v>436</v>
      </c>
      <c r="G110" s="2">
        <v>57.3993</v>
      </c>
      <c r="H110" s="6">
        <f>1+_xlfn.COUNTIFS(A:A,A110,O:O,"&lt;"&amp;O110)</f>
        <v>4</v>
      </c>
      <c r="I110" s="2">
        <f>_xlfn.AVERAGEIF(A:A,A110,G:G)</f>
        <v>49.68367575757575</v>
      </c>
      <c r="J110" s="2">
        <f t="shared" si="8"/>
        <v>7.715624242424248</v>
      </c>
      <c r="K110" s="2">
        <f t="shared" si="9"/>
        <v>97.71562424242424</v>
      </c>
      <c r="L110" s="2">
        <f t="shared" si="10"/>
        <v>351.7558948696933</v>
      </c>
      <c r="M110" s="2">
        <f>SUMIF(A:A,A110,L:L)</f>
        <v>3206.7687708378267</v>
      </c>
      <c r="N110" s="3">
        <f t="shared" si="11"/>
        <v>0.1096916927932383</v>
      </c>
      <c r="O110" s="7">
        <f t="shared" si="12"/>
        <v>9.11646064105269</v>
      </c>
      <c r="P110" s="3">
        <f t="shared" si="13"/>
        <v>0.1096916927932383</v>
      </c>
      <c r="Q110" s="3">
        <f>IF(ISNUMBER(P110),SUMIF(A:A,A110,P:P),"")</f>
        <v>0.8768982532842665</v>
      </c>
      <c r="R110" s="3">
        <f t="shared" si="14"/>
        <v>0.1250905591183556</v>
      </c>
      <c r="S110" s="8">
        <f t="shared" si="15"/>
        <v>7.994208412273869</v>
      </c>
    </row>
    <row r="111" spans="1:19" ht="15">
      <c r="A111" s="1">
        <v>38</v>
      </c>
      <c r="B111" s="5">
        <v>0.5499999999999999</v>
      </c>
      <c r="C111" s="1" t="s">
        <v>405</v>
      </c>
      <c r="D111" s="1">
        <v>3</v>
      </c>
      <c r="E111" s="1">
        <v>3</v>
      </c>
      <c r="F111" s="1" t="s">
        <v>433</v>
      </c>
      <c r="G111" s="2">
        <v>51.7947333333333</v>
      </c>
      <c r="H111" s="6">
        <f>1+_xlfn.COUNTIFS(A:A,A111,O:O,"&lt;"&amp;O111)</f>
        <v>5</v>
      </c>
      <c r="I111" s="2">
        <f>_xlfn.AVERAGEIF(A:A,A111,G:G)</f>
        <v>49.68367575757575</v>
      </c>
      <c r="J111" s="2">
        <f t="shared" si="8"/>
        <v>2.111057575757549</v>
      </c>
      <c r="K111" s="2">
        <f t="shared" si="9"/>
        <v>92.11105757575754</v>
      </c>
      <c r="L111" s="2">
        <f t="shared" si="10"/>
        <v>251.30402334417784</v>
      </c>
      <c r="M111" s="2">
        <f>SUMIF(A:A,A111,L:L)</f>
        <v>3206.7687708378267</v>
      </c>
      <c r="N111" s="3">
        <f t="shared" si="11"/>
        <v>0.07836674275660982</v>
      </c>
      <c r="O111" s="7">
        <f t="shared" si="12"/>
        <v>12.760515045339885</v>
      </c>
      <c r="P111" s="3">
        <f t="shared" si="13"/>
        <v>0.07836674275660982</v>
      </c>
      <c r="Q111" s="3">
        <f>IF(ISNUMBER(P111),SUMIF(A:A,A111,P:P),"")</f>
        <v>0.8768982532842665</v>
      </c>
      <c r="R111" s="3">
        <f t="shared" si="14"/>
        <v>0.08936811364728019</v>
      </c>
      <c r="S111" s="8">
        <f t="shared" si="15"/>
        <v>11.189673354266148</v>
      </c>
    </row>
    <row r="112" spans="1:19" ht="15">
      <c r="A112" s="1">
        <v>38</v>
      </c>
      <c r="B112" s="5">
        <v>0.5499999999999999</v>
      </c>
      <c r="C112" s="1" t="s">
        <v>405</v>
      </c>
      <c r="D112" s="1">
        <v>3</v>
      </c>
      <c r="E112" s="1">
        <v>5</v>
      </c>
      <c r="F112" s="1" t="s">
        <v>435</v>
      </c>
      <c r="G112" s="2">
        <v>48.8882333333333</v>
      </c>
      <c r="H112" s="6">
        <f>1+_xlfn.COUNTIFS(A:A,A112,O:O,"&lt;"&amp;O112)</f>
        <v>6</v>
      </c>
      <c r="I112" s="2">
        <f>_xlfn.AVERAGEIF(A:A,A112,G:G)</f>
        <v>49.68367575757575</v>
      </c>
      <c r="J112" s="2">
        <f t="shared" si="8"/>
        <v>-0.7954424242424523</v>
      </c>
      <c r="K112" s="2">
        <f t="shared" si="9"/>
        <v>89.20455757575755</v>
      </c>
      <c r="L112" s="2">
        <f t="shared" si="10"/>
        <v>211.0876509460228</v>
      </c>
      <c r="M112" s="2">
        <f>SUMIF(A:A,A112,L:L)</f>
        <v>3206.7687708378267</v>
      </c>
      <c r="N112" s="3">
        <f t="shared" si="11"/>
        <v>0.06582565380629933</v>
      </c>
      <c r="O112" s="7">
        <f t="shared" si="12"/>
        <v>15.191645539026956</v>
      </c>
      <c r="P112" s="3">
        <f t="shared" si="13"/>
        <v>0.06582565380629933</v>
      </c>
      <c r="Q112" s="3">
        <f>IF(ISNUMBER(P112),SUMIF(A:A,A112,P:P),"")</f>
        <v>0.8768982532842665</v>
      </c>
      <c r="R112" s="3">
        <f t="shared" si="14"/>
        <v>0.07506646701571254</v>
      </c>
      <c r="S112" s="8">
        <f t="shared" si="15"/>
        <v>13.321527437686457</v>
      </c>
    </row>
    <row r="113" spans="1:19" ht="15">
      <c r="A113" s="1">
        <v>38</v>
      </c>
      <c r="B113" s="5">
        <v>0.5499999999999999</v>
      </c>
      <c r="C113" s="1" t="s">
        <v>405</v>
      </c>
      <c r="D113" s="1">
        <v>3</v>
      </c>
      <c r="E113" s="1">
        <v>9</v>
      </c>
      <c r="F113" s="1" t="s">
        <v>439</v>
      </c>
      <c r="G113" s="2">
        <v>47.7792333333333</v>
      </c>
      <c r="H113" s="6">
        <f>1+_xlfn.COUNTIFS(A:A,A113,O:O,"&lt;"&amp;O113)</f>
        <v>7</v>
      </c>
      <c r="I113" s="2">
        <f>_xlfn.AVERAGEIF(A:A,A113,G:G)</f>
        <v>49.68367575757575</v>
      </c>
      <c r="J113" s="2">
        <f t="shared" si="8"/>
        <v>-1.904442424242447</v>
      </c>
      <c r="K113" s="2">
        <f t="shared" si="9"/>
        <v>88.09555757575755</v>
      </c>
      <c r="L113" s="2">
        <f t="shared" si="10"/>
        <v>197.49898686794324</v>
      </c>
      <c r="M113" s="2">
        <f>SUMIF(A:A,A113,L:L)</f>
        <v>3206.7687708378267</v>
      </c>
      <c r="N113" s="3">
        <f t="shared" si="11"/>
        <v>0.061588159602896174</v>
      </c>
      <c r="O113" s="7">
        <f t="shared" si="12"/>
        <v>16.23688719467719</v>
      </c>
      <c r="P113" s="3">
        <f t="shared" si="13"/>
        <v>0.061588159602896174</v>
      </c>
      <c r="Q113" s="3">
        <f>IF(ISNUMBER(P113),SUMIF(A:A,A113,P:P),"")</f>
        <v>0.8768982532842665</v>
      </c>
      <c r="R113" s="3">
        <f t="shared" si="14"/>
        <v>0.07023409999076709</v>
      </c>
      <c r="S113" s="8">
        <f t="shared" si="15"/>
        <v>14.238098019786102</v>
      </c>
    </row>
    <row r="114" spans="1:19" ht="15">
      <c r="A114" s="1">
        <v>38</v>
      </c>
      <c r="B114" s="5">
        <v>0.5499999999999999</v>
      </c>
      <c r="C114" s="1" t="s">
        <v>405</v>
      </c>
      <c r="D114" s="1">
        <v>3</v>
      </c>
      <c r="E114" s="1">
        <v>1</v>
      </c>
      <c r="F114" s="1" t="s">
        <v>431</v>
      </c>
      <c r="G114" s="2">
        <v>35.3421333333334</v>
      </c>
      <c r="H114" s="6">
        <f>1+_xlfn.COUNTIFS(A:A,A114,O:O,"&lt;"&amp;O114)</f>
        <v>10</v>
      </c>
      <c r="I114" s="2">
        <f>_xlfn.AVERAGEIF(A:A,A114,G:G)</f>
        <v>49.68367575757575</v>
      </c>
      <c r="J114" s="2">
        <f t="shared" si="8"/>
        <v>-14.341542424242348</v>
      </c>
      <c r="K114" s="2">
        <f t="shared" si="9"/>
        <v>75.65845757575765</v>
      </c>
      <c r="L114" s="2">
        <f t="shared" si="10"/>
        <v>93.64466450461919</v>
      </c>
      <c r="M114" s="2">
        <f>SUMIF(A:A,A114,L:L)</f>
        <v>3206.7687708378267</v>
      </c>
      <c r="N114" s="3">
        <f t="shared" si="11"/>
        <v>0.029202187995660447</v>
      </c>
      <c r="O114" s="7">
        <f t="shared" si="12"/>
        <v>34.24400939233059</v>
      </c>
      <c r="P114" s="3">
        <f t="shared" si="13"/>
      </c>
      <c r="Q114" s="3">
        <f>IF(ISNUMBER(P114),SUMIF(A:A,A114,P:P),"")</f>
      </c>
      <c r="R114" s="3">
        <f t="shared" si="14"/>
      </c>
      <c r="S114" s="8">
        <f t="shared" si="15"/>
      </c>
    </row>
    <row r="115" spans="1:19" ht="15">
      <c r="A115" s="1">
        <v>38</v>
      </c>
      <c r="B115" s="5">
        <v>0.5499999999999999</v>
      </c>
      <c r="C115" s="1" t="s">
        <v>405</v>
      </c>
      <c r="D115" s="1">
        <v>3</v>
      </c>
      <c r="E115" s="1">
        <v>7</v>
      </c>
      <c r="F115" s="1" t="s">
        <v>437</v>
      </c>
      <c r="G115" s="2">
        <v>31.716100000000004</v>
      </c>
      <c r="H115" s="6">
        <f>1+_xlfn.COUNTIFS(A:A,A115,O:O,"&lt;"&amp;O115)</f>
        <v>11</v>
      </c>
      <c r="I115" s="2">
        <f>_xlfn.AVERAGEIF(A:A,A115,G:G)</f>
        <v>49.68367575757575</v>
      </c>
      <c r="J115" s="2">
        <f t="shared" si="8"/>
        <v>-17.967575757575744</v>
      </c>
      <c r="K115" s="2">
        <f t="shared" si="9"/>
        <v>72.03242424242426</v>
      </c>
      <c r="L115" s="2">
        <f t="shared" si="10"/>
        <v>75.33504672972762</v>
      </c>
      <c r="M115" s="2">
        <f>SUMIF(A:A,A115,L:L)</f>
        <v>3206.7687708378267</v>
      </c>
      <c r="N115" s="3">
        <f t="shared" si="11"/>
        <v>0.023492509785806904</v>
      </c>
      <c r="O115" s="7">
        <f t="shared" si="12"/>
        <v>42.566758899645286</v>
      </c>
      <c r="P115" s="3">
        <f t="shared" si="13"/>
      </c>
      <c r="Q115" s="3">
        <f>IF(ISNUMBER(P115),SUMIF(A:A,A115,P:P),"")</f>
      </c>
      <c r="R115" s="3">
        <f t="shared" si="14"/>
      </c>
      <c r="S115" s="8">
        <f t="shared" si="15"/>
      </c>
    </row>
    <row r="116" spans="1:19" ht="15">
      <c r="A116" s="1">
        <v>38</v>
      </c>
      <c r="B116" s="5">
        <v>0.5499999999999999</v>
      </c>
      <c r="C116" s="1" t="s">
        <v>405</v>
      </c>
      <c r="D116" s="1">
        <v>3</v>
      </c>
      <c r="E116" s="1">
        <v>11</v>
      </c>
      <c r="F116" s="1" t="s">
        <v>440</v>
      </c>
      <c r="G116" s="2">
        <v>38.396666666666704</v>
      </c>
      <c r="H116" s="6">
        <f>1+_xlfn.COUNTIFS(A:A,A116,O:O,"&lt;"&amp;O116)</f>
        <v>9</v>
      </c>
      <c r="I116" s="2">
        <f>_xlfn.AVERAGEIF(A:A,A116,G:G)</f>
        <v>49.68367575757575</v>
      </c>
      <c r="J116" s="2">
        <f t="shared" si="8"/>
        <v>-11.287009090909045</v>
      </c>
      <c r="K116" s="2">
        <f t="shared" si="9"/>
        <v>78.71299090909096</v>
      </c>
      <c r="L116" s="2">
        <f t="shared" si="10"/>
        <v>112.48045289973118</v>
      </c>
      <c r="M116" s="2">
        <f>SUMIF(A:A,A116,L:L)</f>
        <v>3206.7687708378267</v>
      </c>
      <c r="N116" s="3">
        <f t="shared" si="11"/>
        <v>0.03507594745296949</v>
      </c>
      <c r="O116" s="7">
        <f t="shared" si="12"/>
        <v>28.509564890323187</v>
      </c>
      <c r="P116" s="3">
        <f t="shared" si="13"/>
      </c>
      <c r="Q116" s="3">
        <f>IF(ISNUMBER(P116),SUMIF(A:A,A116,P:P),"")</f>
      </c>
      <c r="R116" s="3">
        <f t="shared" si="14"/>
      </c>
      <c r="S116" s="8">
        <f t="shared" si="15"/>
      </c>
    </row>
    <row r="117" spans="1:19" ht="15">
      <c r="A117" s="1">
        <v>38</v>
      </c>
      <c r="B117" s="5">
        <v>0.5499999999999999</v>
      </c>
      <c r="C117" s="1" t="s">
        <v>405</v>
      </c>
      <c r="D117" s="1">
        <v>3</v>
      </c>
      <c r="E117" s="1">
        <v>12</v>
      </c>
      <c r="F117" s="1" t="s">
        <v>441</v>
      </c>
      <c r="G117" s="2">
        <v>38.5174666666666</v>
      </c>
      <c r="H117" s="6">
        <f>1+_xlfn.COUNTIFS(A:A,A117,O:O,"&lt;"&amp;O117)</f>
        <v>8</v>
      </c>
      <c r="I117" s="2">
        <f>_xlfn.AVERAGEIF(A:A,A117,G:G)</f>
        <v>49.68367575757575</v>
      </c>
      <c r="J117" s="2">
        <f t="shared" si="8"/>
        <v>-11.166209090909149</v>
      </c>
      <c r="K117" s="2">
        <f t="shared" si="9"/>
        <v>78.83379090909085</v>
      </c>
      <c r="L117" s="2">
        <f t="shared" si="10"/>
        <v>113.29867286952452</v>
      </c>
      <c r="M117" s="2">
        <f>SUMIF(A:A,A117,L:L)</f>
        <v>3206.7687708378267</v>
      </c>
      <c r="N117" s="3">
        <f t="shared" si="11"/>
        <v>0.035331101481296756</v>
      </c>
      <c r="O117" s="7">
        <f t="shared" si="12"/>
        <v>28.303674611712022</v>
      </c>
      <c r="P117" s="3">
        <f t="shared" si="13"/>
      </c>
      <c r="Q117" s="3">
        <f>IF(ISNUMBER(P117),SUMIF(A:A,A117,P:P),"")</f>
      </c>
      <c r="R117" s="3">
        <f t="shared" si="14"/>
      </c>
      <c r="S117" s="8">
        <f t="shared" si="15"/>
      </c>
    </row>
    <row r="118" spans="1:19" ht="15">
      <c r="A118" s="1">
        <v>25</v>
      </c>
      <c r="B118" s="5">
        <v>0.5555555555555556</v>
      </c>
      <c r="C118" s="1" t="s">
        <v>261</v>
      </c>
      <c r="D118" s="1">
        <v>3</v>
      </c>
      <c r="E118" s="1">
        <v>11</v>
      </c>
      <c r="F118" s="1" t="s">
        <v>294</v>
      </c>
      <c r="G118" s="2">
        <v>77.1278666666666</v>
      </c>
      <c r="H118" s="6">
        <f>1+_xlfn.COUNTIFS(A:A,A118,O:O,"&lt;"&amp;O118)</f>
        <v>1</v>
      </c>
      <c r="I118" s="2">
        <f>_xlfn.AVERAGEIF(A:A,A118,G:G)</f>
        <v>50.38490277777776</v>
      </c>
      <c r="J118" s="2">
        <f t="shared" si="8"/>
        <v>26.742963888888845</v>
      </c>
      <c r="K118" s="2">
        <f t="shared" si="9"/>
        <v>116.74296388888885</v>
      </c>
      <c r="L118" s="2">
        <f t="shared" si="10"/>
        <v>1101.664870638209</v>
      </c>
      <c r="M118" s="2">
        <f>SUMIF(A:A,A118,L:L)</f>
        <v>3562.7583351888907</v>
      </c>
      <c r="N118" s="3">
        <f t="shared" si="11"/>
        <v>0.3092168390309305</v>
      </c>
      <c r="O118" s="7">
        <f t="shared" si="12"/>
        <v>3.2339765296545555</v>
      </c>
      <c r="P118" s="3">
        <f t="shared" si="13"/>
        <v>0.3092168390309305</v>
      </c>
      <c r="Q118" s="3">
        <f>IF(ISNUMBER(P118),SUMIF(A:A,A118,P:P),"")</f>
        <v>0.8445092209142171</v>
      </c>
      <c r="R118" s="3">
        <f t="shared" si="14"/>
        <v>0.366149748721737</v>
      </c>
      <c r="S118" s="8">
        <f t="shared" si="15"/>
        <v>2.7311229995134325</v>
      </c>
    </row>
    <row r="119" spans="1:19" ht="15">
      <c r="A119" s="1">
        <v>25</v>
      </c>
      <c r="B119" s="5">
        <v>0.5555555555555556</v>
      </c>
      <c r="C119" s="1" t="s">
        <v>261</v>
      </c>
      <c r="D119" s="1">
        <v>3</v>
      </c>
      <c r="E119" s="1">
        <v>5</v>
      </c>
      <c r="F119" s="1" t="s">
        <v>289</v>
      </c>
      <c r="G119" s="2">
        <v>59.64659999999991</v>
      </c>
      <c r="H119" s="6">
        <f>1+_xlfn.COUNTIFS(A:A,A119,O:O,"&lt;"&amp;O119)</f>
        <v>2</v>
      </c>
      <c r="I119" s="2">
        <f>_xlfn.AVERAGEIF(A:A,A119,G:G)</f>
        <v>50.38490277777776</v>
      </c>
      <c r="J119" s="2">
        <f aca="true" t="shared" si="16" ref="J119:J169">G119-I119</f>
        <v>9.261697222222146</v>
      </c>
      <c r="K119" s="2">
        <f aca="true" t="shared" si="17" ref="K119:K169">90+J119</f>
        <v>99.26169722222215</v>
      </c>
      <c r="L119" s="2">
        <f aca="true" t="shared" si="18" ref="L119:L169">EXP(0.06*K119)</f>
        <v>385.94768659849836</v>
      </c>
      <c r="M119" s="2">
        <f>SUMIF(A:A,A119,L:L)</f>
        <v>3562.7583351888907</v>
      </c>
      <c r="N119" s="3">
        <f aca="true" t="shared" si="19" ref="N119:N169">L119/M119</f>
        <v>0.10832833728477859</v>
      </c>
      <c r="O119" s="7">
        <f aca="true" t="shared" si="20" ref="O119:O169">1/N119</f>
        <v>9.231194949214013</v>
      </c>
      <c r="P119" s="3">
        <f aca="true" t="shared" si="21" ref="P119:P169">IF(O119&gt;21,"",N119)</f>
        <v>0.10832833728477859</v>
      </c>
      <c r="Q119" s="3">
        <f>IF(ISNUMBER(P119),SUMIF(A:A,A119,P:P),"")</f>
        <v>0.8445092209142171</v>
      </c>
      <c r="R119" s="3">
        <f aca="true" t="shared" si="22" ref="R119:R169">_xlfn.IFERROR(P119*(1/Q119),"")</f>
        <v>0.1282737175652251</v>
      </c>
      <c r="S119" s="8">
        <f aca="true" t="shared" si="23" ref="S119:S169">_xlfn.IFERROR(1/R119,"")</f>
        <v>7.795829254667982</v>
      </c>
    </row>
    <row r="120" spans="1:19" ht="15">
      <c r="A120" s="1">
        <v>25</v>
      </c>
      <c r="B120" s="5">
        <v>0.5555555555555556</v>
      </c>
      <c r="C120" s="1" t="s">
        <v>261</v>
      </c>
      <c r="D120" s="1">
        <v>3</v>
      </c>
      <c r="E120" s="1">
        <v>8</v>
      </c>
      <c r="F120" s="1" t="s">
        <v>291</v>
      </c>
      <c r="G120" s="2">
        <v>59.103466666666705</v>
      </c>
      <c r="H120" s="6">
        <f>1+_xlfn.COUNTIFS(A:A,A120,O:O,"&lt;"&amp;O120)</f>
        <v>3</v>
      </c>
      <c r="I120" s="2">
        <f>_xlfn.AVERAGEIF(A:A,A120,G:G)</f>
        <v>50.38490277777776</v>
      </c>
      <c r="J120" s="2">
        <f t="shared" si="16"/>
        <v>8.718563888888944</v>
      </c>
      <c r="K120" s="2">
        <f t="shared" si="17"/>
        <v>98.71856388888895</v>
      </c>
      <c r="L120" s="2">
        <f t="shared" si="18"/>
        <v>373.573149204159</v>
      </c>
      <c r="M120" s="2">
        <f>SUMIF(A:A,A120,L:L)</f>
        <v>3562.7583351888907</v>
      </c>
      <c r="N120" s="3">
        <f t="shared" si="19"/>
        <v>0.10485503479549164</v>
      </c>
      <c r="O120" s="7">
        <f t="shared" si="20"/>
        <v>9.53697647376105</v>
      </c>
      <c r="P120" s="3">
        <f t="shared" si="21"/>
        <v>0.10485503479549164</v>
      </c>
      <c r="Q120" s="3">
        <f>IF(ISNUMBER(P120),SUMIF(A:A,A120,P:P),"")</f>
        <v>0.8445092209142171</v>
      </c>
      <c r="R120" s="3">
        <f t="shared" si="22"/>
        <v>0.12416091168546581</v>
      </c>
      <c r="S120" s="8">
        <f t="shared" si="23"/>
        <v>8.05406457173316</v>
      </c>
    </row>
    <row r="121" spans="1:19" ht="15">
      <c r="A121" s="1">
        <v>25</v>
      </c>
      <c r="B121" s="5">
        <v>0.5555555555555556</v>
      </c>
      <c r="C121" s="1" t="s">
        <v>261</v>
      </c>
      <c r="D121" s="1">
        <v>3</v>
      </c>
      <c r="E121" s="1">
        <v>4</v>
      </c>
      <c r="F121" s="1" t="s">
        <v>288</v>
      </c>
      <c r="G121" s="2">
        <v>57.4203666666667</v>
      </c>
      <c r="H121" s="6">
        <f>1+_xlfn.COUNTIFS(A:A,A121,O:O,"&lt;"&amp;O121)</f>
        <v>4</v>
      </c>
      <c r="I121" s="2">
        <f>_xlfn.AVERAGEIF(A:A,A121,G:G)</f>
        <v>50.38490277777776</v>
      </c>
      <c r="J121" s="2">
        <f t="shared" si="16"/>
        <v>7.035463888888941</v>
      </c>
      <c r="K121" s="2">
        <f t="shared" si="17"/>
        <v>97.03546388888894</v>
      </c>
      <c r="L121" s="2">
        <f t="shared" si="18"/>
        <v>337.68983738946866</v>
      </c>
      <c r="M121" s="2">
        <f>SUMIF(A:A,A121,L:L)</f>
        <v>3562.7583351888907</v>
      </c>
      <c r="N121" s="3">
        <f t="shared" si="19"/>
        <v>0.0947832565723448</v>
      </c>
      <c r="O121" s="7">
        <f t="shared" si="20"/>
        <v>10.55038659952282</v>
      </c>
      <c r="P121" s="3">
        <f t="shared" si="21"/>
        <v>0.0947832565723448</v>
      </c>
      <c r="Q121" s="3">
        <f>IF(ISNUMBER(P121),SUMIF(A:A,A121,P:P),"")</f>
        <v>0.8445092209142171</v>
      </c>
      <c r="R121" s="3">
        <f t="shared" si="22"/>
        <v>0.11223472074080837</v>
      </c>
      <c r="S121" s="8">
        <f t="shared" si="23"/>
        <v>8.909898767506814</v>
      </c>
    </row>
    <row r="122" spans="1:19" ht="15">
      <c r="A122" s="1">
        <v>25</v>
      </c>
      <c r="B122" s="5">
        <v>0.5555555555555556</v>
      </c>
      <c r="C122" s="1" t="s">
        <v>261</v>
      </c>
      <c r="D122" s="1">
        <v>3</v>
      </c>
      <c r="E122" s="1">
        <v>13</v>
      </c>
      <c r="F122" s="1" t="s">
        <v>296</v>
      </c>
      <c r="G122" s="2">
        <v>56.4270333333333</v>
      </c>
      <c r="H122" s="6">
        <f>1+_xlfn.COUNTIFS(A:A,A122,O:O,"&lt;"&amp;O122)</f>
        <v>5</v>
      </c>
      <c r="I122" s="2">
        <f>_xlfn.AVERAGEIF(A:A,A122,G:G)</f>
        <v>50.38490277777776</v>
      </c>
      <c r="J122" s="2">
        <f t="shared" si="16"/>
        <v>6.042130555555538</v>
      </c>
      <c r="K122" s="2">
        <f t="shared" si="17"/>
        <v>96.04213055555553</v>
      </c>
      <c r="L122" s="2">
        <f t="shared" si="18"/>
        <v>318.1515473754518</v>
      </c>
      <c r="M122" s="2">
        <f>SUMIF(A:A,A122,L:L)</f>
        <v>3562.7583351888907</v>
      </c>
      <c r="N122" s="3">
        <f t="shared" si="19"/>
        <v>0.08929922196325</v>
      </c>
      <c r="O122" s="7">
        <f t="shared" si="20"/>
        <v>11.198305853230588</v>
      </c>
      <c r="P122" s="3">
        <f t="shared" si="21"/>
        <v>0.08929922196325</v>
      </c>
      <c r="Q122" s="3">
        <f>IF(ISNUMBER(P122),SUMIF(A:A,A122,P:P),"")</f>
        <v>0.8445092209142171</v>
      </c>
      <c r="R122" s="3">
        <f t="shared" si="22"/>
        <v>0.10574096735921935</v>
      </c>
      <c r="S122" s="8">
        <f t="shared" si="23"/>
        <v>9.457072551670882</v>
      </c>
    </row>
    <row r="123" spans="1:19" ht="15">
      <c r="A123" s="1">
        <v>25</v>
      </c>
      <c r="B123" s="5">
        <v>0.5555555555555556</v>
      </c>
      <c r="C123" s="1" t="s">
        <v>261</v>
      </c>
      <c r="D123" s="1">
        <v>3</v>
      </c>
      <c r="E123" s="1">
        <v>6</v>
      </c>
      <c r="F123" s="1" t="s">
        <v>290</v>
      </c>
      <c r="G123" s="2">
        <v>55.654033333333295</v>
      </c>
      <c r="H123" s="6">
        <f>1+_xlfn.COUNTIFS(A:A,A123,O:O,"&lt;"&amp;O123)</f>
        <v>6</v>
      </c>
      <c r="I123" s="2">
        <f>_xlfn.AVERAGEIF(A:A,A123,G:G)</f>
        <v>50.38490277777776</v>
      </c>
      <c r="J123" s="2">
        <f t="shared" si="16"/>
        <v>5.269130555555535</v>
      </c>
      <c r="K123" s="2">
        <f t="shared" si="17"/>
        <v>95.26913055555553</v>
      </c>
      <c r="L123" s="2">
        <f t="shared" si="18"/>
        <v>303.7326377448461</v>
      </c>
      <c r="M123" s="2">
        <f>SUMIF(A:A,A123,L:L)</f>
        <v>3562.7583351888907</v>
      </c>
      <c r="N123" s="3">
        <f t="shared" si="19"/>
        <v>0.08525210221106472</v>
      </c>
      <c r="O123" s="7">
        <f t="shared" si="20"/>
        <v>11.729916026284355</v>
      </c>
      <c r="P123" s="3">
        <f t="shared" si="21"/>
        <v>0.08525210221106472</v>
      </c>
      <c r="Q123" s="3">
        <f>IF(ISNUMBER(P123),SUMIF(A:A,A123,P:P),"")</f>
        <v>0.8445092209142171</v>
      </c>
      <c r="R123" s="3">
        <f t="shared" si="22"/>
        <v>0.10094869315787422</v>
      </c>
      <c r="S123" s="8">
        <f t="shared" si="23"/>
        <v>9.906022244746591</v>
      </c>
    </row>
    <row r="124" spans="1:19" ht="15">
      <c r="A124" s="1">
        <v>25</v>
      </c>
      <c r="B124" s="5">
        <v>0.5555555555555556</v>
      </c>
      <c r="C124" s="1" t="s">
        <v>261</v>
      </c>
      <c r="D124" s="1">
        <v>3</v>
      </c>
      <c r="E124" s="1">
        <v>1</v>
      </c>
      <c r="F124" s="1" t="s">
        <v>286</v>
      </c>
      <c r="G124" s="2">
        <v>33.4439333333333</v>
      </c>
      <c r="H124" s="6">
        <f>1+_xlfn.COUNTIFS(A:A,A124,O:O,"&lt;"&amp;O124)</f>
        <v>12</v>
      </c>
      <c r="I124" s="2">
        <f>_xlfn.AVERAGEIF(A:A,A124,G:G)</f>
        <v>50.38490277777776</v>
      </c>
      <c r="J124" s="2">
        <f t="shared" si="16"/>
        <v>-16.940969444444463</v>
      </c>
      <c r="K124" s="2">
        <f t="shared" si="17"/>
        <v>73.05903055555554</v>
      </c>
      <c r="L124" s="2">
        <f t="shared" si="18"/>
        <v>80.12130777223452</v>
      </c>
      <c r="M124" s="2">
        <f>SUMIF(A:A,A124,L:L)</f>
        <v>3562.7583351888907</v>
      </c>
      <c r="N124" s="3">
        <f t="shared" si="19"/>
        <v>0.022488560894205763</v>
      </c>
      <c r="O124" s="7">
        <f t="shared" si="20"/>
        <v>44.46705170261262</v>
      </c>
      <c r="P124" s="3">
        <f t="shared" si="21"/>
      </c>
      <c r="Q124" s="3">
        <f>IF(ISNUMBER(P124),SUMIF(A:A,A124,P:P),"")</f>
      </c>
      <c r="R124" s="3">
        <f t="shared" si="22"/>
      </c>
      <c r="S124" s="8">
        <f t="shared" si="23"/>
      </c>
    </row>
    <row r="125" spans="1:19" ht="15">
      <c r="A125" s="1">
        <v>25</v>
      </c>
      <c r="B125" s="5">
        <v>0.5555555555555556</v>
      </c>
      <c r="C125" s="1" t="s">
        <v>261</v>
      </c>
      <c r="D125" s="1">
        <v>3</v>
      </c>
      <c r="E125" s="1">
        <v>2</v>
      </c>
      <c r="F125" s="1" t="s">
        <v>287</v>
      </c>
      <c r="G125" s="2">
        <v>47.6609333333333</v>
      </c>
      <c r="H125" s="6">
        <f>1+_xlfn.COUNTIFS(A:A,A125,O:O,"&lt;"&amp;O125)</f>
        <v>7</v>
      </c>
      <c r="I125" s="2">
        <f>_xlfn.AVERAGEIF(A:A,A125,G:G)</f>
        <v>50.38490277777776</v>
      </c>
      <c r="J125" s="2">
        <f t="shared" si="16"/>
        <v>-2.7239694444444638</v>
      </c>
      <c r="K125" s="2">
        <f t="shared" si="17"/>
        <v>87.27603055555554</v>
      </c>
      <c r="L125" s="2">
        <f t="shared" si="18"/>
        <v>188.02253700537008</v>
      </c>
      <c r="M125" s="2">
        <f>SUMIF(A:A,A125,L:L)</f>
        <v>3562.7583351888907</v>
      </c>
      <c r="N125" s="3">
        <f t="shared" si="19"/>
        <v>0.052774429056356834</v>
      </c>
      <c r="O125" s="7">
        <f t="shared" si="20"/>
        <v>18.948570697602783</v>
      </c>
      <c r="P125" s="3">
        <f t="shared" si="21"/>
        <v>0.052774429056356834</v>
      </c>
      <c r="Q125" s="3">
        <f>IF(ISNUMBER(P125),SUMIF(A:A,A125,P:P),"")</f>
        <v>0.8445092209142171</v>
      </c>
      <c r="R125" s="3">
        <f t="shared" si="22"/>
        <v>0.06249124076967007</v>
      </c>
      <c r="S125" s="8">
        <f t="shared" si="23"/>
        <v>16.00224267727049</v>
      </c>
    </row>
    <row r="126" spans="1:19" ht="15">
      <c r="A126" s="1">
        <v>25</v>
      </c>
      <c r="B126" s="5">
        <v>0.5555555555555556</v>
      </c>
      <c r="C126" s="1" t="s">
        <v>261</v>
      </c>
      <c r="D126" s="1">
        <v>3</v>
      </c>
      <c r="E126" s="1">
        <v>9</v>
      </c>
      <c r="F126" s="1" t="s">
        <v>292</v>
      </c>
      <c r="G126" s="2">
        <v>36.0757</v>
      </c>
      <c r="H126" s="6">
        <f>1+_xlfn.COUNTIFS(A:A,A126,O:O,"&lt;"&amp;O126)</f>
        <v>10</v>
      </c>
      <c r="I126" s="2">
        <f>_xlfn.AVERAGEIF(A:A,A126,G:G)</f>
        <v>50.38490277777776</v>
      </c>
      <c r="J126" s="2">
        <f t="shared" si="16"/>
        <v>-14.309202777777763</v>
      </c>
      <c r="K126" s="2">
        <f t="shared" si="17"/>
        <v>75.69079722222224</v>
      </c>
      <c r="L126" s="2">
        <f t="shared" si="18"/>
        <v>93.82654702865077</v>
      </c>
      <c r="M126" s="2">
        <f>SUMIF(A:A,A126,L:L)</f>
        <v>3562.7583351888907</v>
      </c>
      <c r="N126" s="3">
        <f t="shared" si="19"/>
        <v>0.0263353666461007</v>
      </c>
      <c r="O126" s="7">
        <f t="shared" si="20"/>
        <v>37.97175157795129</v>
      </c>
      <c r="P126" s="3">
        <f t="shared" si="21"/>
      </c>
      <c r="Q126" s="3">
        <f>IF(ISNUMBER(P126),SUMIF(A:A,A126,P:P),"")</f>
      </c>
      <c r="R126" s="3">
        <f t="shared" si="22"/>
      </c>
      <c r="S126" s="8">
        <f t="shared" si="23"/>
      </c>
    </row>
    <row r="127" spans="1:19" ht="15">
      <c r="A127" s="1">
        <v>25</v>
      </c>
      <c r="B127" s="5">
        <v>0.5555555555555556</v>
      </c>
      <c r="C127" s="1" t="s">
        <v>261</v>
      </c>
      <c r="D127" s="1">
        <v>3</v>
      </c>
      <c r="E127" s="1">
        <v>10</v>
      </c>
      <c r="F127" s="1" t="s">
        <v>293</v>
      </c>
      <c r="G127" s="2">
        <v>35.5653666666667</v>
      </c>
      <c r="H127" s="6">
        <f>1+_xlfn.COUNTIFS(A:A,A127,O:O,"&lt;"&amp;O127)</f>
        <v>11</v>
      </c>
      <c r="I127" s="2">
        <f>_xlfn.AVERAGEIF(A:A,A127,G:G)</f>
        <v>50.38490277777776</v>
      </c>
      <c r="J127" s="2">
        <f t="shared" si="16"/>
        <v>-14.819536111111063</v>
      </c>
      <c r="K127" s="2">
        <f t="shared" si="17"/>
        <v>75.18046388888894</v>
      </c>
      <c r="L127" s="2">
        <f t="shared" si="18"/>
        <v>90.99711778594495</v>
      </c>
      <c r="M127" s="2">
        <f>SUMIF(A:A,A127,L:L)</f>
        <v>3562.7583351888907</v>
      </c>
      <c r="N127" s="3">
        <f t="shared" si="19"/>
        <v>0.025541198482978346</v>
      </c>
      <c r="O127" s="7">
        <f t="shared" si="20"/>
        <v>39.152430559060846</v>
      </c>
      <c r="P127" s="3">
        <f t="shared" si="21"/>
      </c>
      <c r="Q127" s="3">
        <f>IF(ISNUMBER(P127),SUMIF(A:A,A127,P:P),"")</f>
      </c>
      <c r="R127" s="3">
        <f t="shared" si="22"/>
      </c>
      <c r="S127" s="8">
        <f t="shared" si="23"/>
      </c>
    </row>
    <row r="128" spans="1:19" ht="15">
      <c r="A128" s="1">
        <v>25</v>
      </c>
      <c r="B128" s="5">
        <v>0.5555555555555556</v>
      </c>
      <c r="C128" s="1" t="s">
        <v>261</v>
      </c>
      <c r="D128" s="1">
        <v>3</v>
      </c>
      <c r="E128" s="1">
        <v>12</v>
      </c>
      <c r="F128" s="1" t="s">
        <v>295</v>
      </c>
      <c r="G128" s="2">
        <v>42.2817666666667</v>
      </c>
      <c r="H128" s="6">
        <f>1+_xlfn.COUNTIFS(A:A,A128,O:O,"&lt;"&amp;O128)</f>
        <v>9</v>
      </c>
      <c r="I128" s="2">
        <f>_xlfn.AVERAGEIF(A:A,A128,G:G)</f>
        <v>50.38490277777776</v>
      </c>
      <c r="J128" s="2">
        <f t="shared" si="16"/>
        <v>-8.103136111111063</v>
      </c>
      <c r="K128" s="2">
        <f t="shared" si="17"/>
        <v>81.89686388888893</v>
      </c>
      <c r="L128" s="2">
        <f t="shared" si="18"/>
        <v>136.15743592822898</v>
      </c>
      <c r="M128" s="2">
        <f>SUMIF(A:A,A128,L:L)</f>
        <v>3562.7583351888907</v>
      </c>
      <c r="N128" s="3">
        <f t="shared" si="19"/>
        <v>0.038216859836778735</v>
      </c>
      <c r="O128" s="7">
        <f t="shared" si="20"/>
        <v>26.166461720584135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25</v>
      </c>
      <c r="B129" s="5">
        <v>0.5555555555555556</v>
      </c>
      <c r="C129" s="1" t="s">
        <v>261</v>
      </c>
      <c r="D129" s="1">
        <v>3</v>
      </c>
      <c r="E129" s="1">
        <v>14</v>
      </c>
      <c r="F129" s="1" t="s">
        <v>297</v>
      </c>
      <c r="G129" s="2">
        <v>44.211766666666705</v>
      </c>
      <c r="H129" s="6">
        <f>1+_xlfn.COUNTIFS(A:A,A129,O:O,"&lt;"&amp;O129)</f>
        <v>8</v>
      </c>
      <c r="I129" s="2">
        <f>_xlfn.AVERAGEIF(A:A,A129,G:G)</f>
        <v>50.38490277777776</v>
      </c>
      <c r="J129" s="2">
        <f t="shared" si="16"/>
        <v>-6.173136111111056</v>
      </c>
      <c r="K129" s="2">
        <f t="shared" si="17"/>
        <v>83.82686388888894</v>
      </c>
      <c r="L129" s="2">
        <f t="shared" si="18"/>
        <v>152.87366071782867</v>
      </c>
      <c r="M129" s="2">
        <f>SUMIF(A:A,A129,L:L)</f>
        <v>3562.7583351888907</v>
      </c>
      <c r="N129" s="3">
        <f t="shared" si="19"/>
        <v>0.04290879322571948</v>
      </c>
      <c r="O129" s="7">
        <f t="shared" si="20"/>
        <v>23.305246426753413</v>
      </c>
      <c r="P129" s="3">
        <f t="shared" si="21"/>
      </c>
      <c r="Q129" s="3">
        <f>IF(ISNUMBER(P129),SUMIF(A:A,A129,P:P),"")</f>
      </c>
      <c r="R129" s="3">
        <f t="shared" si="22"/>
      </c>
      <c r="S129" s="8">
        <f t="shared" si="23"/>
      </c>
    </row>
    <row r="130" spans="1:19" ht="15">
      <c r="A130" s="1">
        <v>67</v>
      </c>
      <c r="B130" s="5">
        <v>0.5583333333333333</v>
      </c>
      <c r="C130" s="1" t="s">
        <v>737</v>
      </c>
      <c r="D130" s="1">
        <v>3</v>
      </c>
      <c r="E130" s="1">
        <v>4</v>
      </c>
      <c r="F130" s="1" t="s">
        <v>747</v>
      </c>
      <c r="G130" s="2">
        <v>67.5290333333333</v>
      </c>
      <c r="H130" s="6">
        <f>1+_xlfn.COUNTIFS(A:A,A130,O:O,"&lt;"&amp;O130)</f>
        <v>1</v>
      </c>
      <c r="I130" s="2">
        <f>_xlfn.AVERAGEIF(A:A,A130,G:G)</f>
        <v>51.99512222222222</v>
      </c>
      <c r="J130" s="2">
        <f t="shared" si="16"/>
        <v>15.533911111111081</v>
      </c>
      <c r="K130" s="2">
        <f t="shared" si="17"/>
        <v>105.53391111111108</v>
      </c>
      <c r="L130" s="2">
        <f t="shared" si="18"/>
        <v>562.2995228147147</v>
      </c>
      <c r="M130" s="2">
        <f>SUMIF(A:A,A130,L:L)</f>
        <v>1574.883476631184</v>
      </c>
      <c r="N130" s="3">
        <f t="shared" si="19"/>
        <v>0.35704198511087526</v>
      </c>
      <c r="O130" s="7">
        <f t="shared" si="20"/>
        <v>2.800791060159106</v>
      </c>
      <c r="P130" s="3">
        <f t="shared" si="21"/>
        <v>0.35704198511087526</v>
      </c>
      <c r="Q130" s="3">
        <f>IF(ISNUMBER(P130),SUMIF(A:A,A130,P:P),"")</f>
        <v>1</v>
      </c>
      <c r="R130" s="3">
        <f t="shared" si="22"/>
        <v>0.35704198511087526</v>
      </c>
      <c r="S130" s="8">
        <f t="shared" si="23"/>
        <v>2.800791060159106</v>
      </c>
    </row>
    <row r="131" spans="1:19" ht="15">
      <c r="A131" s="1">
        <v>67</v>
      </c>
      <c r="B131" s="5">
        <v>0.5583333333333333</v>
      </c>
      <c r="C131" s="1" t="s">
        <v>737</v>
      </c>
      <c r="D131" s="1">
        <v>3</v>
      </c>
      <c r="E131" s="1">
        <v>1</v>
      </c>
      <c r="F131" s="1" t="s">
        <v>745</v>
      </c>
      <c r="G131" s="2">
        <v>55.6098666666667</v>
      </c>
      <c r="H131" s="6">
        <f>1+_xlfn.COUNTIFS(A:A,A131,O:O,"&lt;"&amp;O131)</f>
        <v>2</v>
      </c>
      <c r="I131" s="2">
        <f>_xlfn.AVERAGEIF(A:A,A131,G:G)</f>
        <v>51.99512222222222</v>
      </c>
      <c r="J131" s="2">
        <f t="shared" si="16"/>
        <v>3.614744444444476</v>
      </c>
      <c r="K131" s="2">
        <f t="shared" si="17"/>
        <v>93.61474444444448</v>
      </c>
      <c r="L131" s="2">
        <f t="shared" si="18"/>
        <v>275.0312332485578</v>
      </c>
      <c r="M131" s="2">
        <f>SUMIF(A:A,A131,L:L)</f>
        <v>1574.883476631184</v>
      </c>
      <c r="N131" s="3">
        <f t="shared" si="19"/>
        <v>0.1746359253427905</v>
      </c>
      <c r="O131" s="7">
        <f t="shared" si="20"/>
        <v>5.7261986503470785</v>
      </c>
      <c r="P131" s="3">
        <f t="shared" si="21"/>
        <v>0.1746359253427905</v>
      </c>
      <c r="Q131" s="3">
        <f>IF(ISNUMBER(P131),SUMIF(A:A,A131,P:P),"")</f>
        <v>1</v>
      </c>
      <c r="R131" s="3">
        <f t="shared" si="22"/>
        <v>0.1746359253427905</v>
      </c>
      <c r="S131" s="8">
        <f t="shared" si="23"/>
        <v>5.7261986503470785</v>
      </c>
    </row>
    <row r="132" spans="1:19" ht="15">
      <c r="A132" s="1">
        <v>67</v>
      </c>
      <c r="B132" s="5">
        <v>0.5583333333333333</v>
      </c>
      <c r="C132" s="1" t="s">
        <v>737</v>
      </c>
      <c r="D132" s="1">
        <v>3</v>
      </c>
      <c r="E132" s="1">
        <v>9</v>
      </c>
      <c r="F132" s="1" t="s">
        <v>750</v>
      </c>
      <c r="G132" s="2">
        <v>55.4854333333333</v>
      </c>
      <c r="H132" s="6">
        <f>1+_xlfn.COUNTIFS(A:A,A132,O:O,"&lt;"&amp;O132)</f>
        <v>3</v>
      </c>
      <c r="I132" s="2">
        <f>_xlfn.AVERAGEIF(A:A,A132,G:G)</f>
        <v>51.99512222222222</v>
      </c>
      <c r="J132" s="2">
        <f t="shared" si="16"/>
        <v>3.490311111111076</v>
      </c>
      <c r="K132" s="2">
        <f t="shared" si="17"/>
        <v>93.49031111111108</v>
      </c>
      <c r="L132" s="2">
        <f t="shared" si="18"/>
        <v>272.98549629978896</v>
      </c>
      <c r="M132" s="2">
        <f>SUMIF(A:A,A132,L:L)</f>
        <v>1574.883476631184</v>
      </c>
      <c r="N132" s="3">
        <f t="shared" si="19"/>
        <v>0.17333694863808544</v>
      </c>
      <c r="O132" s="7">
        <f t="shared" si="20"/>
        <v>5.769110439851604</v>
      </c>
      <c r="P132" s="3">
        <f t="shared" si="21"/>
        <v>0.17333694863808544</v>
      </c>
      <c r="Q132" s="3">
        <f>IF(ISNUMBER(P132),SUMIF(A:A,A132,P:P),"")</f>
        <v>1</v>
      </c>
      <c r="R132" s="3">
        <f t="shared" si="22"/>
        <v>0.17333694863808544</v>
      </c>
      <c r="S132" s="8">
        <f t="shared" si="23"/>
        <v>5.769110439851604</v>
      </c>
    </row>
    <row r="133" spans="1:19" ht="15">
      <c r="A133" s="1">
        <v>67</v>
      </c>
      <c r="B133" s="5">
        <v>0.5583333333333333</v>
      </c>
      <c r="C133" s="1" t="s">
        <v>737</v>
      </c>
      <c r="D133" s="1">
        <v>3</v>
      </c>
      <c r="E133" s="1">
        <v>8</v>
      </c>
      <c r="F133" s="1" t="s">
        <v>749</v>
      </c>
      <c r="G133" s="2">
        <v>53.9629333333333</v>
      </c>
      <c r="H133" s="6">
        <f>1+_xlfn.COUNTIFS(A:A,A133,O:O,"&lt;"&amp;O133)</f>
        <v>4</v>
      </c>
      <c r="I133" s="2">
        <f>_xlfn.AVERAGEIF(A:A,A133,G:G)</f>
        <v>51.99512222222222</v>
      </c>
      <c r="J133" s="2">
        <f t="shared" si="16"/>
        <v>1.9678111111110752</v>
      </c>
      <c r="K133" s="2">
        <f t="shared" si="17"/>
        <v>91.96781111111108</v>
      </c>
      <c r="L133" s="2">
        <f t="shared" si="18"/>
        <v>249.15337399700954</v>
      </c>
      <c r="M133" s="2">
        <f>SUMIF(A:A,A133,L:L)</f>
        <v>1574.883476631184</v>
      </c>
      <c r="N133" s="3">
        <f t="shared" si="19"/>
        <v>0.15820432285566344</v>
      </c>
      <c r="O133" s="7">
        <f t="shared" si="20"/>
        <v>6.320939794498174</v>
      </c>
      <c r="P133" s="3">
        <f t="shared" si="21"/>
        <v>0.15820432285566344</v>
      </c>
      <c r="Q133" s="3">
        <f>IF(ISNUMBER(P133),SUMIF(A:A,A133,P:P),"")</f>
        <v>1</v>
      </c>
      <c r="R133" s="3">
        <f t="shared" si="22"/>
        <v>0.15820432285566344</v>
      </c>
      <c r="S133" s="8">
        <f t="shared" si="23"/>
        <v>6.320939794498174</v>
      </c>
    </row>
    <row r="134" spans="1:19" ht="15">
      <c r="A134" s="1">
        <v>67</v>
      </c>
      <c r="B134" s="5">
        <v>0.5583333333333333</v>
      </c>
      <c r="C134" s="1" t="s">
        <v>737</v>
      </c>
      <c r="D134" s="1">
        <v>3</v>
      </c>
      <c r="E134" s="1">
        <v>5</v>
      </c>
      <c r="F134" s="1" t="s">
        <v>748</v>
      </c>
      <c r="G134" s="2">
        <v>42.8294</v>
      </c>
      <c r="H134" s="6">
        <f>1+_xlfn.COUNTIFS(A:A,A134,O:O,"&lt;"&amp;O134)</f>
        <v>5</v>
      </c>
      <c r="I134" s="2">
        <f>_xlfn.AVERAGEIF(A:A,A134,G:G)</f>
        <v>51.99512222222222</v>
      </c>
      <c r="J134" s="2">
        <f t="shared" si="16"/>
        <v>-9.165722222222222</v>
      </c>
      <c r="K134" s="2">
        <f t="shared" si="17"/>
        <v>80.83427777777777</v>
      </c>
      <c r="L134" s="2">
        <f t="shared" si="18"/>
        <v>127.74762867321824</v>
      </c>
      <c r="M134" s="2">
        <f>SUMIF(A:A,A134,L:L)</f>
        <v>1574.883476631184</v>
      </c>
      <c r="N134" s="3">
        <f t="shared" si="19"/>
        <v>0.0811156066901418</v>
      </c>
      <c r="O134" s="7">
        <f t="shared" si="20"/>
        <v>12.328083839894804</v>
      </c>
      <c r="P134" s="3">
        <f t="shared" si="21"/>
        <v>0.0811156066901418</v>
      </c>
      <c r="Q134" s="3">
        <f>IF(ISNUMBER(P134),SUMIF(A:A,A134,P:P),"")</f>
        <v>1</v>
      </c>
      <c r="R134" s="3">
        <f t="shared" si="22"/>
        <v>0.0811156066901418</v>
      </c>
      <c r="S134" s="8">
        <f t="shared" si="23"/>
        <v>12.328083839894804</v>
      </c>
    </row>
    <row r="135" spans="1:19" ht="15">
      <c r="A135" s="1">
        <v>67</v>
      </c>
      <c r="B135" s="5">
        <v>0.5583333333333333</v>
      </c>
      <c r="C135" s="1" t="s">
        <v>737</v>
      </c>
      <c r="D135" s="1">
        <v>3</v>
      </c>
      <c r="E135" s="1">
        <v>2</v>
      </c>
      <c r="F135" s="1" t="s">
        <v>746</v>
      </c>
      <c r="G135" s="2">
        <v>36.5540666666667</v>
      </c>
      <c r="H135" s="6">
        <f>1+_xlfn.COUNTIFS(A:A,A135,O:O,"&lt;"&amp;O135)</f>
        <v>6</v>
      </c>
      <c r="I135" s="2">
        <f>_xlfn.AVERAGEIF(A:A,A135,G:G)</f>
        <v>51.99512222222222</v>
      </c>
      <c r="J135" s="2">
        <f t="shared" si="16"/>
        <v>-15.441055555555522</v>
      </c>
      <c r="K135" s="2">
        <f t="shared" si="17"/>
        <v>74.55894444444448</v>
      </c>
      <c r="L135" s="2">
        <f t="shared" si="18"/>
        <v>87.66622159789465</v>
      </c>
      <c r="M135" s="2">
        <f>SUMIF(A:A,A135,L:L)</f>
        <v>1574.883476631184</v>
      </c>
      <c r="N135" s="3">
        <f t="shared" si="19"/>
        <v>0.05566521136244346</v>
      </c>
      <c r="O135" s="7">
        <f t="shared" si="20"/>
        <v>17.9645415067028</v>
      </c>
      <c r="P135" s="3">
        <f t="shared" si="21"/>
        <v>0.05566521136244346</v>
      </c>
      <c r="Q135" s="3">
        <f>IF(ISNUMBER(P135),SUMIF(A:A,A135,P:P),"")</f>
        <v>1</v>
      </c>
      <c r="R135" s="3">
        <f t="shared" si="22"/>
        <v>0.05566521136244346</v>
      </c>
      <c r="S135" s="8">
        <f t="shared" si="23"/>
        <v>17.9645415067028</v>
      </c>
    </row>
    <row r="136" spans="1:19" ht="15">
      <c r="A136" s="1">
        <v>59</v>
      </c>
      <c r="B136" s="5">
        <v>0.5611111111111111</v>
      </c>
      <c r="C136" s="1" t="s">
        <v>637</v>
      </c>
      <c r="D136" s="1">
        <v>2</v>
      </c>
      <c r="E136" s="1">
        <v>2</v>
      </c>
      <c r="F136" s="1" t="s">
        <v>652</v>
      </c>
      <c r="G136" s="2">
        <v>69.0807</v>
      </c>
      <c r="H136" s="6">
        <f>1+_xlfn.COUNTIFS(A:A,A136,O:O,"&lt;"&amp;O136)</f>
        <v>1</v>
      </c>
      <c r="I136" s="2">
        <f>_xlfn.AVERAGEIF(A:A,A136,G:G)</f>
        <v>45.4919119047619</v>
      </c>
      <c r="J136" s="2">
        <f t="shared" si="16"/>
        <v>23.588788095238094</v>
      </c>
      <c r="K136" s="2">
        <f t="shared" si="17"/>
        <v>113.5887880952381</v>
      </c>
      <c r="L136" s="2">
        <f t="shared" si="18"/>
        <v>911.7148582085027</v>
      </c>
      <c r="M136" s="2">
        <f>SUMIF(A:A,A136,L:L)</f>
        <v>3845.3551067518824</v>
      </c>
      <c r="N136" s="3">
        <f t="shared" si="19"/>
        <v>0.23709510120604063</v>
      </c>
      <c r="O136" s="7">
        <f t="shared" si="20"/>
        <v>4.217716835621074</v>
      </c>
      <c r="P136" s="3">
        <f t="shared" si="21"/>
        <v>0.23709510120604063</v>
      </c>
      <c r="Q136" s="3">
        <f>IF(ISNUMBER(P136),SUMIF(A:A,A136,P:P),"")</f>
        <v>0.7924516691301947</v>
      </c>
      <c r="R136" s="3">
        <f t="shared" si="22"/>
        <v>0.2991918755957437</v>
      </c>
      <c r="S136" s="8">
        <f t="shared" si="23"/>
        <v>3.3423367463064433</v>
      </c>
    </row>
    <row r="137" spans="1:19" ht="15">
      <c r="A137" s="1">
        <v>59</v>
      </c>
      <c r="B137" s="5">
        <v>0.5611111111111111</v>
      </c>
      <c r="C137" s="1" t="s">
        <v>637</v>
      </c>
      <c r="D137" s="1">
        <v>2</v>
      </c>
      <c r="E137" s="1">
        <v>12</v>
      </c>
      <c r="F137" s="1" t="s">
        <v>661</v>
      </c>
      <c r="G137" s="2">
        <v>63.0213666666667</v>
      </c>
      <c r="H137" s="6">
        <f>1+_xlfn.COUNTIFS(A:A,A137,O:O,"&lt;"&amp;O137)</f>
        <v>2</v>
      </c>
      <c r="I137" s="2">
        <f>_xlfn.AVERAGEIF(A:A,A137,G:G)</f>
        <v>45.4919119047619</v>
      </c>
      <c r="J137" s="2">
        <f t="shared" si="16"/>
        <v>17.529454761904802</v>
      </c>
      <c r="K137" s="2">
        <f t="shared" si="17"/>
        <v>107.5294547619048</v>
      </c>
      <c r="L137" s="2">
        <f t="shared" si="18"/>
        <v>633.8214471772106</v>
      </c>
      <c r="M137" s="2">
        <f>SUMIF(A:A,A137,L:L)</f>
        <v>3845.3551067518824</v>
      </c>
      <c r="N137" s="3">
        <f t="shared" si="19"/>
        <v>0.16482780642659314</v>
      </c>
      <c r="O137" s="7">
        <f t="shared" si="20"/>
        <v>6.066937500896457</v>
      </c>
      <c r="P137" s="3">
        <f t="shared" si="21"/>
        <v>0.16482780642659314</v>
      </c>
      <c r="Q137" s="3">
        <f>IF(ISNUMBER(P137),SUMIF(A:A,A137,P:P),"")</f>
        <v>0.7924516691301947</v>
      </c>
      <c r="R137" s="3">
        <f t="shared" si="22"/>
        <v>0.20799729857028415</v>
      </c>
      <c r="S137" s="8">
        <f t="shared" si="23"/>
        <v>4.80775474909397</v>
      </c>
    </row>
    <row r="138" spans="1:19" ht="15">
      <c r="A138" s="1">
        <v>59</v>
      </c>
      <c r="B138" s="5">
        <v>0.5611111111111111</v>
      </c>
      <c r="C138" s="1" t="s">
        <v>637</v>
      </c>
      <c r="D138" s="1">
        <v>2</v>
      </c>
      <c r="E138" s="1">
        <v>3</v>
      </c>
      <c r="F138" s="1" t="s">
        <v>653</v>
      </c>
      <c r="G138" s="2">
        <v>50.462133333333306</v>
      </c>
      <c r="H138" s="6">
        <f>1+_xlfn.COUNTIFS(A:A,A138,O:O,"&lt;"&amp;O138)</f>
        <v>3</v>
      </c>
      <c r="I138" s="2">
        <f>_xlfn.AVERAGEIF(A:A,A138,G:G)</f>
        <v>45.4919119047619</v>
      </c>
      <c r="J138" s="2">
        <f t="shared" si="16"/>
        <v>4.970221428571406</v>
      </c>
      <c r="K138" s="2">
        <f t="shared" si="17"/>
        <v>94.9702214285714</v>
      </c>
      <c r="L138" s="2">
        <f t="shared" si="18"/>
        <v>298.3338870725962</v>
      </c>
      <c r="M138" s="2">
        <f>SUMIF(A:A,A138,L:L)</f>
        <v>3845.3551067518824</v>
      </c>
      <c r="N138" s="3">
        <f t="shared" si="19"/>
        <v>0.07758292245851767</v>
      </c>
      <c r="O138" s="7">
        <f t="shared" si="20"/>
        <v>12.889434534187389</v>
      </c>
      <c r="P138" s="3">
        <f t="shared" si="21"/>
        <v>0.07758292245851767</v>
      </c>
      <c r="Q138" s="3">
        <f>IF(ISNUMBER(P138),SUMIF(A:A,A138,P:P),"")</f>
        <v>0.7924516691301947</v>
      </c>
      <c r="R138" s="3">
        <f t="shared" si="22"/>
        <v>0.09790240273412976</v>
      </c>
      <c r="S138" s="8">
        <f t="shared" si="23"/>
        <v>10.21425391076117</v>
      </c>
    </row>
    <row r="139" spans="1:19" ht="15">
      <c r="A139" s="1">
        <v>59</v>
      </c>
      <c r="B139" s="5">
        <v>0.5611111111111111</v>
      </c>
      <c r="C139" s="1" t="s">
        <v>637</v>
      </c>
      <c r="D139" s="1">
        <v>2</v>
      </c>
      <c r="E139" s="1">
        <v>6</v>
      </c>
      <c r="F139" s="1" t="s">
        <v>656</v>
      </c>
      <c r="G139" s="2">
        <v>49.5407</v>
      </c>
      <c r="H139" s="6">
        <f>1+_xlfn.COUNTIFS(A:A,A139,O:O,"&lt;"&amp;O139)</f>
        <v>4</v>
      </c>
      <c r="I139" s="2">
        <f>_xlfn.AVERAGEIF(A:A,A139,G:G)</f>
        <v>45.4919119047619</v>
      </c>
      <c r="J139" s="2">
        <f t="shared" si="16"/>
        <v>4.048788095238102</v>
      </c>
      <c r="K139" s="2">
        <f t="shared" si="17"/>
        <v>94.04878809523811</v>
      </c>
      <c r="L139" s="2">
        <f t="shared" si="18"/>
        <v>282.2878473749864</v>
      </c>
      <c r="M139" s="2">
        <f>SUMIF(A:A,A139,L:L)</f>
        <v>3845.3551067518824</v>
      </c>
      <c r="N139" s="3">
        <f t="shared" si="19"/>
        <v>0.07341008555473333</v>
      </c>
      <c r="O139" s="7">
        <f t="shared" si="20"/>
        <v>13.622106450951032</v>
      </c>
      <c r="P139" s="3">
        <f t="shared" si="21"/>
        <v>0.07341008555473333</v>
      </c>
      <c r="Q139" s="3">
        <f>IF(ISNUMBER(P139),SUMIF(A:A,A139,P:P),"")</f>
        <v>0.7924516691301947</v>
      </c>
      <c r="R139" s="3">
        <f t="shared" si="22"/>
        <v>0.0926366722595325</v>
      </c>
      <c r="S139" s="8">
        <f t="shared" si="23"/>
        <v>10.794860994125337</v>
      </c>
    </row>
    <row r="140" spans="1:19" ht="15">
      <c r="A140" s="1">
        <v>59</v>
      </c>
      <c r="B140" s="5">
        <v>0.5611111111111111</v>
      </c>
      <c r="C140" s="1" t="s">
        <v>637</v>
      </c>
      <c r="D140" s="1">
        <v>2</v>
      </c>
      <c r="E140" s="1">
        <v>1</v>
      </c>
      <c r="F140" s="1" t="s">
        <v>651</v>
      </c>
      <c r="G140" s="2">
        <v>46.381299999999996</v>
      </c>
      <c r="H140" s="6">
        <f>1+_xlfn.COUNTIFS(A:A,A140,O:O,"&lt;"&amp;O140)</f>
        <v>6</v>
      </c>
      <c r="I140" s="2">
        <f>_xlfn.AVERAGEIF(A:A,A140,G:G)</f>
        <v>45.4919119047619</v>
      </c>
      <c r="J140" s="2">
        <f t="shared" si="16"/>
        <v>0.8893880952380968</v>
      </c>
      <c r="K140" s="2">
        <f t="shared" si="17"/>
        <v>90.8893880952381</v>
      </c>
      <c r="L140" s="2">
        <f t="shared" si="18"/>
        <v>233.5423160432454</v>
      </c>
      <c r="M140" s="2">
        <f>SUMIF(A:A,A140,L:L)</f>
        <v>3845.3551067518824</v>
      </c>
      <c r="N140" s="3">
        <f t="shared" si="19"/>
        <v>0.06073361485735847</v>
      </c>
      <c r="O140" s="7">
        <f t="shared" si="20"/>
        <v>16.465346288849137</v>
      </c>
      <c r="P140" s="3">
        <f t="shared" si="21"/>
        <v>0.06073361485735847</v>
      </c>
      <c r="Q140" s="3">
        <f>IF(ISNUMBER(P140),SUMIF(A:A,A140,P:P),"")</f>
        <v>0.7924516691301947</v>
      </c>
      <c r="R140" s="3">
        <f t="shared" si="22"/>
        <v>0.07664015008514082</v>
      </c>
      <c r="S140" s="8">
        <f t="shared" si="23"/>
        <v>13.047991149405155</v>
      </c>
    </row>
    <row r="141" spans="1:19" ht="15">
      <c r="A141" s="1">
        <v>59</v>
      </c>
      <c r="B141" s="5">
        <v>0.5611111111111111</v>
      </c>
      <c r="C141" s="1" t="s">
        <v>637</v>
      </c>
      <c r="D141" s="1">
        <v>2</v>
      </c>
      <c r="E141" s="1">
        <v>4</v>
      </c>
      <c r="F141" s="1" t="s">
        <v>654</v>
      </c>
      <c r="G141" s="2">
        <v>48.8489666666667</v>
      </c>
      <c r="H141" s="6">
        <f>1+_xlfn.COUNTIFS(A:A,A141,O:O,"&lt;"&amp;O141)</f>
        <v>5</v>
      </c>
      <c r="I141" s="2">
        <f>_xlfn.AVERAGEIF(A:A,A141,G:G)</f>
        <v>45.4919119047619</v>
      </c>
      <c r="J141" s="2">
        <f t="shared" si="16"/>
        <v>3.3570547619047986</v>
      </c>
      <c r="K141" s="2">
        <f t="shared" si="17"/>
        <v>93.3570547619048</v>
      </c>
      <c r="L141" s="2">
        <f t="shared" si="18"/>
        <v>270.81157550570026</v>
      </c>
      <c r="M141" s="2">
        <f>SUMIF(A:A,A141,L:L)</f>
        <v>3845.3551067518824</v>
      </c>
      <c r="N141" s="3">
        <f t="shared" si="19"/>
        <v>0.07042563508119046</v>
      </c>
      <c r="O141" s="7">
        <f t="shared" si="20"/>
        <v>14.199374969741434</v>
      </c>
      <c r="P141" s="3">
        <f t="shared" si="21"/>
        <v>0.07042563508119046</v>
      </c>
      <c r="Q141" s="3">
        <f>IF(ISNUMBER(P141),SUMIF(A:A,A141,P:P),"")</f>
        <v>0.7924516691301947</v>
      </c>
      <c r="R141" s="3">
        <f t="shared" si="22"/>
        <v>0.08887057447741963</v>
      </c>
      <c r="S141" s="8">
        <f t="shared" si="23"/>
        <v>11.252318395377106</v>
      </c>
    </row>
    <row r="142" spans="1:19" ht="15">
      <c r="A142" s="1">
        <v>59</v>
      </c>
      <c r="B142" s="5">
        <v>0.5611111111111111</v>
      </c>
      <c r="C142" s="1" t="s">
        <v>637</v>
      </c>
      <c r="D142" s="1">
        <v>2</v>
      </c>
      <c r="E142" s="1">
        <v>5</v>
      </c>
      <c r="F142" s="1" t="s">
        <v>655</v>
      </c>
      <c r="G142" s="2">
        <v>39.5642</v>
      </c>
      <c r="H142" s="6">
        <f>1+_xlfn.COUNTIFS(A:A,A142,O:O,"&lt;"&amp;O142)</f>
        <v>9</v>
      </c>
      <c r="I142" s="2">
        <f>_xlfn.AVERAGEIF(A:A,A142,G:G)</f>
        <v>45.4919119047619</v>
      </c>
      <c r="J142" s="2">
        <f t="shared" si="16"/>
        <v>-5.9277119047619</v>
      </c>
      <c r="K142" s="2">
        <f t="shared" si="17"/>
        <v>84.0722880952381</v>
      </c>
      <c r="L142" s="2">
        <f t="shared" si="18"/>
        <v>155.14145066686535</v>
      </c>
      <c r="M142" s="2">
        <f>SUMIF(A:A,A142,L:L)</f>
        <v>3845.3551067518824</v>
      </c>
      <c r="N142" s="3">
        <f t="shared" si="19"/>
        <v>0.04034515574243315</v>
      </c>
      <c r="O142" s="7">
        <f t="shared" si="20"/>
        <v>24.786123181283116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59</v>
      </c>
      <c r="B143" s="5">
        <v>0.5611111111111111</v>
      </c>
      <c r="C143" s="1" t="s">
        <v>637</v>
      </c>
      <c r="D143" s="1">
        <v>2</v>
      </c>
      <c r="E143" s="1">
        <v>7</v>
      </c>
      <c r="F143" s="1" t="s">
        <v>657</v>
      </c>
      <c r="G143" s="2">
        <v>39.336466666666695</v>
      </c>
      <c r="H143" s="6">
        <f>1+_xlfn.COUNTIFS(A:A,A143,O:O,"&lt;"&amp;O143)</f>
        <v>10</v>
      </c>
      <c r="I143" s="2">
        <f>_xlfn.AVERAGEIF(A:A,A143,G:G)</f>
        <v>45.4919119047619</v>
      </c>
      <c r="J143" s="2">
        <f t="shared" si="16"/>
        <v>-6.155445238095204</v>
      </c>
      <c r="K143" s="2">
        <f t="shared" si="17"/>
        <v>83.84455476190479</v>
      </c>
      <c r="L143" s="2">
        <f t="shared" si="18"/>
        <v>153.03601497939763</v>
      </c>
      <c r="M143" s="2">
        <f>SUMIF(A:A,A143,L:L)</f>
        <v>3845.3551067518824</v>
      </c>
      <c r="N143" s="3">
        <f t="shared" si="19"/>
        <v>0.03979762875753366</v>
      </c>
      <c r="O143" s="7">
        <f t="shared" si="20"/>
        <v>25.12712518860061</v>
      </c>
      <c r="P143" s="3">
        <f t="shared" si="21"/>
      </c>
      <c r="Q143" s="3">
        <f>IF(ISNUMBER(P143),SUMIF(A:A,A143,P:P),"")</f>
      </c>
      <c r="R143" s="3">
        <f t="shared" si="22"/>
      </c>
      <c r="S143" s="8">
        <f t="shared" si="23"/>
      </c>
    </row>
    <row r="144" spans="1:19" ht="15">
      <c r="A144" s="1">
        <v>59</v>
      </c>
      <c r="B144" s="5">
        <v>0.5611111111111111</v>
      </c>
      <c r="C144" s="1" t="s">
        <v>637</v>
      </c>
      <c r="D144" s="1">
        <v>2</v>
      </c>
      <c r="E144" s="1">
        <v>8</v>
      </c>
      <c r="F144" s="1" t="s">
        <v>658</v>
      </c>
      <c r="G144" s="2">
        <v>37.295133333333304</v>
      </c>
      <c r="H144" s="6">
        <f>1+_xlfn.COUNTIFS(A:A,A144,O:O,"&lt;"&amp;O144)</f>
        <v>12</v>
      </c>
      <c r="I144" s="2">
        <f>_xlfn.AVERAGEIF(A:A,A144,G:G)</f>
        <v>45.4919119047619</v>
      </c>
      <c r="J144" s="2">
        <f t="shared" si="16"/>
        <v>-8.196778571428595</v>
      </c>
      <c r="K144" s="2">
        <f t="shared" si="17"/>
        <v>81.8032214285714</v>
      </c>
      <c r="L144" s="2">
        <f t="shared" si="18"/>
        <v>135.39457398569306</v>
      </c>
      <c r="M144" s="2">
        <f>SUMIF(A:A,A144,L:L)</f>
        <v>3845.3551067518824</v>
      </c>
      <c r="N144" s="3">
        <f t="shared" si="19"/>
        <v>0.035209901355523696</v>
      </c>
      <c r="O144" s="7">
        <f t="shared" si="20"/>
        <v>28.401102005448276</v>
      </c>
      <c r="P144" s="3">
        <f t="shared" si="21"/>
      </c>
      <c r="Q144" s="3">
        <f>IF(ISNUMBER(P144),SUMIF(A:A,A144,P:P),"")</f>
      </c>
      <c r="R144" s="3">
        <f t="shared" si="22"/>
      </c>
      <c r="S144" s="8">
        <f t="shared" si="23"/>
      </c>
    </row>
    <row r="145" spans="1:19" ht="15">
      <c r="A145" s="1">
        <v>59</v>
      </c>
      <c r="B145" s="5">
        <v>0.5611111111111111</v>
      </c>
      <c r="C145" s="1" t="s">
        <v>637</v>
      </c>
      <c r="D145" s="1">
        <v>2</v>
      </c>
      <c r="E145" s="1">
        <v>9</v>
      </c>
      <c r="F145" s="1" t="s">
        <v>659</v>
      </c>
      <c r="G145" s="2">
        <v>35.208</v>
      </c>
      <c r="H145" s="6">
        <f>1+_xlfn.COUNTIFS(A:A,A145,O:O,"&lt;"&amp;O145)</f>
        <v>13</v>
      </c>
      <c r="I145" s="2">
        <f>_xlfn.AVERAGEIF(A:A,A145,G:G)</f>
        <v>45.4919119047619</v>
      </c>
      <c r="J145" s="2">
        <f t="shared" si="16"/>
        <v>-10.2839119047619</v>
      </c>
      <c r="K145" s="2">
        <f t="shared" si="17"/>
        <v>79.71608809523809</v>
      </c>
      <c r="L145" s="2">
        <f t="shared" si="18"/>
        <v>119.45805262794622</v>
      </c>
      <c r="M145" s="2">
        <f>SUMIF(A:A,A145,L:L)</f>
        <v>3845.3551067518824</v>
      </c>
      <c r="N145" s="3">
        <f t="shared" si="19"/>
        <v>0.031065545134751096</v>
      </c>
      <c r="O145" s="7">
        <f t="shared" si="20"/>
        <v>32.190003286997275</v>
      </c>
      <c r="P145" s="3">
        <f t="shared" si="21"/>
      </c>
      <c r="Q145" s="3">
        <f>IF(ISNUMBER(P145),SUMIF(A:A,A145,P:P),"")</f>
      </c>
      <c r="R145" s="3">
        <f t="shared" si="22"/>
      </c>
      <c r="S145" s="8">
        <f t="shared" si="23"/>
      </c>
    </row>
    <row r="146" spans="1:19" ht="15">
      <c r="A146" s="1">
        <v>59</v>
      </c>
      <c r="B146" s="5">
        <v>0.5611111111111111</v>
      </c>
      <c r="C146" s="1" t="s">
        <v>637</v>
      </c>
      <c r="D146" s="1">
        <v>2</v>
      </c>
      <c r="E146" s="1">
        <v>11</v>
      </c>
      <c r="F146" s="1" t="s">
        <v>660</v>
      </c>
      <c r="G146" s="2">
        <v>44.9769333333333</v>
      </c>
      <c r="H146" s="6">
        <f>1+_xlfn.COUNTIFS(A:A,A146,O:O,"&lt;"&amp;O146)</f>
        <v>7</v>
      </c>
      <c r="I146" s="2">
        <f>_xlfn.AVERAGEIF(A:A,A146,G:G)</f>
        <v>45.4919119047619</v>
      </c>
      <c r="J146" s="2">
        <f t="shared" si="16"/>
        <v>-0.5149785714285997</v>
      </c>
      <c r="K146" s="2">
        <f t="shared" si="17"/>
        <v>89.4850214285714</v>
      </c>
      <c r="L146" s="2">
        <f t="shared" si="18"/>
        <v>214.66985412068328</v>
      </c>
      <c r="M146" s="2">
        <f>SUMIF(A:A,A146,L:L)</f>
        <v>3845.3551067518824</v>
      </c>
      <c r="N146" s="3">
        <f t="shared" si="19"/>
        <v>0.055825755531330346</v>
      </c>
      <c r="O146" s="7">
        <f t="shared" si="20"/>
        <v>17.91287892984777</v>
      </c>
      <c r="P146" s="3">
        <f t="shared" si="21"/>
        <v>0.055825755531330346</v>
      </c>
      <c r="Q146" s="3">
        <f>IF(ISNUMBER(P146),SUMIF(A:A,A146,P:P),"")</f>
        <v>0.7924516691301947</v>
      </c>
      <c r="R146" s="3">
        <f t="shared" si="22"/>
        <v>0.07044688995684169</v>
      </c>
      <c r="S146" s="8">
        <f t="shared" si="23"/>
        <v>14.195090806884963</v>
      </c>
    </row>
    <row r="147" spans="1:19" ht="15">
      <c r="A147" s="1">
        <v>59</v>
      </c>
      <c r="B147" s="5">
        <v>0.5611111111111111</v>
      </c>
      <c r="C147" s="1" t="s">
        <v>637</v>
      </c>
      <c r="D147" s="1">
        <v>2</v>
      </c>
      <c r="E147" s="1">
        <v>13</v>
      </c>
      <c r="F147" s="1" t="s">
        <v>662</v>
      </c>
      <c r="G147" s="2">
        <v>31.2402</v>
      </c>
      <c r="H147" s="6">
        <f>1+_xlfn.COUNTIFS(A:A,A147,O:O,"&lt;"&amp;O147)</f>
        <v>14</v>
      </c>
      <c r="I147" s="2">
        <f>_xlfn.AVERAGEIF(A:A,A147,G:G)</f>
        <v>45.4919119047619</v>
      </c>
      <c r="J147" s="2">
        <f t="shared" si="16"/>
        <v>-14.251711904761898</v>
      </c>
      <c r="K147" s="2">
        <f t="shared" si="17"/>
        <v>75.74828809523811</v>
      </c>
      <c r="L147" s="2">
        <f t="shared" si="18"/>
        <v>94.15075608507335</v>
      </c>
      <c r="M147" s="2">
        <f>SUMIF(A:A,A147,L:L)</f>
        <v>3845.3551067518824</v>
      </c>
      <c r="N147" s="3">
        <f t="shared" si="19"/>
        <v>0.024484281287769333</v>
      </c>
      <c r="O147" s="7">
        <f t="shared" si="20"/>
        <v>40.84253028491106</v>
      </c>
      <c r="P147" s="3">
        <f t="shared" si="21"/>
      </c>
      <c r="Q147" s="3">
        <f>IF(ISNUMBER(P147),SUMIF(A:A,A147,P:P),"")</f>
      </c>
      <c r="R147" s="3">
        <f t="shared" si="22"/>
      </c>
      <c r="S147" s="8">
        <f t="shared" si="23"/>
      </c>
    </row>
    <row r="148" spans="1:19" ht="15">
      <c r="A148" s="1">
        <v>59</v>
      </c>
      <c r="B148" s="5">
        <v>0.5611111111111111</v>
      </c>
      <c r="C148" s="1" t="s">
        <v>637</v>
      </c>
      <c r="D148" s="1">
        <v>2</v>
      </c>
      <c r="E148" s="1">
        <v>14</v>
      </c>
      <c r="F148" s="1" t="s">
        <v>663</v>
      </c>
      <c r="G148" s="2">
        <v>37.9613333333333</v>
      </c>
      <c r="H148" s="6">
        <f>1+_xlfn.COUNTIFS(A:A,A148,O:O,"&lt;"&amp;O148)</f>
        <v>11</v>
      </c>
      <c r="I148" s="2">
        <f>_xlfn.AVERAGEIF(A:A,A148,G:G)</f>
        <v>45.4919119047619</v>
      </c>
      <c r="J148" s="2">
        <f t="shared" si="16"/>
        <v>-7.530578571428599</v>
      </c>
      <c r="K148" s="2">
        <f t="shared" si="17"/>
        <v>82.4694214285714</v>
      </c>
      <c r="L148" s="2">
        <f t="shared" si="18"/>
        <v>140.9161856630595</v>
      </c>
      <c r="M148" s="2">
        <f>SUMIF(A:A,A148,L:L)</f>
        <v>3845.3551067518824</v>
      </c>
      <c r="N148" s="3">
        <f t="shared" si="19"/>
        <v>0.03664581859179436</v>
      </c>
      <c r="O148" s="7">
        <f t="shared" si="20"/>
        <v>27.28824292722765</v>
      </c>
      <c r="P148" s="3">
        <f t="shared" si="21"/>
      </c>
      <c r="Q148" s="3">
        <f>IF(ISNUMBER(P148),SUMIF(A:A,A148,P:P),"")</f>
      </c>
      <c r="R148" s="3">
        <f t="shared" si="22"/>
      </c>
      <c r="S148" s="8">
        <f t="shared" si="23"/>
      </c>
    </row>
    <row r="149" spans="1:19" ht="15">
      <c r="A149" s="1">
        <v>59</v>
      </c>
      <c r="B149" s="5">
        <v>0.5611111111111111</v>
      </c>
      <c r="C149" s="1" t="s">
        <v>637</v>
      </c>
      <c r="D149" s="1">
        <v>2</v>
      </c>
      <c r="E149" s="1">
        <v>15</v>
      </c>
      <c r="F149" s="1" t="s">
        <v>664</v>
      </c>
      <c r="G149" s="2">
        <v>43.9693333333334</v>
      </c>
      <c r="H149" s="6">
        <f>1+_xlfn.COUNTIFS(A:A,A149,O:O,"&lt;"&amp;O149)</f>
        <v>8</v>
      </c>
      <c r="I149" s="2">
        <f>_xlfn.AVERAGEIF(A:A,A149,G:G)</f>
        <v>45.4919119047619</v>
      </c>
      <c r="J149" s="2">
        <f t="shared" si="16"/>
        <v>-1.5225785714284967</v>
      </c>
      <c r="K149" s="2">
        <f t="shared" si="17"/>
        <v>88.4774214285715</v>
      </c>
      <c r="L149" s="2">
        <f t="shared" si="18"/>
        <v>202.0762872409221</v>
      </c>
      <c r="M149" s="2">
        <f>SUMIF(A:A,A149,L:L)</f>
        <v>3845.3551067518824</v>
      </c>
      <c r="N149" s="3">
        <f t="shared" si="19"/>
        <v>0.05255074801443062</v>
      </c>
      <c r="O149" s="7">
        <f t="shared" si="20"/>
        <v>19.0292248499564</v>
      </c>
      <c r="P149" s="3">
        <f t="shared" si="21"/>
        <v>0.05255074801443062</v>
      </c>
      <c r="Q149" s="3">
        <f>IF(ISNUMBER(P149),SUMIF(A:A,A149,P:P),"")</f>
        <v>0.7924516691301947</v>
      </c>
      <c r="R149" s="3">
        <f t="shared" si="22"/>
        <v>0.06631413632090775</v>
      </c>
      <c r="S149" s="8">
        <f t="shared" si="23"/>
        <v>15.079740994601726</v>
      </c>
    </row>
    <row r="150" spans="1:19" ht="15">
      <c r="A150" s="1">
        <v>52</v>
      </c>
      <c r="B150" s="5">
        <v>0.5638888888888889</v>
      </c>
      <c r="C150" s="1" t="s">
        <v>585</v>
      </c>
      <c r="D150" s="1">
        <v>1</v>
      </c>
      <c r="E150" s="1">
        <v>4</v>
      </c>
      <c r="F150" s="1" t="s">
        <v>589</v>
      </c>
      <c r="G150" s="2">
        <v>67.8414</v>
      </c>
      <c r="H150" s="6">
        <f>1+_xlfn.COUNTIFS(A:A,A150,O:O,"&lt;"&amp;O150)</f>
        <v>1</v>
      </c>
      <c r="I150" s="2">
        <f>_xlfn.AVERAGEIF(A:A,A150,G:G)</f>
        <v>51.14633888888886</v>
      </c>
      <c r="J150" s="2">
        <f t="shared" si="16"/>
        <v>16.69506111111113</v>
      </c>
      <c r="K150" s="2">
        <f t="shared" si="17"/>
        <v>106.69506111111113</v>
      </c>
      <c r="L150" s="2">
        <f t="shared" si="18"/>
        <v>602.8712551194477</v>
      </c>
      <c r="M150" s="2">
        <f>SUMIF(A:A,A150,L:L)</f>
        <v>1635.891221933127</v>
      </c>
      <c r="N150" s="3">
        <f t="shared" si="19"/>
        <v>0.36852771567967507</v>
      </c>
      <c r="O150" s="7">
        <f t="shared" si="20"/>
        <v>2.713500118045943</v>
      </c>
      <c r="P150" s="3">
        <f t="shared" si="21"/>
        <v>0.36852771567967507</v>
      </c>
      <c r="Q150" s="3">
        <f>IF(ISNUMBER(P150),SUMIF(A:A,A150,P:P),"")</f>
        <v>0.9532870269800098</v>
      </c>
      <c r="R150" s="3">
        <f t="shared" si="22"/>
        <v>0.3865863116244873</v>
      </c>
      <c r="S150" s="8">
        <f t="shared" si="23"/>
        <v>2.5867444602419223</v>
      </c>
    </row>
    <row r="151" spans="1:19" ht="15">
      <c r="A151" s="1">
        <v>52</v>
      </c>
      <c r="B151" s="5">
        <v>0.5638888888888889</v>
      </c>
      <c r="C151" s="1" t="s">
        <v>585</v>
      </c>
      <c r="D151" s="1">
        <v>1</v>
      </c>
      <c r="E151" s="1">
        <v>2</v>
      </c>
      <c r="F151" s="1" t="s">
        <v>587</v>
      </c>
      <c r="G151" s="2">
        <v>59.3510666666666</v>
      </c>
      <c r="H151" s="6">
        <f>1+_xlfn.COUNTIFS(A:A,A151,O:O,"&lt;"&amp;O151)</f>
        <v>2</v>
      </c>
      <c r="I151" s="2">
        <f>_xlfn.AVERAGEIF(A:A,A151,G:G)</f>
        <v>51.14633888888886</v>
      </c>
      <c r="J151" s="2">
        <f t="shared" si="16"/>
        <v>8.204727777777734</v>
      </c>
      <c r="K151" s="2">
        <f t="shared" si="17"/>
        <v>98.20472777777773</v>
      </c>
      <c r="L151" s="2">
        <f t="shared" si="18"/>
        <v>362.23155667953273</v>
      </c>
      <c r="M151" s="2">
        <f>SUMIF(A:A,A151,L:L)</f>
        <v>1635.891221933127</v>
      </c>
      <c r="N151" s="3">
        <f t="shared" si="19"/>
        <v>0.2214276547382441</v>
      </c>
      <c r="O151" s="7">
        <f t="shared" si="20"/>
        <v>4.516147728621018</v>
      </c>
      <c r="P151" s="3">
        <f t="shared" si="21"/>
        <v>0.2214276547382441</v>
      </c>
      <c r="Q151" s="3">
        <f>IF(ISNUMBER(P151),SUMIF(A:A,A151,P:P),"")</f>
        <v>0.9532870269800098</v>
      </c>
      <c r="R151" s="3">
        <f t="shared" si="22"/>
        <v>0.23227805316906658</v>
      </c>
      <c r="S151" s="8">
        <f t="shared" si="23"/>
        <v>4.305185041619653</v>
      </c>
    </row>
    <row r="152" spans="1:19" ht="15">
      <c r="A152" s="1">
        <v>52</v>
      </c>
      <c r="B152" s="5">
        <v>0.5638888888888889</v>
      </c>
      <c r="C152" s="1" t="s">
        <v>585</v>
      </c>
      <c r="D152" s="1">
        <v>1</v>
      </c>
      <c r="E152" s="1">
        <v>3</v>
      </c>
      <c r="F152" s="1" t="s">
        <v>588</v>
      </c>
      <c r="G152" s="2">
        <v>53.8041</v>
      </c>
      <c r="H152" s="6">
        <f>1+_xlfn.COUNTIFS(A:A,A152,O:O,"&lt;"&amp;O152)</f>
        <v>3</v>
      </c>
      <c r="I152" s="2">
        <f>_xlfn.AVERAGEIF(A:A,A152,G:G)</f>
        <v>51.14633888888886</v>
      </c>
      <c r="J152" s="2">
        <f t="shared" si="16"/>
        <v>2.657761111111135</v>
      </c>
      <c r="K152" s="2">
        <f t="shared" si="17"/>
        <v>92.65776111111114</v>
      </c>
      <c r="L152" s="2">
        <f t="shared" si="18"/>
        <v>259.6840414054204</v>
      </c>
      <c r="M152" s="2">
        <f>SUMIF(A:A,A152,L:L)</f>
        <v>1635.891221933127</v>
      </c>
      <c r="N152" s="3">
        <f t="shared" si="19"/>
        <v>0.1587416314261731</v>
      </c>
      <c r="O152" s="7">
        <f t="shared" si="20"/>
        <v>6.2995446816046865</v>
      </c>
      <c r="P152" s="3">
        <f t="shared" si="21"/>
        <v>0.1587416314261731</v>
      </c>
      <c r="Q152" s="3">
        <f>IF(ISNUMBER(P152),SUMIF(A:A,A152,P:P),"")</f>
        <v>0.9532870269800098</v>
      </c>
      <c r="R152" s="3">
        <f t="shared" si="22"/>
        <v>0.1665202892029935</v>
      </c>
      <c r="S152" s="8">
        <f t="shared" si="23"/>
        <v>6.0052742208546634</v>
      </c>
    </row>
    <row r="153" spans="1:19" ht="15">
      <c r="A153" s="1">
        <v>52</v>
      </c>
      <c r="B153" s="5">
        <v>0.5638888888888889</v>
      </c>
      <c r="C153" s="1" t="s">
        <v>585</v>
      </c>
      <c r="D153" s="1">
        <v>1</v>
      </c>
      <c r="E153" s="1">
        <v>1</v>
      </c>
      <c r="F153" s="1" t="s">
        <v>586</v>
      </c>
      <c r="G153" s="2">
        <v>49.114799999999995</v>
      </c>
      <c r="H153" s="6">
        <f>1+_xlfn.COUNTIFS(A:A,A153,O:O,"&lt;"&amp;O153)</f>
        <v>4</v>
      </c>
      <c r="I153" s="2">
        <f>_xlfn.AVERAGEIF(A:A,A153,G:G)</f>
        <v>51.14633888888886</v>
      </c>
      <c r="J153" s="2">
        <f t="shared" si="16"/>
        <v>-2.0315388888888677</v>
      </c>
      <c r="K153" s="2">
        <f t="shared" si="17"/>
        <v>87.96846111111114</v>
      </c>
      <c r="L153" s="2">
        <f t="shared" si="18"/>
        <v>195.99862946227734</v>
      </c>
      <c r="M153" s="2">
        <f>SUMIF(A:A,A153,L:L)</f>
        <v>1635.891221933127</v>
      </c>
      <c r="N153" s="3">
        <f t="shared" si="19"/>
        <v>0.11981152954086179</v>
      </c>
      <c r="O153" s="7">
        <f t="shared" si="20"/>
        <v>8.34644214819868</v>
      </c>
      <c r="P153" s="3">
        <f t="shared" si="21"/>
        <v>0.11981152954086179</v>
      </c>
      <c r="Q153" s="3">
        <f>IF(ISNUMBER(P153),SUMIF(A:A,A153,P:P),"")</f>
        <v>0.9532870269800098</v>
      </c>
      <c r="R153" s="3">
        <f t="shared" si="22"/>
        <v>0.12568253437836222</v>
      </c>
      <c r="S153" s="8">
        <f t="shared" si="23"/>
        <v>7.956555021316965</v>
      </c>
    </row>
    <row r="154" spans="1:19" ht="15">
      <c r="A154" s="1">
        <v>52</v>
      </c>
      <c r="B154" s="5">
        <v>0.5638888888888889</v>
      </c>
      <c r="C154" s="1" t="s">
        <v>585</v>
      </c>
      <c r="D154" s="1">
        <v>1</v>
      </c>
      <c r="E154" s="1">
        <v>5</v>
      </c>
      <c r="F154" s="1" t="s">
        <v>590</v>
      </c>
      <c r="G154" s="2">
        <v>43.3501666666666</v>
      </c>
      <c r="H154" s="6">
        <f>1+_xlfn.COUNTIFS(A:A,A154,O:O,"&lt;"&amp;O154)</f>
        <v>5</v>
      </c>
      <c r="I154" s="2">
        <f>_xlfn.AVERAGEIF(A:A,A154,G:G)</f>
        <v>51.14633888888886</v>
      </c>
      <c r="J154" s="2">
        <f t="shared" si="16"/>
        <v>-7.7961722222222605</v>
      </c>
      <c r="K154" s="2">
        <f t="shared" si="17"/>
        <v>82.20382777777775</v>
      </c>
      <c r="L154" s="2">
        <f t="shared" si="18"/>
        <v>138.68839675264778</v>
      </c>
      <c r="M154" s="2">
        <f>SUMIF(A:A,A154,L:L)</f>
        <v>1635.891221933127</v>
      </c>
      <c r="N154" s="3">
        <f t="shared" si="19"/>
        <v>0.08477849559505563</v>
      </c>
      <c r="O154" s="7">
        <f t="shared" si="20"/>
        <v>11.795444033077665</v>
      </c>
      <c r="P154" s="3">
        <f t="shared" si="21"/>
        <v>0.08477849559505563</v>
      </c>
      <c r="Q154" s="3">
        <f>IF(ISNUMBER(P154),SUMIF(A:A,A154,P:P),"")</f>
        <v>0.9532870269800098</v>
      </c>
      <c r="R154" s="3">
        <f t="shared" si="22"/>
        <v>0.08893281162509035</v>
      </c>
      <c r="S154" s="8">
        <f t="shared" si="23"/>
        <v>11.244443774201702</v>
      </c>
    </row>
    <row r="155" spans="1:19" ht="15">
      <c r="A155" s="1">
        <v>52</v>
      </c>
      <c r="B155" s="5">
        <v>0.5638888888888889</v>
      </c>
      <c r="C155" s="1" t="s">
        <v>585</v>
      </c>
      <c r="D155" s="1">
        <v>1</v>
      </c>
      <c r="E155" s="1">
        <v>6</v>
      </c>
      <c r="F155" s="1" t="s">
        <v>591</v>
      </c>
      <c r="G155" s="2">
        <v>33.4165</v>
      </c>
      <c r="H155" s="6">
        <f>1+_xlfn.COUNTIFS(A:A,A155,O:O,"&lt;"&amp;O155)</f>
        <v>6</v>
      </c>
      <c r="I155" s="2">
        <f>_xlfn.AVERAGEIF(A:A,A155,G:G)</f>
        <v>51.14633888888886</v>
      </c>
      <c r="J155" s="2">
        <f t="shared" si="16"/>
        <v>-17.729838888888864</v>
      </c>
      <c r="K155" s="2">
        <f t="shared" si="17"/>
        <v>72.27016111111114</v>
      </c>
      <c r="L155" s="2">
        <f t="shared" si="18"/>
        <v>76.41734251380136</v>
      </c>
      <c r="M155" s="2">
        <f>SUMIF(A:A,A155,L:L)</f>
        <v>1635.891221933127</v>
      </c>
      <c r="N155" s="3">
        <f t="shared" si="19"/>
        <v>0.04671297301999044</v>
      </c>
      <c r="O155" s="7">
        <f t="shared" si="20"/>
        <v>21.407329385180816</v>
      </c>
      <c r="P155" s="3">
        <f t="shared" si="21"/>
      </c>
      <c r="Q155" s="3">
        <f>IF(ISNUMBER(P155),SUMIF(A:A,A155,P:P),"")</f>
      </c>
      <c r="R155" s="3">
        <f t="shared" si="22"/>
      </c>
      <c r="S155" s="8">
        <f t="shared" si="23"/>
      </c>
    </row>
    <row r="156" spans="1:19" ht="15">
      <c r="A156" s="1">
        <v>46</v>
      </c>
      <c r="B156" s="5">
        <v>0.5694444444444444</v>
      </c>
      <c r="C156" s="1" t="s">
        <v>482</v>
      </c>
      <c r="D156" s="1">
        <v>4</v>
      </c>
      <c r="E156" s="1">
        <v>2</v>
      </c>
      <c r="F156" s="1" t="s">
        <v>508</v>
      </c>
      <c r="G156" s="2">
        <v>69.1297333333334</v>
      </c>
      <c r="H156" s="6">
        <f>1+_xlfn.COUNTIFS(A:A,A156,O:O,"&lt;"&amp;O156)</f>
        <v>1</v>
      </c>
      <c r="I156" s="2">
        <f>_xlfn.AVERAGEIF(A:A,A156,G:G)</f>
        <v>48.99523636363637</v>
      </c>
      <c r="J156" s="2">
        <f t="shared" si="16"/>
        <v>20.134496969697032</v>
      </c>
      <c r="K156" s="2">
        <f t="shared" si="17"/>
        <v>110.13449696969704</v>
      </c>
      <c r="L156" s="2">
        <f t="shared" si="18"/>
        <v>741.0512737021971</v>
      </c>
      <c r="M156" s="2">
        <f>SUMIF(A:A,A156,L:L)</f>
        <v>2863.0878456127607</v>
      </c>
      <c r="N156" s="3">
        <f t="shared" si="19"/>
        <v>0.25882938759205154</v>
      </c>
      <c r="O156" s="7">
        <f t="shared" si="20"/>
        <v>3.8635489165400676</v>
      </c>
      <c r="P156" s="3">
        <f t="shared" si="21"/>
        <v>0.25882938759205154</v>
      </c>
      <c r="Q156" s="3">
        <f>IF(ISNUMBER(P156),SUMIF(A:A,A156,P:P),"")</f>
        <v>0.9726605938682027</v>
      </c>
      <c r="R156" s="3">
        <f t="shared" si="22"/>
        <v>0.26610452733846784</v>
      </c>
      <c r="S156" s="8">
        <f t="shared" si="23"/>
        <v>3.7579217836007137</v>
      </c>
    </row>
    <row r="157" spans="1:19" ht="15">
      <c r="A157" s="1">
        <v>46</v>
      </c>
      <c r="B157" s="5">
        <v>0.5694444444444444</v>
      </c>
      <c r="C157" s="1" t="s">
        <v>482</v>
      </c>
      <c r="D157" s="1">
        <v>4</v>
      </c>
      <c r="E157" s="1">
        <v>8</v>
      </c>
      <c r="F157" s="1" t="s">
        <v>514</v>
      </c>
      <c r="G157" s="2">
        <v>57.2410666666666</v>
      </c>
      <c r="H157" s="6">
        <f>1+_xlfn.COUNTIFS(A:A,A157,O:O,"&lt;"&amp;O157)</f>
        <v>2</v>
      </c>
      <c r="I157" s="2">
        <f>_xlfn.AVERAGEIF(A:A,A157,G:G)</f>
        <v>48.99523636363637</v>
      </c>
      <c r="J157" s="2">
        <f t="shared" si="16"/>
        <v>8.245830303030225</v>
      </c>
      <c r="K157" s="2">
        <f t="shared" si="17"/>
        <v>98.24583030303023</v>
      </c>
      <c r="L157" s="2">
        <f t="shared" si="18"/>
        <v>363.12597701659297</v>
      </c>
      <c r="M157" s="2">
        <f>SUMIF(A:A,A157,L:L)</f>
        <v>2863.0878456127607</v>
      </c>
      <c r="N157" s="3">
        <f t="shared" si="19"/>
        <v>0.12683019054865094</v>
      </c>
      <c r="O157" s="7">
        <f t="shared" si="20"/>
        <v>7.884558050998187</v>
      </c>
      <c r="P157" s="3">
        <f t="shared" si="21"/>
        <v>0.12683019054865094</v>
      </c>
      <c r="Q157" s="3">
        <f>IF(ISNUMBER(P157),SUMIF(A:A,A157,P:P),"")</f>
        <v>0.9726605938682027</v>
      </c>
      <c r="R157" s="3">
        <f t="shared" si="22"/>
        <v>0.1303951155708449</v>
      </c>
      <c r="S157" s="8">
        <f t="shared" si="23"/>
        <v>7.6689989162722165</v>
      </c>
    </row>
    <row r="158" spans="1:19" ht="15">
      <c r="A158" s="1">
        <v>46</v>
      </c>
      <c r="B158" s="5">
        <v>0.5694444444444444</v>
      </c>
      <c r="C158" s="1" t="s">
        <v>482</v>
      </c>
      <c r="D158" s="1">
        <v>4</v>
      </c>
      <c r="E158" s="1">
        <v>9</v>
      </c>
      <c r="F158" s="1" t="s">
        <v>515</v>
      </c>
      <c r="G158" s="2">
        <v>54.626366666666705</v>
      </c>
      <c r="H158" s="6">
        <f>1+_xlfn.COUNTIFS(A:A,A158,O:O,"&lt;"&amp;O158)</f>
        <v>3</v>
      </c>
      <c r="I158" s="2">
        <f>_xlfn.AVERAGEIF(A:A,A158,G:G)</f>
        <v>48.99523636363637</v>
      </c>
      <c r="J158" s="2">
        <f t="shared" si="16"/>
        <v>5.631130303030332</v>
      </c>
      <c r="K158" s="2">
        <f t="shared" si="17"/>
        <v>95.63113030303033</v>
      </c>
      <c r="L158" s="2">
        <f t="shared" si="18"/>
        <v>310.40187167814645</v>
      </c>
      <c r="M158" s="2">
        <f>SUMIF(A:A,A158,L:L)</f>
        <v>2863.0878456127607</v>
      </c>
      <c r="N158" s="3">
        <f t="shared" si="19"/>
        <v>0.10841507086615917</v>
      </c>
      <c r="O158" s="7">
        <f t="shared" si="20"/>
        <v>9.223809863432384</v>
      </c>
      <c r="P158" s="3">
        <f t="shared" si="21"/>
        <v>0.10841507086615917</v>
      </c>
      <c r="Q158" s="3">
        <f>IF(ISNUMBER(P158),SUMIF(A:A,A158,P:P),"")</f>
        <v>0.9726605938682027</v>
      </c>
      <c r="R158" s="3">
        <f t="shared" si="22"/>
        <v>0.11146238631401738</v>
      </c>
      <c r="S158" s="8">
        <f t="shared" si="23"/>
        <v>8.97163637949353</v>
      </c>
    </row>
    <row r="159" spans="1:19" ht="15">
      <c r="A159" s="1">
        <v>46</v>
      </c>
      <c r="B159" s="5">
        <v>0.5694444444444444</v>
      </c>
      <c r="C159" s="1" t="s">
        <v>482</v>
      </c>
      <c r="D159" s="1">
        <v>4</v>
      </c>
      <c r="E159" s="1">
        <v>3</v>
      </c>
      <c r="F159" s="1" t="s">
        <v>509</v>
      </c>
      <c r="G159" s="2">
        <v>53.2171333333333</v>
      </c>
      <c r="H159" s="6">
        <f>1+_xlfn.COUNTIFS(A:A,A159,O:O,"&lt;"&amp;O159)</f>
        <v>4</v>
      </c>
      <c r="I159" s="2">
        <f>_xlfn.AVERAGEIF(A:A,A159,G:G)</f>
        <v>48.99523636363637</v>
      </c>
      <c r="J159" s="2">
        <f t="shared" si="16"/>
        <v>4.221896969696928</v>
      </c>
      <c r="K159" s="2">
        <f t="shared" si="17"/>
        <v>94.22189696969693</v>
      </c>
      <c r="L159" s="2">
        <f t="shared" si="18"/>
        <v>285.2351187358399</v>
      </c>
      <c r="M159" s="2">
        <f>SUMIF(A:A,A159,L:L)</f>
        <v>2863.0878456127607</v>
      </c>
      <c r="N159" s="3">
        <f t="shared" si="19"/>
        <v>0.09962499724656321</v>
      </c>
      <c r="O159" s="7">
        <f t="shared" si="20"/>
        <v>10.037641431749172</v>
      </c>
      <c r="P159" s="3">
        <f t="shared" si="21"/>
        <v>0.09962499724656321</v>
      </c>
      <c r="Q159" s="3">
        <f>IF(ISNUMBER(P159),SUMIF(A:A,A159,P:P),"")</f>
        <v>0.9726605938682027</v>
      </c>
      <c r="R159" s="3">
        <f t="shared" si="22"/>
        <v>0.10242524255080758</v>
      </c>
      <c r="S159" s="8">
        <f t="shared" si="23"/>
        <v>9.763218276041226</v>
      </c>
    </row>
    <row r="160" spans="1:19" ht="15">
      <c r="A160" s="1">
        <v>46</v>
      </c>
      <c r="B160" s="5">
        <v>0.5694444444444444</v>
      </c>
      <c r="C160" s="1" t="s">
        <v>482</v>
      </c>
      <c r="D160" s="1">
        <v>4</v>
      </c>
      <c r="E160" s="1">
        <v>6</v>
      </c>
      <c r="F160" s="1" t="s">
        <v>512</v>
      </c>
      <c r="G160" s="2">
        <v>48.9589333333333</v>
      </c>
      <c r="H160" s="6">
        <f>1+_xlfn.COUNTIFS(A:A,A160,O:O,"&lt;"&amp;O160)</f>
        <v>5</v>
      </c>
      <c r="I160" s="2">
        <f>_xlfn.AVERAGEIF(A:A,A160,G:G)</f>
        <v>48.99523636363637</v>
      </c>
      <c r="J160" s="2">
        <f t="shared" si="16"/>
        <v>-0.036303030303074024</v>
      </c>
      <c r="K160" s="2">
        <f t="shared" si="17"/>
        <v>89.96369696969693</v>
      </c>
      <c r="L160" s="2">
        <f t="shared" si="18"/>
        <v>220.92467762155897</v>
      </c>
      <c r="M160" s="2">
        <f>SUMIF(A:A,A160,L:L)</f>
        <v>2863.0878456127607</v>
      </c>
      <c r="N160" s="3">
        <f t="shared" si="19"/>
        <v>0.0771630803993988</v>
      </c>
      <c r="O160" s="7">
        <f t="shared" si="20"/>
        <v>12.959565569751298</v>
      </c>
      <c r="P160" s="3">
        <f t="shared" si="21"/>
        <v>0.0771630803993988</v>
      </c>
      <c r="Q160" s="3">
        <f>IF(ISNUMBER(P160),SUMIF(A:A,A160,P:P),"")</f>
        <v>0.9726605938682027</v>
      </c>
      <c r="R160" s="3">
        <f t="shared" si="22"/>
        <v>0.07933196932809487</v>
      </c>
      <c r="S160" s="8">
        <f t="shared" si="23"/>
        <v>12.60525874334821</v>
      </c>
    </row>
    <row r="161" spans="1:19" ht="15">
      <c r="A161" s="1">
        <v>46</v>
      </c>
      <c r="B161" s="5">
        <v>0.5694444444444444</v>
      </c>
      <c r="C161" s="1" t="s">
        <v>482</v>
      </c>
      <c r="D161" s="1">
        <v>4</v>
      </c>
      <c r="E161" s="1">
        <v>4</v>
      </c>
      <c r="F161" s="1" t="s">
        <v>510</v>
      </c>
      <c r="G161" s="2">
        <v>46.9384</v>
      </c>
      <c r="H161" s="6">
        <f>1+_xlfn.COUNTIFS(A:A,A161,O:O,"&lt;"&amp;O161)</f>
        <v>6</v>
      </c>
      <c r="I161" s="2">
        <f>_xlfn.AVERAGEIF(A:A,A161,G:G)</f>
        <v>48.99523636363637</v>
      </c>
      <c r="J161" s="2">
        <f t="shared" si="16"/>
        <v>-2.0568363636363713</v>
      </c>
      <c r="K161" s="2">
        <f t="shared" si="17"/>
        <v>87.94316363636364</v>
      </c>
      <c r="L161" s="2">
        <f t="shared" si="18"/>
        <v>195.70135890242233</v>
      </c>
      <c r="M161" s="2">
        <f>SUMIF(A:A,A161,L:L)</f>
        <v>2863.0878456127607</v>
      </c>
      <c r="N161" s="3">
        <f t="shared" si="19"/>
        <v>0.06835324986702884</v>
      </c>
      <c r="O161" s="7">
        <f t="shared" si="20"/>
        <v>14.62988229448274</v>
      </c>
      <c r="P161" s="3">
        <f t="shared" si="21"/>
        <v>0.06835324986702884</v>
      </c>
      <c r="Q161" s="3">
        <f>IF(ISNUMBER(P161),SUMIF(A:A,A161,P:P),"")</f>
        <v>0.9726605938682027</v>
      </c>
      <c r="R161" s="3">
        <f t="shared" si="22"/>
        <v>0.07027451332760667</v>
      </c>
      <c r="S161" s="8">
        <f t="shared" si="23"/>
        <v>14.229910000773488</v>
      </c>
    </row>
    <row r="162" spans="1:19" ht="15">
      <c r="A162" s="1">
        <v>46</v>
      </c>
      <c r="B162" s="5">
        <v>0.5694444444444444</v>
      </c>
      <c r="C162" s="1" t="s">
        <v>482</v>
      </c>
      <c r="D162" s="1">
        <v>4</v>
      </c>
      <c r="E162" s="1">
        <v>1</v>
      </c>
      <c r="F162" s="1" t="s">
        <v>507</v>
      </c>
      <c r="G162" s="2">
        <v>45.0901</v>
      </c>
      <c r="H162" s="6">
        <f>1+_xlfn.COUNTIFS(A:A,A162,O:O,"&lt;"&amp;O162)</f>
        <v>7</v>
      </c>
      <c r="I162" s="2">
        <f>_xlfn.AVERAGEIF(A:A,A162,G:G)</f>
        <v>48.99523636363637</v>
      </c>
      <c r="J162" s="2">
        <f t="shared" si="16"/>
        <v>-3.905136363636373</v>
      </c>
      <c r="K162" s="2">
        <f t="shared" si="17"/>
        <v>86.09486363636363</v>
      </c>
      <c r="L162" s="2">
        <f t="shared" si="18"/>
        <v>175.15859456534665</v>
      </c>
      <c r="M162" s="2">
        <f>SUMIF(A:A,A162,L:L)</f>
        <v>2863.0878456127607</v>
      </c>
      <c r="N162" s="3">
        <f t="shared" si="19"/>
        <v>0.06117821178059559</v>
      </c>
      <c r="O162" s="7">
        <f t="shared" si="20"/>
        <v>16.345688618462994</v>
      </c>
      <c r="P162" s="3">
        <f t="shared" si="21"/>
        <v>0.06117821178059559</v>
      </c>
      <c r="Q162" s="3">
        <f>IF(ISNUMBER(P162),SUMIF(A:A,A162,P:P),"")</f>
        <v>0.9726605938682027</v>
      </c>
      <c r="R162" s="3">
        <f t="shared" si="22"/>
        <v>0.06289780028745089</v>
      </c>
      <c r="S162" s="8">
        <f t="shared" si="23"/>
        <v>15.898807198818938</v>
      </c>
    </row>
    <row r="163" spans="1:19" ht="15">
      <c r="A163" s="1">
        <v>46</v>
      </c>
      <c r="B163" s="5">
        <v>0.5694444444444444</v>
      </c>
      <c r="C163" s="1" t="s">
        <v>482</v>
      </c>
      <c r="D163" s="1">
        <v>4</v>
      </c>
      <c r="E163" s="1">
        <v>10</v>
      </c>
      <c r="F163" s="1" t="s">
        <v>516</v>
      </c>
      <c r="G163" s="2">
        <v>44.7212333333334</v>
      </c>
      <c r="H163" s="6">
        <f>1+_xlfn.COUNTIFS(A:A,A163,O:O,"&lt;"&amp;O163)</f>
        <v>8</v>
      </c>
      <c r="I163" s="2">
        <f>_xlfn.AVERAGEIF(A:A,A163,G:G)</f>
        <v>48.99523636363637</v>
      </c>
      <c r="J163" s="2">
        <f t="shared" si="16"/>
        <v>-4.274003030302971</v>
      </c>
      <c r="K163" s="2">
        <f t="shared" si="17"/>
        <v>85.72599696969704</v>
      </c>
      <c r="L163" s="2">
        <f t="shared" si="18"/>
        <v>171.32456838317316</v>
      </c>
      <c r="M163" s="2">
        <f>SUMIF(A:A,A163,L:L)</f>
        <v>2863.0878456127607</v>
      </c>
      <c r="N163" s="3">
        <f t="shared" si="19"/>
        <v>0.059839088991174884</v>
      </c>
      <c r="O163" s="7">
        <f t="shared" si="20"/>
        <v>16.711484363464837</v>
      </c>
      <c r="P163" s="3">
        <f t="shared" si="21"/>
        <v>0.059839088991174884</v>
      </c>
      <c r="Q163" s="3">
        <f>IF(ISNUMBER(P163),SUMIF(A:A,A163,P:P),"")</f>
        <v>0.9726605938682027</v>
      </c>
      <c r="R163" s="3">
        <f t="shared" si="22"/>
        <v>0.061521037624439</v>
      </c>
      <c r="S163" s="8">
        <f t="shared" si="23"/>
        <v>16.254602305386893</v>
      </c>
    </row>
    <row r="164" spans="1:19" ht="15">
      <c r="A164" s="1">
        <v>46</v>
      </c>
      <c r="B164" s="5">
        <v>0.5694444444444444</v>
      </c>
      <c r="C164" s="1" t="s">
        <v>482</v>
      </c>
      <c r="D164" s="1">
        <v>4</v>
      </c>
      <c r="E164" s="1">
        <v>7</v>
      </c>
      <c r="F164" s="1" t="s">
        <v>513</v>
      </c>
      <c r="G164" s="2">
        <v>43.7446333333333</v>
      </c>
      <c r="H164" s="6">
        <f>1+_xlfn.COUNTIFS(A:A,A164,O:O,"&lt;"&amp;O164)</f>
        <v>9</v>
      </c>
      <c r="I164" s="2">
        <f>_xlfn.AVERAGEIF(A:A,A164,G:G)</f>
        <v>48.99523636363637</v>
      </c>
      <c r="J164" s="2">
        <f t="shared" si="16"/>
        <v>-5.2506030303030755</v>
      </c>
      <c r="K164" s="2">
        <f t="shared" si="17"/>
        <v>84.74939696969693</v>
      </c>
      <c r="L164" s="2">
        <f t="shared" si="18"/>
        <v>161.57409308737905</v>
      </c>
      <c r="M164" s="2">
        <f>SUMIF(A:A,A164,L:L)</f>
        <v>2863.0878456127607</v>
      </c>
      <c r="N164" s="3">
        <f t="shared" si="19"/>
        <v>0.056433508784917784</v>
      </c>
      <c r="O164" s="7">
        <f t="shared" si="20"/>
        <v>17.719968535205744</v>
      </c>
      <c r="P164" s="3">
        <f t="shared" si="21"/>
        <v>0.056433508784917784</v>
      </c>
      <c r="Q164" s="3">
        <f>IF(ISNUMBER(P164),SUMIF(A:A,A164,P:P),"")</f>
        <v>0.9726605938682027</v>
      </c>
      <c r="R164" s="3">
        <f t="shared" si="22"/>
        <v>0.05801973385236641</v>
      </c>
      <c r="S164" s="8">
        <f t="shared" si="23"/>
        <v>17.235515118779087</v>
      </c>
    </row>
    <row r="165" spans="1:19" ht="15">
      <c r="A165" s="1">
        <v>46</v>
      </c>
      <c r="B165" s="5">
        <v>0.5694444444444444</v>
      </c>
      <c r="C165" s="1" t="s">
        <v>482</v>
      </c>
      <c r="D165" s="1">
        <v>4</v>
      </c>
      <c r="E165" s="1">
        <v>5</v>
      </c>
      <c r="F165" s="1" t="s">
        <v>511</v>
      </c>
      <c r="G165" s="2">
        <v>43.6142666666667</v>
      </c>
      <c r="H165" s="6">
        <f>1+_xlfn.COUNTIFS(A:A,A165,O:O,"&lt;"&amp;O165)</f>
        <v>10</v>
      </c>
      <c r="I165" s="2">
        <f>_xlfn.AVERAGEIF(A:A,A165,G:G)</f>
        <v>48.99523636363637</v>
      </c>
      <c r="J165" s="2">
        <f t="shared" si="16"/>
        <v>-5.380969696969672</v>
      </c>
      <c r="K165" s="2">
        <f t="shared" si="17"/>
        <v>84.61903030303033</v>
      </c>
      <c r="L165" s="2">
        <f t="shared" si="18"/>
        <v>160.3151905178843</v>
      </c>
      <c r="M165" s="2">
        <f>SUMIF(A:A,A165,L:L)</f>
        <v>2863.0878456127607</v>
      </c>
      <c r="N165" s="3">
        <f t="shared" si="19"/>
        <v>0.05599380779166191</v>
      </c>
      <c r="O165" s="7">
        <f t="shared" si="20"/>
        <v>17.85911763173411</v>
      </c>
      <c r="P165" s="3">
        <f t="shared" si="21"/>
        <v>0.05599380779166191</v>
      </c>
      <c r="Q165" s="3">
        <f>IF(ISNUMBER(P165),SUMIF(A:A,A165,P:P),"")</f>
        <v>0.9726605938682027</v>
      </c>
      <c r="R165" s="3">
        <f t="shared" si="22"/>
        <v>0.05756767380590436</v>
      </c>
      <c r="S165" s="8">
        <f t="shared" si="23"/>
        <v>17.37085996164459</v>
      </c>
    </row>
    <row r="166" spans="1:19" ht="15">
      <c r="A166" s="1">
        <v>46</v>
      </c>
      <c r="B166" s="5">
        <v>0.5694444444444444</v>
      </c>
      <c r="C166" s="1" t="s">
        <v>482</v>
      </c>
      <c r="D166" s="1">
        <v>4</v>
      </c>
      <c r="E166" s="1">
        <v>12</v>
      </c>
      <c r="F166" s="1" t="s">
        <v>517</v>
      </c>
      <c r="G166" s="2">
        <v>31.6657333333333</v>
      </c>
      <c r="H166" s="6">
        <f>1+_xlfn.COUNTIFS(A:A,A166,O:O,"&lt;"&amp;O166)</f>
        <v>11</v>
      </c>
      <c r="I166" s="2">
        <f>_xlfn.AVERAGEIF(A:A,A166,G:G)</f>
        <v>48.99523636363637</v>
      </c>
      <c r="J166" s="2">
        <f t="shared" si="16"/>
        <v>-17.329503030303073</v>
      </c>
      <c r="K166" s="2">
        <f t="shared" si="17"/>
        <v>72.67049696969693</v>
      </c>
      <c r="L166" s="2">
        <f t="shared" si="18"/>
        <v>78.27512140221968</v>
      </c>
      <c r="M166" s="2">
        <f>SUMIF(A:A,A166,L:L)</f>
        <v>2863.0878456127607</v>
      </c>
      <c r="N166" s="3">
        <f t="shared" si="19"/>
        <v>0.027339406131797247</v>
      </c>
      <c r="O166" s="7">
        <f t="shared" si="20"/>
        <v>36.57723928527272</v>
      </c>
      <c r="P166" s="3">
        <f t="shared" si="21"/>
      </c>
      <c r="Q166" s="3">
        <f>IF(ISNUMBER(P166),SUMIF(A:A,A166,P:P),"")</f>
      </c>
      <c r="R166" s="3">
        <f t="shared" si="22"/>
      </c>
      <c r="S166" s="8">
        <f t="shared" si="23"/>
      </c>
    </row>
    <row r="167" spans="1:19" ht="15">
      <c r="A167" s="1">
        <v>31</v>
      </c>
      <c r="B167" s="5">
        <v>0.5715277777777777</v>
      </c>
      <c r="C167" s="1" t="s">
        <v>353</v>
      </c>
      <c r="D167" s="1">
        <v>3</v>
      </c>
      <c r="E167" s="1">
        <v>4</v>
      </c>
      <c r="F167" s="1" t="s">
        <v>356</v>
      </c>
      <c r="G167" s="2">
        <v>62.0744000000001</v>
      </c>
      <c r="H167" s="6">
        <f>1+_xlfn.COUNTIFS(A:A,A167,O:O,"&lt;"&amp;O167)</f>
        <v>1</v>
      </c>
      <c r="I167" s="2">
        <f>_xlfn.AVERAGEIF(A:A,A167,G:G)</f>
        <v>47.965946666666646</v>
      </c>
      <c r="J167" s="2">
        <f t="shared" si="16"/>
        <v>14.10845333333345</v>
      </c>
      <c r="K167" s="2">
        <f t="shared" si="17"/>
        <v>104.10845333333344</v>
      </c>
      <c r="L167" s="2">
        <f t="shared" si="18"/>
        <v>516.2066655867726</v>
      </c>
      <c r="M167" s="2">
        <f>SUMIF(A:A,A167,L:L)</f>
        <v>2903.960138243532</v>
      </c>
      <c r="N167" s="3">
        <f t="shared" si="19"/>
        <v>0.17775955626546636</v>
      </c>
      <c r="O167" s="7">
        <f t="shared" si="20"/>
        <v>5.625576599137087</v>
      </c>
      <c r="P167" s="3">
        <f t="shared" si="21"/>
        <v>0.17775955626546636</v>
      </c>
      <c r="Q167" s="3">
        <f>IF(ISNUMBER(P167),SUMIF(A:A,A167,P:P),"")</f>
        <v>0.9290023057090345</v>
      </c>
      <c r="R167" s="3">
        <f t="shared" si="22"/>
        <v>0.1913445802804509</v>
      </c>
      <c r="S167" s="8">
        <f t="shared" si="23"/>
        <v>5.226173631541144</v>
      </c>
    </row>
    <row r="168" spans="1:19" ht="15">
      <c r="A168" s="1">
        <v>31</v>
      </c>
      <c r="B168" s="5">
        <v>0.5715277777777777</v>
      </c>
      <c r="C168" s="1" t="s">
        <v>353</v>
      </c>
      <c r="D168" s="1">
        <v>3</v>
      </c>
      <c r="E168" s="1">
        <v>1</v>
      </c>
      <c r="F168" s="1" t="s">
        <v>354</v>
      </c>
      <c r="G168" s="2">
        <v>59.540000000000006</v>
      </c>
      <c r="H168" s="6">
        <f>1+_xlfn.COUNTIFS(A:A,A168,O:O,"&lt;"&amp;O168)</f>
        <v>2</v>
      </c>
      <c r="I168" s="2">
        <f>_xlfn.AVERAGEIF(A:A,A168,G:G)</f>
        <v>47.965946666666646</v>
      </c>
      <c r="J168" s="2">
        <f t="shared" si="16"/>
        <v>11.57405333333336</v>
      </c>
      <c r="K168" s="2">
        <f t="shared" si="17"/>
        <v>101.57405333333335</v>
      </c>
      <c r="L168" s="2">
        <f t="shared" si="18"/>
        <v>443.3870984971075</v>
      </c>
      <c r="M168" s="2">
        <f>SUMIF(A:A,A168,L:L)</f>
        <v>2903.960138243532</v>
      </c>
      <c r="N168" s="3">
        <f t="shared" si="19"/>
        <v>0.15268360355844668</v>
      </c>
      <c r="O168" s="7">
        <f t="shared" si="20"/>
        <v>6.549491737776571</v>
      </c>
      <c r="P168" s="3">
        <f t="shared" si="21"/>
        <v>0.15268360355844668</v>
      </c>
      <c r="Q168" s="3">
        <f>IF(ISNUMBER(P168),SUMIF(A:A,A168,P:P),"")</f>
        <v>0.9290023057090345</v>
      </c>
      <c r="R168" s="3">
        <f t="shared" si="22"/>
        <v>0.1643522331647124</v>
      </c>
      <c r="S168" s="8">
        <f t="shared" si="23"/>
        <v>6.084492925616706</v>
      </c>
    </row>
    <row r="169" spans="1:19" ht="15">
      <c r="A169" s="1">
        <v>31</v>
      </c>
      <c r="B169" s="5">
        <v>0.5715277777777777</v>
      </c>
      <c r="C169" s="1" t="s">
        <v>353</v>
      </c>
      <c r="D169" s="1">
        <v>3</v>
      </c>
      <c r="E169" s="1">
        <v>3</v>
      </c>
      <c r="F169" s="1" t="s">
        <v>355</v>
      </c>
      <c r="G169" s="2">
        <v>59.5169333333333</v>
      </c>
      <c r="H169" s="6">
        <f>1+_xlfn.COUNTIFS(A:A,A169,O:O,"&lt;"&amp;O169)</f>
        <v>3</v>
      </c>
      <c r="I169" s="2">
        <f>_xlfn.AVERAGEIF(A:A,A169,G:G)</f>
        <v>47.965946666666646</v>
      </c>
      <c r="J169" s="2">
        <f t="shared" si="16"/>
        <v>11.550986666666653</v>
      </c>
      <c r="K169" s="2">
        <f t="shared" si="17"/>
        <v>101.55098666666666</v>
      </c>
      <c r="L169" s="2">
        <f t="shared" si="18"/>
        <v>442.77387520119106</v>
      </c>
      <c r="M169" s="2">
        <f>SUMIF(A:A,A169,L:L)</f>
        <v>2903.960138243532</v>
      </c>
      <c r="N169" s="3">
        <f t="shared" si="19"/>
        <v>0.15247243561304666</v>
      </c>
      <c r="O169" s="7">
        <f t="shared" si="20"/>
        <v>6.5585625098680636</v>
      </c>
      <c r="P169" s="3">
        <f t="shared" si="21"/>
        <v>0.15247243561304666</v>
      </c>
      <c r="Q169" s="3">
        <f>IF(ISNUMBER(P169),SUMIF(A:A,A169,P:P),"")</f>
        <v>0.9290023057090345</v>
      </c>
      <c r="R169" s="3">
        <f t="shared" si="22"/>
        <v>0.1641249270061568</v>
      </c>
      <c r="S169" s="8">
        <f t="shared" si="23"/>
        <v>6.092919693804263</v>
      </c>
    </row>
    <row r="170" spans="1:19" ht="15">
      <c r="A170" s="1">
        <v>31</v>
      </c>
      <c r="B170" s="5">
        <v>0.5715277777777777</v>
      </c>
      <c r="C170" s="1" t="s">
        <v>353</v>
      </c>
      <c r="D170" s="1">
        <v>3</v>
      </c>
      <c r="E170" s="1">
        <v>5</v>
      </c>
      <c r="F170" s="1" t="s">
        <v>357</v>
      </c>
      <c r="G170" s="2">
        <v>58.1306</v>
      </c>
      <c r="H170" s="6">
        <f>1+_xlfn.COUNTIFS(A:A,A170,O:O,"&lt;"&amp;O170)</f>
        <v>4</v>
      </c>
      <c r="I170" s="2">
        <f>_xlfn.AVERAGEIF(A:A,A170,G:G)</f>
        <v>47.965946666666646</v>
      </c>
      <c r="J170" s="2">
        <f aca="true" t="shared" si="24" ref="J170:J226">G170-I170</f>
        <v>10.164653333333355</v>
      </c>
      <c r="K170" s="2">
        <f aca="true" t="shared" si="25" ref="K170:K226">90+J170</f>
        <v>100.16465333333335</v>
      </c>
      <c r="L170" s="2">
        <f aca="true" t="shared" si="26" ref="L170:L226">EXP(0.06*K170)</f>
        <v>407.4340992618215</v>
      </c>
      <c r="M170" s="2">
        <f>SUMIF(A:A,A170,L:L)</f>
        <v>2903.960138243532</v>
      </c>
      <c r="N170" s="3">
        <f aca="true" t="shared" si="27" ref="N170:N226">L170/M170</f>
        <v>0.14030292423650795</v>
      </c>
      <c r="O170" s="7">
        <f aca="true" t="shared" si="28" ref="O170:O226">1/N170</f>
        <v>7.127435193826074</v>
      </c>
      <c r="P170" s="3">
        <f aca="true" t="shared" si="29" ref="P170:P226">IF(O170&gt;21,"",N170)</f>
        <v>0.14030292423650795</v>
      </c>
      <c r="Q170" s="3">
        <f>IF(ISNUMBER(P170),SUMIF(A:A,A170,P:P),"")</f>
        <v>0.9290023057090345</v>
      </c>
      <c r="R170" s="3">
        <f aca="true" t="shared" si="30" ref="R170:R226">_xlfn.IFERROR(P170*(1/Q170),"")</f>
        <v>0.1510253778427662</v>
      </c>
      <c r="S170" s="8">
        <f aca="true" t="shared" si="31" ref="S170:S226">_xlfn.IFERROR(1/R170,"")</f>
        <v>6.6214037288561425</v>
      </c>
    </row>
    <row r="171" spans="1:19" ht="15">
      <c r="A171" s="1">
        <v>31</v>
      </c>
      <c r="B171" s="5">
        <v>0.5715277777777777</v>
      </c>
      <c r="C171" s="1" t="s">
        <v>353</v>
      </c>
      <c r="D171" s="1">
        <v>3</v>
      </c>
      <c r="E171" s="1">
        <v>7</v>
      </c>
      <c r="F171" s="1" t="s">
        <v>359</v>
      </c>
      <c r="G171" s="2">
        <v>57.9393</v>
      </c>
      <c r="H171" s="6">
        <f>1+_xlfn.COUNTIFS(A:A,A171,O:O,"&lt;"&amp;O171)</f>
        <v>5</v>
      </c>
      <c r="I171" s="2">
        <f>_xlfn.AVERAGEIF(A:A,A171,G:G)</f>
        <v>47.965946666666646</v>
      </c>
      <c r="J171" s="2">
        <f t="shared" si="24"/>
        <v>9.973353333333357</v>
      </c>
      <c r="K171" s="2">
        <f t="shared" si="25"/>
        <v>99.97335333333336</v>
      </c>
      <c r="L171" s="2">
        <f t="shared" si="26"/>
        <v>402.78430687758413</v>
      </c>
      <c r="M171" s="2">
        <f>SUMIF(A:A,A171,L:L)</f>
        <v>2903.960138243532</v>
      </c>
      <c r="N171" s="3">
        <f t="shared" si="27"/>
        <v>0.13870173408138076</v>
      </c>
      <c r="O171" s="7">
        <f t="shared" si="28"/>
        <v>7.209715196590606</v>
      </c>
      <c r="P171" s="3">
        <f t="shared" si="29"/>
        <v>0.13870173408138076</v>
      </c>
      <c r="Q171" s="3">
        <f>IF(ISNUMBER(P171),SUMIF(A:A,A171,P:P),"")</f>
        <v>0.9290023057090345</v>
      </c>
      <c r="R171" s="3">
        <f t="shared" si="30"/>
        <v>0.14930181898259187</v>
      </c>
      <c r="S171" s="8">
        <f t="shared" si="31"/>
        <v>6.697842041138139</v>
      </c>
    </row>
    <row r="172" spans="1:19" ht="15">
      <c r="A172" s="1">
        <v>31</v>
      </c>
      <c r="B172" s="5">
        <v>0.5715277777777777</v>
      </c>
      <c r="C172" s="1" t="s">
        <v>353</v>
      </c>
      <c r="D172" s="1">
        <v>3</v>
      </c>
      <c r="E172" s="1">
        <v>6</v>
      </c>
      <c r="F172" s="1" t="s">
        <v>358</v>
      </c>
      <c r="G172" s="2">
        <v>52.4321333333333</v>
      </c>
      <c r="H172" s="6">
        <f>1+_xlfn.COUNTIFS(A:A,A172,O:O,"&lt;"&amp;O172)</f>
        <v>6</v>
      </c>
      <c r="I172" s="2">
        <f>_xlfn.AVERAGEIF(A:A,A172,G:G)</f>
        <v>47.965946666666646</v>
      </c>
      <c r="J172" s="2">
        <f t="shared" si="24"/>
        <v>4.466186666666651</v>
      </c>
      <c r="K172" s="2">
        <f t="shared" si="25"/>
        <v>94.46618666666666</v>
      </c>
      <c r="L172" s="2">
        <f t="shared" si="26"/>
        <v>289.4467088202459</v>
      </c>
      <c r="M172" s="2">
        <f>SUMIF(A:A,A172,L:L)</f>
        <v>2903.960138243532</v>
      </c>
      <c r="N172" s="3">
        <f t="shared" si="27"/>
        <v>0.09967309985023365</v>
      </c>
      <c r="O172" s="7">
        <f t="shared" si="28"/>
        <v>10.032797229167905</v>
      </c>
      <c r="P172" s="3">
        <f t="shared" si="29"/>
        <v>0.09967309985023365</v>
      </c>
      <c r="Q172" s="3">
        <f>IF(ISNUMBER(P172),SUMIF(A:A,A172,P:P),"")</f>
        <v>0.9290023057090345</v>
      </c>
      <c r="R172" s="3">
        <f t="shared" si="30"/>
        <v>0.10729047628591297</v>
      </c>
      <c r="S172" s="8">
        <f t="shared" si="31"/>
        <v>9.320491758608197</v>
      </c>
    </row>
    <row r="173" spans="1:19" ht="15">
      <c r="A173" s="1">
        <v>31</v>
      </c>
      <c r="B173" s="5">
        <v>0.5715277777777777</v>
      </c>
      <c r="C173" s="1" t="s">
        <v>353</v>
      </c>
      <c r="D173" s="1">
        <v>3</v>
      </c>
      <c r="E173" s="1">
        <v>9</v>
      </c>
      <c r="F173" s="1" t="s">
        <v>361</v>
      </c>
      <c r="G173" s="2">
        <v>45.9134999999999</v>
      </c>
      <c r="H173" s="6">
        <f>1+_xlfn.COUNTIFS(A:A,A173,O:O,"&lt;"&amp;O173)</f>
        <v>7</v>
      </c>
      <c r="I173" s="2">
        <f>_xlfn.AVERAGEIF(A:A,A173,G:G)</f>
        <v>47.965946666666646</v>
      </c>
      <c r="J173" s="2">
        <f t="shared" si="24"/>
        <v>-2.0524466666667465</v>
      </c>
      <c r="K173" s="2">
        <f t="shared" si="25"/>
        <v>87.94755333333325</v>
      </c>
      <c r="L173" s="2">
        <f t="shared" si="26"/>
        <v>195.75290987064554</v>
      </c>
      <c r="M173" s="2">
        <f>SUMIF(A:A,A173,L:L)</f>
        <v>2903.960138243532</v>
      </c>
      <c r="N173" s="3">
        <f t="shared" si="27"/>
        <v>0.0674089521039525</v>
      </c>
      <c r="O173" s="7">
        <f t="shared" si="28"/>
        <v>14.834824882871388</v>
      </c>
      <c r="P173" s="3">
        <f t="shared" si="29"/>
        <v>0.0674089521039525</v>
      </c>
      <c r="Q173" s="3">
        <f>IF(ISNUMBER(P173),SUMIF(A:A,A173,P:P),"")</f>
        <v>0.9290023057090345</v>
      </c>
      <c r="R173" s="3">
        <f t="shared" si="30"/>
        <v>0.07256058643740881</v>
      </c>
      <c r="S173" s="8">
        <f t="shared" si="31"/>
        <v>13.781586520977278</v>
      </c>
    </row>
    <row r="174" spans="1:19" ht="15">
      <c r="A174" s="1">
        <v>31</v>
      </c>
      <c r="B174" s="5">
        <v>0.5715277777777777</v>
      </c>
      <c r="C174" s="1" t="s">
        <v>353</v>
      </c>
      <c r="D174" s="1">
        <v>3</v>
      </c>
      <c r="E174" s="1">
        <v>8</v>
      </c>
      <c r="F174" s="1" t="s">
        <v>360</v>
      </c>
      <c r="G174" s="2">
        <v>33.0701333333333</v>
      </c>
      <c r="H174" s="6">
        <f>1+_xlfn.COUNTIFS(A:A,A174,O:O,"&lt;"&amp;O174)</f>
        <v>8</v>
      </c>
      <c r="I174" s="2">
        <f>_xlfn.AVERAGEIF(A:A,A174,G:G)</f>
        <v>47.965946666666646</v>
      </c>
      <c r="J174" s="2">
        <f t="shared" si="24"/>
        <v>-14.895813333333344</v>
      </c>
      <c r="K174" s="2">
        <f t="shared" si="25"/>
        <v>75.10418666666666</v>
      </c>
      <c r="L174" s="2">
        <f t="shared" si="26"/>
        <v>90.58160888464793</v>
      </c>
      <c r="M174" s="2">
        <f>SUMIF(A:A,A174,L:L)</f>
        <v>2903.960138243532</v>
      </c>
      <c r="N174" s="3">
        <f t="shared" si="27"/>
        <v>0.03119244224179897</v>
      </c>
      <c r="O174" s="7">
        <f t="shared" si="28"/>
        <v>32.05904790167295</v>
      </c>
      <c r="P174" s="3">
        <f t="shared" si="29"/>
      </c>
      <c r="Q174" s="3">
        <f>IF(ISNUMBER(P174),SUMIF(A:A,A174,P:P),"")</f>
      </c>
      <c r="R174" s="3">
        <f t="shared" si="30"/>
      </c>
      <c r="S174" s="8">
        <f t="shared" si="31"/>
      </c>
    </row>
    <row r="175" spans="1:19" ht="15">
      <c r="A175" s="1">
        <v>31</v>
      </c>
      <c r="B175" s="5">
        <v>0.5715277777777777</v>
      </c>
      <c r="C175" s="1" t="s">
        <v>353</v>
      </c>
      <c r="D175" s="1">
        <v>3</v>
      </c>
      <c r="E175" s="1">
        <v>10</v>
      </c>
      <c r="F175" s="1" t="s">
        <v>362</v>
      </c>
      <c r="G175" s="2">
        <v>26.9382333333333</v>
      </c>
      <c r="H175" s="6">
        <f>1+_xlfn.COUNTIFS(A:A,A175,O:O,"&lt;"&amp;O175)</f>
        <v>9</v>
      </c>
      <c r="I175" s="2">
        <f>_xlfn.AVERAGEIF(A:A,A175,G:G)</f>
        <v>47.965946666666646</v>
      </c>
      <c r="J175" s="2">
        <f t="shared" si="24"/>
        <v>-21.027713333333345</v>
      </c>
      <c r="K175" s="2">
        <f t="shared" si="25"/>
        <v>68.97228666666666</v>
      </c>
      <c r="L175" s="2">
        <f t="shared" si="26"/>
        <v>62.69847969147453</v>
      </c>
      <c r="M175" s="2">
        <f>SUMIF(A:A,A175,L:L)</f>
        <v>2903.960138243532</v>
      </c>
      <c r="N175" s="3">
        <f t="shared" si="27"/>
        <v>0.02159068193318861</v>
      </c>
      <c r="O175" s="7">
        <f t="shared" si="28"/>
        <v>46.31627676672996</v>
      </c>
      <c r="P175" s="3">
        <f t="shared" si="29"/>
      </c>
      <c r="Q175" s="3">
        <f>IF(ISNUMBER(P175),SUMIF(A:A,A175,P:P),"")</f>
      </c>
      <c r="R175" s="3">
        <f t="shared" si="30"/>
      </c>
      <c r="S175" s="8">
        <f t="shared" si="31"/>
      </c>
    </row>
    <row r="176" spans="1:19" ht="15">
      <c r="A176" s="1">
        <v>31</v>
      </c>
      <c r="B176" s="5">
        <v>0.5715277777777777</v>
      </c>
      <c r="C176" s="1" t="s">
        <v>353</v>
      </c>
      <c r="D176" s="1">
        <v>3</v>
      </c>
      <c r="E176" s="1">
        <v>11</v>
      </c>
      <c r="F176" s="1" t="s">
        <v>363</v>
      </c>
      <c r="G176" s="2">
        <v>24.1042333333333</v>
      </c>
      <c r="H176" s="6">
        <f>1+_xlfn.COUNTIFS(A:A,A176,O:O,"&lt;"&amp;O176)</f>
        <v>10</v>
      </c>
      <c r="I176" s="2">
        <f>_xlfn.AVERAGEIF(A:A,A176,G:G)</f>
        <v>47.965946666666646</v>
      </c>
      <c r="J176" s="2">
        <f t="shared" si="24"/>
        <v>-23.861713333333345</v>
      </c>
      <c r="K176" s="2">
        <f t="shared" si="25"/>
        <v>66.13828666666666</v>
      </c>
      <c r="L176" s="2">
        <f t="shared" si="26"/>
        <v>52.89438555204178</v>
      </c>
      <c r="M176" s="2">
        <f>SUMIF(A:A,A176,L:L)</f>
        <v>2903.960138243532</v>
      </c>
      <c r="N176" s="3">
        <f t="shared" si="27"/>
        <v>0.01821457011597793</v>
      </c>
      <c r="O176" s="7">
        <f t="shared" si="28"/>
        <v>54.901103546923345</v>
      </c>
      <c r="P176" s="3">
        <f t="shared" si="29"/>
      </c>
      <c r="Q176" s="3">
        <f>IF(ISNUMBER(P176),SUMIF(A:A,A176,P:P),"")</f>
      </c>
      <c r="R176" s="3">
        <f t="shared" si="30"/>
      </c>
      <c r="S176" s="8">
        <f t="shared" si="31"/>
      </c>
    </row>
    <row r="177" spans="1:19" ht="15">
      <c r="A177" s="1">
        <v>26</v>
      </c>
      <c r="B177" s="5">
        <v>0.579861111111111</v>
      </c>
      <c r="C177" s="1" t="s">
        <v>261</v>
      </c>
      <c r="D177" s="1">
        <v>4</v>
      </c>
      <c r="E177" s="1">
        <v>1</v>
      </c>
      <c r="F177" s="1" t="s">
        <v>298</v>
      </c>
      <c r="G177" s="2">
        <v>73.31800000000001</v>
      </c>
      <c r="H177" s="6">
        <f>1+_xlfn.COUNTIFS(A:A,A177,O:O,"&lt;"&amp;O177)</f>
        <v>1</v>
      </c>
      <c r="I177" s="2">
        <f>_xlfn.AVERAGEIF(A:A,A177,G:G)</f>
        <v>52.51479666666663</v>
      </c>
      <c r="J177" s="2">
        <f t="shared" si="24"/>
        <v>20.80320333333338</v>
      </c>
      <c r="K177" s="2">
        <f t="shared" si="25"/>
        <v>110.80320333333339</v>
      </c>
      <c r="L177" s="2">
        <f t="shared" si="26"/>
        <v>771.3885480548472</v>
      </c>
      <c r="M177" s="2">
        <f>SUMIF(A:A,A177,L:L)</f>
        <v>2950.711304189521</v>
      </c>
      <c r="N177" s="3">
        <f t="shared" si="27"/>
        <v>0.2614246086899804</v>
      </c>
      <c r="O177" s="7">
        <f t="shared" si="28"/>
        <v>3.8251945943845143</v>
      </c>
      <c r="P177" s="3">
        <f t="shared" si="29"/>
        <v>0.2614246086899804</v>
      </c>
      <c r="Q177" s="3">
        <f>IF(ISNUMBER(P177),SUMIF(A:A,A177,P:P),"")</f>
        <v>0.9138264070809674</v>
      </c>
      <c r="R177" s="3">
        <f t="shared" si="30"/>
        <v>0.28607688141235504</v>
      </c>
      <c r="S177" s="8">
        <f t="shared" si="31"/>
        <v>3.495563832571939</v>
      </c>
    </row>
    <row r="178" spans="1:19" ht="15">
      <c r="A178" s="1">
        <v>26</v>
      </c>
      <c r="B178" s="5">
        <v>0.579861111111111</v>
      </c>
      <c r="C178" s="1" t="s">
        <v>261</v>
      </c>
      <c r="D178" s="1">
        <v>4</v>
      </c>
      <c r="E178" s="1">
        <v>2</v>
      </c>
      <c r="F178" s="1" t="s">
        <v>299</v>
      </c>
      <c r="G178" s="2">
        <v>66.7047666666666</v>
      </c>
      <c r="H178" s="6">
        <f>1+_xlfn.COUNTIFS(A:A,A178,O:O,"&lt;"&amp;O178)</f>
        <v>2</v>
      </c>
      <c r="I178" s="2">
        <f>_xlfn.AVERAGEIF(A:A,A178,G:G)</f>
        <v>52.51479666666663</v>
      </c>
      <c r="J178" s="2">
        <f t="shared" si="24"/>
        <v>14.189969999999967</v>
      </c>
      <c r="K178" s="2">
        <f t="shared" si="25"/>
        <v>104.18996999999996</v>
      </c>
      <c r="L178" s="2">
        <f t="shared" si="26"/>
        <v>518.7376167838812</v>
      </c>
      <c r="M178" s="2">
        <f>SUMIF(A:A,A178,L:L)</f>
        <v>2950.711304189521</v>
      </c>
      <c r="N178" s="3">
        <f t="shared" si="27"/>
        <v>0.1758008708094756</v>
      </c>
      <c r="O178" s="7">
        <f t="shared" si="28"/>
        <v>5.688253962540101</v>
      </c>
      <c r="P178" s="3">
        <f t="shared" si="29"/>
        <v>0.1758008708094756</v>
      </c>
      <c r="Q178" s="3">
        <f>IF(ISNUMBER(P178),SUMIF(A:A,A178,P:P),"")</f>
        <v>0.9138264070809674</v>
      </c>
      <c r="R178" s="3">
        <f t="shared" si="30"/>
        <v>0.19237884728132965</v>
      </c>
      <c r="S178" s="8">
        <f t="shared" si="31"/>
        <v>5.198076681152096</v>
      </c>
    </row>
    <row r="179" spans="1:19" ht="15">
      <c r="A179" s="1">
        <v>26</v>
      </c>
      <c r="B179" s="5">
        <v>0.579861111111111</v>
      </c>
      <c r="C179" s="1" t="s">
        <v>261</v>
      </c>
      <c r="D179" s="1">
        <v>4</v>
      </c>
      <c r="E179" s="1">
        <v>4</v>
      </c>
      <c r="F179" s="1" t="s">
        <v>301</v>
      </c>
      <c r="G179" s="2">
        <v>65.1134999999999</v>
      </c>
      <c r="H179" s="6">
        <f>1+_xlfn.COUNTIFS(A:A,A179,O:O,"&lt;"&amp;O179)</f>
        <v>3</v>
      </c>
      <c r="I179" s="2">
        <f>_xlfn.AVERAGEIF(A:A,A179,G:G)</f>
        <v>52.51479666666663</v>
      </c>
      <c r="J179" s="2">
        <f t="shared" si="24"/>
        <v>12.598703333333269</v>
      </c>
      <c r="K179" s="2">
        <f t="shared" si="25"/>
        <v>102.59870333333328</v>
      </c>
      <c r="L179" s="2">
        <f t="shared" si="26"/>
        <v>471.50146067459985</v>
      </c>
      <c r="M179" s="2">
        <f>SUMIF(A:A,A179,L:L)</f>
        <v>2950.711304189521</v>
      </c>
      <c r="N179" s="3">
        <f t="shared" si="27"/>
        <v>0.15979247444680406</v>
      </c>
      <c r="O179" s="7">
        <f t="shared" si="28"/>
        <v>6.2581169949458815</v>
      </c>
      <c r="P179" s="3">
        <f t="shared" si="29"/>
        <v>0.15979247444680406</v>
      </c>
      <c r="Q179" s="3">
        <f>IF(ISNUMBER(P179),SUMIF(A:A,A179,P:P),"")</f>
        <v>0.9138264070809674</v>
      </c>
      <c r="R179" s="3">
        <f t="shared" si="30"/>
        <v>0.1748608632981275</v>
      </c>
      <c r="S179" s="8">
        <f t="shared" si="31"/>
        <v>5.718832568583736</v>
      </c>
    </row>
    <row r="180" spans="1:19" ht="15">
      <c r="A180" s="1">
        <v>26</v>
      </c>
      <c r="B180" s="5">
        <v>0.579861111111111</v>
      </c>
      <c r="C180" s="1" t="s">
        <v>261</v>
      </c>
      <c r="D180" s="1">
        <v>4</v>
      </c>
      <c r="E180" s="1">
        <v>11</v>
      </c>
      <c r="F180" s="1" t="s">
        <v>305</v>
      </c>
      <c r="G180" s="2">
        <v>57.0301</v>
      </c>
      <c r="H180" s="6">
        <f>1+_xlfn.COUNTIFS(A:A,A180,O:O,"&lt;"&amp;O180)</f>
        <v>4</v>
      </c>
      <c r="I180" s="2">
        <f>_xlfn.AVERAGEIF(A:A,A180,G:G)</f>
        <v>52.51479666666663</v>
      </c>
      <c r="J180" s="2">
        <f t="shared" si="24"/>
        <v>4.515303333333364</v>
      </c>
      <c r="K180" s="2">
        <f t="shared" si="25"/>
        <v>94.51530333333336</v>
      </c>
      <c r="L180" s="2">
        <f t="shared" si="26"/>
        <v>290.30096640143046</v>
      </c>
      <c r="M180" s="2">
        <f>SUMIF(A:A,A180,L:L)</f>
        <v>2950.711304189521</v>
      </c>
      <c r="N180" s="3">
        <f t="shared" si="27"/>
        <v>0.09838338504659917</v>
      </c>
      <c r="O180" s="7">
        <f t="shared" si="28"/>
        <v>10.164317882804614</v>
      </c>
      <c r="P180" s="3">
        <f t="shared" si="29"/>
        <v>0.09838338504659917</v>
      </c>
      <c r="Q180" s="3">
        <f>IF(ISNUMBER(P180),SUMIF(A:A,A180,P:P),"")</f>
        <v>0.9138264070809674</v>
      </c>
      <c r="R180" s="3">
        <f t="shared" si="30"/>
        <v>0.10766091271192839</v>
      </c>
      <c r="S180" s="8">
        <f t="shared" si="31"/>
        <v>9.288422091272166</v>
      </c>
    </row>
    <row r="181" spans="1:19" ht="15">
      <c r="A181" s="1">
        <v>26</v>
      </c>
      <c r="B181" s="5">
        <v>0.579861111111111</v>
      </c>
      <c r="C181" s="1" t="s">
        <v>261</v>
      </c>
      <c r="D181" s="1">
        <v>4</v>
      </c>
      <c r="E181" s="1">
        <v>5</v>
      </c>
      <c r="F181" s="1" t="s">
        <v>302</v>
      </c>
      <c r="G181" s="2">
        <v>55.0229333333333</v>
      </c>
      <c r="H181" s="6">
        <f>1+_xlfn.COUNTIFS(A:A,A181,O:O,"&lt;"&amp;O181)</f>
        <v>5</v>
      </c>
      <c r="I181" s="2">
        <f>_xlfn.AVERAGEIF(A:A,A181,G:G)</f>
        <v>52.51479666666663</v>
      </c>
      <c r="J181" s="2">
        <f t="shared" si="24"/>
        <v>2.5081366666666653</v>
      </c>
      <c r="K181" s="2">
        <f t="shared" si="25"/>
        <v>92.50813666666667</v>
      </c>
      <c r="L181" s="2">
        <f t="shared" si="26"/>
        <v>257.363169940459</v>
      </c>
      <c r="M181" s="2">
        <f>SUMIF(A:A,A181,L:L)</f>
        <v>2950.711304189521</v>
      </c>
      <c r="N181" s="3">
        <f t="shared" si="27"/>
        <v>0.0872207218561321</v>
      </c>
      <c r="O181" s="7">
        <f t="shared" si="28"/>
        <v>11.465165372621763</v>
      </c>
      <c r="P181" s="3">
        <f t="shared" si="29"/>
        <v>0.0872207218561321</v>
      </c>
      <c r="Q181" s="3">
        <f>IF(ISNUMBER(P181),SUMIF(A:A,A181,P:P),"")</f>
        <v>0.9138264070809674</v>
      </c>
      <c r="R181" s="3">
        <f t="shared" si="30"/>
        <v>0.09544561328090852</v>
      </c>
      <c r="S181" s="8">
        <f t="shared" si="31"/>
        <v>10.477170879052068</v>
      </c>
    </row>
    <row r="182" spans="1:19" ht="15">
      <c r="A182" s="1">
        <v>26</v>
      </c>
      <c r="B182" s="5">
        <v>0.579861111111111</v>
      </c>
      <c r="C182" s="1" t="s">
        <v>261</v>
      </c>
      <c r="D182" s="1">
        <v>4</v>
      </c>
      <c r="E182" s="1">
        <v>13</v>
      </c>
      <c r="F182" s="1" t="s">
        <v>307</v>
      </c>
      <c r="G182" s="2">
        <v>53.200366666666696</v>
      </c>
      <c r="H182" s="6">
        <f>1+_xlfn.COUNTIFS(A:A,A182,O:O,"&lt;"&amp;O182)</f>
        <v>6</v>
      </c>
      <c r="I182" s="2">
        <f>_xlfn.AVERAGEIF(A:A,A182,G:G)</f>
        <v>52.51479666666663</v>
      </c>
      <c r="J182" s="2">
        <f t="shared" si="24"/>
        <v>0.6855700000000624</v>
      </c>
      <c r="K182" s="2">
        <f t="shared" si="25"/>
        <v>90.68557000000007</v>
      </c>
      <c r="L182" s="2">
        <f t="shared" si="26"/>
        <v>230.70369926270072</v>
      </c>
      <c r="M182" s="2">
        <f>SUMIF(A:A,A182,L:L)</f>
        <v>2950.711304189521</v>
      </c>
      <c r="N182" s="3">
        <f t="shared" si="27"/>
        <v>0.07818579165475786</v>
      </c>
      <c r="O182" s="7">
        <f t="shared" si="28"/>
        <v>12.79004763954637</v>
      </c>
      <c r="P182" s="3">
        <f t="shared" si="29"/>
        <v>0.07818579165475786</v>
      </c>
      <c r="Q182" s="3">
        <f>IF(ISNUMBER(P182),SUMIF(A:A,A182,P:P),"")</f>
        <v>0.9138264070809674</v>
      </c>
      <c r="R182" s="3">
        <f t="shared" si="30"/>
        <v>0.0855586915074018</v>
      </c>
      <c r="S182" s="8">
        <f t="shared" si="31"/>
        <v>11.687883280841067</v>
      </c>
    </row>
    <row r="183" spans="1:19" ht="15">
      <c r="A183" s="1">
        <v>26</v>
      </c>
      <c r="B183" s="5">
        <v>0.579861111111111</v>
      </c>
      <c r="C183" s="1" t="s">
        <v>261</v>
      </c>
      <c r="D183" s="1">
        <v>4</v>
      </c>
      <c r="E183" s="1">
        <v>3</v>
      </c>
      <c r="F183" s="1" t="s">
        <v>300</v>
      </c>
      <c r="G183" s="2">
        <v>38.1507333333334</v>
      </c>
      <c r="H183" s="6">
        <f>1+_xlfn.COUNTIFS(A:A,A183,O:O,"&lt;"&amp;O183)</f>
        <v>9</v>
      </c>
      <c r="I183" s="2">
        <f>_xlfn.AVERAGEIF(A:A,A183,G:G)</f>
        <v>52.51479666666663</v>
      </c>
      <c r="J183" s="2">
        <f t="shared" si="24"/>
        <v>-14.364063333333235</v>
      </c>
      <c r="K183" s="2">
        <f t="shared" si="25"/>
        <v>75.63593666666677</v>
      </c>
      <c r="L183" s="2">
        <f t="shared" si="26"/>
        <v>93.51821217992983</v>
      </c>
      <c r="M183" s="2">
        <f>SUMIF(A:A,A183,L:L)</f>
        <v>2950.711304189521</v>
      </c>
      <c r="N183" s="3">
        <f t="shared" si="27"/>
        <v>0.03169344694858812</v>
      </c>
      <c r="O183" s="7">
        <f t="shared" si="28"/>
        <v>31.55226383618548</v>
      </c>
      <c r="P183" s="3">
        <f t="shared" si="29"/>
      </c>
      <c r="Q183" s="3">
        <f>IF(ISNUMBER(P183),SUMIF(A:A,A183,P:P),"")</f>
      </c>
      <c r="R183" s="3">
        <f t="shared" si="30"/>
      </c>
      <c r="S183" s="8">
        <f t="shared" si="31"/>
      </c>
    </row>
    <row r="184" spans="1:19" ht="15">
      <c r="A184" s="1">
        <v>26</v>
      </c>
      <c r="B184" s="5">
        <v>0.579861111111111</v>
      </c>
      <c r="C184" s="1" t="s">
        <v>261</v>
      </c>
      <c r="D184" s="1">
        <v>4</v>
      </c>
      <c r="E184" s="1">
        <v>7</v>
      </c>
      <c r="F184" s="1" t="s">
        <v>303</v>
      </c>
      <c r="G184" s="2">
        <v>30.1244333333333</v>
      </c>
      <c r="H184" s="6">
        <f>1+_xlfn.COUNTIFS(A:A,A184,O:O,"&lt;"&amp;O184)</f>
        <v>10</v>
      </c>
      <c r="I184" s="2">
        <f>_xlfn.AVERAGEIF(A:A,A184,G:G)</f>
        <v>52.51479666666663</v>
      </c>
      <c r="J184" s="2">
        <f t="shared" si="24"/>
        <v>-22.390363333333333</v>
      </c>
      <c r="K184" s="2">
        <f t="shared" si="25"/>
        <v>67.60963666666666</v>
      </c>
      <c r="L184" s="2">
        <f t="shared" si="26"/>
        <v>57.77627359686774</v>
      </c>
      <c r="M184" s="2">
        <f>SUMIF(A:A,A184,L:L)</f>
        <v>2950.711304189521</v>
      </c>
      <c r="N184" s="3">
        <f t="shared" si="27"/>
        <v>0.019580456249594803</v>
      </c>
      <c r="O184" s="7">
        <f t="shared" si="28"/>
        <v>51.071332927734716</v>
      </c>
      <c r="P184" s="3">
        <f t="shared" si="29"/>
      </c>
      <c r="Q184" s="3">
        <f>IF(ISNUMBER(P184),SUMIF(A:A,A184,P:P),"")</f>
      </c>
      <c r="R184" s="3">
        <f t="shared" si="30"/>
      </c>
      <c r="S184" s="8">
        <f t="shared" si="31"/>
      </c>
    </row>
    <row r="185" spans="1:19" ht="15">
      <c r="A185" s="1">
        <v>26</v>
      </c>
      <c r="B185" s="5">
        <v>0.579861111111111</v>
      </c>
      <c r="C185" s="1" t="s">
        <v>261</v>
      </c>
      <c r="D185" s="1">
        <v>4</v>
      </c>
      <c r="E185" s="1">
        <v>10</v>
      </c>
      <c r="F185" s="1" t="s">
        <v>304</v>
      </c>
      <c r="G185" s="2">
        <v>39.7568666666666</v>
      </c>
      <c r="H185" s="6">
        <f>1+_xlfn.COUNTIFS(A:A,A185,O:O,"&lt;"&amp;O185)</f>
        <v>8</v>
      </c>
      <c r="I185" s="2">
        <f>_xlfn.AVERAGEIF(A:A,A185,G:G)</f>
        <v>52.51479666666663</v>
      </c>
      <c r="J185" s="2">
        <f t="shared" si="24"/>
        <v>-12.75793000000003</v>
      </c>
      <c r="K185" s="2">
        <f t="shared" si="25"/>
        <v>77.24206999999997</v>
      </c>
      <c r="L185" s="2">
        <f t="shared" si="26"/>
        <v>102.97890897201813</v>
      </c>
      <c r="M185" s="2">
        <f>SUMIF(A:A,A185,L:L)</f>
        <v>2950.711304189521</v>
      </c>
      <c r="N185" s="3">
        <f t="shared" si="27"/>
        <v>0.03489968972084973</v>
      </c>
      <c r="O185" s="7">
        <f t="shared" si="28"/>
        <v>28.653549873899916</v>
      </c>
      <c r="P185" s="3">
        <f t="shared" si="29"/>
      </c>
      <c r="Q185" s="3">
        <f>IF(ISNUMBER(P185),SUMIF(A:A,A185,P:P),"")</f>
      </c>
      <c r="R185" s="3">
        <f t="shared" si="30"/>
      </c>
      <c r="S185" s="8">
        <f t="shared" si="31"/>
      </c>
    </row>
    <row r="186" spans="1:19" ht="15">
      <c r="A186" s="1">
        <v>26</v>
      </c>
      <c r="B186" s="5">
        <v>0.579861111111111</v>
      </c>
      <c r="C186" s="1" t="s">
        <v>261</v>
      </c>
      <c r="D186" s="1">
        <v>4</v>
      </c>
      <c r="E186" s="1">
        <v>12</v>
      </c>
      <c r="F186" s="1" t="s">
        <v>306</v>
      </c>
      <c r="G186" s="2">
        <v>46.7262666666666</v>
      </c>
      <c r="H186" s="6">
        <f>1+_xlfn.COUNTIFS(A:A,A186,O:O,"&lt;"&amp;O186)</f>
        <v>7</v>
      </c>
      <c r="I186" s="2">
        <f>_xlfn.AVERAGEIF(A:A,A186,G:G)</f>
        <v>52.51479666666663</v>
      </c>
      <c r="J186" s="2">
        <f t="shared" si="24"/>
        <v>-5.788530000000037</v>
      </c>
      <c r="K186" s="2">
        <f t="shared" si="25"/>
        <v>84.21146999999996</v>
      </c>
      <c r="L186" s="2">
        <f t="shared" si="26"/>
        <v>156.44244832278656</v>
      </c>
      <c r="M186" s="2">
        <f>SUMIF(A:A,A186,L:L)</f>
        <v>2950.711304189521</v>
      </c>
      <c r="N186" s="3">
        <f t="shared" si="27"/>
        <v>0.053018554577218116</v>
      </c>
      <c r="O186" s="7">
        <f t="shared" si="28"/>
        <v>18.861321436886104</v>
      </c>
      <c r="P186" s="3">
        <f t="shared" si="29"/>
        <v>0.053018554577218116</v>
      </c>
      <c r="Q186" s="3">
        <f>IF(ISNUMBER(P186),SUMIF(A:A,A186,P:P),"")</f>
        <v>0.9138264070809674</v>
      </c>
      <c r="R186" s="3">
        <f t="shared" si="30"/>
        <v>0.05801819050794899</v>
      </c>
      <c r="S186" s="8">
        <f t="shared" si="31"/>
        <v>17.23597360146886</v>
      </c>
    </row>
    <row r="187" spans="1:19" ht="15">
      <c r="A187" s="1">
        <v>1</v>
      </c>
      <c r="B187" s="5">
        <v>0.5826388888888888</v>
      </c>
      <c r="C187" s="1" t="s">
        <v>21</v>
      </c>
      <c r="D187" s="1">
        <v>1</v>
      </c>
      <c r="E187" s="1">
        <v>8</v>
      </c>
      <c r="F187" s="1" t="s">
        <v>28</v>
      </c>
      <c r="G187" s="2">
        <v>61.269933333333306</v>
      </c>
      <c r="H187" s="6">
        <f>1+_xlfn.COUNTIFS(A:A,A187,O:O,"&lt;"&amp;O187)</f>
        <v>1</v>
      </c>
      <c r="I187" s="2">
        <f>_xlfn.AVERAGEIF(A:A,A187,G:G)</f>
        <v>47.57237857142856</v>
      </c>
      <c r="J187" s="2">
        <f t="shared" si="24"/>
        <v>13.697554761904748</v>
      </c>
      <c r="K187" s="2">
        <f t="shared" si="25"/>
        <v>103.69755476190474</v>
      </c>
      <c r="L187" s="2">
        <f t="shared" si="26"/>
        <v>503.63574858157045</v>
      </c>
      <c r="M187" s="2">
        <f>SUMIF(A:A,A187,L:L)</f>
        <v>3645.911645234287</v>
      </c>
      <c r="N187" s="3">
        <f t="shared" si="27"/>
        <v>0.1381371238767929</v>
      </c>
      <c r="O187" s="7">
        <f t="shared" si="28"/>
        <v>7.23918358754826</v>
      </c>
      <c r="P187" s="3">
        <f t="shared" si="29"/>
        <v>0.1381371238767929</v>
      </c>
      <c r="Q187" s="3">
        <f>IF(ISNUMBER(P187),SUMIF(A:A,A187,P:P),"")</f>
        <v>0.8879310556564731</v>
      </c>
      <c r="R187" s="3">
        <f t="shared" si="30"/>
        <v>0.15557190279223213</v>
      </c>
      <c r="S187" s="8">
        <f t="shared" si="31"/>
        <v>6.427895924982741</v>
      </c>
    </row>
    <row r="188" spans="1:19" ht="15">
      <c r="A188" s="1">
        <v>1</v>
      </c>
      <c r="B188" s="5">
        <v>0.5826388888888888</v>
      </c>
      <c r="C188" s="1" t="s">
        <v>21</v>
      </c>
      <c r="D188" s="1">
        <v>1</v>
      </c>
      <c r="E188" s="1">
        <v>10</v>
      </c>
      <c r="F188" s="1" t="s">
        <v>30</v>
      </c>
      <c r="G188" s="2">
        <v>60.7545666666666</v>
      </c>
      <c r="H188" s="6">
        <f>1+_xlfn.COUNTIFS(A:A,A188,O:O,"&lt;"&amp;O188)</f>
        <v>2</v>
      </c>
      <c r="I188" s="2">
        <f>_xlfn.AVERAGEIF(A:A,A188,G:G)</f>
        <v>47.57237857142856</v>
      </c>
      <c r="J188" s="2">
        <f t="shared" si="24"/>
        <v>13.18218809523804</v>
      </c>
      <c r="K188" s="2">
        <f t="shared" si="25"/>
        <v>103.18218809523805</v>
      </c>
      <c r="L188" s="2">
        <f t="shared" si="26"/>
        <v>488.30064194238986</v>
      </c>
      <c r="M188" s="2">
        <f>SUMIF(A:A,A188,L:L)</f>
        <v>3645.911645234287</v>
      </c>
      <c r="N188" s="3">
        <f t="shared" si="27"/>
        <v>0.13393101354517645</v>
      </c>
      <c r="O188" s="7">
        <f t="shared" si="28"/>
        <v>7.466530518435065</v>
      </c>
      <c r="P188" s="3">
        <f t="shared" si="29"/>
        <v>0.13393101354517645</v>
      </c>
      <c r="Q188" s="3">
        <f>IF(ISNUMBER(P188),SUMIF(A:A,A188,P:P),"")</f>
        <v>0.8879310556564731</v>
      </c>
      <c r="R188" s="3">
        <f t="shared" si="30"/>
        <v>0.15083492427929257</v>
      </c>
      <c r="S188" s="8">
        <f t="shared" si="31"/>
        <v>6.629764325325321</v>
      </c>
    </row>
    <row r="189" spans="1:19" ht="15">
      <c r="A189" s="1">
        <v>1</v>
      </c>
      <c r="B189" s="5">
        <v>0.5826388888888888</v>
      </c>
      <c r="C189" s="1" t="s">
        <v>21</v>
      </c>
      <c r="D189" s="1">
        <v>1</v>
      </c>
      <c r="E189" s="1">
        <v>1</v>
      </c>
      <c r="F189" s="1" t="s">
        <v>22</v>
      </c>
      <c r="G189" s="2">
        <v>59.956666666666706</v>
      </c>
      <c r="H189" s="6">
        <f>1+_xlfn.COUNTIFS(A:A,A189,O:O,"&lt;"&amp;O189)</f>
        <v>3</v>
      </c>
      <c r="I189" s="2">
        <f>_xlfn.AVERAGEIF(A:A,A189,G:G)</f>
        <v>47.57237857142856</v>
      </c>
      <c r="J189" s="2">
        <f t="shared" si="24"/>
        <v>12.384288095238148</v>
      </c>
      <c r="K189" s="2">
        <f t="shared" si="25"/>
        <v>102.38428809523815</v>
      </c>
      <c r="L189" s="2">
        <f t="shared" si="26"/>
        <v>465.47448617740656</v>
      </c>
      <c r="M189" s="2">
        <f>SUMIF(A:A,A189,L:L)</f>
        <v>3645.911645234287</v>
      </c>
      <c r="N189" s="3">
        <f t="shared" si="27"/>
        <v>0.12767025958674735</v>
      </c>
      <c r="O189" s="7">
        <f t="shared" si="28"/>
        <v>7.832677737453302</v>
      </c>
      <c r="P189" s="3">
        <f t="shared" si="29"/>
        <v>0.12767025958674735</v>
      </c>
      <c r="Q189" s="3">
        <f>IF(ISNUMBER(P189),SUMIF(A:A,A189,P:P),"")</f>
        <v>0.8879310556564731</v>
      </c>
      <c r="R189" s="3">
        <f t="shared" si="30"/>
        <v>0.14378397824182085</v>
      </c>
      <c r="S189" s="8">
        <f t="shared" si="31"/>
        <v>6.954877812033867</v>
      </c>
    </row>
    <row r="190" spans="1:19" ht="15">
      <c r="A190" s="1">
        <v>1</v>
      </c>
      <c r="B190" s="5">
        <v>0.5826388888888888</v>
      </c>
      <c r="C190" s="1" t="s">
        <v>21</v>
      </c>
      <c r="D190" s="1">
        <v>1</v>
      </c>
      <c r="E190" s="1">
        <v>13</v>
      </c>
      <c r="F190" s="1" t="s">
        <v>33</v>
      </c>
      <c r="G190" s="2">
        <v>56.1053666666666</v>
      </c>
      <c r="H190" s="6">
        <f>1+_xlfn.COUNTIFS(A:A,A190,O:O,"&lt;"&amp;O190)</f>
        <v>4</v>
      </c>
      <c r="I190" s="2">
        <f>_xlfn.AVERAGEIF(A:A,A190,G:G)</f>
        <v>47.57237857142856</v>
      </c>
      <c r="J190" s="2">
        <f t="shared" si="24"/>
        <v>8.53298809523804</v>
      </c>
      <c r="K190" s="2">
        <f t="shared" si="25"/>
        <v>98.53298809523804</v>
      </c>
      <c r="L190" s="2">
        <f t="shared" si="26"/>
        <v>369.4366529286974</v>
      </c>
      <c r="M190" s="2">
        <f>SUMIF(A:A,A190,L:L)</f>
        <v>3645.911645234287</v>
      </c>
      <c r="N190" s="3">
        <f t="shared" si="27"/>
        <v>0.10132901970117747</v>
      </c>
      <c r="O190" s="7">
        <f t="shared" si="28"/>
        <v>9.868841156748896</v>
      </c>
      <c r="P190" s="3">
        <f t="shared" si="29"/>
        <v>0.10132901970117747</v>
      </c>
      <c r="Q190" s="3">
        <f>IF(ISNUMBER(P190),SUMIF(A:A,A190,P:P),"")</f>
        <v>0.8879310556564731</v>
      </c>
      <c r="R190" s="3">
        <f t="shared" si="30"/>
        <v>0.1141181165538376</v>
      </c>
      <c r="S190" s="8">
        <f t="shared" si="31"/>
        <v>8.762850546418097</v>
      </c>
    </row>
    <row r="191" spans="1:19" ht="15">
      <c r="A191" s="1">
        <v>1</v>
      </c>
      <c r="B191" s="5">
        <v>0.5826388888888888</v>
      </c>
      <c r="C191" s="1" t="s">
        <v>21</v>
      </c>
      <c r="D191" s="1">
        <v>1</v>
      </c>
      <c r="E191" s="1">
        <v>2</v>
      </c>
      <c r="F191" s="1" t="s">
        <v>23</v>
      </c>
      <c r="G191" s="2">
        <v>51.534800000000004</v>
      </c>
      <c r="H191" s="6">
        <f>1+_xlfn.COUNTIFS(A:A,A191,O:O,"&lt;"&amp;O191)</f>
        <v>5</v>
      </c>
      <c r="I191" s="2">
        <f>_xlfn.AVERAGEIF(A:A,A191,G:G)</f>
        <v>47.57237857142856</v>
      </c>
      <c r="J191" s="2">
        <f t="shared" si="24"/>
        <v>3.962421428571446</v>
      </c>
      <c r="K191" s="2">
        <f t="shared" si="25"/>
        <v>93.96242142857145</v>
      </c>
      <c r="L191" s="2">
        <f t="shared" si="26"/>
        <v>280.82881536678514</v>
      </c>
      <c r="M191" s="2">
        <f>SUMIF(A:A,A191,L:L)</f>
        <v>3645.911645234287</v>
      </c>
      <c r="N191" s="3">
        <f t="shared" si="27"/>
        <v>0.07702567771598838</v>
      </c>
      <c r="O191" s="7">
        <f t="shared" si="28"/>
        <v>12.982683562840343</v>
      </c>
      <c r="P191" s="3">
        <f t="shared" si="29"/>
        <v>0.07702567771598838</v>
      </c>
      <c r="Q191" s="3">
        <f>IF(ISNUMBER(P191),SUMIF(A:A,A191,P:P),"")</f>
        <v>0.8879310556564731</v>
      </c>
      <c r="R191" s="3">
        <f t="shared" si="30"/>
        <v>0.08674736312611689</v>
      </c>
      <c r="S191" s="8">
        <f t="shared" si="31"/>
        <v>11.527727921206766</v>
      </c>
    </row>
    <row r="192" spans="1:19" ht="15">
      <c r="A192" s="1">
        <v>1</v>
      </c>
      <c r="B192" s="5">
        <v>0.5826388888888888</v>
      </c>
      <c r="C192" s="1" t="s">
        <v>21</v>
      </c>
      <c r="D192" s="1">
        <v>1</v>
      </c>
      <c r="E192" s="1">
        <v>9</v>
      </c>
      <c r="F192" s="1" t="s">
        <v>29</v>
      </c>
      <c r="G192" s="2">
        <v>50.15880000000001</v>
      </c>
      <c r="H192" s="6">
        <f>1+_xlfn.COUNTIFS(A:A,A192,O:O,"&lt;"&amp;O192)</f>
        <v>6</v>
      </c>
      <c r="I192" s="2">
        <f>_xlfn.AVERAGEIF(A:A,A192,G:G)</f>
        <v>47.57237857142856</v>
      </c>
      <c r="J192" s="2">
        <f t="shared" si="24"/>
        <v>2.586421428571448</v>
      </c>
      <c r="K192" s="2">
        <f t="shared" si="25"/>
        <v>92.58642142857144</v>
      </c>
      <c r="L192" s="2">
        <f t="shared" si="26"/>
        <v>258.5748703118495</v>
      </c>
      <c r="M192" s="2">
        <f>SUMIF(A:A,A192,L:L)</f>
        <v>3645.911645234287</v>
      </c>
      <c r="N192" s="3">
        <f t="shared" si="27"/>
        <v>0.07092186960971553</v>
      </c>
      <c r="O192" s="7">
        <f t="shared" si="28"/>
        <v>14.10002310293031</v>
      </c>
      <c r="P192" s="3">
        <f t="shared" si="29"/>
        <v>0.07092186960971553</v>
      </c>
      <c r="Q192" s="3">
        <f>IF(ISNUMBER(P192),SUMIF(A:A,A192,P:P),"")</f>
        <v>0.8879310556564731</v>
      </c>
      <c r="R192" s="3">
        <f t="shared" si="30"/>
        <v>0.0798731716363732</v>
      </c>
      <c r="S192" s="8">
        <f t="shared" si="31"/>
        <v>12.519848398565571</v>
      </c>
    </row>
    <row r="193" spans="1:19" ht="15">
      <c r="A193" s="1">
        <v>1</v>
      </c>
      <c r="B193" s="5">
        <v>0.5826388888888888</v>
      </c>
      <c r="C193" s="1" t="s">
        <v>21</v>
      </c>
      <c r="D193" s="1">
        <v>1</v>
      </c>
      <c r="E193" s="1">
        <v>5</v>
      </c>
      <c r="F193" s="1" t="s">
        <v>26</v>
      </c>
      <c r="G193" s="2">
        <v>50.1584333333333</v>
      </c>
      <c r="H193" s="6">
        <f>1+_xlfn.COUNTIFS(A:A,A193,O:O,"&lt;"&amp;O193)</f>
        <v>7</v>
      </c>
      <c r="I193" s="2">
        <f>_xlfn.AVERAGEIF(A:A,A193,G:G)</f>
        <v>47.57237857142856</v>
      </c>
      <c r="J193" s="2">
        <f t="shared" si="24"/>
        <v>2.586054761904741</v>
      </c>
      <c r="K193" s="2">
        <f t="shared" si="25"/>
        <v>92.58605476190473</v>
      </c>
      <c r="L193" s="2">
        <f t="shared" si="26"/>
        <v>258.5691817272767</v>
      </c>
      <c r="M193" s="2">
        <f>SUMIF(A:A,A193,L:L)</f>
        <v>3645.911645234287</v>
      </c>
      <c r="N193" s="3">
        <f t="shared" si="27"/>
        <v>0.07092030934574692</v>
      </c>
      <c r="O193" s="7">
        <f t="shared" si="28"/>
        <v>14.100333306850837</v>
      </c>
      <c r="P193" s="3">
        <f t="shared" si="29"/>
        <v>0.07092030934574692</v>
      </c>
      <c r="Q193" s="3">
        <f>IF(ISNUMBER(P193),SUMIF(A:A,A193,P:P),"")</f>
        <v>0.8879310556564731</v>
      </c>
      <c r="R193" s="3">
        <f t="shared" si="30"/>
        <v>0.07987141444592619</v>
      </c>
      <c r="S193" s="8">
        <f t="shared" si="31"/>
        <v>12.520123838260194</v>
      </c>
    </row>
    <row r="194" spans="1:19" ht="15">
      <c r="A194" s="1">
        <v>1</v>
      </c>
      <c r="B194" s="5">
        <v>0.5826388888888888</v>
      </c>
      <c r="C194" s="1" t="s">
        <v>21</v>
      </c>
      <c r="D194" s="1">
        <v>1</v>
      </c>
      <c r="E194" s="1">
        <v>3</v>
      </c>
      <c r="F194" s="1" t="s">
        <v>24</v>
      </c>
      <c r="G194" s="2">
        <v>47.1116333333333</v>
      </c>
      <c r="H194" s="6">
        <f>1+_xlfn.COUNTIFS(A:A,A194,O:O,"&lt;"&amp;O194)</f>
        <v>8</v>
      </c>
      <c r="I194" s="2">
        <f>_xlfn.AVERAGEIF(A:A,A194,G:G)</f>
        <v>47.57237857142856</v>
      </c>
      <c r="J194" s="2">
        <f t="shared" si="24"/>
        <v>-0.4607452380952566</v>
      </c>
      <c r="K194" s="2">
        <f t="shared" si="25"/>
        <v>89.53925476190474</v>
      </c>
      <c r="L194" s="2">
        <f t="shared" si="26"/>
        <v>215.36952757733079</v>
      </c>
      <c r="M194" s="2">
        <f>SUMIF(A:A,A194,L:L)</f>
        <v>3645.911645234287</v>
      </c>
      <c r="N194" s="3">
        <f t="shared" si="27"/>
        <v>0.05907151586047037</v>
      </c>
      <c r="O194" s="7">
        <f t="shared" si="28"/>
        <v>16.928632784065435</v>
      </c>
      <c r="P194" s="3">
        <f t="shared" si="29"/>
        <v>0.05907151586047037</v>
      </c>
      <c r="Q194" s="3">
        <f>IF(ISNUMBER(P194),SUMIF(A:A,A194,P:P),"")</f>
        <v>0.8879310556564731</v>
      </c>
      <c r="R194" s="3">
        <f t="shared" si="30"/>
        <v>0.06652714248945497</v>
      </c>
      <c r="S194" s="8">
        <f t="shared" si="31"/>
        <v>15.031458778776003</v>
      </c>
    </row>
    <row r="195" spans="1:19" ht="15">
      <c r="A195" s="1">
        <v>1</v>
      </c>
      <c r="B195" s="5">
        <v>0.5826388888888888</v>
      </c>
      <c r="C195" s="1" t="s">
        <v>21</v>
      </c>
      <c r="D195" s="1">
        <v>1</v>
      </c>
      <c r="E195" s="1">
        <v>4</v>
      </c>
      <c r="F195" s="1" t="s">
        <v>25</v>
      </c>
      <c r="G195" s="2">
        <v>46.726</v>
      </c>
      <c r="H195" s="6">
        <f>1+_xlfn.COUNTIFS(A:A,A195,O:O,"&lt;"&amp;O195)</f>
        <v>9</v>
      </c>
      <c r="I195" s="2">
        <f>_xlfn.AVERAGEIF(A:A,A195,G:G)</f>
        <v>47.57237857142856</v>
      </c>
      <c r="J195" s="2">
        <f t="shared" si="24"/>
        <v>-0.8463785714285592</v>
      </c>
      <c r="K195" s="2">
        <f t="shared" si="25"/>
        <v>89.15362142857144</v>
      </c>
      <c r="L195" s="2">
        <f t="shared" si="26"/>
        <v>210.44351624012359</v>
      </c>
      <c r="M195" s="2">
        <f>SUMIF(A:A,A195,L:L)</f>
        <v>3645.911645234287</v>
      </c>
      <c r="N195" s="3">
        <f t="shared" si="27"/>
        <v>0.05772041034378946</v>
      </c>
      <c r="O195" s="7">
        <f t="shared" si="28"/>
        <v>17.324894158650014</v>
      </c>
      <c r="P195" s="3">
        <f t="shared" si="29"/>
        <v>0.05772041034378946</v>
      </c>
      <c r="Q195" s="3">
        <f>IF(ISNUMBER(P195),SUMIF(A:A,A195,P:P),"")</f>
        <v>0.8879310556564731</v>
      </c>
      <c r="R195" s="3">
        <f t="shared" si="30"/>
        <v>0.065005509128313</v>
      </c>
      <c r="S195" s="8">
        <f t="shared" si="31"/>
        <v>15.383311559426772</v>
      </c>
    </row>
    <row r="196" spans="1:19" ht="15">
      <c r="A196" s="1">
        <v>1</v>
      </c>
      <c r="B196" s="5">
        <v>0.5826388888888888</v>
      </c>
      <c r="C196" s="1" t="s">
        <v>21</v>
      </c>
      <c r="D196" s="1">
        <v>1</v>
      </c>
      <c r="E196" s="1">
        <v>6</v>
      </c>
      <c r="F196" s="1" t="s">
        <v>27</v>
      </c>
      <c r="G196" s="2">
        <v>38.1751</v>
      </c>
      <c r="H196" s="6">
        <f>1+_xlfn.COUNTIFS(A:A,A196,O:O,"&lt;"&amp;O196)</f>
        <v>11</v>
      </c>
      <c r="I196" s="2">
        <f>_xlfn.AVERAGEIF(A:A,A196,G:G)</f>
        <v>47.57237857142856</v>
      </c>
      <c r="J196" s="2">
        <f t="shared" si="24"/>
        <v>-9.397278571428558</v>
      </c>
      <c r="K196" s="2">
        <f t="shared" si="25"/>
        <v>80.60272142857144</v>
      </c>
      <c r="L196" s="2">
        <f t="shared" si="26"/>
        <v>125.98505461055163</v>
      </c>
      <c r="M196" s="2">
        <f>SUMIF(A:A,A196,L:L)</f>
        <v>3645.911645234287</v>
      </c>
      <c r="N196" s="3">
        <f t="shared" si="27"/>
        <v>0.03455515845405403</v>
      </c>
      <c r="O196" s="7">
        <f t="shared" si="28"/>
        <v>28.939239312985393</v>
      </c>
      <c r="P196" s="3">
        <f t="shared" si="29"/>
      </c>
      <c r="Q196" s="3">
        <f>IF(ISNUMBER(P196),SUMIF(A:A,A196,P:P),"")</f>
      </c>
      <c r="R196" s="3">
        <f t="shared" si="30"/>
      </c>
      <c r="S196" s="8">
        <f t="shared" si="31"/>
      </c>
    </row>
    <row r="197" spans="1:19" ht="15">
      <c r="A197" s="1">
        <v>1</v>
      </c>
      <c r="B197" s="5">
        <v>0.5826388888888888</v>
      </c>
      <c r="C197" s="1" t="s">
        <v>21</v>
      </c>
      <c r="D197" s="1">
        <v>1</v>
      </c>
      <c r="E197" s="1">
        <v>11</v>
      </c>
      <c r="F197" s="1" t="s">
        <v>31</v>
      </c>
      <c r="G197" s="2">
        <v>29.3842</v>
      </c>
      <c r="H197" s="6">
        <f>1+_xlfn.COUNTIFS(A:A,A197,O:O,"&lt;"&amp;O197)</f>
        <v>14</v>
      </c>
      <c r="I197" s="2">
        <f>_xlfn.AVERAGEIF(A:A,A197,G:G)</f>
        <v>47.57237857142856</v>
      </c>
      <c r="J197" s="2">
        <f t="shared" si="24"/>
        <v>-18.18817857142856</v>
      </c>
      <c r="K197" s="2">
        <f t="shared" si="25"/>
        <v>71.81182142857145</v>
      </c>
      <c r="L197" s="2">
        <f t="shared" si="26"/>
        <v>74.34446951798495</v>
      </c>
      <c r="M197" s="2">
        <f>SUMIF(A:A,A197,L:L)</f>
        <v>3645.911645234287</v>
      </c>
      <c r="N197" s="3">
        <f t="shared" si="27"/>
        <v>0.020391187925566847</v>
      </c>
      <c r="O197" s="7">
        <f t="shared" si="28"/>
        <v>49.04079172092674</v>
      </c>
      <c r="P197" s="3">
        <f t="shared" si="29"/>
      </c>
      <c r="Q197" s="3">
        <f>IF(ISNUMBER(P197),SUMIF(A:A,A197,P:P),"")</f>
      </c>
      <c r="R197" s="3">
        <f t="shared" si="30"/>
      </c>
      <c r="S197" s="8">
        <f t="shared" si="31"/>
      </c>
    </row>
    <row r="198" spans="1:19" ht="15">
      <c r="A198" s="1">
        <v>1</v>
      </c>
      <c r="B198" s="5">
        <v>0.5826388888888888</v>
      </c>
      <c r="C198" s="1" t="s">
        <v>21</v>
      </c>
      <c r="D198" s="1">
        <v>1</v>
      </c>
      <c r="E198" s="1">
        <v>12</v>
      </c>
      <c r="F198" s="1" t="s">
        <v>32</v>
      </c>
      <c r="G198" s="2">
        <v>35.902333333333296</v>
      </c>
      <c r="H198" s="6">
        <f>1+_xlfn.COUNTIFS(A:A,A198,O:O,"&lt;"&amp;O198)</f>
        <v>12</v>
      </c>
      <c r="I198" s="2">
        <f>_xlfn.AVERAGEIF(A:A,A198,G:G)</f>
        <v>47.57237857142856</v>
      </c>
      <c r="J198" s="2">
        <f t="shared" si="24"/>
        <v>-11.670045238095263</v>
      </c>
      <c r="K198" s="2">
        <f t="shared" si="25"/>
        <v>78.32995476190473</v>
      </c>
      <c r="L198" s="2">
        <f t="shared" si="26"/>
        <v>109.92488684847476</v>
      </c>
      <c r="M198" s="2">
        <f>SUMIF(A:A,A198,L:L)</f>
        <v>3645.911645234287</v>
      </c>
      <c r="N198" s="3">
        <f t="shared" si="27"/>
        <v>0.03015017848613031</v>
      </c>
      <c r="O198" s="7">
        <f t="shared" si="28"/>
        <v>33.167299505706744</v>
      </c>
      <c r="P198" s="3">
        <f t="shared" si="29"/>
      </c>
      <c r="Q198" s="3">
        <f>IF(ISNUMBER(P198),SUMIF(A:A,A198,P:P),"")</f>
      </c>
      <c r="R198" s="3">
        <f t="shared" si="30"/>
      </c>
      <c r="S198" s="8">
        <f t="shared" si="31"/>
      </c>
    </row>
    <row r="199" spans="1:19" ht="15">
      <c r="A199" s="1">
        <v>1</v>
      </c>
      <c r="B199" s="5">
        <v>0.5826388888888888</v>
      </c>
      <c r="C199" s="1" t="s">
        <v>21</v>
      </c>
      <c r="D199" s="1">
        <v>1</v>
      </c>
      <c r="E199" s="1">
        <v>14</v>
      </c>
      <c r="F199" s="1" t="s">
        <v>34</v>
      </c>
      <c r="G199" s="2">
        <v>34.046066666666704</v>
      </c>
      <c r="H199" s="6">
        <f>1+_xlfn.COUNTIFS(A:A,A199,O:O,"&lt;"&amp;O199)</f>
        <v>13</v>
      </c>
      <c r="I199" s="2">
        <f>_xlfn.AVERAGEIF(A:A,A199,G:G)</f>
        <v>47.57237857142856</v>
      </c>
      <c r="J199" s="2">
        <f t="shared" si="24"/>
        <v>-13.526311904761855</v>
      </c>
      <c r="K199" s="2">
        <f t="shared" si="25"/>
        <v>76.47368809523815</v>
      </c>
      <c r="L199" s="2">
        <f t="shared" si="26"/>
        <v>98.33905827416606</v>
      </c>
      <c r="M199" s="2">
        <f>SUMIF(A:A,A199,L:L)</f>
        <v>3645.911645234287</v>
      </c>
      <c r="N199" s="3">
        <f t="shared" si="27"/>
        <v>0.026972419477775574</v>
      </c>
      <c r="O199" s="7">
        <f t="shared" si="28"/>
        <v>37.07490908718695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1</v>
      </c>
      <c r="B200" s="5">
        <v>0.5826388888888888</v>
      </c>
      <c r="C200" s="1" t="s">
        <v>21</v>
      </c>
      <c r="D200" s="1">
        <v>1</v>
      </c>
      <c r="E200" s="1">
        <v>15</v>
      </c>
      <c r="F200" s="1" t="s">
        <v>35</v>
      </c>
      <c r="G200" s="2">
        <v>44.729400000000005</v>
      </c>
      <c r="H200" s="6">
        <f>1+_xlfn.COUNTIFS(A:A,A200,O:O,"&lt;"&amp;O200)</f>
        <v>10</v>
      </c>
      <c r="I200" s="2">
        <f>_xlfn.AVERAGEIF(A:A,A200,G:G)</f>
        <v>47.57237857142856</v>
      </c>
      <c r="J200" s="2">
        <f t="shared" si="24"/>
        <v>-2.842978571428553</v>
      </c>
      <c r="K200" s="2">
        <f t="shared" si="25"/>
        <v>87.15702142857145</v>
      </c>
      <c r="L200" s="2">
        <f t="shared" si="26"/>
        <v>186.68473512967944</v>
      </c>
      <c r="M200" s="2">
        <f>SUMIF(A:A,A200,L:L)</f>
        <v>3645.911645234287</v>
      </c>
      <c r="N200" s="3">
        <f t="shared" si="27"/>
        <v>0.0512038560708684</v>
      </c>
      <c r="O200" s="7">
        <f t="shared" si="28"/>
        <v>19.52977913647667</v>
      </c>
      <c r="P200" s="3">
        <f t="shared" si="29"/>
        <v>0.0512038560708684</v>
      </c>
      <c r="Q200" s="3">
        <f>IF(ISNUMBER(P200),SUMIF(A:A,A200,P:P),"")</f>
        <v>0.8879310556564731</v>
      </c>
      <c r="R200" s="3">
        <f t="shared" si="30"/>
        <v>0.05766647730663267</v>
      </c>
      <c r="S200" s="8">
        <f t="shared" si="31"/>
        <v>17.341097405389494</v>
      </c>
    </row>
    <row r="201" spans="1:19" ht="15">
      <c r="A201" s="1">
        <v>60</v>
      </c>
      <c r="B201" s="5">
        <v>0.5854166666666667</v>
      </c>
      <c r="C201" s="1" t="s">
        <v>637</v>
      </c>
      <c r="D201" s="1">
        <v>3</v>
      </c>
      <c r="E201" s="1">
        <v>4</v>
      </c>
      <c r="F201" s="1" t="s">
        <v>668</v>
      </c>
      <c r="G201" s="2">
        <v>77.82860000000001</v>
      </c>
      <c r="H201" s="6">
        <f>1+_xlfn.COUNTIFS(A:A,A201,O:O,"&lt;"&amp;O201)</f>
        <v>1</v>
      </c>
      <c r="I201" s="2">
        <f>_xlfn.AVERAGEIF(A:A,A201,G:G)</f>
        <v>49.24380333333334</v>
      </c>
      <c r="J201" s="2">
        <f t="shared" si="24"/>
        <v>28.58479666666667</v>
      </c>
      <c r="K201" s="2">
        <f t="shared" si="25"/>
        <v>118.58479666666668</v>
      </c>
      <c r="L201" s="2">
        <f t="shared" si="26"/>
        <v>1230.3916348447394</v>
      </c>
      <c r="M201" s="2">
        <f>SUMIF(A:A,A201,L:L)</f>
        <v>3319.3031412699015</v>
      </c>
      <c r="N201" s="3">
        <f t="shared" si="27"/>
        <v>0.3706776942265102</v>
      </c>
      <c r="O201" s="7">
        <f t="shared" si="28"/>
        <v>2.697761466566503</v>
      </c>
      <c r="P201" s="3">
        <f t="shared" si="29"/>
        <v>0.3706776942265102</v>
      </c>
      <c r="Q201" s="3">
        <f>IF(ISNUMBER(P201),SUMIF(A:A,A201,P:P),"")</f>
        <v>0.8342285665158364</v>
      </c>
      <c r="R201" s="3">
        <f t="shared" si="30"/>
        <v>0.4443358919901882</v>
      </c>
      <c r="S201" s="8">
        <f t="shared" si="31"/>
        <v>2.2505496810554346</v>
      </c>
    </row>
    <row r="202" spans="1:19" ht="15">
      <c r="A202" s="1">
        <v>60</v>
      </c>
      <c r="B202" s="5">
        <v>0.5854166666666667</v>
      </c>
      <c r="C202" s="1" t="s">
        <v>637</v>
      </c>
      <c r="D202" s="1">
        <v>3</v>
      </c>
      <c r="E202" s="1">
        <v>2</v>
      </c>
      <c r="F202" s="1" t="s">
        <v>666</v>
      </c>
      <c r="G202" s="2">
        <v>67.1187333333333</v>
      </c>
      <c r="H202" s="6">
        <f>1+_xlfn.COUNTIFS(A:A,A202,O:O,"&lt;"&amp;O202)</f>
        <v>2</v>
      </c>
      <c r="I202" s="2">
        <f>_xlfn.AVERAGEIF(A:A,A202,G:G)</f>
        <v>49.24380333333334</v>
      </c>
      <c r="J202" s="2">
        <f t="shared" si="24"/>
        <v>17.874929999999956</v>
      </c>
      <c r="K202" s="2">
        <f t="shared" si="25"/>
        <v>107.87492999999995</v>
      </c>
      <c r="L202" s="2">
        <f t="shared" si="26"/>
        <v>647.0967372891131</v>
      </c>
      <c r="M202" s="2">
        <f>SUMIF(A:A,A202,L:L)</f>
        <v>3319.3031412699015</v>
      </c>
      <c r="N202" s="3">
        <f t="shared" si="27"/>
        <v>0.1949495751814781</v>
      </c>
      <c r="O202" s="7">
        <f t="shared" si="28"/>
        <v>5.1295315676841176</v>
      </c>
      <c r="P202" s="3">
        <f t="shared" si="29"/>
        <v>0.1949495751814781</v>
      </c>
      <c r="Q202" s="3">
        <f>IF(ISNUMBER(P202),SUMIF(A:A,A202,P:P),"")</f>
        <v>0.8342285665158364</v>
      </c>
      <c r="R202" s="3">
        <f t="shared" si="30"/>
        <v>0.23368844343905276</v>
      </c>
      <c r="S202" s="8">
        <f t="shared" si="31"/>
        <v>4.279201766606852</v>
      </c>
    </row>
    <row r="203" spans="1:19" ht="15">
      <c r="A203" s="1">
        <v>60</v>
      </c>
      <c r="B203" s="5">
        <v>0.5854166666666667</v>
      </c>
      <c r="C203" s="1" t="s">
        <v>637</v>
      </c>
      <c r="D203" s="1">
        <v>3</v>
      </c>
      <c r="E203" s="1">
        <v>1</v>
      </c>
      <c r="F203" s="1" t="s">
        <v>665</v>
      </c>
      <c r="G203" s="2">
        <v>57.4255333333334</v>
      </c>
      <c r="H203" s="6">
        <f>1+_xlfn.COUNTIFS(A:A,A203,O:O,"&lt;"&amp;O203)</f>
        <v>3</v>
      </c>
      <c r="I203" s="2">
        <f>_xlfn.AVERAGEIF(A:A,A203,G:G)</f>
        <v>49.24380333333334</v>
      </c>
      <c r="J203" s="2">
        <f t="shared" si="24"/>
        <v>8.181730000000059</v>
      </c>
      <c r="K203" s="2">
        <f t="shared" si="25"/>
        <v>98.18173000000006</v>
      </c>
      <c r="L203" s="2">
        <f t="shared" si="26"/>
        <v>361.7320701205377</v>
      </c>
      <c r="M203" s="2">
        <f>SUMIF(A:A,A203,L:L)</f>
        <v>3319.3031412699015</v>
      </c>
      <c r="N203" s="3">
        <f t="shared" si="27"/>
        <v>0.10897831705185744</v>
      </c>
      <c r="O203" s="7">
        <f t="shared" si="28"/>
        <v>9.17613730008465</v>
      </c>
      <c r="P203" s="3">
        <f t="shared" si="29"/>
        <v>0.10897831705185744</v>
      </c>
      <c r="Q203" s="3">
        <f>IF(ISNUMBER(P203),SUMIF(A:A,A203,P:P),"")</f>
        <v>0.8342285665158364</v>
      </c>
      <c r="R203" s="3">
        <f t="shared" si="30"/>
        <v>0.13063364337546773</v>
      </c>
      <c r="S203" s="8">
        <f t="shared" si="31"/>
        <v>7.654995866002114</v>
      </c>
    </row>
    <row r="204" spans="1:19" ht="15">
      <c r="A204" s="1">
        <v>60</v>
      </c>
      <c r="B204" s="5">
        <v>0.5854166666666667</v>
      </c>
      <c r="C204" s="1" t="s">
        <v>637</v>
      </c>
      <c r="D204" s="1">
        <v>3</v>
      </c>
      <c r="E204" s="1">
        <v>3</v>
      </c>
      <c r="F204" s="1" t="s">
        <v>667</v>
      </c>
      <c r="G204" s="2">
        <v>55.228666666666705</v>
      </c>
      <c r="H204" s="6">
        <f>1+_xlfn.COUNTIFS(A:A,A204,O:O,"&lt;"&amp;O204)</f>
        <v>4</v>
      </c>
      <c r="I204" s="2">
        <f>_xlfn.AVERAGEIF(A:A,A204,G:G)</f>
        <v>49.24380333333334</v>
      </c>
      <c r="J204" s="2">
        <f t="shared" si="24"/>
        <v>5.984863333333365</v>
      </c>
      <c r="K204" s="2">
        <f t="shared" si="25"/>
        <v>95.98486333333337</v>
      </c>
      <c r="L204" s="2">
        <f t="shared" si="26"/>
        <v>317.0602440046887</v>
      </c>
      <c r="M204" s="2">
        <f>SUMIF(A:A,A204,L:L)</f>
        <v>3319.3031412699015</v>
      </c>
      <c r="N204" s="3">
        <f t="shared" si="27"/>
        <v>0.09552012290247992</v>
      </c>
      <c r="O204" s="7">
        <f t="shared" si="28"/>
        <v>10.468998255173284</v>
      </c>
      <c r="P204" s="3">
        <f t="shared" si="29"/>
        <v>0.09552012290247992</v>
      </c>
      <c r="Q204" s="3">
        <f>IF(ISNUMBER(P204),SUMIF(A:A,A204,P:P),"")</f>
        <v>0.8342285665158364</v>
      </c>
      <c r="R204" s="3">
        <f t="shared" si="30"/>
        <v>0.11450114121771282</v>
      </c>
      <c r="S204" s="8">
        <f t="shared" si="31"/>
        <v>8.733537407270003</v>
      </c>
    </row>
    <row r="205" spans="1:19" ht="15">
      <c r="A205" s="1">
        <v>60</v>
      </c>
      <c r="B205" s="5">
        <v>0.5854166666666667</v>
      </c>
      <c r="C205" s="1" t="s">
        <v>637</v>
      </c>
      <c r="D205" s="1">
        <v>3</v>
      </c>
      <c r="E205" s="1">
        <v>11</v>
      </c>
      <c r="F205" s="1" t="s">
        <v>674</v>
      </c>
      <c r="G205" s="2">
        <v>48.5812</v>
      </c>
      <c r="H205" s="6">
        <f>1+_xlfn.COUNTIFS(A:A,A205,O:O,"&lt;"&amp;O205)</f>
        <v>5</v>
      </c>
      <c r="I205" s="2">
        <f>_xlfn.AVERAGEIF(A:A,A205,G:G)</f>
        <v>49.24380333333334</v>
      </c>
      <c r="J205" s="2">
        <f t="shared" si="24"/>
        <v>-0.6626033333333368</v>
      </c>
      <c r="K205" s="2">
        <f t="shared" si="25"/>
        <v>89.33739666666666</v>
      </c>
      <c r="L205" s="2">
        <f t="shared" si="26"/>
        <v>212.7768151140243</v>
      </c>
      <c r="M205" s="2">
        <f>SUMIF(A:A,A205,L:L)</f>
        <v>3319.3031412699015</v>
      </c>
      <c r="N205" s="3">
        <f t="shared" si="27"/>
        <v>0.06410285715351083</v>
      </c>
      <c r="O205" s="7">
        <f t="shared" si="28"/>
        <v>15.599928683447635</v>
      </c>
      <c r="P205" s="3">
        <f t="shared" si="29"/>
        <v>0.06410285715351083</v>
      </c>
      <c r="Q205" s="3">
        <f>IF(ISNUMBER(P205),SUMIF(A:A,A205,P:P),"")</f>
        <v>0.8342285665158364</v>
      </c>
      <c r="R205" s="3">
        <f t="shared" si="30"/>
        <v>0.0768408799775786</v>
      </c>
      <c r="S205" s="8">
        <f t="shared" si="31"/>
        <v>13.0139061433418</v>
      </c>
    </row>
    <row r="206" spans="1:19" ht="15">
      <c r="A206" s="1">
        <v>60</v>
      </c>
      <c r="B206" s="5">
        <v>0.5854166666666667</v>
      </c>
      <c r="C206" s="1" t="s">
        <v>637</v>
      </c>
      <c r="D206" s="1">
        <v>3</v>
      </c>
      <c r="E206" s="1">
        <v>5</v>
      </c>
      <c r="F206" s="1" t="s">
        <v>669</v>
      </c>
      <c r="G206" s="2">
        <v>41.0242666666667</v>
      </c>
      <c r="H206" s="6">
        <f>1+_xlfn.COUNTIFS(A:A,A206,O:O,"&lt;"&amp;O206)</f>
        <v>7</v>
      </c>
      <c r="I206" s="2">
        <f>_xlfn.AVERAGEIF(A:A,A206,G:G)</f>
        <v>49.24380333333334</v>
      </c>
      <c r="J206" s="2">
        <f t="shared" si="24"/>
        <v>-8.219536666666642</v>
      </c>
      <c r="K206" s="2">
        <f t="shared" si="25"/>
        <v>81.78046333333336</v>
      </c>
      <c r="L206" s="2">
        <f t="shared" si="26"/>
        <v>135.20982079675107</v>
      </c>
      <c r="M206" s="2">
        <f>SUMIF(A:A,A206,L:L)</f>
        <v>3319.3031412699015</v>
      </c>
      <c r="N206" s="3">
        <f t="shared" si="27"/>
        <v>0.04073439967433116</v>
      </c>
      <c r="O206" s="7">
        <f t="shared" si="28"/>
        <v>24.549275501662823</v>
      </c>
      <c r="P206" s="3">
        <f t="shared" si="29"/>
      </c>
      <c r="Q206" s="3">
        <f>IF(ISNUMBER(P206),SUMIF(A:A,A206,P:P),"")</f>
      </c>
      <c r="R206" s="3">
        <f t="shared" si="30"/>
      </c>
      <c r="S206" s="8">
        <f t="shared" si="31"/>
      </c>
    </row>
    <row r="207" spans="1:19" ht="15">
      <c r="A207" s="1">
        <v>60</v>
      </c>
      <c r="B207" s="5">
        <v>0.5854166666666667</v>
      </c>
      <c r="C207" s="1" t="s">
        <v>637</v>
      </c>
      <c r="D207" s="1">
        <v>3</v>
      </c>
      <c r="E207" s="1">
        <v>6</v>
      </c>
      <c r="F207" s="1" t="s">
        <v>670</v>
      </c>
      <c r="G207" s="2">
        <v>35.0723</v>
      </c>
      <c r="H207" s="6">
        <f>1+_xlfn.COUNTIFS(A:A,A207,O:O,"&lt;"&amp;O207)</f>
        <v>9</v>
      </c>
      <c r="I207" s="2">
        <f>_xlfn.AVERAGEIF(A:A,A207,G:G)</f>
        <v>49.24380333333334</v>
      </c>
      <c r="J207" s="2">
        <f t="shared" si="24"/>
        <v>-14.171503333333341</v>
      </c>
      <c r="K207" s="2">
        <f t="shared" si="25"/>
        <v>75.82849666666667</v>
      </c>
      <c r="L207" s="2">
        <f t="shared" si="26"/>
        <v>94.60494997442896</v>
      </c>
      <c r="M207" s="2">
        <f>SUMIF(A:A,A207,L:L)</f>
        <v>3319.3031412699015</v>
      </c>
      <c r="N207" s="3">
        <f t="shared" si="27"/>
        <v>0.028501449234382047</v>
      </c>
      <c r="O207" s="7">
        <f t="shared" si="28"/>
        <v>35.08593516689228</v>
      </c>
      <c r="P207" s="3">
        <f t="shared" si="29"/>
      </c>
      <c r="Q207" s="3">
        <f>IF(ISNUMBER(P207),SUMIF(A:A,A207,P:P),"")</f>
      </c>
      <c r="R207" s="3">
        <f t="shared" si="30"/>
      </c>
      <c r="S207" s="8">
        <f t="shared" si="31"/>
      </c>
    </row>
    <row r="208" spans="1:19" ht="15">
      <c r="A208" s="1">
        <v>60</v>
      </c>
      <c r="B208" s="5">
        <v>0.5854166666666667</v>
      </c>
      <c r="C208" s="1" t="s">
        <v>637</v>
      </c>
      <c r="D208" s="1">
        <v>3</v>
      </c>
      <c r="E208" s="1">
        <v>7</v>
      </c>
      <c r="F208" s="1" t="s">
        <v>671</v>
      </c>
      <c r="G208" s="2">
        <v>41.1811333333333</v>
      </c>
      <c r="H208" s="6">
        <f>1+_xlfn.COUNTIFS(A:A,A208,O:O,"&lt;"&amp;O208)</f>
        <v>6</v>
      </c>
      <c r="I208" s="2">
        <f>_xlfn.AVERAGEIF(A:A,A208,G:G)</f>
        <v>49.24380333333334</v>
      </c>
      <c r="J208" s="2">
        <f t="shared" si="24"/>
        <v>-8.06267000000004</v>
      </c>
      <c r="K208" s="2">
        <f t="shared" si="25"/>
        <v>81.93732999999996</v>
      </c>
      <c r="L208" s="2">
        <f t="shared" si="26"/>
        <v>136.48842329462914</v>
      </c>
      <c r="M208" s="2">
        <f>SUMIF(A:A,A208,L:L)</f>
        <v>3319.3031412699015</v>
      </c>
      <c r="N208" s="3">
        <f t="shared" si="27"/>
        <v>0.04111960176147434</v>
      </c>
      <c r="O208" s="7">
        <f t="shared" si="28"/>
        <v>24.319301675166443</v>
      </c>
      <c r="P208" s="3">
        <f t="shared" si="29"/>
      </c>
      <c r="Q208" s="3">
        <f>IF(ISNUMBER(P208),SUMIF(A:A,A208,P:P),"")</f>
      </c>
      <c r="R208" s="3">
        <f t="shared" si="30"/>
      </c>
      <c r="S208" s="8">
        <f t="shared" si="31"/>
      </c>
    </row>
    <row r="209" spans="1:19" ht="15">
      <c r="A209" s="1">
        <v>60</v>
      </c>
      <c r="B209" s="5">
        <v>0.5854166666666667</v>
      </c>
      <c r="C209" s="1" t="s">
        <v>637</v>
      </c>
      <c r="D209" s="1">
        <v>3</v>
      </c>
      <c r="E209" s="1">
        <v>9</v>
      </c>
      <c r="F209" s="1" t="s">
        <v>672</v>
      </c>
      <c r="G209" s="2">
        <v>36.431200000000004</v>
      </c>
      <c r="H209" s="6">
        <f>1+_xlfn.COUNTIFS(A:A,A209,O:O,"&lt;"&amp;O209)</f>
        <v>8</v>
      </c>
      <c r="I209" s="2">
        <f>_xlfn.AVERAGEIF(A:A,A209,G:G)</f>
        <v>49.24380333333334</v>
      </c>
      <c r="J209" s="2">
        <f t="shared" si="24"/>
        <v>-12.812603333333335</v>
      </c>
      <c r="K209" s="2">
        <f t="shared" si="25"/>
        <v>77.18739666666667</v>
      </c>
      <c r="L209" s="2">
        <f t="shared" si="26"/>
        <v>102.6416504329196</v>
      </c>
      <c r="M209" s="2">
        <f>SUMIF(A:A,A209,L:L)</f>
        <v>3319.3031412699015</v>
      </c>
      <c r="N209" s="3">
        <f t="shared" si="27"/>
        <v>0.030922650346919166</v>
      </c>
      <c r="O209" s="7">
        <f t="shared" si="28"/>
        <v>32.33875456279026</v>
      </c>
      <c r="P209" s="3">
        <f t="shared" si="29"/>
      </c>
      <c r="Q209" s="3">
        <f>IF(ISNUMBER(P209),SUMIF(A:A,A209,P:P),"")</f>
      </c>
      <c r="R209" s="3">
        <f t="shared" si="30"/>
      </c>
      <c r="S209" s="8">
        <f t="shared" si="31"/>
      </c>
    </row>
    <row r="210" spans="1:19" ht="15">
      <c r="A210" s="1">
        <v>60</v>
      </c>
      <c r="B210" s="5">
        <v>0.5854166666666667</v>
      </c>
      <c r="C210" s="1" t="s">
        <v>637</v>
      </c>
      <c r="D210" s="1">
        <v>3</v>
      </c>
      <c r="E210" s="1">
        <v>10</v>
      </c>
      <c r="F210" s="1" t="s">
        <v>673</v>
      </c>
      <c r="G210" s="2">
        <v>32.5464</v>
      </c>
      <c r="H210" s="6">
        <f>1+_xlfn.COUNTIFS(A:A,A210,O:O,"&lt;"&amp;O210)</f>
        <v>10</v>
      </c>
      <c r="I210" s="2">
        <f>_xlfn.AVERAGEIF(A:A,A210,G:G)</f>
        <v>49.24380333333334</v>
      </c>
      <c r="J210" s="2">
        <f t="shared" si="24"/>
        <v>-16.69740333333334</v>
      </c>
      <c r="K210" s="2">
        <f t="shared" si="25"/>
        <v>73.30259666666666</v>
      </c>
      <c r="L210" s="2">
        <f t="shared" si="26"/>
        <v>81.30079539806974</v>
      </c>
      <c r="M210" s="2">
        <f>SUMIF(A:A,A210,L:L)</f>
        <v>3319.3031412699015</v>
      </c>
      <c r="N210" s="3">
        <f t="shared" si="27"/>
        <v>0.02449333246705681</v>
      </c>
      <c r="O210" s="7">
        <f t="shared" si="28"/>
        <v>40.827437480995535</v>
      </c>
      <c r="P210" s="3">
        <f t="shared" si="29"/>
      </c>
      <c r="Q210" s="3">
        <f>IF(ISNUMBER(P210),SUMIF(A:A,A210,P:P),"")</f>
      </c>
      <c r="R210" s="3">
        <f t="shared" si="30"/>
      </c>
      <c r="S210" s="8">
        <f t="shared" si="31"/>
      </c>
    </row>
    <row r="211" spans="1:19" ht="15">
      <c r="A211" s="1">
        <v>53</v>
      </c>
      <c r="B211" s="5">
        <v>0.5881944444444445</v>
      </c>
      <c r="C211" s="1" t="s">
        <v>585</v>
      </c>
      <c r="D211" s="1">
        <v>2</v>
      </c>
      <c r="E211" s="1">
        <v>1</v>
      </c>
      <c r="F211" s="1" t="s">
        <v>592</v>
      </c>
      <c r="G211" s="2">
        <v>64.2016666666666</v>
      </c>
      <c r="H211" s="6">
        <f>1+_xlfn.COUNTIFS(A:A,A211,O:O,"&lt;"&amp;O211)</f>
        <v>1</v>
      </c>
      <c r="I211" s="2">
        <f>_xlfn.AVERAGEIF(A:A,A211,G:G)</f>
        <v>52.46726666666665</v>
      </c>
      <c r="J211" s="2">
        <f t="shared" si="24"/>
        <v>11.734399999999944</v>
      </c>
      <c r="K211" s="2">
        <f t="shared" si="25"/>
        <v>101.73439999999994</v>
      </c>
      <c r="L211" s="2">
        <f t="shared" si="26"/>
        <v>447.6734229678359</v>
      </c>
      <c r="M211" s="2">
        <f>SUMIF(A:A,A211,L:L)</f>
        <v>1796.3609039120406</v>
      </c>
      <c r="N211" s="3">
        <f t="shared" si="27"/>
        <v>0.24921129267115044</v>
      </c>
      <c r="O211" s="7">
        <f t="shared" si="28"/>
        <v>4.012659255050537</v>
      </c>
      <c r="P211" s="3">
        <f t="shared" si="29"/>
        <v>0.24921129267115044</v>
      </c>
      <c r="Q211" s="3">
        <f>IF(ISNUMBER(P211),SUMIF(A:A,A211,P:P),"")</f>
        <v>1</v>
      </c>
      <c r="R211" s="3">
        <f t="shared" si="30"/>
        <v>0.24921129267115044</v>
      </c>
      <c r="S211" s="8">
        <f t="shared" si="31"/>
        <v>4.012659255050537</v>
      </c>
    </row>
    <row r="212" spans="1:19" ht="15">
      <c r="A212" s="1">
        <v>53</v>
      </c>
      <c r="B212" s="5">
        <v>0.5881944444444445</v>
      </c>
      <c r="C212" s="1" t="s">
        <v>585</v>
      </c>
      <c r="D212" s="1">
        <v>2</v>
      </c>
      <c r="E212" s="1">
        <v>2</v>
      </c>
      <c r="F212" s="1" t="s">
        <v>593</v>
      </c>
      <c r="G212" s="2">
        <v>61.4988333333333</v>
      </c>
      <c r="H212" s="6">
        <f>1+_xlfn.COUNTIFS(A:A,A212,O:O,"&lt;"&amp;O212)</f>
        <v>2</v>
      </c>
      <c r="I212" s="2">
        <f>_xlfn.AVERAGEIF(A:A,A212,G:G)</f>
        <v>52.46726666666665</v>
      </c>
      <c r="J212" s="2">
        <f t="shared" si="24"/>
        <v>9.031566666666649</v>
      </c>
      <c r="K212" s="2">
        <f t="shared" si="25"/>
        <v>99.03156666666665</v>
      </c>
      <c r="L212" s="2">
        <f t="shared" si="26"/>
        <v>380.6552081832461</v>
      </c>
      <c r="M212" s="2">
        <f>SUMIF(A:A,A212,L:L)</f>
        <v>1796.3609039120406</v>
      </c>
      <c r="N212" s="3">
        <f t="shared" si="27"/>
        <v>0.2119035252628082</v>
      </c>
      <c r="O212" s="7">
        <f t="shared" si="28"/>
        <v>4.719128663667933</v>
      </c>
      <c r="P212" s="3">
        <f t="shared" si="29"/>
        <v>0.2119035252628082</v>
      </c>
      <c r="Q212" s="3">
        <f>IF(ISNUMBER(P212),SUMIF(A:A,A212,P:P),"")</f>
        <v>1</v>
      </c>
      <c r="R212" s="3">
        <f t="shared" si="30"/>
        <v>0.2119035252628082</v>
      </c>
      <c r="S212" s="8">
        <f t="shared" si="31"/>
        <v>4.719128663667933</v>
      </c>
    </row>
    <row r="213" spans="1:19" ht="15">
      <c r="A213" s="1">
        <v>53</v>
      </c>
      <c r="B213" s="5">
        <v>0.5881944444444445</v>
      </c>
      <c r="C213" s="1" t="s">
        <v>585</v>
      </c>
      <c r="D213" s="1">
        <v>2</v>
      </c>
      <c r="E213" s="1">
        <v>3</v>
      </c>
      <c r="F213" s="1" t="s">
        <v>594</v>
      </c>
      <c r="G213" s="2">
        <v>59.313700000000004</v>
      </c>
      <c r="H213" s="6">
        <f>1+_xlfn.COUNTIFS(A:A,A213,O:O,"&lt;"&amp;O213)</f>
        <v>3</v>
      </c>
      <c r="I213" s="2">
        <f>_xlfn.AVERAGEIF(A:A,A213,G:G)</f>
        <v>52.46726666666665</v>
      </c>
      <c r="J213" s="2">
        <f t="shared" si="24"/>
        <v>6.846433333333351</v>
      </c>
      <c r="K213" s="2">
        <f t="shared" si="25"/>
        <v>96.84643333333335</v>
      </c>
      <c r="L213" s="2">
        <f t="shared" si="26"/>
        <v>333.8814533886346</v>
      </c>
      <c r="M213" s="2">
        <f>SUMIF(A:A,A213,L:L)</f>
        <v>1796.3609039120406</v>
      </c>
      <c r="N213" s="3">
        <f t="shared" si="27"/>
        <v>0.1858654642625106</v>
      </c>
      <c r="O213" s="7">
        <f t="shared" si="28"/>
        <v>5.380235666522916</v>
      </c>
      <c r="P213" s="3">
        <f t="shared" si="29"/>
        <v>0.1858654642625106</v>
      </c>
      <c r="Q213" s="3">
        <f>IF(ISNUMBER(P213),SUMIF(A:A,A213,P:P),"")</f>
        <v>1</v>
      </c>
      <c r="R213" s="3">
        <f t="shared" si="30"/>
        <v>0.1858654642625106</v>
      </c>
      <c r="S213" s="8">
        <f t="shared" si="31"/>
        <v>5.380235666522916</v>
      </c>
    </row>
    <row r="214" spans="1:19" ht="15">
      <c r="A214" s="1">
        <v>53</v>
      </c>
      <c r="B214" s="5">
        <v>0.5881944444444445</v>
      </c>
      <c r="C214" s="1" t="s">
        <v>585</v>
      </c>
      <c r="D214" s="1">
        <v>2</v>
      </c>
      <c r="E214" s="1">
        <v>4</v>
      </c>
      <c r="F214" s="1" t="s">
        <v>595</v>
      </c>
      <c r="G214" s="2">
        <v>52.828133333333405</v>
      </c>
      <c r="H214" s="6">
        <f>1+_xlfn.COUNTIFS(A:A,A214,O:O,"&lt;"&amp;O214)</f>
        <v>4</v>
      </c>
      <c r="I214" s="2">
        <f>_xlfn.AVERAGEIF(A:A,A214,G:G)</f>
        <v>52.46726666666665</v>
      </c>
      <c r="J214" s="2">
        <f t="shared" si="24"/>
        <v>0.3608666666667517</v>
      </c>
      <c r="K214" s="2">
        <f t="shared" si="25"/>
        <v>90.36086666666675</v>
      </c>
      <c r="L214" s="2">
        <f t="shared" si="26"/>
        <v>226.2525832060149</v>
      </c>
      <c r="M214" s="2">
        <f>SUMIF(A:A,A214,L:L)</f>
        <v>1796.3609039120406</v>
      </c>
      <c r="N214" s="3">
        <f t="shared" si="27"/>
        <v>0.1259505162427502</v>
      </c>
      <c r="O214" s="7">
        <f t="shared" si="28"/>
        <v>7.9396260518111275</v>
      </c>
      <c r="P214" s="3">
        <f t="shared" si="29"/>
        <v>0.1259505162427502</v>
      </c>
      <c r="Q214" s="3">
        <f>IF(ISNUMBER(P214),SUMIF(A:A,A214,P:P),"")</f>
        <v>1</v>
      </c>
      <c r="R214" s="3">
        <f t="shared" si="30"/>
        <v>0.1259505162427502</v>
      </c>
      <c r="S214" s="8">
        <f t="shared" si="31"/>
        <v>7.9396260518111275</v>
      </c>
    </row>
    <row r="215" spans="1:19" ht="15">
      <c r="A215" s="1">
        <v>53</v>
      </c>
      <c r="B215" s="5">
        <v>0.5881944444444445</v>
      </c>
      <c r="C215" s="1" t="s">
        <v>585</v>
      </c>
      <c r="D215" s="1">
        <v>2</v>
      </c>
      <c r="E215" s="1">
        <v>6</v>
      </c>
      <c r="F215" s="1" t="s">
        <v>597</v>
      </c>
      <c r="G215" s="2">
        <v>51.7987333333333</v>
      </c>
      <c r="H215" s="6">
        <f>1+_xlfn.COUNTIFS(A:A,A215,O:O,"&lt;"&amp;O215)</f>
        <v>5</v>
      </c>
      <c r="I215" s="2">
        <f>_xlfn.AVERAGEIF(A:A,A215,G:G)</f>
        <v>52.46726666666665</v>
      </c>
      <c r="J215" s="2">
        <f t="shared" si="24"/>
        <v>-0.6685333333333503</v>
      </c>
      <c r="K215" s="2">
        <f t="shared" si="25"/>
        <v>89.33146666666664</v>
      </c>
      <c r="L215" s="2">
        <f t="shared" si="26"/>
        <v>212.70112258970502</v>
      </c>
      <c r="M215" s="2">
        <f>SUMIF(A:A,A215,L:L)</f>
        <v>1796.3609039120406</v>
      </c>
      <c r="N215" s="3">
        <f t="shared" si="27"/>
        <v>0.11840667547734605</v>
      </c>
      <c r="O215" s="7">
        <f t="shared" si="28"/>
        <v>8.445469784271776</v>
      </c>
      <c r="P215" s="3">
        <f t="shared" si="29"/>
        <v>0.11840667547734605</v>
      </c>
      <c r="Q215" s="3">
        <f>IF(ISNUMBER(P215),SUMIF(A:A,A215,P:P),"")</f>
        <v>1</v>
      </c>
      <c r="R215" s="3">
        <f t="shared" si="30"/>
        <v>0.11840667547734605</v>
      </c>
      <c r="S215" s="8">
        <f t="shared" si="31"/>
        <v>8.445469784271776</v>
      </c>
    </row>
    <row r="216" spans="1:19" ht="15">
      <c r="A216" s="1">
        <v>53</v>
      </c>
      <c r="B216" s="5">
        <v>0.5881944444444445</v>
      </c>
      <c r="C216" s="1" t="s">
        <v>585</v>
      </c>
      <c r="D216" s="1">
        <v>2</v>
      </c>
      <c r="E216" s="1">
        <v>7</v>
      </c>
      <c r="F216" s="1" t="s">
        <v>598</v>
      </c>
      <c r="G216" s="2">
        <v>38.8660333333333</v>
      </c>
      <c r="H216" s="6">
        <f>1+_xlfn.COUNTIFS(A:A,A216,O:O,"&lt;"&amp;O216)</f>
        <v>6</v>
      </c>
      <c r="I216" s="2">
        <f>_xlfn.AVERAGEIF(A:A,A216,G:G)</f>
        <v>52.46726666666665</v>
      </c>
      <c r="J216" s="2">
        <f t="shared" si="24"/>
        <v>-13.601233333333354</v>
      </c>
      <c r="K216" s="2">
        <f t="shared" si="25"/>
        <v>76.39876666666665</v>
      </c>
      <c r="L216" s="2">
        <f t="shared" si="26"/>
        <v>97.89798822105055</v>
      </c>
      <c r="M216" s="2">
        <f>SUMIF(A:A,A216,L:L)</f>
        <v>1796.3609039120406</v>
      </c>
      <c r="N216" s="3">
        <f t="shared" si="27"/>
        <v>0.05449795083373968</v>
      </c>
      <c r="O216" s="7">
        <f t="shared" si="28"/>
        <v>18.349313776049357</v>
      </c>
      <c r="P216" s="3">
        <f t="shared" si="29"/>
        <v>0.05449795083373968</v>
      </c>
      <c r="Q216" s="3">
        <f>IF(ISNUMBER(P216),SUMIF(A:A,A216,P:P),"")</f>
        <v>1</v>
      </c>
      <c r="R216" s="3">
        <f t="shared" si="30"/>
        <v>0.05449795083373968</v>
      </c>
      <c r="S216" s="8">
        <f t="shared" si="31"/>
        <v>18.349313776049357</v>
      </c>
    </row>
    <row r="217" spans="1:19" ht="15">
      <c r="A217" s="1">
        <v>53</v>
      </c>
      <c r="B217" s="5">
        <v>0.5881944444444445</v>
      </c>
      <c r="C217" s="1" t="s">
        <v>585</v>
      </c>
      <c r="D217" s="1">
        <v>2</v>
      </c>
      <c r="E217" s="1">
        <v>5</v>
      </c>
      <c r="F217" s="1" t="s">
        <v>596</v>
      </c>
      <c r="G217" s="2">
        <v>38.7637666666667</v>
      </c>
      <c r="H217" s="6">
        <f>1+_xlfn.COUNTIFS(A:A,A217,O:O,"&lt;"&amp;O217)</f>
        <v>7</v>
      </c>
      <c r="I217" s="2">
        <f>_xlfn.AVERAGEIF(A:A,A217,G:G)</f>
        <v>52.46726666666665</v>
      </c>
      <c r="J217" s="2">
        <f t="shared" si="24"/>
        <v>-13.703499999999956</v>
      </c>
      <c r="K217" s="2">
        <f t="shared" si="25"/>
        <v>76.29650000000004</v>
      </c>
      <c r="L217" s="2">
        <f t="shared" si="26"/>
        <v>97.29912535555373</v>
      </c>
      <c r="M217" s="2">
        <f>SUMIF(A:A,A217,L:L)</f>
        <v>1796.3609039120406</v>
      </c>
      <c r="N217" s="3">
        <f t="shared" si="27"/>
        <v>0.05416457524969493</v>
      </c>
      <c r="O217" s="7">
        <f t="shared" si="28"/>
        <v>18.462251303366997</v>
      </c>
      <c r="P217" s="3">
        <f t="shared" si="29"/>
        <v>0.05416457524969493</v>
      </c>
      <c r="Q217" s="3">
        <f>IF(ISNUMBER(P217),SUMIF(A:A,A217,P:P),"")</f>
        <v>1</v>
      </c>
      <c r="R217" s="3">
        <f t="shared" si="30"/>
        <v>0.05416457524969493</v>
      </c>
      <c r="S217" s="8">
        <f t="shared" si="31"/>
        <v>18.462251303366997</v>
      </c>
    </row>
    <row r="218" spans="1:19" ht="15">
      <c r="A218" s="1">
        <v>47</v>
      </c>
      <c r="B218" s="5">
        <v>0.59375</v>
      </c>
      <c r="C218" s="1" t="s">
        <v>482</v>
      </c>
      <c r="D218" s="1">
        <v>5</v>
      </c>
      <c r="E218" s="1">
        <v>8</v>
      </c>
      <c r="F218" s="1" t="s">
        <v>525</v>
      </c>
      <c r="G218" s="2">
        <v>67.2559</v>
      </c>
      <c r="H218" s="6">
        <f>1+_xlfn.COUNTIFS(A:A,A218,O:O,"&lt;"&amp;O218)</f>
        <v>1</v>
      </c>
      <c r="I218" s="2">
        <f>_xlfn.AVERAGEIF(A:A,A218,G:G)</f>
        <v>52.09325238095237</v>
      </c>
      <c r="J218" s="2">
        <f t="shared" si="24"/>
        <v>15.162647619047625</v>
      </c>
      <c r="K218" s="2">
        <f t="shared" si="25"/>
        <v>105.16264761904762</v>
      </c>
      <c r="L218" s="2">
        <f t="shared" si="26"/>
        <v>549.9123253927631</v>
      </c>
      <c r="M218" s="2">
        <f>SUMIF(A:A,A218,L:L)</f>
        <v>3500.6131513785313</v>
      </c>
      <c r="N218" s="3">
        <f t="shared" si="27"/>
        <v>0.15709028721902885</v>
      </c>
      <c r="O218" s="7">
        <f t="shared" si="28"/>
        <v>6.365765940740268</v>
      </c>
      <c r="P218" s="3">
        <f t="shared" si="29"/>
        <v>0.15709028721902885</v>
      </c>
      <c r="Q218" s="3">
        <f>IF(ISNUMBER(P218),SUMIF(A:A,A218,P:P),"")</f>
        <v>0.9054939765051182</v>
      </c>
      <c r="R218" s="3">
        <f t="shared" si="30"/>
        <v>0.17348573408002224</v>
      </c>
      <c r="S218" s="8">
        <f t="shared" si="31"/>
        <v>5.76416271518175</v>
      </c>
    </row>
    <row r="219" spans="1:19" ht="15">
      <c r="A219" s="1">
        <v>47</v>
      </c>
      <c r="B219" s="5">
        <v>0.59375</v>
      </c>
      <c r="C219" s="1" t="s">
        <v>482</v>
      </c>
      <c r="D219" s="1">
        <v>5</v>
      </c>
      <c r="E219" s="1">
        <v>1</v>
      </c>
      <c r="F219" s="1" t="s">
        <v>518</v>
      </c>
      <c r="G219" s="2">
        <v>65.2377666666666</v>
      </c>
      <c r="H219" s="6">
        <f>1+_xlfn.COUNTIFS(A:A,A219,O:O,"&lt;"&amp;O219)</f>
        <v>2</v>
      </c>
      <c r="I219" s="2">
        <f>_xlfn.AVERAGEIF(A:A,A219,G:G)</f>
        <v>52.09325238095237</v>
      </c>
      <c r="J219" s="2">
        <f t="shared" si="24"/>
        <v>13.14451428571423</v>
      </c>
      <c r="K219" s="2">
        <f t="shared" si="25"/>
        <v>103.14451428571422</v>
      </c>
      <c r="L219" s="2">
        <f t="shared" si="26"/>
        <v>487.19811977564717</v>
      </c>
      <c r="M219" s="2">
        <f>SUMIF(A:A,A219,L:L)</f>
        <v>3500.6131513785313</v>
      </c>
      <c r="N219" s="3">
        <f t="shared" si="27"/>
        <v>0.13917508125220576</v>
      </c>
      <c r="O219" s="7">
        <f t="shared" si="28"/>
        <v>7.185194296296854</v>
      </c>
      <c r="P219" s="3">
        <f t="shared" si="29"/>
        <v>0.13917508125220576</v>
      </c>
      <c r="Q219" s="3">
        <f>IF(ISNUMBER(P219),SUMIF(A:A,A219,P:P),"")</f>
        <v>0.9054939765051182</v>
      </c>
      <c r="R219" s="3">
        <f t="shared" si="30"/>
        <v>0.15370072564079515</v>
      </c>
      <c r="S219" s="8">
        <f t="shared" si="31"/>
        <v>6.506150155315732</v>
      </c>
    </row>
    <row r="220" spans="1:19" ht="15">
      <c r="A220" s="1">
        <v>47</v>
      </c>
      <c r="B220" s="5">
        <v>0.59375</v>
      </c>
      <c r="C220" s="1" t="s">
        <v>482</v>
      </c>
      <c r="D220" s="1">
        <v>5</v>
      </c>
      <c r="E220" s="1">
        <v>3</v>
      </c>
      <c r="F220" s="1" t="s">
        <v>520</v>
      </c>
      <c r="G220" s="2">
        <v>57.0981333333333</v>
      </c>
      <c r="H220" s="6">
        <f>1+_xlfn.COUNTIFS(A:A,A220,O:O,"&lt;"&amp;O220)</f>
        <v>3</v>
      </c>
      <c r="I220" s="2">
        <f>_xlfn.AVERAGEIF(A:A,A220,G:G)</f>
        <v>52.09325238095237</v>
      </c>
      <c r="J220" s="2">
        <f t="shared" si="24"/>
        <v>5.00488095238093</v>
      </c>
      <c r="K220" s="2">
        <f t="shared" si="25"/>
        <v>95.00488095238093</v>
      </c>
      <c r="L220" s="2">
        <f t="shared" si="26"/>
        <v>298.9549392376784</v>
      </c>
      <c r="M220" s="2">
        <f>SUMIF(A:A,A220,L:L)</f>
        <v>3500.6131513785313</v>
      </c>
      <c r="N220" s="3">
        <f t="shared" si="27"/>
        <v>0.08540073590249492</v>
      </c>
      <c r="O220" s="7">
        <f t="shared" si="28"/>
        <v>11.709500971300011</v>
      </c>
      <c r="P220" s="3">
        <f t="shared" si="29"/>
        <v>0.08540073590249492</v>
      </c>
      <c r="Q220" s="3">
        <f>IF(ISNUMBER(P220),SUMIF(A:A,A220,P:P),"")</f>
        <v>0.9054939765051182</v>
      </c>
      <c r="R220" s="3">
        <f t="shared" si="30"/>
        <v>0.0943139746021405</v>
      </c>
      <c r="S220" s="8">
        <f t="shared" si="31"/>
        <v>10.602882597392991</v>
      </c>
    </row>
    <row r="221" spans="1:19" ht="15">
      <c r="A221" s="1">
        <v>47</v>
      </c>
      <c r="B221" s="5">
        <v>0.59375</v>
      </c>
      <c r="C221" s="1" t="s">
        <v>482</v>
      </c>
      <c r="D221" s="1">
        <v>5</v>
      </c>
      <c r="E221" s="1">
        <v>12</v>
      </c>
      <c r="F221" s="1" t="s">
        <v>528</v>
      </c>
      <c r="G221" s="2">
        <v>56.9242333333333</v>
      </c>
      <c r="H221" s="6">
        <f>1+_xlfn.COUNTIFS(A:A,A221,O:O,"&lt;"&amp;O221)</f>
        <v>4</v>
      </c>
      <c r="I221" s="2">
        <f>_xlfn.AVERAGEIF(A:A,A221,G:G)</f>
        <v>52.09325238095237</v>
      </c>
      <c r="J221" s="2">
        <f t="shared" si="24"/>
        <v>4.830980952380926</v>
      </c>
      <c r="K221" s="2">
        <f t="shared" si="25"/>
        <v>94.83098095238093</v>
      </c>
      <c r="L221" s="2">
        <f t="shared" si="26"/>
        <v>295.85186031661095</v>
      </c>
      <c r="M221" s="2">
        <f>SUMIF(A:A,A221,L:L)</f>
        <v>3500.6131513785313</v>
      </c>
      <c r="N221" s="3">
        <f t="shared" si="27"/>
        <v>0.08451429721679053</v>
      </c>
      <c r="O221" s="7">
        <f t="shared" si="28"/>
        <v>11.832317524156482</v>
      </c>
      <c r="P221" s="3">
        <f t="shared" si="29"/>
        <v>0.08451429721679053</v>
      </c>
      <c r="Q221" s="3">
        <f>IF(ISNUMBER(P221),SUMIF(A:A,A221,P:P),"")</f>
        <v>0.9054939765051182</v>
      </c>
      <c r="R221" s="3">
        <f t="shared" si="30"/>
        <v>0.09333501868558573</v>
      </c>
      <c r="S221" s="8">
        <f t="shared" si="31"/>
        <v>10.714092246219648</v>
      </c>
    </row>
    <row r="222" spans="1:19" ht="15">
      <c r="A222" s="1">
        <v>47</v>
      </c>
      <c r="B222" s="5">
        <v>0.59375</v>
      </c>
      <c r="C222" s="1" t="s">
        <v>482</v>
      </c>
      <c r="D222" s="1">
        <v>5</v>
      </c>
      <c r="E222" s="1">
        <v>6</v>
      </c>
      <c r="F222" s="1" t="s">
        <v>523</v>
      </c>
      <c r="G222" s="2">
        <v>55.2906</v>
      </c>
      <c r="H222" s="6">
        <f>1+_xlfn.COUNTIFS(A:A,A222,O:O,"&lt;"&amp;O222)</f>
        <v>5</v>
      </c>
      <c r="I222" s="2">
        <f>_xlfn.AVERAGEIF(A:A,A222,G:G)</f>
        <v>52.09325238095237</v>
      </c>
      <c r="J222" s="2">
        <f t="shared" si="24"/>
        <v>3.197347619047626</v>
      </c>
      <c r="K222" s="2">
        <f t="shared" si="25"/>
        <v>93.19734761904763</v>
      </c>
      <c r="L222" s="2">
        <f t="shared" si="26"/>
        <v>268.22893666530064</v>
      </c>
      <c r="M222" s="2">
        <f>SUMIF(A:A,A222,L:L)</f>
        <v>3500.6131513785313</v>
      </c>
      <c r="N222" s="3">
        <f t="shared" si="27"/>
        <v>0.07662341568924086</v>
      </c>
      <c r="O222" s="7">
        <f t="shared" si="28"/>
        <v>13.050840803752054</v>
      </c>
      <c r="P222" s="3">
        <f t="shared" si="29"/>
        <v>0.07662341568924086</v>
      </c>
      <c r="Q222" s="3">
        <f>IF(ISNUMBER(P222),SUMIF(A:A,A222,P:P),"")</f>
        <v>0.9054939765051182</v>
      </c>
      <c r="R222" s="3">
        <f t="shared" si="30"/>
        <v>0.08462056918918417</v>
      </c>
      <c r="S222" s="8">
        <f t="shared" si="31"/>
        <v>11.8174577361247</v>
      </c>
    </row>
    <row r="223" spans="1:19" ht="15">
      <c r="A223" s="1">
        <v>47</v>
      </c>
      <c r="B223" s="5">
        <v>0.59375</v>
      </c>
      <c r="C223" s="1" t="s">
        <v>482</v>
      </c>
      <c r="D223" s="1">
        <v>5</v>
      </c>
      <c r="E223" s="1">
        <v>5</v>
      </c>
      <c r="F223" s="1" t="s">
        <v>522</v>
      </c>
      <c r="G223" s="2">
        <v>54.3104666666667</v>
      </c>
      <c r="H223" s="6">
        <f>1+_xlfn.COUNTIFS(A:A,A223,O:O,"&lt;"&amp;O223)</f>
        <v>6</v>
      </c>
      <c r="I223" s="2">
        <f>_xlfn.AVERAGEIF(A:A,A223,G:G)</f>
        <v>52.09325238095237</v>
      </c>
      <c r="J223" s="2">
        <f t="shared" si="24"/>
        <v>2.217214285714327</v>
      </c>
      <c r="K223" s="2">
        <f t="shared" si="25"/>
        <v>92.21721428571433</v>
      </c>
      <c r="L223" s="2">
        <f t="shared" si="26"/>
        <v>252.90978829620857</v>
      </c>
      <c r="M223" s="2">
        <f>SUMIF(A:A,A223,L:L)</f>
        <v>3500.6131513785313</v>
      </c>
      <c r="N223" s="3">
        <f t="shared" si="27"/>
        <v>0.07224728279290542</v>
      </c>
      <c r="O223" s="7">
        <f t="shared" si="28"/>
        <v>13.84135100092925</v>
      </c>
      <c r="P223" s="3">
        <f t="shared" si="29"/>
        <v>0.07224728279290542</v>
      </c>
      <c r="Q223" s="3">
        <f>IF(ISNUMBER(P223),SUMIF(A:A,A223,P:P),"")</f>
        <v>0.9054939765051182</v>
      </c>
      <c r="R223" s="3">
        <f t="shared" si="30"/>
        <v>0.07978770115263936</v>
      </c>
      <c r="S223" s="8">
        <f t="shared" si="31"/>
        <v>12.533259958034524</v>
      </c>
    </row>
    <row r="224" spans="1:19" ht="15">
      <c r="A224" s="1">
        <v>47</v>
      </c>
      <c r="B224" s="5">
        <v>0.59375</v>
      </c>
      <c r="C224" s="1" t="s">
        <v>482</v>
      </c>
      <c r="D224" s="1">
        <v>5</v>
      </c>
      <c r="E224" s="1">
        <v>11</v>
      </c>
      <c r="F224" s="1" t="s">
        <v>527</v>
      </c>
      <c r="G224" s="2">
        <v>54.0055</v>
      </c>
      <c r="H224" s="6">
        <f>1+_xlfn.COUNTIFS(A:A,A224,O:O,"&lt;"&amp;O224)</f>
        <v>7</v>
      </c>
      <c r="I224" s="2">
        <f>_xlfn.AVERAGEIF(A:A,A224,G:G)</f>
        <v>52.09325238095237</v>
      </c>
      <c r="J224" s="2">
        <f t="shared" si="24"/>
        <v>1.9122476190476263</v>
      </c>
      <c r="K224" s="2">
        <f t="shared" si="25"/>
        <v>91.91224761904763</v>
      </c>
      <c r="L224" s="2">
        <f t="shared" si="26"/>
        <v>248.32412714944914</v>
      </c>
      <c r="M224" s="2">
        <f>SUMIF(A:A,A224,L:L)</f>
        <v>3500.6131513785313</v>
      </c>
      <c r="N224" s="3">
        <f t="shared" si="27"/>
        <v>0.07093732338052258</v>
      </c>
      <c r="O224" s="7">
        <f t="shared" si="28"/>
        <v>14.096951398007953</v>
      </c>
      <c r="P224" s="3">
        <f t="shared" si="29"/>
        <v>0.07093732338052258</v>
      </c>
      <c r="Q224" s="3">
        <f>IF(ISNUMBER(P224),SUMIF(A:A,A224,P:P),"")</f>
        <v>0.9054939765051182</v>
      </c>
      <c r="R224" s="3">
        <f t="shared" si="30"/>
        <v>0.07834102183022265</v>
      </c>
      <c r="S224" s="8">
        <f t="shared" si="31"/>
        <v>12.764704577981606</v>
      </c>
    </row>
    <row r="225" spans="1:19" ht="15">
      <c r="A225" s="1">
        <v>47</v>
      </c>
      <c r="B225" s="5">
        <v>0.59375</v>
      </c>
      <c r="C225" s="1" t="s">
        <v>482</v>
      </c>
      <c r="D225" s="1">
        <v>5</v>
      </c>
      <c r="E225" s="1">
        <v>2</v>
      </c>
      <c r="F225" s="1" t="s">
        <v>519</v>
      </c>
      <c r="G225" s="2">
        <v>50.851</v>
      </c>
      <c r="H225" s="6">
        <f>1+_xlfn.COUNTIFS(A:A,A225,O:O,"&lt;"&amp;O225)</f>
        <v>8</v>
      </c>
      <c r="I225" s="2">
        <f>_xlfn.AVERAGEIF(A:A,A225,G:G)</f>
        <v>52.09325238095237</v>
      </c>
      <c r="J225" s="2">
        <f t="shared" si="24"/>
        <v>-1.2422523809523724</v>
      </c>
      <c r="K225" s="2">
        <f t="shared" si="25"/>
        <v>88.75774761904762</v>
      </c>
      <c r="L225" s="2">
        <f t="shared" si="26"/>
        <v>205.50386820535564</v>
      </c>
      <c r="M225" s="2">
        <f>SUMIF(A:A,A225,L:L)</f>
        <v>3500.6131513785313</v>
      </c>
      <c r="N225" s="3">
        <f t="shared" si="27"/>
        <v>0.058705106596662594</v>
      </c>
      <c r="O225" s="7">
        <f t="shared" si="28"/>
        <v>17.03429323228331</v>
      </c>
      <c r="P225" s="3">
        <f t="shared" si="29"/>
        <v>0.058705106596662594</v>
      </c>
      <c r="Q225" s="3">
        <f>IF(ISNUMBER(P225),SUMIF(A:A,A225,P:P),"")</f>
        <v>0.9054939765051182</v>
      </c>
      <c r="R225" s="3">
        <f t="shared" si="30"/>
        <v>0.06483213375227878</v>
      </c>
      <c r="S225" s="8">
        <f t="shared" si="31"/>
        <v>15.424449915854437</v>
      </c>
    </row>
    <row r="226" spans="1:19" ht="15">
      <c r="A226" s="1">
        <v>47</v>
      </c>
      <c r="B226" s="5">
        <v>0.59375</v>
      </c>
      <c r="C226" s="1" t="s">
        <v>482</v>
      </c>
      <c r="D226" s="1">
        <v>5</v>
      </c>
      <c r="E226" s="1">
        <v>4</v>
      </c>
      <c r="F226" s="1" t="s">
        <v>521</v>
      </c>
      <c r="G226" s="2">
        <v>47.6659333333334</v>
      </c>
      <c r="H226" s="6">
        <f>1+_xlfn.COUNTIFS(A:A,A226,O:O,"&lt;"&amp;O226)</f>
        <v>11</v>
      </c>
      <c r="I226" s="2">
        <f>_xlfn.AVERAGEIF(A:A,A226,G:G)</f>
        <v>52.09325238095237</v>
      </c>
      <c r="J226" s="2">
        <f t="shared" si="24"/>
        <v>-4.4273190476189725</v>
      </c>
      <c r="K226" s="2">
        <f t="shared" si="25"/>
        <v>85.57268095238103</v>
      </c>
      <c r="L226" s="2">
        <f t="shared" si="26"/>
        <v>169.75578699565435</v>
      </c>
      <c r="M226" s="2">
        <f>SUMIF(A:A,A226,L:L)</f>
        <v>3500.6131513785313</v>
      </c>
      <c r="N226" s="3">
        <f t="shared" si="27"/>
        <v>0.04849315809969034</v>
      </c>
      <c r="O226" s="7">
        <f t="shared" si="28"/>
        <v>20.62146577346518</v>
      </c>
      <c r="P226" s="3">
        <f t="shared" si="29"/>
        <v>0.04849315809969034</v>
      </c>
      <c r="Q226" s="3">
        <f>IF(ISNUMBER(P226),SUMIF(A:A,A226,P:P),"")</f>
        <v>0.9054939765051182</v>
      </c>
      <c r="R226" s="3">
        <f t="shared" si="30"/>
        <v>0.05355436850817775</v>
      </c>
      <c r="S226" s="8">
        <f t="shared" si="31"/>
        <v>18.672613044579176</v>
      </c>
    </row>
    <row r="227" spans="1:19" ht="15">
      <c r="A227" s="1">
        <v>47</v>
      </c>
      <c r="B227" s="5">
        <v>0.59375</v>
      </c>
      <c r="C227" s="1" t="s">
        <v>482</v>
      </c>
      <c r="D227" s="1">
        <v>5</v>
      </c>
      <c r="E227" s="1">
        <v>7</v>
      </c>
      <c r="F227" s="1" t="s">
        <v>524</v>
      </c>
      <c r="G227" s="2">
        <v>39.1729333333333</v>
      </c>
      <c r="H227" s="6">
        <f>1+_xlfn.COUNTIFS(A:A,A227,O:O,"&lt;"&amp;O227)</f>
        <v>13</v>
      </c>
      <c r="I227" s="2">
        <f>_xlfn.AVERAGEIF(A:A,A227,G:G)</f>
        <v>52.09325238095237</v>
      </c>
      <c r="J227" s="2">
        <f aca="true" t="shared" si="32" ref="J227:J277">G227-I227</f>
        <v>-12.920319047619074</v>
      </c>
      <c r="K227" s="2">
        <f aca="true" t="shared" si="33" ref="K227:K277">90+J227</f>
        <v>77.07968095238093</v>
      </c>
      <c r="L227" s="2">
        <f aca="true" t="shared" si="34" ref="L227:L277">EXP(0.06*K227)</f>
        <v>101.98042235266057</v>
      </c>
      <c r="M227" s="2">
        <f>SUMIF(A:A,A227,L:L)</f>
        <v>3500.6131513785313</v>
      </c>
      <c r="N227" s="3">
        <f aca="true" t="shared" si="35" ref="N227:N277">L227/M227</f>
        <v>0.02913215997960271</v>
      </c>
      <c r="O227" s="7">
        <f aca="true" t="shared" si="36" ref="O227:O277">1/N227</f>
        <v>34.326325294800114</v>
      </c>
      <c r="P227" s="3">
        <f aca="true" t="shared" si="37" ref="P227:P277">IF(O227&gt;21,"",N227)</f>
      </c>
      <c r="Q227" s="3">
        <f>IF(ISNUMBER(P227),SUMIF(A:A,A227,P:P),"")</f>
      </c>
      <c r="R227" s="3">
        <f aca="true" t="shared" si="38" ref="R227:R277">_xlfn.IFERROR(P227*(1/Q227),"")</f>
      </c>
      <c r="S227" s="8">
        <f aca="true" t="shared" si="39" ref="S227:S277">_xlfn.IFERROR(1/R227,"")</f>
      </c>
    </row>
    <row r="228" spans="1:19" ht="15">
      <c r="A228" s="1">
        <v>47</v>
      </c>
      <c r="B228" s="5">
        <v>0.59375</v>
      </c>
      <c r="C228" s="1" t="s">
        <v>482</v>
      </c>
      <c r="D228" s="1">
        <v>5</v>
      </c>
      <c r="E228" s="1">
        <v>9</v>
      </c>
      <c r="F228" s="1" t="s">
        <v>526</v>
      </c>
      <c r="G228" s="2">
        <v>50.5448666666667</v>
      </c>
      <c r="H228" s="6">
        <f>1+_xlfn.COUNTIFS(A:A,A228,O:O,"&lt;"&amp;O228)</f>
        <v>9</v>
      </c>
      <c r="I228" s="2">
        <f>_xlfn.AVERAGEIF(A:A,A228,G:G)</f>
        <v>52.09325238095237</v>
      </c>
      <c r="J228" s="2">
        <f t="shared" si="32"/>
        <v>-1.548385714285672</v>
      </c>
      <c r="K228" s="2">
        <f t="shared" si="33"/>
        <v>88.45161428571433</v>
      </c>
      <c r="L228" s="2">
        <f t="shared" si="34"/>
        <v>201.7636286713508</v>
      </c>
      <c r="M228" s="2">
        <f>SUMIF(A:A,A228,L:L)</f>
        <v>3500.6131513785313</v>
      </c>
      <c r="N228" s="3">
        <f t="shared" si="35"/>
        <v>0.057636653907872364</v>
      </c>
      <c r="O228" s="7">
        <f t="shared" si="36"/>
        <v>17.350070349302737</v>
      </c>
      <c r="P228" s="3">
        <f t="shared" si="37"/>
        <v>0.057636653907872364</v>
      </c>
      <c r="Q228" s="3">
        <f>IF(ISNUMBER(P228),SUMIF(A:A,A228,P:P),"")</f>
        <v>0.9054939765051182</v>
      </c>
      <c r="R228" s="3">
        <f t="shared" si="38"/>
        <v>0.06365216710808963</v>
      </c>
      <c r="S228" s="8">
        <f t="shared" si="39"/>
        <v>15.71038419323368</v>
      </c>
    </row>
    <row r="229" spans="1:19" ht="15">
      <c r="A229" s="1">
        <v>47</v>
      </c>
      <c r="B229" s="5">
        <v>0.59375</v>
      </c>
      <c r="C229" s="1" t="s">
        <v>482</v>
      </c>
      <c r="D229" s="1">
        <v>5</v>
      </c>
      <c r="E229" s="1">
        <v>13</v>
      </c>
      <c r="F229" s="1" t="s">
        <v>529</v>
      </c>
      <c r="G229" s="2">
        <v>44.531833333333296</v>
      </c>
      <c r="H229" s="6">
        <f>1+_xlfn.COUNTIFS(A:A,A229,O:O,"&lt;"&amp;O229)</f>
        <v>12</v>
      </c>
      <c r="I229" s="2">
        <f>_xlfn.AVERAGEIF(A:A,A229,G:G)</f>
        <v>52.09325238095237</v>
      </c>
      <c r="J229" s="2">
        <f t="shared" si="32"/>
        <v>-7.561419047619076</v>
      </c>
      <c r="K229" s="2">
        <f t="shared" si="33"/>
        <v>82.43858095238093</v>
      </c>
      <c r="L229" s="2">
        <f t="shared" si="34"/>
        <v>140.65567143275467</v>
      </c>
      <c r="M229" s="2">
        <f>SUMIF(A:A,A229,L:L)</f>
        <v>3500.6131513785313</v>
      </c>
      <c r="N229" s="3">
        <f t="shared" si="35"/>
        <v>0.04018029566545075</v>
      </c>
      <c r="O229" s="7">
        <f t="shared" si="36"/>
        <v>24.887820844480633</v>
      </c>
      <c r="P229" s="3">
        <f t="shared" si="37"/>
      </c>
      <c r="Q229" s="3">
        <f>IF(ISNUMBER(P229),SUMIF(A:A,A229,P:P),"")</f>
      </c>
      <c r="R229" s="3">
        <f t="shared" si="38"/>
      </c>
      <c r="S229" s="8">
        <f t="shared" si="39"/>
      </c>
    </row>
    <row r="230" spans="1:19" ht="15">
      <c r="A230" s="1">
        <v>47</v>
      </c>
      <c r="B230" s="5">
        <v>0.59375</v>
      </c>
      <c r="C230" s="1" t="s">
        <v>482</v>
      </c>
      <c r="D230" s="1">
        <v>5</v>
      </c>
      <c r="E230" s="1">
        <v>14</v>
      </c>
      <c r="F230" s="1" t="s">
        <v>530</v>
      </c>
      <c r="G230" s="2">
        <v>49.664333333333296</v>
      </c>
      <c r="H230" s="6">
        <f>1+_xlfn.COUNTIFS(A:A,A230,O:O,"&lt;"&amp;O230)</f>
        <v>10</v>
      </c>
      <c r="I230" s="2">
        <f>_xlfn.AVERAGEIF(A:A,A230,G:G)</f>
        <v>52.09325238095237</v>
      </c>
      <c r="J230" s="2">
        <f t="shared" si="32"/>
        <v>-2.4289190476190754</v>
      </c>
      <c r="K230" s="2">
        <f t="shared" si="33"/>
        <v>87.57108095238092</v>
      </c>
      <c r="L230" s="2">
        <f t="shared" si="34"/>
        <v>191.3807419418411</v>
      </c>
      <c r="M230" s="2">
        <f>SUMIF(A:A,A230,L:L)</f>
        <v>3500.6131513785313</v>
      </c>
      <c r="N230" s="3">
        <f t="shared" si="35"/>
        <v>0.05467063444770409</v>
      </c>
      <c r="O230" s="7">
        <f t="shared" si="36"/>
        <v>18.291355315376173</v>
      </c>
      <c r="P230" s="3">
        <f t="shared" si="37"/>
        <v>0.05467063444770409</v>
      </c>
      <c r="Q230" s="3">
        <f>IF(ISNUMBER(P230),SUMIF(A:A,A230,P:P),"")</f>
        <v>0.9054939765051182</v>
      </c>
      <c r="R230" s="3">
        <f t="shared" si="38"/>
        <v>0.060376585450864204</v>
      </c>
      <c r="S230" s="8">
        <f t="shared" si="39"/>
        <v>16.562712060188</v>
      </c>
    </row>
    <row r="231" spans="1:19" ht="15">
      <c r="A231" s="1">
        <v>47</v>
      </c>
      <c r="B231" s="5">
        <v>0.59375</v>
      </c>
      <c r="C231" s="1" t="s">
        <v>482</v>
      </c>
      <c r="D231" s="1">
        <v>5</v>
      </c>
      <c r="E231" s="1">
        <v>15</v>
      </c>
      <c r="F231" s="1" t="s">
        <v>531</v>
      </c>
      <c r="G231" s="2">
        <v>36.7520333333333</v>
      </c>
      <c r="H231" s="6">
        <f>1+_xlfn.COUNTIFS(A:A,A231,O:O,"&lt;"&amp;O231)</f>
        <v>14</v>
      </c>
      <c r="I231" s="2">
        <f>_xlfn.AVERAGEIF(A:A,A231,G:G)</f>
        <v>52.09325238095237</v>
      </c>
      <c r="J231" s="2">
        <f t="shared" si="32"/>
        <v>-15.34121904761907</v>
      </c>
      <c r="K231" s="2">
        <f t="shared" si="33"/>
        <v>74.65878095238094</v>
      </c>
      <c r="L231" s="2">
        <f t="shared" si="34"/>
        <v>88.1929349452557</v>
      </c>
      <c r="M231" s="2">
        <f>SUMIF(A:A,A231,L:L)</f>
        <v>3500.6131513785313</v>
      </c>
      <c r="N231" s="3">
        <f t="shared" si="35"/>
        <v>0.02519356784982813</v>
      </c>
      <c r="O231" s="7">
        <f t="shared" si="36"/>
        <v>39.692671000817455</v>
      </c>
      <c r="P231" s="3">
        <f t="shared" si="37"/>
      </c>
      <c r="Q231" s="3">
        <f>IF(ISNUMBER(P231),SUMIF(A:A,A231,P:P),"")</f>
      </c>
      <c r="R231" s="3">
        <f t="shared" si="38"/>
      </c>
      <c r="S231" s="8">
        <f t="shared" si="39"/>
      </c>
    </row>
    <row r="232" spans="1:19" ht="15">
      <c r="A232" s="1">
        <v>32</v>
      </c>
      <c r="B232" s="5">
        <v>0.5965277777777778</v>
      </c>
      <c r="C232" s="1" t="s">
        <v>353</v>
      </c>
      <c r="D232" s="1">
        <v>4</v>
      </c>
      <c r="E232" s="1">
        <v>4</v>
      </c>
      <c r="F232" s="1" t="s">
        <v>367</v>
      </c>
      <c r="G232" s="2">
        <v>65.9912666666666</v>
      </c>
      <c r="H232" s="6">
        <f>1+_xlfn.COUNTIFS(A:A,A232,O:O,"&lt;"&amp;O232)</f>
        <v>1</v>
      </c>
      <c r="I232" s="2">
        <f>_xlfn.AVERAGEIF(A:A,A232,G:G)</f>
        <v>47.64784814814814</v>
      </c>
      <c r="J232" s="2">
        <f t="shared" si="32"/>
        <v>18.34341851851846</v>
      </c>
      <c r="K232" s="2">
        <f t="shared" si="33"/>
        <v>108.34341851851846</v>
      </c>
      <c r="L232" s="2">
        <f t="shared" si="34"/>
        <v>665.5442394354925</v>
      </c>
      <c r="M232" s="2">
        <f>SUMIF(A:A,A232,L:L)</f>
        <v>2259.8089577517517</v>
      </c>
      <c r="N232" s="3">
        <f t="shared" si="35"/>
        <v>0.294513497325735</v>
      </c>
      <c r="O232" s="7">
        <f t="shared" si="36"/>
        <v>3.395430121472462</v>
      </c>
      <c r="P232" s="3">
        <f t="shared" si="37"/>
        <v>0.294513497325735</v>
      </c>
      <c r="Q232" s="3">
        <f>IF(ISNUMBER(P232),SUMIF(A:A,A232,P:P),"")</f>
        <v>0.9537543764577219</v>
      </c>
      <c r="R232" s="3">
        <f t="shared" si="38"/>
        <v>0.3087938620209207</v>
      </c>
      <c r="S232" s="8">
        <f t="shared" si="39"/>
        <v>3.238406338310735</v>
      </c>
    </row>
    <row r="233" spans="1:19" ht="15">
      <c r="A233" s="1">
        <v>32</v>
      </c>
      <c r="B233" s="5">
        <v>0.5965277777777778</v>
      </c>
      <c r="C233" s="1" t="s">
        <v>353</v>
      </c>
      <c r="D233" s="1">
        <v>4</v>
      </c>
      <c r="E233" s="1">
        <v>11</v>
      </c>
      <c r="F233" s="1" t="s">
        <v>372</v>
      </c>
      <c r="G233" s="2">
        <v>50.4624333333333</v>
      </c>
      <c r="H233" s="6">
        <f>1+_xlfn.COUNTIFS(A:A,A233,O:O,"&lt;"&amp;O233)</f>
        <v>2</v>
      </c>
      <c r="I233" s="2">
        <f>_xlfn.AVERAGEIF(A:A,A233,G:G)</f>
        <v>47.64784814814814</v>
      </c>
      <c r="J233" s="2">
        <f t="shared" si="32"/>
        <v>2.814585185185159</v>
      </c>
      <c r="K233" s="2">
        <f t="shared" si="33"/>
        <v>92.81458518518517</v>
      </c>
      <c r="L233" s="2">
        <f t="shared" si="34"/>
        <v>262.13905601451256</v>
      </c>
      <c r="M233" s="2">
        <f>SUMIF(A:A,A233,L:L)</f>
        <v>2259.8089577517517</v>
      </c>
      <c r="N233" s="3">
        <f t="shared" si="35"/>
        <v>0.11600053850362226</v>
      </c>
      <c r="O233" s="7">
        <f t="shared" si="36"/>
        <v>8.620649635766767</v>
      </c>
      <c r="P233" s="3">
        <f t="shared" si="37"/>
        <v>0.11600053850362226</v>
      </c>
      <c r="Q233" s="3">
        <f>IF(ISNUMBER(P233),SUMIF(A:A,A233,P:P),"")</f>
        <v>0.9537543764577219</v>
      </c>
      <c r="R233" s="3">
        <f t="shared" si="38"/>
        <v>0.12162517034464622</v>
      </c>
      <c r="S233" s="8">
        <f t="shared" si="39"/>
        <v>8.221982318021219</v>
      </c>
    </row>
    <row r="234" spans="1:19" ht="15">
      <c r="A234" s="1">
        <v>32</v>
      </c>
      <c r="B234" s="5">
        <v>0.5965277777777778</v>
      </c>
      <c r="C234" s="1" t="s">
        <v>353</v>
      </c>
      <c r="D234" s="1">
        <v>4</v>
      </c>
      <c r="E234" s="1">
        <v>5</v>
      </c>
      <c r="F234" s="1" t="s">
        <v>368</v>
      </c>
      <c r="G234" s="2">
        <v>49.5373666666667</v>
      </c>
      <c r="H234" s="6">
        <f>1+_xlfn.COUNTIFS(A:A,A234,O:O,"&lt;"&amp;O234)</f>
        <v>3</v>
      </c>
      <c r="I234" s="2">
        <f>_xlfn.AVERAGEIF(A:A,A234,G:G)</f>
        <v>47.64784814814814</v>
      </c>
      <c r="J234" s="2">
        <f t="shared" si="32"/>
        <v>1.8895185185185568</v>
      </c>
      <c r="K234" s="2">
        <f t="shared" si="33"/>
        <v>91.88951851851856</v>
      </c>
      <c r="L234" s="2">
        <f t="shared" si="34"/>
        <v>247.98570691853578</v>
      </c>
      <c r="M234" s="2">
        <f>SUMIF(A:A,A234,L:L)</f>
        <v>2259.8089577517517</v>
      </c>
      <c r="N234" s="3">
        <f t="shared" si="35"/>
        <v>0.10973746522593346</v>
      </c>
      <c r="O234" s="7">
        <f t="shared" si="36"/>
        <v>9.112658087565132</v>
      </c>
      <c r="P234" s="3">
        <f t="shared" si="37"/>
        <v>0.10973746522593346</v>
      </c>
      <c r="Q234" s="3">
        <f>IF(ISNUMBER(P234),SUMIF(A:A,A234,P:P),"")</f>
        <v>0.9537543764577219</v>
      </c>
      <c r="R234" s="3">
        <f t="shared" si="38"/>
        <v>0.11505841329242689</v>
      </c>
      <c r="S234" s="8">
        <f t="shared" si="39"/>
        <v>8.691237532178098</v>
      </c>
    </row>
    <row r="235" spans="1:19" ht="15">
      <c r="A235" s="1">
        <v>32</v>
      </c>
      <c r="B235" s="5">
        <v>0.5965277777777778</v>
      </c>
      <c r="C235" s="1" t="s">
        <v>353</v>
      </c>
      <c r="D235" s="1">
        <v>4</v>
      </c>
      <c r="E235" s="1">
        <v>7</v>
      </c>
      <c r="F235" s="1" t="s">
        <v>369</v>
      </c>
      <c r="G235" s="2">
        <v>48.436633333333305</v>
      </c>
      <c r="H235" s="6">
        <f>1+_xlfn.COUNTIFS(A:A,A235,O:O,"&lt;"&amp;O235)</f>
        <v>4</v>
      </c>
      <c r="I235" s="2">
        <f>_xlfn.AVERAGEIF(A:A,A235,G:G)</f>
        <v>47.64784814814814</v>
      </c>
      <c r="J235" s="2">
        <f t="shared" si="32"/>
        <v>0.7887851851851622</v>
      </c>
      <c r="K235" s="2">
        <f t="shared" si="33"/>
        <v>90.78878518518516</v>
      </c>
      <c r="L235" s="2">
        <f t="shared" si="34"/>
        <v>232.13685990306848</v>
      </c>
      <c r="M235" s="2">
        <f>SUMIF(A:A,A235,L:L)</f>
        <v>2259.8089577517517</v>
      </c>
      <c r="N235" s="3">
        <f t="shared" si="35"/>
        <v>0.10272410820692462</v>
      </c>
      <c r="O235" s="7">
        <f t="shared" si="36"/>
        <v>9.73481315589158</v>
      </c>
      <c r="P235" s="3">
        <f t="shared" si="37"/>
        <v>0.10272410820692462</v>
      </c>
      <c r="Q235" s="3">
        <f>IF(ISNUMBER(P235),SUMIF(A:A,A235,P:P),"")</f>
        <v>0.9537543764577219</v>
      </c>
      <c r="R235" s="3">
        <f t="shared" si="38"/>
        <v>0.1077049927555202</v>
      </c>
      <c r="S235" s="8">
        <f t="shared" si="39"/>
        <v>9.284620651429801</v>
      </c>
    </row>
    <row r="236" spans="1:19" ht="15">
      <c r="A236" s="1">
        <v>32</v>
      </c>
      <c r="B236" s="5">
        <v>0.5965277777777778</v>
      </c>
      <c r="C236" s="1" t="s">
        <v>353</v>
      </c>
      <c r="D236" s="1">
        <v>4</v>
      </c>
      <c r="E236" s="1">
        <v>2</v>
      </c>
      <c r="F236" s="1" t="s">
        <v>365</v>
      </c>
      <c r="G236" s="2">
        <v>45.2065</v>
      </c>
      <c r="H236" s="6">
        <f>1+_xlfn.COUNTIFS(A:A,A236,O:O,"&lt;"&amp;O236)</f>
        <v>5</v>
      </c>
      <c r="I236" s="2">
        <f>_xlfn.AVERAGEIF(A:A,A236,G:G)</f>
        <v>47.64784814814814</v>
      </c>
      <c r="J236" s="2">
        <f t="shared" si="32"/>
        <v>-2.441348148148144</v>
      </c>
      <c r="K236" s="2">
        <f t="shared" si="33"/>
        <v>87.55865185185186</v>
      </c>
      <c r="L236" s="2">
        <f t="shared" si="34"/>
        <v>191.23807371672902</v>
      </c>
      <c r="M236" s="2">
        <f>SUMIF(A:A,A236,L:L)</f>
        <v>2259.8089577517517</v>
      </c>
      <c r="N236" s="3">
        <f t="shared" si="35"/>
        <v>0.08462577027174402</v>
      </c>
      <c r="O236" s="7">
        <f t="shared" si="36"/>
        <v>11.81673143758543</v>
      </c>
      <c r="P236" s="3">
        <f t="shared" si="37"/>
        <v>0.08462577027174402</v>
      </c>
      <c r="Q236" s="3">
        <f>IF(ISNUMBER(P236),SUMIF(A:A,A236,P:P),"")</f>
        <v>0.9537543764577219</v>
      </c>
      <c r="R236" s="3">
        <f t="shared" si="38"/>
        <v>0.08872910296469326</v>
      </c>
      <c r="S236" s="8">
        <f t="shared" si="39"/>
        <v>11.27025932402265</v>
      </c>
    </row>
    <row r="237" spans="1:19" ht="15">
      <c r="A237" s="1">
        <v>32</v>
      </c>
      <c r="B237" s="5">
        <v>0.5965277777777778</v>
      </c>
      <c r="C237" s="1" t="s">
        <v>353</v>
      </c>
      <c r="D237" s="1">
        <v>4</v>
      </c>
      <c r="E237" s="1">
        <v>8</v>
      </c>
      <c r="F237" s="1" t="s">
        <v>370</v>
      </c>
      <c r="G237" s="2">
        <v>44.9746666666667</v>
      </c>
      <c r="H237" s="6">
        <f>1+_xlfn.COUNTIFS(A:A,A237,O:O,"&lt;"&amp;O237)</f>
        <v>6</v>
      </c>
      <c r="I237" s="2">
        <f>_xlfn.AVERAGEIF(A:A,A237,G:G)</f>
        <v>47.64784814814814</v>
      </c>
      <c r="J237" s="2">
        <f t="shared" si="32"/>
        <v>-2.6731814814814427</v>
      </c>
      <c r="K237" s="2">
        <f t="shared" si="33"/>
        <v>87.32681851851856</v>
      </c>
      <c r="L237" s="2">
        <f t="shared" si="34"/>
        <v>188.59636777093414</v>
      </c>
      <c r="M237" s="2">
        <f>SUMIF(A:A,A237,L:L)</f>
        <v>2259.8089577517517</v>
      </c>
      <c r="N237" s="3">
        <f t="shared" si="35"/>
        <v>0.08345677501808192</v>
      </c>
      <c r="O237" s="7">
        <f t="shared" si="36"/>
        <v>11.982250689453767</v>
      </c>
      <c r="P237" s="3">
        <f t="shared" si="37"/>
        <v>0.08345677501808192</v>
      </c>
      <c r="Q237" s="3">
        <f>IF(ISNUMBER(P237),SUMIF(A:A,A237,P:P),"")</f>
        <v>0.9537543764577219</v>
      </c>
      <c r="R237" s="3">
        <f t="shared" si="38"/>
        <v>0.08750342549204691</v>
      </c>
      <c r="S237" s="8">
        <f t="shared" si="39"/>
        <v>11.428124034880085</v>
      </c>
    </row>
    <row r="238" spans="1:19" ht="15">
      <c r="A238" s="1">
        <v>32</v>
      </c>
      <c r="B238" s="5">
        <v>0.5965277777777778</v>
      </c>
      <c r="C238" s="1" t="s">
        <v>353</v>
      </c>
      <c r="D238" s="1">
        <v>4</v>
      </c>
      <c r="E238" s="1">
        <v>1</v>
      </c>
      <c r="F238" s="1" t="s">
        <v>364</v>
      </c>
      <c r="G238" s="2">
        <v>44.9479333333333</v>
      </c>
      <c r="H238" s="6">
        <f>1+_xlfn.COUNTIFS(A:A,A238,O:O,"&lt;"&amp;O238)</f>
        <v>7</v>
      </c>
      <c r="I238" s="2">
        <f>_xlfn.AVERAGEIF(A:A,A238,G:G)</f>
        <v>47.64784814814814</v>
      </c>
      <c r="J238" s="2">
        <f t="shared" si="32"/>
        <v>-2.6999148148148393</v>
      </c>
      <c r="K238" s="2">
        <f t="shared" si="33"/>
        <v>87.30008518518517</v>
      </c>
      <c r="L238" s="2">
        <f t="shared" si="34"/>
        <v>188.2941016792406</v>
      </c>
      <c r="M238" s="2">
        <f>SUMIF(A:A,A238,L:L)</f>
        <v>2259.8089577517517</v>
      </c>
      <c r="N238" s="3">
        <f t="shared" si="35"/>
        <v>0.08332301765303711</v>
      </c>
      <c r="O238" s="7">
        <f t="shared" si="36"/>
        <v>12.001485641867534</v>
      </c>
      <c r="P238" s="3">
        <f t="shared" si="37"/>
        <v>0.08332301765303711</v>
      </c>
      <c r="Q238" s="3">
        <f>IF(ISNUMBER(P238),SUMIF(A:A,A238,P:P),"")</f>
        <v>0.9537543764577219</v>
      </c>
      <c r="R238" s="3">
        <f t="shared" si="38"/>
        <v>0.08736318250250322</v>
      </c>
      <c r="S238" s="8">
        <f t="shared" si="39"/>
        <v>11.446469454925673</v>
      </c>
    </row>
    <row r="239" spans="1:19" ht="15">
      <c r="A239" s="1">
        <v>32</v>
      </c>
      <c r="B239" s="5">
        <v>0.5965277777777778</v>
      </c>
      <c r="C239" s="1" t="s">
        <v>353</v>
      </c>
      <c r="D239" s="1">
        <v>4</v>
      </c>
      <c r="E239" s="1">
        <v>3</v>
      </c>
      <c r="F239" s="1" t="s">
        <v>366</v>
      </c>
      <c r="G239" s="2">
        <v>44.1385333333333</v>
      </c>
      <c r="H239" s="6">
        <f>1+_xlfn.COUNTIFS(A:A,A239,O:O,"&lt;"&amp;O239)</f>
        <v>8</v>
      </c>
      <c r="I239" s="2">
        <f>_xlfn.AVERAGEIF(A:A,A239,G:G)</f>
        <v>47.64784814814814</v>
      </c>
      <c r="J239" s="2">
        <f t="shared" si="32"/>
        <v>-3.509314814814843</v>
      </c>
      <c r="K239" s="2">
        <f t="shared" si="33"/>
        <v>86.49068518518516</v>
      </c>
      <c r="L239" s="2">
        <f t="shared" si="34"/>
        <v>179.36827797558306</v>
      </c>
      <c r="M239" s="2">
        <f>SUMIF(A:A,A239,L:L)</f>
        <v>2259.8089577517517</v>
      </c>
      <c r="N239" s="3">
        <f t="shared" si="35"/>
        <v>0.07937320425264344</v>
      </c>
      <c r="O239" s="7">
        <f t="shared" si="36"/>
        <v>12.598710224889228</v>
      </c>
      <c r="P239" s="3">
        <f t="shared" si="37"/>
        <v>0.07937320425264344</v>
      </c>
      <c r="Q239" s="3">
        <f>IF(ISNUMBER(P239),SUMIF(A:A,A239,P:P),"")</f>
        <v>0.9537543764577219</v>
      </c>
      <c r="R239" s="3">
        <f t="shared" si="38"/>
        <v>0.0832218506272426</v>
      </c>
      <c r="S239" s="8">
        <f t="shared" si="39"/>
        <v>12.016075014710749</v>
      </c>
    </row>
    <row r="240" spans="1:19" ht="15">
      <c r="A240" s="1">
        <v>32</v>
      </c>
      <c r="B240" s="5">
        <v>0.5965277777777778</v>
      </c>
      <c r="C240" s="1" t="s">
        <v>353</v>
      </c>
      <c r="D240" s="1">
        <v>4</v>
      </c>
      <c r="E240" s="1">
        <v>10</v>
      </c>
      <c r="F240" s="1" t="s">
        <v>371</v>
      </c>
      <c r="G240" s="2">
        <v>35.1353</v>
      </c>
      <c r="H240" s="6">
        <f>1+_xlfn.COUNTIFS(A:A,A240,O:O,"&lt;"&amp;O240)</f>
        <v>9</v>
      </c>
      <c r="I240" s="2">
        <f>_xlfn.AVERAGEIF(A:A,A240,G:G)</f>
        <v>47.64784814814814</v>
      </c>
      <c r="J240" s="2">
        <f t="shared" si="32"/>
        <v>-12.512548148148142</v>
      </c>
      <c r="K240" s="2">
        <f t="shared" si="33"/>
        <v>77.48745185185186</v>
      </c>
      <c r="L240" s="2">
        <f t="shared" si="34"/>
        <v>104.50627433765548</v>
      </c>
      <c r="M240" s="2">
        <f>SUMIF(A:A,A240,L:L)</f>
        <v>2259.8089577517517</v>
      </c>
      <c r="N240" s="3">
        <f t="shared" si="35"/>
        <v>0.04624562354227816</v>
      </c>
      <c r="O240" s="7">
        <f t="shared" si="36"/>
        <v>21.62366778525088</v>
      </c>
      <c r="P240" s="3">
        <f t="shared" si="37"/>
      </c>
      <c r="Q240" s="3">
        <f>IF(ISNUMBER(P240),SUMIF(A:A,A240,P:P),"")</f>
      </c>
      <c r="R240" s="3">
        <f t="shared" si="38"/>
      </c>
      <c r="S240" s="8">
        <f t="shared" si="39"/>
      </c>
    </row>
    <row r="241" spans="1:19" ht="15">
      <c r="A241" s="1">
        <v>2</v>
      </c>
      <c r="B241" s="5">
        <v>0.6006944444444444</v>
      </c>
      <c r="C241" s="1" t="s">
        <v>21</v>
      </c>
      <c r="D241" s="1">
        <v>2</v>
      </c>
      <c r="E241" s="1">
        <v>1</v>
      </c>
      <c r="F241" s="1" t="s">
        <v>36</v>
      </c>
      <c r="G241" s="2">
        <v>82.7804333333333</v>
      </c>
      <c r="H241" s="6">
        <f>1+_xlfn.COUNTIFS(A:A,A241,O:O,"&lt;"&amp;O241)</f>
        <v>1</v>
      </c>
      <c r="I241" s="2">
        <f>_xlfn.AVERAGEIF(A:A,A241,G:G)</f>
        <v>50.75594583333333</v>
      </c>
      <c r="J241" s="2">
        <f t="shared" si="32"/>
        <v>32.02448749999998</v>
      </c>
      <c r="K241" s="2">
        <f t="shared" si="33"/>
        <v>122.02448749999998</v>
      </c>
      <c r="L241" s="2">
        <f t="shared" si="34"/>
        <v>1512.4244677797415</v>
      </c>
      <c r="M241" s="2">
        <f>SUMIF(A:A,A241,L:L)</f>
        <v>2815.7936831851644</v>
      </c>
      <c r="N241" s="3">
        <f t="shared" si="35"/>
        <v>0.5371219052061087</v>
      </c>
      <c r="O241" s="7">
        <f t="shared" si="36"/>
        <v>1.8617747485392018</v>
      </c>
      <c r="P241" s="3">
        <f t="shared" si="37"/>
        <v>0.5371219052061087</v>
      </c>
      <c r="Q241" s="3">
        <f>IF(ISNUMBER(P241),SUMIF(A:A,A241,P:P),"")</f>
        <v>0.9376563098937737</v>
      </c>
      <c r="R241" s="3">
        <f t="shared" si="38"/>
        <v>0.5728345232028128</v>
      </c>
      <c r="S241" s="8">
        <f t="shared" si="39"/>
        <v>1.7457048405686761</v>
      </c>
    </row>
    <row r="242" spans="1:19" ht="15">
      <c r="A242" s="1">
        <v>2</v>
      </c>
      <c r="B242" s="5">
        <v>0.6006944444444444</v>
      </c>
      <c r="C242" s="1" t="s">
        <v>21</v>
      </c>
      <c r="D242" s="1">
        <v>2</v>
      </c>
      <c r="E242" s="1">
        <v>3</v>
      </c>
      <c r="F242" s="1" t="s">
        <v>38</v>
      </c>
      <c r="G242" s="2">
        <v>55.6534333333334</v>
      </c>
      <c r="H242" s="6">
        <f>1+_xlfn.COUNTIFS(A:A,A242,O:O,"&lt;"&amp;O242)</f>
        <v>2</v>
      </c>
      <c r="I242" s="2">
        <f>_xlfn.AVERAGEIF(A:A,A242,G:G)</f>
        <v>50.75594583333333</v>
      </c>
      <c r="J242" s="2">
        <f t="shared" si="32"/>
        <v>4.897487500000075</v>
      </c>
      <c r="K242" s="2">
        <f t="shared" si="33"/>
        <v>94.89748750000007</v>
      </c>
      <c r="L242" s="2">
        <f t="shared" si="34"/>
        <v>297.0347840623612</v>
      </c>
      <c r="M242" s="2">
        <f>SUMIF(A:A,A242,L:L)</f>
        <v>2815.7936831851644</v>
      </c>
      <c r="N242" s="3">
        <f t="shared" si="35"/>
        <v>0.10548883103053273</v>
      </c>
      <c r="O242" s="7">
        <f t="shared" si="36"/>
        <v>9.479676570788424</v>
      </c>
      <c r="P242" s="3">
        <f t="shared" si="37"/>
        <v>0.10548883103053273</v>
      </c>
      <c r="Q242" s="3">
        <f>IF(ISNUMBER(P242),SUMIF(A:A,A242,P:P),"")</f>
        <v>0.9376563098937737</v>
      </c>
      <c r="R242" s="3">
        <f t="shared" si="38"/>
        <v>0.11250266213478954</v>
      </c>
      <c r="S242" s="8">
        <f t="shared" si="39"/>
        <v>8.888678552351935</v>
      </c>
    </row>
    <row r="243" spans="1:19" ht="15">
      <c r="A243" s="1">
        <v>2</v>
      </c>
      <c r="B243" s="5">
        <v>0.6006944444444444</v>
      </c>
      <c r="C243" s="1" t="s">
        <v>21</v>
      </c>
      <c r="D243" s="1">
        <v>2</v>
      </c>
      <c r="E243" s="1">
        <v>2</v>
      </c>
      <c r="F243" s="1" t="s">
        <v>37</v>
      </c>
      <c r="G243" s="2">
        <v>52.8077666666667</v>
      </c>
      <c r="H243" s="6">
        <f>1+_xlfn.COUNTIFS(A:A,A243,O:O,"&lt;"&amp;O243)</f>
        <v>3</v>
      </c>
      <c r="I243" s="2">
        <f>_xlfn.AVERAGEIF(A:A,A243,G:G)</f>
        <v>50.75594583333333</v>
      </c>
      <c r="J243" s="2">
        <f t="shared" si="32"/>
        <v>2.051820833333373</v>
      </c>
      <c r="K243" s="2">
        <f t="shared" si="33"/>
        <v>92.05182083333338</v>
      </c>
      <c r="L243" s="2">
        <f t="shared" si="34"/>
        <v>250.4124228459754</v>
      </c>
      <c r="M243" s="2">
        <f>SUMIF(A:A,A243,L:L)</f>
        <v>2815.7936831851644</v>
      </c>
      <c r="N243" s="3">
        <f t="shared" si="35"/>
        <v>0.08893138170645881</v>
      </c>
      <c r="O243" s="7">
        <f t="shared" si="36"/>
        <v>11.244624572468249</v>
      </c>
      <c r="P243" s="3">
        <f t="shared" si="37"/>
        <v>0.08893138170645881</v>
      </c>
      <c r="Q243" s="3">
        <f>IF(ISNUMBER(P243),SUMIF(A:A,A243,P:P),"")</f>
        <v>0.9376563098937737</v>
      </c>
      <c r="R243" s="3">
        <f t="shared" si="38"/>
        <v>0.09484432703975915</v>
      </c>
      <c r="S243" s="8">
        <f t="shared" si="39"/>
        <v>10.543593182761429</v>
      </c>
    </row>
    <row r="244" spans="1:19" ht="15">
      <c r="A244" s="1">
        <v>2</v>
      </c>
      <c r="B244" s="5">
        <v>0.6006944444444444</v>
      </c>
      <c r="C244" s="1" t="s">
        <v>21</v>
      </c>
      <c r="D244" s="1">
        <v>2</v>
      </c>
      <c r="E244" s="1">
        <v>4</v>
      </c>
      <c r="F244" s="1" t="s">
        <v>39</v>
      </c>
      <c r="G244" s="2">
        <v>51.266833333333295</v>
      </c>
      <c r="H244" s="6">
        <f>1+_xlfn.COUNTIFS(A:A,A244,O:O,"&lt;"&amp;O244)</f>
        <v>4</v>
      </c>
      <c r="I244" s="2">
        <f>_xlfn.AVERAGEIF(A:A,A244,G:G)</f>
        <v>50.75594583333333</v>
      </c>
      <c r="J244" s="2">
        <f t="shared" si="32"/>
        <v>0.5108874999999671</v>
      </c>
      <c r="K244" s="2">
        <f t="shared" si="33"/>
        <v>90.51088749999997</v>
      </c>
      <c r="L244" s="2">
        <f t="shared" si="34"/>
        <v>228.2983326088768</v>
      </c>
      <c r="M244" s="2">
        <f>SUMIF(A:A,A244,L:L)</f>
        <v>2815.7936831851644</v>
      </c>
      <c r="N244" s="3">
        <f t="shared" si="35"/>
        <v>0.08107779130700751</v>
      </c>
      <c r="O244" s="7">
        <f t="shared" si="36"/>
        <v>12.333833764827416</v>
      </c>
      <c r="P244" s="3">
        <f t="shared" si="37"/>
        <v>0.08107779130700751</v>
      </c>
      <c r="Q244" s="3">
        <f>IF(ISNUMBER(P244),SUMIF(A:A,A244,P:P),"")</f>
        <v>0.9376563098937737</v>
      </c>
      <c r="R244" s="3">
        <f t="shared" si="38"/>
        <v>0.08646856044321054</v>
      </c>
      <c r="S244" s="8">
        <f t="shared" si="39"/>
        <v>11.564897054771304</v>
      </c>
    </row>
    <row r="245" spans="1:19" ht="15">
      <c r="A245" s="1">
        <v>2</v>
      </c>
      <c r="B245" s="5">
        <v>0.6006944444444444</v>
      </c>
      <c r="C245" s="1" t="s">
        <v>21</v>
      </c>
      <c r="D245" s="1">
        <v>2</v>
      </c>
      <c r="E245" s="1">
        <v>6</v>
      </c>
      <c r="F245" s="1" t="s">
        <v>41</v>
      </c>
      <c r="G245" s="2">
        <v>49.6441333333333</v>
      </c>
      <c r="H245" s="6">
        <f>1+_xlfn.COUNTIFS(A:A,A245,O:O,"&lt;"&amp;O245)</f>
        <v>5</v>
      </c>
      <c r="I245" s="2">
        <f>_xlfn.AVERAGEIF(A:A,A245,G:G)</f>
        <v>50.75594583333333</v>
      </c>
      <c r="J245" s="2">
        <f t="shared" si="32"/>
        <v>-1.1118125000000276</v>
      </c>
      <c r="K245" s="2">
        <f t="shared" si="33"/>
        <v>88.88818749999997</v>
      </c>
      <c r="L245" s="2">
        <f t="shared" si="34"/>
        <v>207.11853246818615</v>
      </c>
      <c r="M245" s="2">
        <f>SUMIF(A:A,A245,L:L)</f>
        <v>2815.7936831851644</v>
      </c>
      <c r="N245" s="3">
        <f t="shared" si="35"/>
        <v>0.07355600437099433</v>
      </c>
      <c r="O245" s="7">
        <f t="shared" si="36"/>
        <v>13.595083209744526</v>
      </c>
      <c r="P245" s="3">
        <f t="shared" si="37"/>
        <v>0.07355600437099433</v>
      </c>
      <c r="Q245" s="3">
        <f>IF(ISNUMBER(P245),SUMIF(A:A,A245,P:P),"")</f>
        <v>0.9376563098937737</v>
      </c>
      <c r="R245" s="3">
        <f t="shared" si="38"/>
        <v>0.07844665854093963</v>
      </c>
      <c r="S245" s="8">
        <f t="shared" si="39"/>
        <v>12.747515555147851</v>
      </c>
    </row>
    <row r="246" spans="1:19" ht="15">
      <c r="A246" s="1">
        <v>2</v>
      </c>
      <c r="B246" s="5">
        <v>0.6006944444444444</v>
      </c>
      <c r="C246" s="1" t="s">
        <v>21</v>
      </c>
      <c r="D246" s="1">
        <v>2</v>
      </c>
      <c r="E246" s="1">
        <v>8</v>
      </c>
      <c r="F246" s="1" t="s">
        <v>43</v>
      </c>
      <c r="G246" s="2">
        <v>43.6967</v>
      </c>
      <c r="H246" s="6">
        <f>1+_xlfn.COUNTIFS(A:A,A246,O:O,"&lt;"&amp;O246)</f>
        <v>6</v>
      </c>
      <c r="I246" s="2">
        <f>_xlfn.AVERAGEIF(A:A,A246,G:G)</f>
        <v>50.75594583333333</v>
      </c>
      <c r="J246" s="2">
        <f t="shared" si="32"/>
        <v>-7.059245833333328</v>
      </c>
      <c r="K246" s="2">
        <f t="shared" si="33"/>
        <v>82.94075416666666</v>
      </c>
      <c r="L246" s="2">
        <f t="shared" si="34"/>
        <v>144.95817463245746</v>
      </c>
      <c r="M246" s="2">
        <f>SUMIF(A:A,A246,L:L)</f>
        <v>2815.7936831851644</v>
      </c>
      <c r="N246" s="3">
        <f t="shared" si="35"/>
        <v>0.05148039627267149</v>
      </c>
      <c r="O246" s="7">
        <f t="shared" si="36"/>
        <v>19.424869900056553</v>
      </c>
      <c r="P246" s="3">
        <f t="shared" si="37"/>
        <v>0.05148039627267149</v>
      </c>
      <c r="Q246" s="3">
        <f>IF(ISNUMBER(P246),SUMIF(A:A,A246,P:P),"")</f>
        <v>0.9376563098937737</v>
      </c>
      <c r="R246" s="3">
        <f t="shared" si="38"/>
        <v>0.0549032686384883</v>
      </c>
      <c r="S246" s="8">
        <f t="shared" si="39"/>
        <v>18.213851830653663</v>
      </c>
    </row>
    <row r="247" spans="1:19" ht="15">
      <c r="A247" s="1">
        <v>2</v>
      </c>
      <c r="B247" s="5">
        <v>0.6006944444444444</v>
      </c>
      <c r="C247" s="1" t="s">
        <v>21</v>
      </c>
      <c r="D247" s="1">
        <v>2</v>
      </c>
      <c r="E247" s="1">
        <v>5</v>
      </c>
      <c r="F247" s="1" t="s">
        <v>40</v>
      </c>
      <c r="G247" s="2">
        <v>37.9113333333333</v>
      </c>
      <c r="H247" s="6">
        <f>1+_xlfn.COUNTIFS(A:A,A247,O:O,"&lt;"&amp;O247)</f>
        <v>7</v>
      </c>
      <c r="I247" s="2">
        <f>_xlfn.AVERAGEIF(A:A,A247,G:G)</f>
        <v>50.75594583333333</v>
      </c>
      <c r="J247" s="2">
        <f t="shared" si="32"/>
        <v>-12.844612500000025</v>
      </c>
      <c r="K247" s="2">
        <f t="shared" si="33"/>
        <v>77.15538749999997</v>
      </c>
      <c r="L247" s="2">
        <f t="shared" si="34"/>
        <v>102.44471118754869</v>
      </c>
      <c r="M247" s="2">
        <f>SUMIF(A:A,A247,L:L)</f>
        <v>2815.7936831851644</v>
      </c>
      <c r="N247" s="3">
        <f t="shared" si="35"/>
        <v>0.03638217948967961</v>
      </c>
      <c r="O247" s="7">
        <f t="shared" si="36"/>
        <v>27.48598390823909</v>
      </c>
      <c r="P247" s="3">
        <f t="shared" si="37"/>
      </c>
      <c r="Q247" s="3">
        <f>IF(ISNUMBER(P247),SUMIF(A:A,A247,P:P),"")</f>
      </c>
      <c r="R247" s="3">
        <f t="shared" si="38"/>
      </c>
      <c r="S247" s="8">
        <f t="shared" si="39"/>
      </c>
    </row>
    <row r="248" spans="1:19" ht="15">
      <c r="A248" s="1">
        <v>2</v>
      </c>
      <c r="B248" s="5">
        <v>0.6006944444444444</v>
      </c>
      <c r="C248" s="1" t="s">
        <v>21</v>
      </c>
      <c r="D248" s="1">
        <v>2</v>
      </c>
      <c r="E248" s="1">
        <v>7</v>
      </c>
      <c r="F248" s="1" t="s">
        <v>42</v>
      </c>
      <c r="G248" s="2">
        <v>32.2869333333333</v>
      </c>
      <c r="H248" s="6">
        <f>1+_xlfn.COUNTIFS(A:A,A248,O:O,"&lt;"&amp;O248)</f>
        <v>8</v>
      </c>
      <c r="I248" s="2">
        <f>_xlfn.AVERAGEIF(A:A,A248,G:G)</f>
        <v>50.75594583333333</v>
      </c>
      <c r="J248" s="2">
        <f t="shared" si="32"/>
        <v>-18.469012500000026</v>
      </c>
      <c r="K248" s="2">
        <f t="shared" si="33"/>
        <v>71.53098749999998</v>
      </c>
      <c r="L248" s="2">
        <f t="shared" si="34"/>
        <v>73.10225760001669</v>
      </c>
      <c r="M248" s="2">
        <f>SUMIF(A:A,A248,L:L)</f>
        <v>2815.7936831851644</v>
      </c>
      <c r="N248" s="3">
        <f t="shared" si="35"/>
        <v>0.025961510616546668</v>
      </c>
      <c r="O248" s="7">
        <f t="shared" si="36"/>
        <v>38.518559831516356</v>
      </c>
      <c r="P248" s="3">
        <f t="shared" si="37"/>
      </c>
      <c r="Q248" s="3">
        <f>IF(ISNUMBER(P248),SUMIF(A:A,A248,P:P),"")</f>
      </c>
      <c r="R248" s="3">
        <f t="shared" si="38"/>
      </c>
      <c r="S248" s="8">
        <f t="shared" si="39"/>
      </c>
    </row>
    <row r="249" spans="1:19" ht="15">
      <c r="A249" s="1">
        <v>39</v>
      </c>
      <c r="B249" s="5">
        <v>0.6020833333333333</v>
      </c>
      <c r="C249" s="1" t="s">
        <v>405</v>
      </c>
      <c r="D249" s="1">
        <v>5</v>
      </c>
      <c r="E249" s="1">
        <v>3</v>
      </c>
      <c r="F249" s="1" t="s">
        <v>443</v>
      </c>
      <c r="G249" s="2">
        <v>73.97846666666669</v>
      </c>
      <c r="H249" s="6">
        <f>1+_xlfn.COUNTIFS(A:A,A249,O:O,"&lt;"&amp;O249)</f>
        <v>1</v>
      </c>
      <c r="I249" s="2">
        <f>_xlfn.AVERAGEIF(A:A,A249,G:G)</f>
        <v>45.68677575757575</v>
      </c>
      <c r="J249" s="2">
        <f t="shared" si="32"/>
        <v>28.29169090909094</v>
      </c>
      <c r="K249" s="2">
        <f t="shared" si="33"/>
        <v>118.29169090909093</v>
      </c>
      <c r="L249" s="2">
        <f t="shared" si="34"/>
        <v>1208.9426995100914</v>
      </c>
      <c r="M249" s="2">
        <f>SUMIF(A:A,A249,L:L)</f>
        <v>3365.60028775918</v>
      </c>
      <c r="N249" s="3">
        <f t="shared" si="35"/>
        <v>0.35920566797758585</v>
      </c>
      <c r="O249" s="7">
        <f t="shared" si="36"/>
        <v>2.7839204365294123</v>
      </c>
      <c r="P249" s="3">
        <f t="shared" si="37"/>
        <v>0.35920566797758585</v>
      </c>
      <c r="Q249" s="3">
        <f>IF(ISNUMBER(P249),SUMIF(A:A,A249,P:P),"")</f>
        <v>0.912851844651662</v>
      </c>
      <c r="R249" s="3">
        <f t="shared" si="38"/>
        <v>0.393498320764917</v>
      </c>
      <c r="S249" s="8">
        <f t="shared" si="39"/>
        <v>2.5413069058493343</v>
      </c>
    </row>
    <row r="250" spans="1:19" ht="15">
      <c r="A250" s="1">
        <v>39</v>
      </c>
      <c r="B250" s="5">
        <v>0.6020833333333333</v>
      </c>
      <c r="C250" s="1" t="s">
        <v>405</v>
      </c>
      <c r="D250" s="1">
        <v>5</v>
      </c>
      <c r="E250" s="1">
        <v>1</v>
      </c>
      <c r="F250" s="1" t="s">
        <v>442</v>
      </c>
      <c r="G250" s="2">
        <v>57.19610000000001</v>
      </c>
      <c r="H250" s="6">
        <f>1+_xlfn.COUNTIFS(A:A,A250,O:O,"&lt;"&amp;O250)</f>
        <v>2</v>
      </c>
      <c r="I250" s="2">
        <f>_xlfn.AVERAGEIF(A:A,A250,G:G)</f>
        <v>45.68677575757575</v>
      </c>
      <c r="J250" s="2">
        <f t="shared" si="32"/>
        <v>11.509324242424256</v>
      </c>
      <c r="K250" s="2">
        <f t="shared" si="33"/>
        <v>101.50932424242426</v>
      </c>
      <c r="L250" s="2">
        <f t="shared" si="34"/>
        <v>441.66843545389054</v>
      </c>
      <c r="M250" s="2">
        <f>SUMIF(A:A,A250,L:L)</f>
        <v>3365.60028775918</v>
      </c>
      <c r="N250" s="3">
        <f t="shared" si="35"/>
        <v>0.13123021086617323</v>
      </c>
      <c r="O250" s="7">
        <f t="shared" si="36"/>
        <v>7.620196549251805</v>
      </c>
      <c r="P250" s="3">
        <f t="shared" si="37"/>
        <v>0.13123021086617323</v>
      </c>
      <c r="Q250" s="3">
        <f>IF(ISNUMBER(P250),SUMIF(A:A,A250,P:P),"")</f>
        <v>0.912851844651662</v>
      </c>
      <c r="R250" s="3">
        <f t="shared" si="38"/>
        <v>0.1437584988572267</v>
      </c>
      <c r="S250" s="8">
        <f t="shared" si="39"/>
        <v>6.95611047659274</v>
      </c>
    </row>
    <row r="251" spans="1:19" ht="15">
      <c r="A251" s="1">
        <v>39</v>
      </c>
      <c r="B251" s="5">
        <v>0.6020833333333333</v>
      </c>
      <c r="C251" s="1" t="s">
        <v>405</v>
      </c>
      <c r="D251" s="1">
        <v>5</v>
      </c>
      <c r="E251" s="1">
        <v>14</v>
      </c>
      <c r="F251" s="1" t="s">
        <v>452</v>
      </c>
      <c r="G251" s="2">
        <v>49.729099999999995</v>
      </c>
      <c r="H251" s="6">
        <f>1+_xlfn.COUNTIFS(A:A,A251,O:O,"&lt;"&amp;O251)</f>
        <v>3</v>
      </c>
      <c r="I251" s="2">
        <f>_xlfn.AVERAGEIF(A:A,A251,G:G)</f>
        <v>45.68677575757575</v>
      </c>
      <c r="J251" s="2">
        <f t="shared" si="32"/>
        <v>4.042324242424243</v>
      </c>
      <c r="K251" s="2">
        <f t="shared" si="33"/>
        <v>94.04232424242424</v>
      </c>
      <c r="L251" s="2">
        <f t="shared" si="34"/>
        <v>282.178388576331</v>
      </c>
      <c r="M251" s="2">
        <f>SUMIF(A:A,A251,L:L)</f>
        <v>3365.60028775918</v>
      </c>
      <c r="N251" s="3">
        <f t="shared" si="35"/>
        <v>0.08384191955373453</v>
      </c>
      <c r="O251" s="7">
        <f t="shared" si="36"/>
        <v>11.927207837352734</v>
      </c>
      <c r="P251" s="3">
        <f t="shared" si="37"/>
        <v>0.08384191955373453</v>
      </c>
      <c r="Q251" s="3">
        <f>IF(ISNUMBER(P251),SUMIF(A:A,A251,P:P),"")</f>
        <v>0.912851844651662</v>
      </c>
      <c r="R251" s="3">
        <f t="shared" si="38"/>
        <v>0.09184614134808265</v>
      </c>
      <c r="S251" s="8">
        <f t="shared" si="39"/>
        <v>10.887773675871204</v>
      </c>
    </row>
    <row r="252" spans="1:19" ht="15">
      <c r="A252" s="1">
        <v>39</v>
      </c>
      <c r="B252" s="5">
        <v>0.6020833333333333</v>
      </c>
      <c r="C252" s="1" t="s">
        <v>405</v>
      </c>
      <c r="D252" s="1">
        <v>5</v>
      </c>
      <c r="E252" s="1">
        <v>9</v>
      </c>
      <c r="F252" s="1" t="s">
        <v>447</v>
      </c>
      <c r="G252" s="2">
        <v>48.8219666666667</v>
      </c>
      <c r="H252" s="6">
        <f>1+_xlfn.COUNTIFS(A:A,A252,O:O,"&lt;"&amp;O252)</f>
        <v>4</v>
      </c>
      <c r="I252" s="2">
        <f>_xlfn.AVERAGEIF(A:A,A252,G:G)</f>
        <v>45.68677575757575</v>
      </c>
      <c r="J252" s="2">
        <f t="shared" si="32"/>
        <v>3.1351909090909444</v>
      </c>
      <c r="K252" s="2">
        <f t="shared" si="33"/>
        <v>93.13519090909094</v>
      </c>
      <c r="L252" s="2">
        <f t="shared" si="34"/>
        <v>267.2304659790524</v>
      </c>
      <c r="M252" s="2">
        <f>SUMIF(A:A,A252,L:L)</f>
        <v>3365.60028775918</v>
      </c>
      <c r="N252" s="3">
        <f t="shared" si="35"/>
        <v>0.07940053575315525</v>
      </c>
      <c r="O252" s="7">
        <f t="shared" si="36"/>
        <v>12.594373457489693</v>
      </c>
      <c r="P252" s="3">
        <f t="shared" si="37"/>
        <v>0.07940053575315525</v>
      </c>
      <c r="Q252" s="3">
        <f>IF(ISNUMBER(P252),SUMIF(A:A,A252,P:P),"")</f>
        <v>0.912851844651662</v>
      </c>
      <c r="R252" s="3">
        <f t="shared" si="38"/>
        <v>0.08698074744369275</v>
      </c>
      <c r="S252" s="8">
        <f t="shared" si="39"/>
        <v>11.496797042901397</v>
      </c>
    </row>
    <row r="253" spans="1:19" ht="15">
      <c r="A253" s="1">
        <v>39</v>
      </c>
      <c r="B253" s="5">
        <v>0.6020833333333333</v>
      </c>
      <c r="C253" s="1" t="s">
        <v>405</v>
      </c>
      <c r="D253" s="1">
        <v>5</v>
      </c>
      <c r="E253" s="1">
        <v>8</v>
      </c>
      <c r="F253" s="1" t="s">
        <v>446</v>
      </c>
      <c r="G253" s="2">
        <v>47.7996666666667</v>
      </c>
      <c r="H253" s="6">
        <f>1+_xlfn.COUNTIFS(A:A,A253,O:O,"&lt;"&amp;O253)</f>
        <v>5</v>
      </c>
      <c r="I253" s="2">
        <f>_xlfn.AVERAGEIF(A:A,A253,G:G)</f>
        <v>45.68677575757575</v>
      </c>
      <c r="J253" s="2">
        <f t="shared" si="32"/>
        <v>2.1128909090909502</v>
      </c>
      <c r="K253" s="2">
        <f t="shared" si="33"/>
        <v>92.11289090909095</v>
      </c>
      <c r="L253" s="2">
        <f t="shared" si="34"/>
        <v>251.331668307192</v>
      </c>
      <c r="M253" s="2">
        <f>SUMIF(A:A,A253,L:L)</f>
        <v>3365.60028775918</v>
      </c>
      <c r="N253" s="3">
        <f t="shared" si="35"/>
        <v>0.07467662432205485</v>
      </c>
      <c r="O253" s="7">
        <f t="shared" si="36"/>
        <v>13.391071290091267</v>
      </c>
      <c r="P253" s="3">
        <f t="shared" si="37"/>
        <v>0.07467662432205485</v>
      </c>
      <c r="Q253" s="3">
        <f>IF(ISNUMBER(P253),SUMIF(A:A,A253,P:P),"")</f>
        <v>0.912851844651662</v>
      </c>
      <c r="R253" s="3">
        <f t="shared" si="38"/>
        <v>0.08180585355617147</v>
      </c>
      <c r="S253" s="8">
        <f t="shared" si="39"/>
        <v>12.224064129021725</v>
      </c>
    </row>
    <row r="254" spans="1:19" ht="15">
      <c r="A254" s="1">
        <v>39</v>
      </c>
      <c r="B254" s="5">
        <v>0.6020833333333333</v>
      </c>
      <c r="C254" s="1" t="s">
        <v>405</v>
      </c>
      <c r="D254" s="1">
        <v>5</v>
      </c>
      <c r="E254" s="1">
        <v>6</v>
      </c>
      <c r="F254" s="1" t="s">
        <v>444</v>
      </c>
      <c r="G254" s="2">
        <v>45.3862666666666</v>
      </c>
      <c r="H254" s="6">
        <f>1+_xlfn.COUNTIFS(A:A,A254,O:O,"&lt;"&amp;O254)</f>
        <v>7</v>
      </c>
      <c r="I254" s="2">
        <f>_xlfn.AVERAGEIF(A:A,A254,G:G)</f>
        <v>45.68677575757575</v>
      </c>
      <c r="J254" s="2">
        <f t="shared" si="32"/>
        <v>-0.3005090909091521</v>
      </c>
      <c r="K254" s="2">
        <f t="shared" si="33"/>
        <v>89.69949090909085</v>
      </c>
      <c r="L254" s="2">
        <f t="shared" si="34"/>
        <v>217.45011209589606</v>
      </c>
      <c r="M254" s="2">
        <f>SUMIF(A:A,A254,L:L)</f>
        <v>3365.60028775918</v>
      </c>
      <c r="N254" s="3">
        <f t="shared" si="35"/>
        <v>0.06460960705487537</v>
      </c>
      <c r="O254" s="7">
        <f t="shared" si="36"/>
        <v>15.477574397731013</v>
      </c>
      <c r="P254" s="3">
        <f t="shared" si="37"/>
        <v>0.06460960705487537</v>
      </c>
      <c r="Q254" s="3">
        <f>IF(ISNUMBER(P254),SUMIF(A:A,A254,P:P),"")</f>
        <v>0.912851844651662</v>
      </c>
      <c r="R254" s="3">
        <f t="shared" si="38"/>
        <v>0.07077775811422055</v>
      </c>
      <c r="S254" s="8">
        <f t="shared" si="39"/>
        <v>14.128732339702092</v>
      </c>
    </row>
    <row r="255" spans="1:19" ht="15">
      <c r="A255" s="1">
        <v>39</v>
      </c>
      <c r="B255" s="5">
        <v>0.6020833333333333</v>
      </c>
      <c r="C255" s="1" t="s">
        <v>405</v>
      </c>
      <c r="D255" s="1">
        <v>5</v>
      </c>
      <c r="E255" s="1">
        <v>7</v>
      </c>
      <c r="F255" s="1" t="s">
        <v>445</v>
      </c>
      <c r="G255" s="2">
        <v>41.5304</v>
      </c>
      <c r="H255" s="6">
        <f>1+_xlfn.COUNTIFS(A:A,A255,O:O,"&lt;"&amp;O255)</f>
        <v>8</v>
      </c>
      <c r="I255" s="2">
        <f>_xlfn.AVERAGEIF(A:A,A255,G:G)</f>
        <v>45.68677575757575</v>
      </c>
      <c r="J255" s="2">
        <f t="shared" si="32"/>
        <v>-4.156375757575752</v>
      </c>
      <c r="K255" s="2">
        <f t="shared" si="33"/>
        <v>85.84362424242426</v>
      </c>
      <c r="L255" s="2">
        <f t="shared" si="34"/>
        <v>172.53799180085906</v>
      </c>
      <c r="M255" s="2">
        <f>SUMIF(A:A,A255,L:L)</f>
        <v>3365.60028775918</v>
      </c>
      <c r="N255" s="3">
        <f t="shared" si="35"/>
        <v>0.051265146496566</v>
      </c>
      <c r="O255" s="7">
        <f t="shared" si="36"/>
        <v>19.50643016434148</v>
      </c>
      <c r="P255" s="3">
        <f t="shared" si="37"/>
        <v>0.051265146496566</v>
      </c>
      <c r="Q255" s="3">
        <f>IF(ISNUMBER(P255),SUMIF(A:A,A255,P:P),"")</f>
        <v>0.912851844651662</v>
      </c>
      <c r="R255" s="3">
        <f t="shared" si="38"/>
        <v>0.05615932836957615</v>
      </c>
      <c r="S255" s="8">
        <f t="shared" si="39"/>
        <v>17.806480758087943</v>
      </c>
    </row>
    <row r="256" spans="1:19" ht="15">
      <c r="A256" s="1">
        <v>39</v>
      </c>
      <c r="B256" s="5">
        <v>0.6020833333333333</v>
      </c>
      <c r="C256" s="1" t="s">
        <v>405</v>
      </c>
      <c r="D256" s="1">
        <v>5</v>
      </c>
      <c r="E256" s="1">
        <v>10</v>
      </c>
      <c r="F256" s="1" t="s">
        <v>448</v>
      </c>
      <c r="G256" s="2">
        <v>46.390466666666605</v>
      </c>
      <c r="H256" s="6">
        <f>1+_xlfn.COUNTIFS(A:A,A256,O:O,"&lt;"&amp;O256)</f>
        <v>6</v>
      </c>
      <c r="I256" s="2">
        <f>_xlfn.AVERAGEIF(A:A,A256,G:G)</f>
        <v>45.68677575757575</v>
      </c>
      <c r="J256" s="2">
        <f t="shared" si="32"/>
        <v>0.7036909090908523</v>
      </c>
      <c r="K256" s="2">
        <f t="shared" si="33"/>
        <v>90.70369090909085</v>
      </c>
      <c r="L256" s="2">
        <f t="shared" si="34"/>
        <v>230.95466931781903</v>
      </c>
      <c r="M256" s="2">
        <f>SUMIF(A:A,A256,L:L)</f>
        <v>3365.60028775918</v>
      </c>
      <c r="N256" s="3">
        <f t="shared" si="35"/>
        <v>0.06862213262751676</v>
      </c>
      <c r="O256" s="7">
        <f t="shared" si="36"/>
        <v>14.572557886360565</v>
      </c>
      <c r="P256" s="3">
        <f t="shared" si="37"/>
        <v>0.06862213262751676</v>
      </c>
      <c r="Q256" s="3">
        <f>IF(ISNUMBER(P256),SUMIF(A:A,A256,P:P),"")</f>
        <v>0.912851844651662</v>
      </c>
      <c r="R256" s="3">
        <f t="shared" si="38"/>
        <v>0.07517335154611261</v>
      </c>
      <c r="S256" s="8">
        <f t="shared" si="39"/>
        <v>13.302586347857366</v>
      </c>
    </row>
    <row r="257" spans="1:19" ht="15">
      <c r="A257" s="1">
        <v>39</v>
      </c>
      <c r="B257" s="5">
        <v>0.6020833333333333</v>
      </c>
      <c r="C257" s="1" t="s">
        <v>405</v>
      </c>
      <c r="D257" s="1">
        <v>5</v>
      </c>
      <c r="E257" s="1">
        <v>11</v>
      </c>
      <c r="F257" s="1" t="s">
        <v>449</v>
      </c>
      <c r="G257" s="2">
        <v>40.1814333333333</v>
      </c>
      <c r="H257" s="6">
        <f>1+_xlfn.COUNTIFS(A:A,A257,O:O,"&lt;"&amp;O257)</f>
        <v>9</v>
      </c>
      <c r="I257" s="2">
        <f>_xlfn.AVERAGEIF(A:A,A257,G:G)</f>
        <v>45.68677575757575</v>
      </c>
      <c r="J257" s="2">
        <f t="shared" si="32"/>
        <v>-5.50534242424245</v>
      </c>
      <c r="K257" s="2">
        <f t="shared" si="33"/>
        <v>84.49465757575754</v>
      </c>
      <c r="L257" s="2">
        <f t="shared" si="34"/>
        <v>159.12331291284528</v>
      </c>
      <c r="M257" s="2">
        <f>SUMIF(A:A,A257,L:L)</f>
        <v>3365.60028775918</v>
      </c>
      <c r="N257" s="3">
        <f t="shared" si="35"/>
        <v>0.04727932591745461</v>
      </c>
      <c r="O257" s="7">
        <f t="shared" si="36"/>
        <v>21.150893770057316</v>
      </c>
      <c r="P257" s="3">
        <f t="shared" si="37"/>
      </c>
      <c r="Q257" s="3">
        <f>IF(ISNUMBER(P257),SUMIF(A:A,A257,P:P),"")</f>
      </c>
      <c r="R257" s="3">
        <f t="shared" si="38"/>
      </c>
      <c r="S257" s="8">
        <f t="shared" si="39"/>
      </c>
    </row>
    <row r="258" spans="1:19" ht="15">
      <c r="A258" s="1">
        <v>39</v>
      </c>
      <c r="B258" s="5">
        <v>0.6020833333333333</v>
      </c>
      <c r="C258" s="1" t="s">
        <v>405</v>
      </c>
      <c r="D258" s="1">
        <v>5</v>
      </c>
      <c r="E258" s="1">
        <v>12</v>
      </c>
      <c r="F258" s="1" t="s">
        <v>450</v>
      </c>
      <c r="G258" s="2">
        <v>25.009900000000002</v>
      </c>
      <c r="H258" s="6">
        <f>1+_xlfn.COUNTIFS(A:A,A258,O:O,"&lt;"&amp;O258)</f>
        <v>11</v>
      </c>
      <c r="I258" s="2">
        <f>_xlfn.AVERAGEIF(A:A,A258,G:G)</f>
        <v>45.68677575757575</v>
      </c>
      <c r="J258" s="2">
        <f t="shared" si="32"/>
        <v>-20.67687575757575</v>
      </c>
      <c r="K258" s="2">
        <f t="shared" si="33"/>
        <v>69.32312424242426</v>
      </c>
      <c r="L258" s="2">
        <f t="shared" si="34"/>
        <v>64.03228789774829</v>
      </c>
      <c r="M258" s="2">
        <f>SUMIF(A:A,A258,L:L)</f>
        <v>3365.60028775918</v>
      </c>
      <c r="N258" s="3">
        <f t="shared" si="35"/>
        <v>0.019025517715409113</v>
      </c>
      <c r="O258" s="7">
        <f t="shared" si="36"/>
        <v>52.560987561987965</v>
      </c>
      <c r="P258" s="3">
        <f t="shared" si="37"/>
      </c>
      <c r="Q258" s="3">
        <f>IF(ISNUMBER(P258),SUMIF(A:A,A258,P:P),"")</f>
      </c>
      <c r="R258" s="3">
        <f t="shared" si="38"/>
      </c>
      <c r="S258" s="8">
        <f t="shared" si="39"/>
      </c>
    </row>
    <row r="259" spans="1:19" ht="15">
      <c r="A259" s="1">
        <v>39</v>
      </c>
      <c r="B259" s="5">
        <v>0.6020833333333333</v>
      </c>
      <c r="C259" s="1" t="s">
        <v>405</v>
      </c>
      <c r="D259" s="1">
        <v>5</v>
      </c>
      <c r="E259" s="1">
        <v>13</v>
      </c>
      <c r="F259" s="1" t="s">
        <v>451</v>
      </c>
      <c r="G259" s="2">
        <v>26.5307666666667</v>
      </c>
      <c r="H259" s="6">
        <f>1+_xlfn.COUNTIFS(A:A,A259,O:O,"&lt;"&amp;O259)</f>
        <v>10</v>
      </c>
      <c r="I259" s="2">
        <f>_xlfn.AVERAGEIF(A:A,A259,G:G)</f>
        <v>45.68677575757575</v>
      </c>
      <c r="J259" s="2">
        <f t="shared" si="32"/>
        <v>-19.156009090909052</v>
      </c>
      <c r="K259" s="2">
        <f t="shared" si="33"/>
        <v>70.84399090909095</v>
      </c>
      <c r="L259" s="2">
        <f t="shared" si="34"/>
        <v>70.1502559074554</v>
      </c>
      <c r="M259" s="2">
        <f>SUMIF(A:A,A259,L:L)</f>
        <v>3365.60028775918</v>
      </c>
      <c r="N259" s="3">
        <f t="shared" si="35"/>
        <v>0.02084331171547454</v>
      </c>
      <c r="O259" s="7">
        <f t="shared" si="36"/>
        <v>47.97702081371156</v>
      </c>
      <c r="P259" s="3">
        <f t="shared" si="37"/>
      </c>
      <c r="Q259" s="3">
        <f>IF(ISNUMBER(P259),SUMIF(A:A,A259,P:P),"")</f>
      </c>
      <c r="R259" s="3">
        <f t="shared" si="38"/>
      </c>
      <c r="S259" s="8">
        <f t="shared" si="39"/>
      </c>
    </row>
    <row r="260" spans="1:19" ht="15">
      <c r="A260" s="1">
        <v>19</v>
      </c>
      <c r="B260" s="5">
        <v>0.6048611111111112</v>
      </c>
      <c r="C260" s="1" t="s">
        <v>214</v>
      </c>
      <c r="D260" s="1">
        <v>3</v>
      </c>
      <c r="E260" s="1">
        <v>1</v>
      </c>
      <c r="F260" s="1" t="s">
        <v>215</v>
      </c>
      <c r="G260" s="2">
        <v>65.3093333333334</v>
      </c>
      <c r="H260" s="6">
        <f>1+_xlfn.COUNTIFS(A:A,A260,O:O,"&lt;"&amp;O260)</f>
        <v>1</v>
      </c>
      <c r="I260" s="2">
        <f>_xlfn.AVERAGEIF(A:A,A260,G:G)</f>
        <v>49.285440740740746</v>
      </c>
      <c r="J260" s="2">
        <f t="shared" si="32"/>
        <v>16.023892592592652</v>
      </c>
      <c r="K260" s="2">
        <f t="shared" si="33"/>
        <v>106.02389259259266</v>
      </c>
      <c r="L260" s="2">
        <f t="shared" si="34"/>
        <v>579.0758991261483</v>
      </c>
      <c r="M260" s="2">
        <f>SUMIF(A:A,A260,L:L)</f>
        <v>2484.973365151808</v>
      </c>
      <c r="N260" s="3">
        <f t="shared" si="35"/>
        <v>0.23303102852000682</v>
      </c>
      <c r="O260" s="7">
        <f t="shared" si="36"/>
        <v>4.291274026257603</v>
      </c>
      <c r="P260" s="3">
        <f t="shared" si="37"/>
        <v>0.23303102852000682</v>
      </c>
      <c r="Q260" s="3">
        <f>IF(ISNUMBER(P260),SUMIF(A:A,A260,P:P),"")</f>
        <v>0.9334521990183109</v>
      </c>
      <c r="R260" s="3">
        <f t="shared" si="38"/>
        <v>0.24964430826246906</v>
      </c>
      <c r="S260" s="8">
        <f t="shared" si="39"/>
        <v>4.00569917640032</v>
      </c>
    </row>
    <row r="261" spans="1:19" ht="15">
      <c r="A261" s="1">
        <v>19</v>
      </c>
      <c r="B261" s="5">
        <v>0.6048611111111112</v>
      </c>
      <c r="C261" s="1" t="s">
        <v>214</v>
      </c>
      <c r="D261" s="1">
        <v>3</v>
      </c>
      <c r="E261" s="1">
        <v>2</v>
      </c>
      <c r="F261" s="1" t="s">
        <v>216</v>
      </c>
      <c r="G261" s="2">
        <v>63.8590333333334</v>
      </c>
      <c r="H261" s="6">
        <f>1+_xlfn.COUNTIFS(A:A,A261,O:O,"&lt;"&amp;O261)</f>
        <v>2</v>
      </c>
      <c r="I261" s="2">
        <f>_xlfn.AVERAGEIF(A:A,A261,G:G)</f>
        <v>49.285440740740746</v>
      </c>
      <c r="J261" s="2">
        <f t="shared" si="32"/>
        <v>14.573592592592654</v>
      </c>
      <c r="K261" s="2">
        <f t="shared" si="33"/>
        <v>104.57359259259266</v>
      </c>
      <c r="L261" s="2">
        <f t="shared" si="34"/>
        <v>530.8160585870663</v>
      </c>
      <c r="M261" s="2">
        <f>SUMIF(A:A,A261,L:L)</f>
        <v>2484.973365151808</v>
      </c>
      <c r="N261" s="3">
        <f t="shared" si="35"/>
        <v>0.2136103613950158</v>
      </c>
      <c r="O261" s="7">
        <f t="shared" si="36"/>
        <v>4.681420851822655</v>
      </c>
      <c r="P261" s="3">
        <f t="shared" si="37"/>
        <v>0.2136103613950158</v>
      </c>
      <c r="Q261" s="3">
        <f>IF(ISNUMBER(P261),SUMIF(A:A,A261,P:P),"")</f>
        <v>0.9334521990183109</v>
      </c>
      <c r="R261" s="3">
        <f t="shared" si="38"/>
        <v>0.22883910029850982</v>
      </c>
      <c r="S261" s="8">
        <f t="shared" si="39"/>
        <v>4.369882588664032</v>
      </c>
    </row>
    <row r="262" spans="1:19" ht="15">
      <c r="A262" s="1">
        <v>19</v>
      </c>
      <c r="B262" s="5">
        <v>0.6048611111111112</v>
      </c>
      <c r="C262" s="1" t="s">
        <v>214</v>
      </c>
      <c r="D262" s="1">
        <v>3</v>
      </c>
      <c r="E262" s="1">
        <v>5</v>
      </c>
      <c r="F262" s="1" t="s">
        <v>218</v>
      </c>
      <c r="G262" s="2">
        <v>55.243899999999904</v>
      </c>
      <c r="H262" s="6">
        <f>1+_xlfn.COUNTIFS(A:A,A262,O:O,"&lt;"&amp;O262)</f>
        <v>3</v>
      </c>
      <c r="I262" s="2">
        <f>_xlfn.AVERAGEIF(A:A,A262,G:G)</f>
        <v>49.285440740740746</v>
      </c>
      <c r="J262" s="2">
        <f t="shared" si="32"/>
        <v>5.958459259259158</v>
      </c>
      <c r="K262" s="2">
        <f t="shared" si="33"/>
        <v>95.95845925925916</v>
      </c>
      <c r="L262" s="2">
        <f t="shared" si="34"/>
        <v>316.5583407482647</v>
      </c>
      <c r="M262" s="2">
        <f>SUMIF(A:A,A262,L:L)</f>
        <v>2484.973365151808</v>
      </c>
      <c r="N262" s="3">
        <f t="shared" si="35"/>
        <v>0.1273890276602325</v>
      </c>
      <c r="O262" s="7">
        <f t="shared" si="36"/>
        <v>7.849969643124717</v>
      </c>
      <c r="P262" s="3">
        <f t="shared" si="37"/>
        <v>0.1273890276602325</v>
      </c>
      <c r="Q262" s="3">
        <f>IF(ISNUMBER(P262),SUMIF(A:A,A262,P:P),"")</f>
        <v>0.9334521990183109</v>
      </c>
      <c r="R262" s="3">
        <f t="shared" si="38"/>
        <v>0.13647086352595714</v>
      </c>
      <c r="S262" s="8">
        <f t="shared" si="39"/>
        <v>7.327571425601753</v>
      </c>
    </row>
    <row r="263" spans="1:19" ht="15">
      <c r="A263" s="1">
        <v>19</v>
      </c>
      <c r="B263" s="5">
        <v>0.6048611111111112</v>
      </c>
      <c r="C263" s="1" t="s">
        <v>214</v>
      </c>
      <c r="D263" s="1">
        <v>3</v>
      </c>
      <c r="E263" s="1">
        <v>7</v>
      </c>
      <c r="F263" s="1" t="s">
        <v>220</v>
      </c>
      <c r="G263" s="2">
        <v>53.037566666666706</v>
      </c>
      <c r="H263" s="6">
        <f>1+_xlfn.COUNTIFS(A:A,A263,O:O,"&lt;"&amp;O263)</f>
        <v>4</v>
      </c>
      <c r="I263" s="2">
        <f>_xlfn.AVERAGEIF(A:A,A263,G:G)</f>
        <v>49.285440740740746</v>
      </c>
      <c r="J263" s="2">
        <f t="shared" si="32"/>
        <v>3.7521259259259594</v>
      </c>
      <c r="K263" s="2">
        <f t="shared" si="33"/>
        <v>93.75212592592595</v>
      </c>
      <c r="L263" s="2">
        <f t="shared" si="34"/>
        <v>277.30765439919105</v>
      </c>
      <c r="M263" s="2">
        <f>SUMIF(A:A,A263,L:L)</f>
        <v>2484.973365151808</v>
      </c>
      <c r="N263" s="3">
        <f t="shared" si="35"/>
        <v>0.11159381355471801</v>
      </c>
      <c r="O263" s="7">
        <f t="shared" si="36"/>
        <v>8.961070225543176</v>
      </c>
      <c r="P263" s="3">
        <f t="shared" si="37"/>
        <v>0.11159381355471801</v>
      </c>
      <c r="Q263" s="3">
        <f>IF(ISNUMBER(P263),SUMIF(A:A,A263,P:P),"")</f>
        <v>0.9334521990183109</v>
      </c>
      <c r="R263" s="3">
        <f t="shared" si="38"/>
        <v>0.11954957487065596</v>
      </c>
      <c r="S263" s="8">
        <f t="shared" si="39"/>
        <v>8.36473070759079</v>
      </c>
    </row>
    <row r="264" spans="1:19" ht="15">
      <c r="A264" s="1">
        <v>19</v>
      </c>
      <c r="B264" s="5">
        <v>0.6048611111111112</v>
      </c>
      <c r="C264" s="1" t="s">
        <v>214</v>
      </c>
      <c r="D264" s="1">
        <v>3</v>
      </c>
      <c r="E264" s="1">
        <v>6</v>
      </c>
      <c r="F264" s="1" t="s">
        <v>219</v>
      </c>
      <c r="G264" s="2">
        <v>51.4827333333333</v>
      </c>
      <c r="H264" s="6">
        <f>1+_xlfn.COUNTIFS(A:A,A264,O:O,"&lt;"&amp;O264)</f>
        <v>5</v>
      </c>
      <c r="I264" s="2">
        <f>_xlfn.AVERAGEIF(A:A,A264,G:G)</f>
        <v>49.285440740740746</v>
      </c>
      <c r="J264" s="2">
        <f t="shared" si="32"/>
        <v>2.1972925925925537</v>
      </c>
      <c r="K264" s="2">
        <f t="shared" si="33"/>
        <v>92.19729259259256</v>
      </c>
      <c r="L264" s="2">
        <f t="shared" si="34"/>
        <v>252.6076654247579</v>
      </c>
      <c r="M264" s="2">
        <f>SUMIF(A:A,A264,L:L)</f>
        <v>2484.973365151808</v>
      </c>
      <c r="N264" s="3">
        <f t="shared" si="35"/>
        <v>0.10165407362799882</v>
      </c>
      <c r="O264" s="7">
        <f t="shared" si="36"/>
        <v>9.837284078348707</v>
      </c>
      <c r="P264" s="3">
        <f t="shared" si="37"/>
        <v>0.10165407362799882</v>
      </c>
      <c r="Q264" s="3">
        <f>IF(ISNUMBER(P264),SUMIF(A:A,A264,P:P),"")</f>
        <v>0.9334521990183109</v>
      </c>
      <c r="R264" s="3">
        <f t="shared" si="38"/>
        <v>0.10890120965476963</v>
      </c>
      <c r="S264" s="8">
        <f t="shared" si="39"/>
        <v>9.182634455302418</v>
      </c>
    </row>
    <row r="265" spans="1:19" ht="15">
      <c r="A265" s="1">
        <v>19</v>
      </c>
      <c r="B265" s="5">
        <v>0.6048611111111112</v>
      </c>
      <c r="C265" s="1" t="s">
        <v>214</v>
      </c>
      <c r="D265" s="1">
        <v>3</v>
      </c>
      <c r="E265" s="1">
        <v>4</v>
      </c>
      <c r="F265" s="1" t="s">
        <v>217</v>
      </c>
      <c r="G265" s="2">
        <v>50.5394666666667</v>
      </c>
      <c r="H265" s="6">
        <f>1+_xlfn.COUNTIFS(A:A,A265,O:O,"&lt;"&amp;O265)</f>
        <v>6</v>
      </c>
      <c r="I265" s="2">
        <f>_xlfn.AVERAGEIF(A:A,A265,G:G)</f>
        <v>49.285440740740746</v>
      </c>
      <c r="J265" s="2">
        <f t="shared" si="32"/>
        <v>1.2540259259259514</v>
      </c>
      <c r="K265" s="2">
        <f t="shared" si="33"/>
        <v>91.25402592592596</v>
      </c>
      <c r="L265" s="2">
        <f t="shared" si="34"/>
        <v>238.70812123986204</v>
      </c>
      <c r="M265" s="2">
        <f>SUMIF(A:A,A265,L:L)</f>
        <v>2484.973365151808</v>
      </c>
      <c r="N265" s="3">
        <f t="shared" si="35"/>
        <v>0.09606063573453201</v>
      </c>
      <c r="O265" s="7">
        <f t="shared" si="36"/>
        <v>10.410091421459525</v>
      </c>
      <c r="P265" s="3">
        <f t="shared" si="37"/>
        <v>0.09606063573453201</v>
      </c>
      <c r="Q265" s="3">
        <f>IF(ISNUMBER(P265),SUMIF(A:A,A265,P:P),"")</f>
        <v>0.9334521990183109</v>
      </c>
      <c r="R265" s="3">
        <f t="shared" si="38"/>
        <v>0.10290900362713448</v>
      </c>
      <c r="S265" s="8">
        <f t="shared" si="39"/>
        <v>9.717322729343048</v>
      </c>
    </row>
    <row r="266" spans="1:19" ht="15">
      <c r="A266" s="1">
        <v>19</v>
      </c>
      <c r="B266" s="5">
        <v>0.6048611111111112</v>
      </c>
      <c r="C266" s="1" t="s">
        <v>214</v>
      </c>
      <c r="D266" s="1">
        <v>3</v>
      </c>
      <c r="E266" s="1">
        <v>9</v>
      </c>
      <c r="F266" s="1" t="s">
        <v>221</v>
      </c>
      <c r="G266" s="2">
        <v>36.9521666666666</v>
      </c>
      <c r="H266" s="6">
        <f>1+_xlfn.COUNTIFS(A:A,A266,O:O,"&lt;"&amp;O266)</f>
        <v>8</v>
      </c>
      <c r="I266" s="2">
        <f>_xlfn.AVERAGEIF(A:A,A266,G:G)</f>
        <v>49.285440740740746</v>
      </c>
      <c r="J266" s="2">
        <f t="shared" si="32"/>
        <v>-12.333274074074147</v>
      </c>
      <c r="K266" s="2">
        <f t="shared" si="33"/>
        <v>77.66672592592585</v>
      </c>
      <c r="L266" s="2">
        <f t="shared" si="34"/>
        <v>105.63645775228548</v>
      </c>
      <c r="M266" s="2">
        <f>SUMIF(A:A,A266,L:L)</f>
        <v>2484.973365151808</v>
      </c>
      <c r="N266" s="3">
        <f t="shared" si="35"/>
        <v>0.04251009658038411</v>
      </c>
      <c r="O266" s="7">
        <f t="shared" si="36"/>
        <v>23.523823290052007</v>
      </c>
      <c r="P266" s="3">
        <f t="shared" si="37"/>
      </c>
      <c r="Q266" s="3">
        <f>IF(ISNUMBER(P266),SUMIF(A:A,A266,P:P),"")</f>
      </c>
      <c r="R266" s="3">
        <f t="shared" si="38"/>
      </c>
      <c r="S266" s="8">
        <f t="shared" si="39"/>
      </c>
    </row>
    <row r="267" spans="1:19" ht="15">
      <c r="A267" s="1">
        <v>19</v>
      </c>
      <c r="B267" s="5">
        <v>0.6048611111111112</v>
      </c>
      <c r="C267" s="1" t="s">
        <v>214</v>
      </c>
      <c r="D267" s="1">
        <v>3</v>
      </c>
      <c r="E267" s="1">
        <v>10</v>
      </c>
      <c r="F267" s="1" t="s">
        <v>222</v>
      </c>
      <c r="G267" s="2">
        <v>27.450200000000002</v>
      </c>
      <c r="H267" s="6">
        <f>1+_xlfn.COUNTIFS(A:A,A267,O:O,"&lt;"&amp;O267)</f>
        <v>9</v>
      </c>
      <c r="I267" s="2">
        <f>_xlfn.AVERAGEIF(A:A,A267,G:G)</f>
        <v>49.285440740740746</v>
      </c>
      <c r="J267" s="2">
        <f t="shared" si="32"/>
        <v>-21.835240740740744</v>
      </c>
      <c r="K267" s="2">
        <f t="shared" si="33"/>
        <v>68.16475925925926</v>
      </c>
      <c r="L267" s="2">
        <f t="shared" si="34"/>
        <v>59.73305519663554</v>
      </c>
      <c r="M267" s="2">
        <f>SUMIF(A:A,A267,L:L)</f>
        <v>2484.973365151808</v>
      </c>
      <c r="N267" s="3">
        <f t="shared" si="35"/>
        <v>0.02403770440130509</v>
      </c>
      <c r="O267" s="7">
        <f t="shared" si="36"/>
        <v>41.60131031254826</v>
      </c>
      <c r="P267" s="3">
        <f t="shared" si="37"/>
      </c>
      <c r="Q267" s="3">
        <f>IF(ISNUMBER(P267),SUMIF(A:A,A267,P:P),"")</f>
      </c>
      <c r="R267" s="3">
        <f t="shared" si="38"/>
      </c>
      <c r="S267" s="8">
        <f t="shared" si="39"/>
      </c>
    </row>
    <row r="268" spans="1:19" ht="15">
      <c r="A268" s="1">
        <v>19</v>
      </c>
      <c r="B268" s="5">
        <v>0.6048611111111112</v>
      </c>
      <c r="C268" s="1" t="s">
        <v>214</v>
      </c>
      <c r="D268" s="1">
        <v>3</v>
      </c>
      <c r="E268" s="1">
        <v>11</v>
      </c>
      <c r="F268" s="1" t="s">
        <v>223</v>
      </c>
      <c r="G268" s="2">
        <v>39.694566666666695</v>
      </c>
      <c r="H268" s="6">
        <f>1+_xlfn.COUNTIFS(A:A,A268,O:O,"&lt;"&amp;O268)</f>
        <v>7</v>
      </c>
      <c r="I268" s="2">
        <f>_xlfn.AVERAGEIF(A:A,A268,G:G)</f>
        <v>49.285440740740746</v>
      </c>
      <c r="J268" s="2">
        <f t="shared" si="32"/>
        <v>-9.590874074074051</v>
      </c>
      <c r="K268" s="2">
        <f t="shared" si="33"/>
        <v>80.40912592592595</v>
      </c>
      <c r="L268" s="2">
        <f t="shared" si="34"/>
        <v>124.53011267759689</v>
      </c>
      <c r="M268" s="2">
        <f>SUMIF(A:A,A268,L:L)</f>
        <v>2484.973365151808</v>
      </c>
      <c r="N268" s="3">
        <f t="shared" si="35"/>
        <v>0.05011325852580689</v>
      </c>
      <c r="O268" s="7">
        <f t="shared" si="36"/>
        <v>19.954798977700257</v>
      </c>
      <c r="P268" s="3">
        <f t="shared" si="37"/>
        <v>0.05011325852580689</v>
      </c>
      <c r="Q268" s="3">
        <f>IF(ISNUMBER(P268),SUMIF(A:A,A268,P:P),"")</f>
        <v>0.9334521990183109</v>
      </c>
      <c r="R268" s="3">
        <f t="shared" si="38"/>
        <v>0.05368593976050385</v>
      </c>
      <c r="S268" s="8">
        <f t="shared" si="39"/>
        <v>18.626850986702646</v>
      </c>
    </row>
    <row r="269" spans="1:19" ht="15">
      <c r="A269" s="1">
        <v>68</v>
      </c>
      <c r="B269" s="5">
        <v>0.6104166666666667</v>
      </c>
      <c r="C269" s="1" t="s">
        <v>737</v>
      </c>
      <c r="D269" s="1">
        <v>5</v>
      </c>
      <c r="E269" s="1">
        <v>1</v>
      </c>
      <c r="F269" s="1" t="s">
        <v>751</v>
      </c>
      <c r="G269" s="2">
        <v>75.9416000000001</v>
      </c>
      <c r="H269" s="6">
        <f>1+_xlfn.COUNTIFS(A:A,A269,O:O,"&lt;"&amp;O269)</f>
        <v>1</v>
      </c>
      <c r="I269" s="2">
        <f>_xlfn.AVERAGEIF(A:A,A269,G:G)</f>
        <v>47.05872916666669</v>
      </c>
      <c r="J269" s="2">
        <f t="shared" si="32"/>
        <v>28.882870833333406</v>
      </c>
      <c r="K269" s="2">
        <f t="shared" si="33"/>
        <v>118.88287083333341</v>
      </c>
      <c r="L269" s="2">
        <f t="shared" si="34"/>
        <v>1252.5944634058635</v>
      </c>
      <c r="M269" s="2">
        <f>SUMIF(A:A,A269,L:L)</f>
        <v>2961.968184191809</v>
      </c>
      <c r="N269" s="3">
        <f t="shared" si="35"/>
        <v>0.42289261244973214</v>
      </c>
      <c r="O269" s="7">
        <f t="shared" si="36"/>
        <v>2.364666514761751</v>
      </c>
      <c r="P269" s="3">
        <f t="shared" si="37"/>
        <v>0.42289261244973214</v>
      </c>
      <c r="Q269" s="3">
        <f>IF(ISNUMBER(P269),SUMIF(A:A,A269,P:P),"")</f>
        <v>0.9538977149187775</v>
      </c>
      <c r="R269" s="3">
        <f t="shared" si="38"/>
        <v>0.44333119351873135</v>
      </c>
      <c r="S269" s="8">
        <f t="shared" si="39"/>
        <v>2.2556499849761837</v>
      </c>
    </row>
    <row r="270" spans="1:19" ht="15">
      <c r="A270" s="1">
        <v>68</v>
      </c>
      <c r="B270" s="5">
        <v>0.6104166666666667</v>
      </c>
      <c r="C270" s="1" t="s">
        <v>737</v>
      </c>
      <c r="D270" s="1">
        <v>5</v>
      </c>
      <c r="E270" s="1">
        <v>2</v>
      </c>
      <c r="F270" s="1" t="s">
        <v>752</v>
      </c>
      <c r="G270" s="2">
        <v>66.2204666666667</v>
      </c>
      <c r="H270" s="6">
        <f>1+_xlfn.COUNTIFS(A:A,A270,O:O,"&lt;"&amp;O270)</f>
        <v>2</v>
      </c>
      <c r="I270" s="2">
        <f>_xlfn.AVERAGEIF(A:A,A270,G:G)</f>
        <v>47.05872916666669</v>
      </c>
      <c r="J270" s="2">
        <f t="shared" si="32"/>
        <v>19.161737500000008</v>
      </c>
      <c r="K270" s="2">
        <f t="shared" si="33"/>
        <v>109.16173750000002</v>
      </c>
      <c r="L270" s="2">
        <f t="shared" si="34"/>
        <v>699.0374029292316</v>
      </c>
      <c r="M270" s="2">
        <f>SUMIF(A:A,A270,L:L)</f>
        <v>2961.968184191809</v>
      </c>
      <c r="N270" s="3">
        <f t="shared" si="35"/>
        <v>0.23600435908124656</v>
      </c>
      <c r="O270" s="7">
        <f t="shared" si="36"/>
        <v>4.237209871431829</v>
      </c>
      <c r="P270" s="3">
        <f t="shared" si="37"/>
        <v>0.23600435908124656</v>
      </c>
      <c r="Q270" s="3">
        <f>IF(ISNUMBER(P270),SUMIF(A:A,A270,P:P),"")</f>
        <v>0.9538977149187775</v>
      </c>
      <c r="R270" s="3">
        <f t="shared" si="38"/>
        <v>0.24741055082760302</v>
      </c>
      <c r="S270" s="8">
        <f t="shared" si="39"/>
        <v>4.0418648139901086</v>
      </c>
    </row>
    <row r="271" spans="1:19" ht="15">
      <c r="A271" s="1">
        <v>68</v>
      </c>
      <c r="B271" s="5">
        <v>0.6104166666666667</v>
      </c>
      <c r="C271" s="1" t="s">
        <v>737</v>
      </c>
      <c r="D271" s="1">
        <v>5</v>
      </c>
      <c r="E271" s="1">
        <v>3</v>
      </c>
      <c r="F271" s="1" t="s">
        <v>753</v>
      </c>
      <c r="G271" s="2">
        <v>53.97823333333341</v>
      </c>
      <c r="H271" s="6">
        <f>1+_xlfn.COUNTIFS(A:A,A271,O:O,"&lt;"&amp;O271)</f>
        <v>3</v>
      </c>
      <c r="I271" s="2">
        <f>_xlfn.AVERAGEIF(A:A,A271,G:G)</f>
        <v>47.05872916666669</v>
      </c>
      <c r="J271" s="2">
        <f t="shared" si="32"/>
        <v>6.919504166666719</v>
      </c>
      <c r="K271" s="2">
        <f t="shared" si="33"/>
        <v>96.91950416666671</v>
      </c>
      <c r="L271" s="2">
        <f t="shared" si="34"/>
        <v>335.3484867211991</v>
      </c>
      <c r="M271" s="2">
        <f>SUMIF(A:A,A271,L:L)</f>
        <v>2961.968184191809</v>
      </c>
      <c r="N271" s="3">
        <f t="shared" si="35"/>
        <v>0.1132181258768993</v>
      </c>
      <c r="O271" s="7">
        <f t="shared" si="36"/>
        <v>8.83250797745308</v>
      </c>
      <c r="P271" s="3">
        <f t="shared" si="37"/>
        <v>0.1132181258768993</v>
      </c>
      <c r="Q271" s="3">
        <f>IF(ISNUMBER(P271),SUMIF(A:A,A271,P:P),"")</f>
        <v>0.9538977149187775</v>
      </c>
      <c r="R271" s="3">
        <f t="shared" si="38"/>
        <v>0.11869000638767607</v>
      </c>
      <c r="S271" s="8">
        <f t="shared" si="39"/>
        <v>8.425309176694364</v>
      </c>
    </row>
    <row r="272" spans="1:19" ht="15">
      <c r="A272" s="1">
        <v>68</v>
      </c>
      <c r="B272" s="5">
        <v>0.6104166666666667</v>
      </c>
      <c r="C272" s="1" t="s">
        <v>737</v>
      </c>
      <c r="D272" s="1">
        <v>5</v>
      </c>
      <c r="E272" s="1">
        <v>8</v>
      </c>
      <c r="F272" s="1" t="s">
        <v>756</v>
      </c>
      <c r="G272" s="2">
        <v>47.1214333333334</v>
      </c>
      <c r="H272" s="6">
        <f>1+_xlfn.COUNTIFS(A:A,A272,O:O,"&lt;"&amp;O272)</f>
        <v>4</v>
      </c>
      <c r="I272" s="2">
        <f>_xlfn.AVERAGEIF(A:A,A272,G:G)</f>
        <v>47.05872916666669</v>
      </c>
      <c r="J272" s="2">
        <f t="shared" si="32"/>
        <v>0.06270416666671252</v>
      </c>
      <c r="K272" s="2">
        <f t="shared" si="33"/>
        <v>90.06270416666672</v>
      </c>
      <c r="L272" s="2">
        <f t="shared" si="34"/>
        <v>222.24097141182284</v>
      </c>
      <c r="M272" s="2">
        <f>SUMIF(A:A,A272,L:L)</f>
        <v>2961.968184191809</v>
      </c>
      <c r="N272" s="3">
        <f t="shared" si="35"/>
        <v>0.07503151877117904</v>
      </c>
      <c r="O272" s="7">
        <f t="shared" si="36"/>
        <v>13.327732350049644</v>
      </c>
      <c r="P272" s="3">
        <f t="shared" si="37"/>
        <v>0.07503151877117904</v>
      </c>
      <c r="Q272" s="3">
        <f>IF(ISNUMBER(P272),SUMIF(A:A,A272,P:P),"")</f>
        <v>0.9538977149187775</v>
      </c>
      <c r="R272" s="3">
        <f t="shared" si="38"/>
        <v>0.07865782420662139</v>
      </c>
      <c r="S272" s="8">
        <f t="shared" si="39"/>
        <v>12.713293433761423</v>
      </c>
    </row>
    <row r="273" spans="1:19" ht="15">
      <c r="A273" s="1">
        <v>68</v>
      </c>
      <c r="B273" s="5">
        <v>0.6104166666666667</v>
      </c>
      <c r="C273" s="1" t="s">
        <v>737</v>
      </c>
      <c r="D273" s="1">
        <v>5</v>
      </c>
      <c r="E273" s="1">
        <v>5</v>
      </c>
      <c r="F273" s="1" t="s">
        <v>754</v>
      </c>
      <c r="G273" s="2">
        <v>40.8099333333333</v>
      </c>
      <c r="H273" s="6">
        <f>1+_xlfn.COUNTIFS(A:A,A273,O:O,"&lt;"&amp;O273)</f>
        <v>6</v>
      </c>
      <c r="I273" s="2">
        <f>_xlfn.AVERAGEIF(A:A,A273,G:G)</f>
        <v>47.05872916666669</v>
      </c>
      <c r="J273" s="2">
        <f t="shared" si="32"/>
        <v>-6.248795833333389</v>
      </c>
      <c r="K273" s="2">
        <f t="shared" si="33"/>
        <v>83.75120416666661</v>
      </c>
      <c r="L273" s="2">
        <f t="shared" si="34"/>
        <v>152.18125081085185</v>
      </c>
      <c r="M273" s="2">
        <f>SUMIF(A:A,A273,L:L)</f>
        <v>2961.968184191809</v>
      </c>
      <c r="N273" s="3">
        <f t="shared" si="35"/>
        <v>0.0513784218287866</v>
      </c>
      <c r="O273" s="7">
        <f t="shared" si="36"/>
        <v>19.463423834472746</v>
      </c>
      <c r="P273" s="3">
        <f t="shared" si="37"/>
        <v>0.0513784218287866</v>
      </c>
      <c r="Q273" s="3">
        <f>IF(ISNUMBER(P273),SUMIF(A:A,A273,P:P),"")</f>
        <v>0.9538977149187775</v>
      </c>
      <c r="R273" s="3">
        <f t="shared" si="38"/>
        <v>0.053861562959254365</v>
      </c>
      <c r="S273" s="8">
        <f t="shared" si="39"/>
        <v>18.566115520199222</v>
      </c>
    </row>
    <row r="274" spans="1:19" ht="15">
      <c r="A274" s="1">
        <v>68</v>
      </c>
      <c r="B274" s="5">
        <v>0.6104166666666667</v>
      </c>
      <c r="C274" s="1" t="s">
        <v>737</v>
      </c>
      <c r="D274" s="1">
        <v>5</v>
      </c>
      <c r="E274" s="1">
        <v>7</v>
      </c>
      <c r="F274" s="1" t="s">
        <v>755</v>
      </c>
      <c r="G274" s="2">
        <v>34.0908</v>
      </c>
      <c r="H274" s="6">
        <f>1+_xlfn.COUNTIFS(A:A,A274,O:O,"&lt;"&amp;O274)</f>
        <v>7</v>
      </c>
      <c r="I274" s="2">
        <f>_xlfn.AVERAGEIF(A:A,A274,G:G)</f>
        <v>47.05872916666669</v>
      </c>
      <c r="J274" s="2">
        <f t="shared" si="32"/>
        <v>-12.967929166666686</v>
      </c>
      <c r="K274" s="2">
        <f t="shared" si="33"/>
        <v>77.03207083333331</v>
      </c>
      <c r="L274" s="2">
        <f t="shared" si="34"/>
        <v>101.68952004436073</v>
      </c>
      <c r="M274" s="2">
        <f>SUMIF(A:A,A274,L:L)</f>
        <v>2961.968184191809</v>
      </c>
      <c r="N274" s="3">
        <f t="shared" si="35"/>
        <v>0.034331739478865246</v>
      </c>
      <c r="O274" s="7">
        <f t="shared" si="36"/>
        <v>29.127565779636768</v>
      </c>
      <c r="P274" s="3">
        <f t="shared" si="37"/>
      </c>
      <c r="Q274" s="3">
        <f>IF(ISNUMBER(P274),SUMIF(A:A,A274,P:P),"")</f>
      </c>
      <c r="R274" s="3">
        <f t="shared" si="38"/>
      </c>
      <c r="S274" s="8">
        <f t="shared" si="39"/>
      </c>
    </row>
    <row r="275" spans="1:19" ht="15">
      <c r="A275" s="1">
        <v>68</v>
      </c>
      <c r="B275" s="5">
        <v>0.6104166666666667</v>
      </c>
      <c r="C275" s="1" t="s">
        <v>737</v>
      </c>
      <c r="D275" s="1">
        <v>5</v>
      </c>
      <c r="E275" s="1">
        <v>9</v>
      </c>
      <c r="F275" s="1" t="s">
        <v>20</v>
      </c>
      <c r="G275" s="2">
        <v>42.0577333333333</v>
      </c>
      <c r="H275" s="6">
        <f>1+_xlfn.COUNTIFS(A:A,A275,O:O,"&lt;"&amp;O275)</f>
        <v>5</v>
      </c>
      <c r="I275" s="2">
        <f>_xlfn.AVERAGEIF(A:A,A275,G:G)</f>
        <v>47.05872916666669</v>
      </c>
      <c r="J275" s="2">
        <f t="shared" si="32"/>
        <v>-5.000995833333384</v>
      </c>
      <c r="K275" s="2">
        <f t="shared" si="33"/>
        <v>84.99900416666662</v>
      </c>
      <c r="L275" s="2">
        <f t="shared" si="34"/>
        <v>164.01210728371845</v>
      </c>
      <c r="M275" s="2">
        <f>SUMIF(A:A,A275,L:L)</f>
        <v>2961.968184191809</v>
      </c>
      <c r="N275" s="3">
        <f t="shared" si="35"/>
        <v>0.05537267691093385</v>
      </c>
      <c r="O275" s="7">
        <f t="shared" si="36"/>
        <v>18.05944837394236</v>
      </c>
      <c r="P275" s="3">
        <f t="shared" si="37"/>
        <v>0.05537267691093385</v>
      </c>
      <c r="Q275" s="3">
        <f>IF(ISNUMBER(P275),SUMIF(A:A,A275,P:P),"")</f>
        <v>0.9538977149187775</v>
      </c>
      <c r="R275" s="3">
        <f t="shared" si="38"/>
        <v>0.058048862100113875</v>
      </c>
      <c r="S275" s="8">
        <f t="shared" si="39"/>
        <v>17.22686653659725</v>
      </c>
    </row>
    <row r="276" spans="1:19" ht="15">
      <c r="A276" s="1">
        <v>68</v>
      </c>
      <c r="B276" s="5">
        <v>0.6104166666666667</v>
      </c>
      <c r="C276" s="1" t="s">
        <v>737</v>
      </c>
      <c r="D276" s="1">
        <v>5</v>
      </c>
      <c r="E276" s="1">
        <v>10</v>
      </c>
      <c r="F276" s="1" t="s">
        <v>757</v>
      </c>
      <c r="G276" s="2">
        <v>16.2496333333333</v>
      </c>
      <c r="H276" s="6">
        <f>1+_xlfn.COUNTIFS(A:A,A276,O:O,"&lt;"&amp;O276)</f>
        <v>8</v>
      </c>
      <c r="I276" s="2">
        <f>_xlfn.AVERAGEIF(A:A,A276,G:G)</f>
        <v>47.05872916666669</v>
      </c>
      <c r="J276" s="2">
        <f t="shared" si="32"/>
        <v>-30.809095833333387</v>
      </c>
      <c r="K276" s="2">
        <f t="shared" si="33"/>
        <v>59.19090416666661</v>
      </c>
      <c r="L276" s="2">
        <f t="shared" si="34"/>
        <v>34.86398158476102</v>
      </c>
      <c r="M276" s="2">
        <f>SUMIF(A:A,A276,L:L)</f>
        <v>2961.968184191809</v>
      </c>
      <c r="N276" s="3">
        <f t="shared" si="35"/>
        <v>0.011770545602357262</v>
      </c>
      <c r="O276" s="7">
        <f t="shared" si="36"/>
        <v>84.95782895567153</v>
      </c>
      <c r="P276" s="3">
        <f t="shared" si="37"/>
      </c>
      <c r="Q276" s="3">
        <f>IF(ISNUMBER(P276),SUMIF(A:A,A276,P:P),"")</f>
      </c>
      <c r="R276" s="3">
        <f t="shared" si="38"/>
      </c>
      <c r="S276" s="8">
        <f t="shared" si="39"/>
      </c>
    </row>
    <row r="277" spans="1:19" ht="15">
      <c r="A277" s="1">
        <v>61</v>
      </c>
      <c r="B277" s="5">
        <v>0.6131944444444445</v>
      </c>
      <c r="C277" s="1" t="s">
        <v>637</v>
      </c>
      <c r="D277" s="1">
        <v>4</v>
      </c>
      <c r="E277" s="1">
        <v>9</v>
      </c>
      <c r="F277" s="1" t="s">
        <v>681</v>
      </c>
      <c r="G277" s="2">
        <v>68.4496</v>
      </c>
      <c r="H277" s="6">
        <f>1+_xlfn.COUNTIFS(A:A,A277,O:O,"&lt;"&amp;O277)</f>
        <v>1</v>
      </c>
      <c r="I277" s="2">
        <f>_xlfn.AVERAGEIF(A:A,A277,G:G)</f>
        <v>51.506284848484825</v>
      </c>
      <c r="J277" s="2">
        <f t="shared" si="32"/>
        <v>16.94331515151518</v>
      </c>
      <c r="K277" s="2">
        <f t="shared" si="33"/>
        <v>106.94331515151518</v>
      </c>
      <c r="L277" s="2">
        <f t="shared" si="34"/>
        <v>611.9183809091234</v>
      </c>
      <c r="M277" s="2">
        <f>SUMIF(A:A,A277,L:L)</f>
        <v>3034.902249177182</v>
      </c>
      <c r="N277" s="3">
        <f t="shared" si="35"/>
        <v>0.2016270478151399</v>
      </c>
      <c r="O277" s="7">
        <f t="shared" si="36"/>
        <v>4.959652044882598</v>
      </c>
      <c r="P277" s="3">
        <f t="shared" si="37"/>
        <v>0.2016270478151399</v>
      </c>
      <c r="Q277" s="3">
        <f>IF(ISNUMBER(P277),SUMIF(A:A,A277,P:P),"")</f>
        <v>0.8618255728566023</v>
      </c>
      <c r="R277" s="3">
        <f t="shared" si="38"/>
        <v>0.2339534288206696</v>
      </c>
      <c r="S277" s="8">
        <f t="shared" si="39"/>
        <v>4.274354964750364</v>
      </c>
    </row>
    <row r="278" spans="1:19" ht="15">
      <c r="A278" s="1">
        <v>61</v>
      </c>
      <c r="B278" s="5">
        <v>0.6131944444444445</v>
      </c>
      <c r="C278" s="1" t="s">
        <v>637</v>
      </c>
      <c r="D278" s="1">
        <v>4</v>
      </c>
      <c r="E278" s="1">
        <v>1</v>
      </c>
      <c r="F278" s="1" t="s">
        <v>675</v>
      </c>
      <c r="G278" s="2">
        <v>64.1950333333333</v>
      </c>
      <c r="H278" s="6">
        <f>1+_xlfn.COUNTIFS(A:A,A278,O:O,"&lt;"&amp;O278)</f>
        <v>2</v>
      </c>
      <c r="I278" s="2">
        <f>_xlfn.AVERAGEIF(A:A,A278,G:G)</f>
        <v>51.506284848484825</v>
      </c>
      <c r="J278" s="2">
        <f aca="true" t="shared" si="40" ref="J278:J330">G278-I278</f>
        <v>12.688748484848475</v>
      </c>
      <c r="K278" s="2">
        <f aca="true" t="shared" si="41" ref="K278:K330">90+J278</f>
        <v>102.68874848484847</v>
      </c>
      <c r="L278" s="2">
        <f aca="true" t="shared" si="42" ref="L278:L330">EXP(0.06*K278)</f>
        <v>474.05573970270314</v>
      </c>
      <c r="M278" s="2">
        <f>SUMIF(A:A,A278,L:L)</f>
        <v>3034.902249177182</v>
      </c>
      <c r="N278" s="3">
        <f aca="true" t="shared" si="43" ref="N278:N330">L278/M278</f>
        <v>0.15620132076122992</v>
      </c>
      <c r="O278" s="7">
        <f aca="true" t="shared" si="44" ref="O278:O330">1/N278</f>
        <v>6.401994523007938</v>
      </c>
      <c r="P278" s="3">
        <f aca="true" t="shared" si="45" ref="P278:P330">IF(O278&gt;21,"",N278)</f>
        <v>0.15620132076122992</v>
      </c>
      <c r="Q278" s="3">
        <f>IF(ISNUMBER(P278),SUMIF(A:A,A278,P:P),"")</f>
        <v>0.8618255728566023</v>
      </c>
      <c r="R278" s="3">
        <f aca="true" t="shared" si="46" ref="R278:R330">_xlfn.IFERROR(P278*(1/Q278),"")</f>
        <v>0.18124470389464759</v>
      </c>
      <c r="S278" s="8">
        <f aca="true" t="shared" si="47" ref="S278:S330">_xlfn.IFERROR(1/R278,"")</f>
        <v>5.5174025972161465</v>
      </c>
    </row>
    <row r="279" spans="1:19" ht="15">
      <c r="A279" s="1">
        <v>61</v>
      </c>
      <c r="B279" s="5">
        <v>0.6131944444444445</v>
      </c>
      <c r="C279" s="1" t="s">
        <v>637</v>
      </c>
      <c r="D279" s="1">
        <v>4</v>
      </c>
      <c r="E279" s="1">
        <v>2</v>
      </c>
      <c r="F279" s="1" t="s">
        <v>676</v>
      </c>
      <c r="G279" s="2">
        <v>63.8391666666667</v>
      </c>
      <c r="H279" s="6">
        <f>1+_xlfn.COUNTIFS(A:A,A279,O:O,"&lt;"&amp;O279)</f>
        <v>3</v>
      </c>
      <c r="I279" s="2">
        <f>_xlfn.AVERAGEIF(A:A,A279,G:G)</f>
        <v>51.506284848484825</v>
      </c>
      <c r="J279" s="2">
        <f t="shared" si="40"/>
        <v>12.332881818181875</v>
      </c>
      <c r="K279" s="2">
        <f t="shared" si="41"/>
        <v>102.33288181818187</v>
      </c>
      <c r="L279" s="2">
        <f t="shared" si="42"/>
        <v>464.0409993964632</v>
      </c>
      <c r="M279" s="2">
        <f>SUMIF(A:A,A279,L:L)</f>
        <v>3034.902249177182</v>
      </c>
      <c r="N279" s="3">
        <f t="shared" si="43"/>
        <v>0.15290146479092473</v>
      </c>
      <c r="O279" s="7">
        <f t="shared" si="44"/>
        <v>6.5401597124487045</v>
      </c>
      <c r="P279" s="3">
        <f t="shared" si="45"/>
        <v>0.15290146479092473</v>
      </c>
      <c r="Q279" s="3">
        <f>IF(ISNUMBER(P279),SUMIF(A:A,A279,P:P),"")</f>
        <v>0.8618255728566023</v>
      </c>
      <c r="R279" s="3">
        <f t="shared" si="46"/>
        <v>0.17741578993080742</v>
      </c>
      <c r="S279" s="8">
        <f t="shared" si="47"/>
        <v>5.636476890754777</v>
      </c>
    </row>
    <row r="280" spans="1:19" ht="15">
      <c r="A280" s="1">
        <v>61</v>
      </c>
      <c r="B280" s="5">
        <v>0.6131944444444445</v>
      </c>
      <c r="C280" s="1" t="s">
        <v>637</v>
      </c>
      <c r="D280" s="1">
        <v>4</v>
      </c>
      <c r="E280" s="1">
        <v>7</v>
      </c>
      <c r="F280" s="1" t="s">
        <v>680</v>
      </c>
      <c r="G280" s="2">
        <v>61.1044333333333</v>
      </c>
      <c r="H280" s="6">
        <f>1+_xlfn.COUNTIFS(A:A,A280,O:O,"&lt;"&amp;O280)</f>
        <v>4</v>
      </c>
      <c r="I280" s="2">
        <f>_xlfn.AVERAGEIF(A:A,A280,G:G)</f>
        <v>51.506284848484825</v>
      </c>
      <c r="J280" s="2">
        <f t="shared" si="40"/>
        <v>9.598148484848473</v>
      </c>
      <c r="K280" s="2">
        <f t="shared" si="41"/>
        <v>99.59814848484848</v>
      </c>
      <c r="L280" s="2">
        <f t="shared" si="42"/>
        <v>393.818013960463</v>
      </c>
      <c r="M280" s="2">
        <f>SUMIF(A:A,A280,L:L)</f>
        <v>3034.902249177182</v>
      </c>
      <c r="N280" s="3">
        <f t="shared" si="43"/>
        <v>0.12976299782546022</v>
      </c>
      <c r="O280" s="7">
        <f t="shared" si="44"/>
        <v>7.706357103009179</v>
      </c>
      <c r="P280" s="3">
        <f t="shared" si="45"/>
        <v>0.12976299782546022</v>
      </c>
      <c r="Q280" s="3">
        <f>IF(ISNUMBER(P280),SUMIF(A:A,A280,P:P),"")</f>
        <v>0.8618255728566023</v>
      </c>
      <c r="R280" s="3">
        <f t="shared" si="46"/>
        <v>0.1505675880507334</v>
      </c>
      <c r="S280" s="8">
        <f t="shared" si="47"/>
        <v>6.641535624938432</v>
      </c>
    </row>
    <row r="281" spans="1:19" ht="15">
      <c r="A281" s="1">
        <v>61</v>
      </c>
      <c r="B281" s="5">
        <v>0.6131944444444445</v>
      </c>
      <c r="C281" s="1" t="s">
        <v>637</v>
      </c>
      <c r="D281" s="1">
        <v>4</v>
      </c>
      <c r="E281" s="1">
        <v>6</v>
      </c>
      <c r="F281" s="1" t="s">
        <v>679</v>
      </c>
      <c r="G281" s="2">
        <v>54.589033333333305</v>
      </c>
      <c r="H281" s="6">
        <f>1+_xlfn.COUNTIFS(A:A,A281,O:O,"&lt;"&amp;O281)</f>
        <v>5</v>
      </c>
      <c r="I281" s="2">
        <f>_xlfn.AVERAGEIF(A:A,A281,G:G)</f>
        <v>51.506284848484825</v>
      </c>
      <c r="J281" s="2">
        <f t="shared" si="40"/>
        <v>3.08274848484848</v>
      </c>
      <c r="K281" s="2">
        <f t="shared" si="41"/>
        <v>93.08274848484848</v>
      </c>
      <c r="L281" s="2">
        <f t="shared" si="42"/>
        <v>266.39093467537873</v>
      </c>
      <c r="M281" s="2">
        <f>SUMIF(A:A,A281,L:L)</f>
        <v>3034.902249177182</v>
      </c>
      <c r="N281" s="3">
        <f t="shared" si="43"/>
        <v>0.08777578742366487</v>
      </c>
      <c r="O281" s="7">
        <f t="shared" si="44"/>
        <v>11.392663391025234</v>
      </c>
      <c r="P281" s="3">
        <f t="shared" si="45"/>
        <v>0.08777578742366487</v>
      </c>
      <c r="Q281" s="3">
        <f>IF(ISNUMBER(P281),SUMIF(A:A,A281,P:P),"")</f>
        <v>0.8618255728566023</v>
      </c>
      <c r="R281" s="3">
        <f t="shared" si="46"/>
        <v>0.10184866890491974</v>
      </c>
      <c r="S281" s="8">
        <f t="shared" si="47"/>
        <v>9.818488653332764</v>
      </c>
    </row>
    <row r="282" spans="1:19" ht="15">
      <c r="A282" s="1">
        <v>61</v>
      </c>
      <c r="B282" s="5">
        <v>0.6131944444444445</v>
      </c>
      <c r="C282" s="1" t="s">
        <v>637</v>
      </c>
      <c r="D282" s="1">
        <v>4</v>
      </c>
      <c r="E282" s="1">
        <v>12</v>
      </c>
      <c r="F282" s="1" t="s">
        <v>684</v>
      </c>
      <c r="G282" s="2">
        <v>52.1305666666666</v>
      </c>
      <c r="H282" s="6">
        <f>1+_xlfn.COUNTIFS(A:A,A282,O:O,"&lt;"&amp;O282)</f>
        <v>6</v>
      </c>
      <c r="I282" s="2">
        <f>_xlfn.AVERAGEIF(A:A,A282,G:G)</f>
        <v>51.506284848484825</v>
      </c>
      <c r="J282" s="2">
        <f t="shared" si="40"/>
        <v>0.6242818181817782</v>
      </c>
      <c r="K282" s="2">
        <f t="shared" si="41"/>
        <v>90.62428181818177</v>
      </c>
      <c r="L282" s="2">
        <f t="shared" si="42"/>
        <v>229.85689257821082</v>
      </c>
      <c r="M282" s="2">
        <f>SUMIF(A:A,A282,L:L)</f>
        <v>3034.902249177182</v>
      </c>
      <c r="N282" s="3">
        <f t="shared" si="43"/>
        <v>0.0757378240569459</v>
      </c>
      <c r="O282" s="7">
        <f t="shared" si="44"/>
        <v>13.203442433837525</v>
      </c>
      <c r="P282" s="3">
        <f t="shared" si="45"/>
        <v>0.0757378240569459</v>
      </c>
      <c r="Q282" s="3">
        <f>IF(ISNUMBER(P282),SUMIF(A:A,A282,P:P),"")</f>
        <v>0.8618255728566023</v>
      </c>
      <c r="R282" s="3">
        <f t="shared" si="46"/>
        <v>0.08788068774277111</v>
      </c>
      <c r="S282" s="8">
        <f t="shared" si="47"/>
        <v>11.379064339221197</v>
      </c>
    </row>
    <row r="283" spans="1:19" ht="15">
      <c r="A283" s="1">
        <v>61</v>
      </c>
      <c r="B283" s="5">
        <v>0.6131944444444445</v>
      </c>
      <c r="C283" s="1" t="s">
        <v>637</v>
      </c>
      <c r="D283" s="1">
        <v>4</v>
      </c>
      <c r="E283" s="1">
        <v>3</v>
      </c>
      <c r="F283" s="1" t="s">
        <v>677</v>
      </c>
      <c r="G283" s="2">
        <v>39.9256</v>
      </c>
      <c r="H283" s="6">
        <f>1+_xlfn.COUNTIFS(A:A,A283,O:O,"&lt;"&amp;O283)</f>
        <v>9</v>
      </c>
      <c r="I283" s="2">
        <f>_xlfn.AVERAGEIF(A:A,A283,G:G)</f>
        <v>51.506284848484825</v>
      </c>
      <c r="J283" s="2">
        <f t="shared" si="40"/>
        <v>-11.580684848484822</v>
      </c>
      <c r="K283" s="2">
        <f t="shared" si="41"/>
        <v>78.41931515151518</v>
      </c>
      <c r="L283" s="2">
        <f t="shared" si="42"/>
        <v>110.51584552471088</v>
      </c>
      <c r="M283" s="2">
        <f>SUMIF(A:A,A283,L:L)</f>
        <v>3034.902249177182</v>
      </c>
      <c r="N283" s="3">
        <f t="shared" si="43"/>
        <v>0.03641496049985589</v>
      </c>
      <c r="O283" s="7">
        <f t="shared" si="44"/>
        <v>27.46124082721324</v>
      </c>
      <c r="P283" s="3">
        <f t="shared" si="45"/>
      </c>
      <c r="Q283" s="3">
        <f>IF(ISNUMBER(P283),SUMIF(A:A,A283,P:P),"")</f>
      </c>
      <c r="R283" s="3">
        <f t="shared" si="46"/>
      </c>
      <c r="S283" s="8">
        <f t="shared" si="47"/>
      </c>
    </row>
    <row r="284" spans="1:19" ht="15">
      <c r="A284" s="1">
        <v>61</v>
      </c>
      <c r="B284" s="5">
        <v>0.6131944444444445</v>
      </c>
      <c r="C284" s="1" t="s">
        <v>637</v>
      </c>
      <c r="D284" s="1">
        <v>4</v>
      </c>
      <c r="E284" s="1">
        <v>4</v>
      </c>
      <c r="F284" s="1" t="s">
        <v>678</v>
      </c>
      <c r="G284" s="2">
        <v>47.6312666666666</v>
      </c>
      <c r="H284" s="6">
        <f>1+_xlfn.COUNTIFS(A:A,A284,O:O,"&lt;"&amp;O284)</f>
        <v>7</v>
      </c>
      <c r="I284" s="2">
        <f>_xlfn.AVERAGEIF(A:A,A284,G:G)</f>
        <v>51.506284848484825</v>
      </c>
      <c r="J284" s="2">
        <f t="shared" si="40"/>
        <v>-3.875018181818227</v>
      </c>
      <c r="K284" s="2">
        <f t="shared" si="41"/>
        <v>86.12498181818177</v>
      </c>
      <c r="L284" s="2">
        <f t="shared" si="42"/>
        <v>175.47540823857383</v>
      </c>
      <c r="M284" s="2">
        <f>SUMIF(A:A,A284,L:L)</f>
        <v>3034.902249177182</v>
      </c>
      <c r="N284" s="3">
        <f t="shared" si="43"/>
        <v>0.05781913018323686</v>
      </c>
      <c r="O284" s="7">
        <f t="shared" si="44"/>
        <v>17.29531379719586</v>
      </c>
      <c r="P284" s="3">
        <f t="shared" si="45"/>
        <v>0.05781913018323686</v>
      </c>
      <c r="Q284" s="3">
        <f>IF(ISNUMBER(P284),SUMIF(A:A,A284,P:P),"")</f>
        <v>0.8618255728566023</v>
      </c>
      <c r="R284" s="3">
        <f t="shared" si="46"/>
        <v>0.06708913265545126</v>
      </c>
      <c r="S284" s="8">
        <f t="shared" si="47"/>
        <v>14.905543721003017</v>
      </c>
    </row>
    <row r="285" spans="1:19" ht="15">
      <c r="A285" s="1">
        <v>61</v>
      </c>
      <c r="B285" s="5">
        <v>0.6131944444444445</v>
      </c>
      <c r="C285" s="1" t="s">
        <v>637</v>
      </c>
      <c r="D285" s="1">
        <v>4</v>
      </c>
      <c r="E285" s="1">
        <v>10</v>
      </c>
      <c r="F285" s="1" t="s">
        <v>682</v>
      </c>
      <c r="G285" s="2">
        <v>43.4230333333333</v>
      </c>
      <c r="H285" s="6">
        <f>1+_xlfn.COUNTIFS(A:A,A285,O:O,"&lt;"&amp;O285)</f>
        <v>8</v>
      </c>
      <c r="I285" s="2">
        <f>_xlfn.AVERAGEIF(A:A,A285,G:G)</f>
        <v>51.506284848484825</v>
      </c>
      <c r="J285" s="2">
        <f t="shared" si="40"/>
        <v>-8.083251515151524</v>
      </c>
      <c r="K285" s="2">
        <f t="shared" si="41"/>
        <v>81.91674848484848</v>
      </c>
      <c r="L285" s="2">
        <f t="shared" si="42"/>
        <v>136.31997900807164</v>
      </c>
      <c r="M285" s="2">
        <f>SUMIF(A:A,A285,L:L)</f>
        <v>3034.902249177182</v>
      </c>
      <c r="N285" s="3">
        <f t="shared" si="43"/>
        <v>0.04491742000752429</v>
      </c>
      <c r="O285" s="7">
        <f t="shared" si="44"/>
        <v>22.26307743927603</v>
      </c>
      <c r="P285" s="3">
        <f t="shared" si="45"/>
      </c>
      <c r="Q285" s="3">
        <f>IF(ISNUMBER(P285),SUMIF(A:A,A285,P:P),"")</f>
      </c>
      <c r="R285" s="3">
        <f t="shared" si="46"/>
      </c>
      <c r="S285" s="8">
        <f t="shared" si="47"/>
      </c>
    </row>
    <row r="286" spans="1:19" ht="15">
      <c r="A286" s="1">
        <v>61</v>
      </c>
      <c r="B286" s="5">
        <v>0.6131944444444445</v>
      </c>
      <c r="C286" s="1" t="s">
        <v>637</v>
      </c>
      <c r="D286" s="1">
        <v>4</v>
      </c>
      <c r="E286" s="1">
        <v>11</v>
      </c>
      <c r="F286" s="1" t="s">
        <v>683</v>
      </c>
      <c r="G286" s="2">
        <v>33.3711</v>
      </c>
      <c r="H286" s="6">
        <f>1+_xlfn.COUNTIFS(A:A,A286,O:O,"&lt;"&amp;O286)</f>
        <v>11</v>
      </c>
      <c r="I286" s="2">
        <f>_xlfn.AVERAGEIF(A:A,A286,G:G)</f>
        <v>51.506284848484825</v>
      </c>
      <c r="J286" s="2">
        <f t="shared" si="40"/>
        <v>-18.135184848484826</v>
      </c>
      <c r="K286" s="2">
        <f t="shared" si="41"/>
        <v>71.86481515151517</v>
      </c>
      <c r="L286" s="2">
        <f t="shared" si="42"/>
        <v>74.58123314128936</v>
      </c>
      <c r="M286" s="2">
        <f>SUMIF(A:A,A286,L:L)</f>
        <v>3034.902249177182</v>
      </c>
      <c r="N286" s="3">
        <f t="shared" si="43"/>
        <v>0.02457450916631984</v>
      </c>
      <c r="O286" s="7">
        <f t="shared" si="44"/>
        <v>40.69257266674251</v>
      </c>
      <c r="P286" s="3">
        <f t="shared" si="45"/>
      </c>
      <c r="Q286" s="3">
        <f>IF(ISNUMBER(P286),SUMIF(A:A,A286,P:P),"")</f>
      </c>
      <c r="R286" s="3">
        <f t="shared" si="46"/>
      </c>
      <c r="S286" s="8">
        <f t="shared" si="47"/>
      </c>
    </row>
    <row r="287" spans="1:19" ht="15">
      <c r="A287" s="1">
        <v>61</v>
      </c>
      <c r="B287" s="5">
        <v>0.6131944444444445</v>
      </c>
      <c r="C287" s="1" t="s">
        <v>637</v>
      </c>
      <c r="D287" s="1">
        <v>4</v>
      </c>
      <c r="E287" s="1">
        <v>13</v>
      </c>
      <c r="F287" s="1" t="s">
        <v>685</v>
      </c>
      <c r="G287" s="2">
        <v>37.9103</v>
      </c>
      <c r="H287" s="6">
        <f>1+_xlfn.COUNTIFS(A:A,A287,O:O,"&lt;"&amp;O287)</f>
        <v>10</v>
      </c>
      <c r="I287" s="2">
        <f>_xlfn.AVERAGEIF(A:A,A287,G:G)</f>
        <v>51.506284848484825</v>
      </c>
      <c r="J287" s="2">
        <f t="shared" si="40"/>
        <v>-13.595984848484825</v>
      </c>
      <c r="K287" s="2">
        <f t="shared" si="41"/>
        <v>76.40401515151518</v>
      </c>
      <c r="L287" s="2">
        <f t="shared" si="42"/>
        <v>97.92882204219387</v>
      </c>
      <c r="M287" s="2">
        <f>SUMIF(A:A,A287,L:L)</f>
        <v>3034.902249177182</v>
      </c>
      <c r="N287" s="3">
        <f t="shared" si="43"/>
        <v>0.032267537469697474</v>
      </c>
      <c r="O287" s="7">
        <f t="shared" si="44"/>
        <v>30.990899164186374</v>
      </c>
      <c r="P287" s="3">
        <f t="shared" si="45"/>
      </c>
      <c r="Q287" s="3">
        <f>IF(ISNUMBER(P287),SUMIF(A:A,A287,P:P),"")</f>
      </c>
      <c r="R287" s="3">
        <f t="shared" si="46"/>
      </c>
      <c r="S287" s="8">
        <f t="shared" si="47"/>
      </c>
    </row>
    <row r="288" spans="1:19" ht="15">
      <c r="A288" s="1">
        <v>54</v>
      </c>
      <c r="B288" s="5">
        <v>0.6159722222222223</v>
      </c>
      <c r="C288" s="1" t="s">
        <v>585</v>
      </c>
      <c r="D288" s="1">
        <v>3</v>
      </c>
      <c r="E288" s="1">
        <v>3</v>
      </c>
      <c r="F288" s="1" t="s">
        <v>601</v>
      </c>
      <c r="G288" s="2">
        <v>72.71866666666659</v>
      </c>
      <c r="H288" s="6">
        <f>1+_xlfn.COUNTIFS(A:A,A288,O:O,"&lt;"&amp;O288)</f>
        <v>1</v>
      </c>
      <c r="I288" s="2">
        <f>_xlfn.AVERAGEIF(A:A,A288,G:G)</f>
        <v>50.605311111111114</v>
      </c>
      <c r="J288" s="2">
        <f t="shared" si="40"/>
        <v>22.11335555555548</v>
      </c>
      <c r="K288" s="2">
        <f t="shared" si="41"/>
        <v>112.11335555555547</v>
      </c>
      <c r="L288" s="2">
        <f t="shared" si="42"/>
        <v>834.4737889597787</v>
      </c>
      <c r="M288" s="2">
        <f>SUMIF(A:A,A288,L:L)</f>
        <v>2495.149333975974</v>
      </c>
      <c r="N288" s="3">
        <f t="shared" si="43"/>
        <v>0.334438415207021</v>
      </c>
      <c r="O288" s="7">
        <f t="shared" si="44"/>
        <v>2.990087126746457</v>
      </c>
      <c r="P288" s="3">
        <f t="shared" si="45"/>
        <v>0.334438415207021</v>
      </c>
      <c r="Q288" s="3">
        <f>IF(ISNUMBER(P288),SUMIF(A:A,A288,P:P),"")</f>
        <v>0.918396963969555</v>
      </c>
      <c r="R288" s="3">
        <f t="shared" si="46"/>
        <v>0.36415453047829077</v>
      </c>
      <c r="S288" s="8">
        <f t="shared" si="47"/>
        <v>2.746086939208396</v>
      </c>
    </row>
    <row r="289" spans="1:19" ht="15">
      <c r="A289" s="1">
        <v>54</v>
      </c>
      <c r="B289" s="5">
        <v>0.6159722222222223</v>
      </c>
      <c r="C289" s="1" t="s">
        <v>585</v>
      </c>
      <c r="D289" s="1">
        <v>3</v>
      </c>
      <c r="E289" s="1">
        <v>1</v>
      </c>
      <c r="F289" s="1" t="s">
        <v>599</v>
      </c>
      <c r="G289" s="2">
        <v>59.9583333333334</v>
      </c>
      <c r="H289" s="6">
        <f>1+_xlfn.COUNTIFS(A:A,A289,O:O,"&lt;"&amp;O289)</f>
        <v>2</v>
      </c>
      <c r="I289" s="2">
        <f>_xlfn.AVERAGEIF(A:A,A289,G:G)</f>
        <v>50.605311111111114</v>
      </c>
      <c r="J289" s="2">
        <f t="shared" si="40"/>
        <v>9.353022222222286</v>
      </c>
      <c r="K289" s="2">
        <f t="shared" si="41"/>
        <v>99.35302222222228</v>
      </c>
      <c r="L289" s="2">
        <f t="shared" si="42"/>
        <v>388.0682915687716</v>
      </c>
      <c r="M289" s="2">
        <f>SUMIF(A:A,A289,L:L)</f>
        <v>2495.149333975974</v>
      </c>
      <c r="N289" s="3">
        <f t="shared" si="43"/>
        <v>0.155529084485854</v>
      </c>
      <c r="O289" s="7">
        <f t="shared" si="44"/>
        <v>6.429665572235487</v>
      </c>
      <c r="P289" s="3">
        <f t="shared" si="45"/>
        <v>0.155529084485854</v>
      </c>
      <c r="Q289" s="3">
        <f>IF(ISNUMBER(P289),SUMIF(A:A,A289,P:P),"")</f>
        <v>0.918396963969555</v>
      </c>
      <c r="R289" s="3">
        <f t="shared" si="46"/>
        <v>0.16934843056712223</v>
      </c>
      <c r="S289" s="8">
        <f t="shared" si="47"/>
        <v>5.904985340880642</v>
      </c>
    </row>
    <row r="290" spans="1:19" ht="15">
      <c r="A290" s="1">
        <v>54</v>
      </c>
      <c r="B290" s="5">
        <v>0.6159722222222223</v>
      </c>
      <c r="C290" s="1" t="s">
        <v>585</v>
      </c>
      <c r="D290" s="1">
        <v>3</v>
      </c>
      <c r="E290" s="1">
        <v>4</v>
      </c>
      <c r="F290" s="1" t="s">
        <v>602</v>
      </c>
      <c r="G290" s="2">
        <v>55.5656666666667</v>
      </c>
      <c r="H290" s="6">
        <f>1+_xlfn.COUNTIFS(A:A,A290,O:O,"&lt;"&amp;O290)</f>
        <v>3</v>
      </c>
      <c r="I290" s="2">
        <f>_xlfn.AVERAGEIF(A:A,A290,G:G)</f>
        <v>50.605311111111114</v>
      </c>
      <c r="J290" s="2">
        <f t="shared" si="40"/>
        <v>4.960355555555587</v>
      </c>
      <c r="K290" s="2">
        <f t="shared" si="41"/>
        <v>94.9603555555556</v>
      </c>
      <c r="L290" s="2">
        <f t="shared" si="42"/>
        <v>298.1573398767478</v>
      </c>
      <c r="M290" s="2">
        <f>SUMIF(A:A,A290,L:L)</f>
        <v>2495.149333975974</v>
      </c>
      <c r="N290" s="3">
        <f t="shared" si="43"/>
        <v>0.11949478767334525</v>
      </c>
      <c r="O290" s="7">
        <f t="shared" si="44"/>
        <v>8.368565855220663</v>
      </c>
      <c r="P290" s="3">
        <f t="shared" si="45"/>
        <v>0.11949478767334525</v>
      </c>
      <c r="Q290" s="3">
        <f>IF(ISNUMBER(P290),SUMIF(A:A,A290,P:P),"")</f>
        <v>0.918396963969555</v>
      </c>
      <c r="R290" s="3">
        <f t="shared" si="46"/>
        <v>0.1301123504991318</v>
      </c>
      <c r="S290" s="8">
        <f t="shared" si="47"/>
        <v>7.6856654742139385</v>
      </c>
    </row>
    <row r="291" spans="1:19" ht="15">
      <c r="A291" s="1">
        <v>54</v>
      </c>
      <c r="B291" s="5">
        <v>0.6159722222222223</v>
      </c>
      <c r="C291" s="1" t="s">
        <v>585</v>
      </c>
      <c r="D291" s="1">
        <v>3</v>
      </c>
      <c r="E291" s="1">
        <v>6</v>
      </c>
      <c r="F291" s="1" t="s">
        <v>604</v>
      </c>
      <c r="G291" s="2">
        <v>52.256</v>
      </c>
      <c r="H291" s="6">
        <f>1+_xlfn.COUNTIFS(A:A,A291,O:O,"&lt;"&amp;O291)</f>
        <v>4</v>
      </c>
      <c r="I291" s="2">
        <f>_xlfn.AVERAGEIF(A:A,A291,G:G)</f>
        <v>50.605311111111114</v>
      </c>
      <c r="J291" s="2">
        <f t="shared" si="40"/>
        <v>1.6506888888888867</v>
      </c>
      <c r="K291" s="2">
        <f t="shared" si="41"/>
        <v>91.65068888888888</v>
      </c>
      <c r="L291" s="2">
        <f t="shared" si="42"/>
        <v>244.4574666702879</v>
      </c>
      <c r="M291" s="2">
        <f>SUMIF(A:A,A291,L:L)</f>
        <v>2495.149333975974</v>
      </c>
      <c r="N291" s="3">
        <f t="shared" si="43"/>
        <v>0.09797308054534333</v>
      </c>
      <c r="O291" s="7">
        <f t="shared" si="44"/>
        <v>10.206885344767596</v>
      </c>
      <c r="P291" s="3">
        <f t="shared" si="45"/>
        <v>0.09797308054534333</v>
      </c>
      <c r="Q291" s="3">
        <f>IF(ISNUMBER(P291),SUMIF(A:A,A291,P:P),"")</f>
        <v>0.918396963969555</v>
      </c>
      <c r="R291" s="3">
        <f t="shared" si="46"/>
        <v>0.10667835847570503</v>
      </c>
      <c r="S291" s="8">
        <f t="shared" si="47"/>
        <v>9.373972512219902</v>
      </c>
    </row>
    <row r="292" spans="1:19" ht="15">
      <c r="A292" s="1">
        <v>54</v>
      </c>
      <c r="B292" s="5">
        <v>0.6159722222222223</v>
      </c>
      <c r="C292" s="1" t="s">
        <v>585</v>
      </c>
      <c r="D292" s="1">
        <v>3</v>
      </c>
      <c r="E292" s="1">
        <v>7</v>
      </c>
      <c r="F292" s="1" t="s">
        <v>605</v>
      </c>
      <c r="G292" s="2">
        <v>49.690966666666704</v>
      </c>
      <c r="H292" s="6">
        <f>1+_xlfn.COUNTIFS(A:A,A292,O:O,"&lt;"&amp;O292)</f>
        <v>5</v>
      </c>
      <c r="I292" s="2">
        <f>_xlfn.AVERAGEIF(A:A,A292,G:G)</f>
        <v>50.605311111111114</v>
      </c>
      <c r="J292" s="2">
        <f t="shared" si="40"/>
        <v>-0.91434444444441</v>
      </c>
      <c r="K292" s="2">
        <f t="shared" si="41"/>
        <v>89.08565555555559</v>
      </c>
      <c r="L292" s="2">
        <f t="shared" si="42"/>
        <v>209.58708503170797</v>
      </c>
      <c r="M292" s="2">
        <f>SUMIF(A:A,A292,L:L)</f>
        <v>2495.149333975974</v>
      </c>
      <c r="N292" s="3">
        <f t="shared" si="43"/>
        <v>0.08399781214607097</v>
      </c>
      <c r="O292" s="7">
        <f t="shared" si="44"/>
        <v>11.905071982839441</v>
      </c>
      <c r="P292" s="3">
        <f t="shared" si="45"/>
        <v>0.08399781214607097</v>
      </c>
      <c r="Q292" s="3">
        <f>IF(ISNUMBER(P292),SUMIF(A:A,A292,P:P),"")</f>
        <v>0.918396963969555</v>
      </c>
      <c r="R292" s="3">
        <f t="shared" si="46"/>
        <v>0.09146133474027417</v>
      </c>
      <c r="S292" s="8">
        <f t="shared" si="47"/>
        <v>10.933581964878751</v>
      </c>
    </row>
    <row r="293" spans="1:19" ht="15">
      <c r="A293" s="1">
        <v>54</v>
      </c>
      <c r="B293" s="5">
        <v>0.6159722222222223</v>
      </c>
      <c r="C293" s="1" t="s">
        <v>585</v>
      </c>
      <c r="D293" s="1">
        <v>3</v>
      </c>
      <c r="E293" s="1">
        <v>5</v>
      </c>
      <c r="F293" s="1" t="s">
        <v>603</v>
      </c>
      <c r="G293" s="2">
        <v>45.6775</v>
      </c>
      <c r="H293" s="6">
        <f>1+_xlfn.COUNTIFS(A:A,A293,O:O,"&lt;"&amp;O293)</f>
        <v>6</v>
      </c>
      <c r="I293" s="2">
        <f>_xlfn.AVERAGEIF(A:A,A293,G:G)</f>
        <v>50.605311111111114</v>
      </c>
      <c r="J293" s="2">
        <f t="shared" si="40"/>
        <v>-4.927811111111112</v>
      </c>
      <c r="K293" s="2">
        <f t="shared" si="41"/>
        <v>85.07218888888889</v>
      </c>
      <c r="L293" s="2">
        <f t="shared" si="42"/>
        <v>164.73388164040404</v>
      </c>
      <c r="M293" s="2">
        <f>SUMIF(A:A,A293,L:L)</f>
        <v>2495.149333975974</v>
      </c>
      <c r="N293" s="3">
        <f t="shared" si="43"/>
        <v>0.06602165225032991</v>
      </c>
      <c r="O293" s="7">
        <f t="shared" si="44"/>
        <v>15.146546108969925</v>
      </c>
      <c r="P293" s="3">
        <f t="shared" si="45"/>
        <v>0.06602165225032991</v>
      </c>
      <c r="Q293" s="3">
        <f>IF(ISNUMBER(P293),SUMIF(A:A,A293,P:P),"")</f>
        <v>0.918396963969555</v>
      </c>
      <c r="R293" s="3">
        <f t="shared" si="46"/>
        <v>0.07188792520063095</v>
      </c>
      <c r="S293" s="8">
        <f t="shared" si="47"/>
        <v>13.910541961102853</v>
      </c>
    </row>
    <row r="294" spans="1:19" ht="15">
      <c r="A294" s="1">
        <v>54</v>
      </c>
      <c r="B294" s="5">
        <v>0.6159722222222223</v>
      </c>
      <c r="C294" s="1" t="s">
        <v>585</v>
      </c>
      <c r="D294" s="1">
        <v>3</v>
      </c>
      <c r="E294" s="1">
        <v>8</v>
      </c>
      <c r="F294" s="1" t="s">
        <v>606</v>
      </c>
      <c r="G294" s="2">
        <v>44.343199999999996</v>
      </c>
      <c r="H294" s="6">
        <f>1+_xlfn.COUNTIFS(A:A,A294,O:O,"&lt;"&amp;O294)</f>
        <v>7</v>
      </c>
      <c r="I294" s="2">
        <f>_xlfn.AVERAGEIF(A:A,A294,G:G)</f>
        <v>50.605311111111114</v>
      </c>
      <c r="J294" s="2">
        <f t="shared" si="40"/>
        <v>-6.262111111111118</v>
      </c>
      <c r="K294" s="2">
        <f t="shared" si="41"/>
        <v>83.73788888888888</v>
      </c>
      <c r="L294" s="2">
        <f t="shared" si="42"/>
        <v>152.05971922649357</v>
      </c>
      <c r="M294" s="2">
        <f>SUMIF(A:A,A294,L:L)</f>
        <v>2495.149333975974</v>
      </c>
      <c r="N294" s="3">
        <f t="shared" si="43"/>
        <v>0.060942131661590467</v>
      </c>
      <c r="O294" s="7">
        <f t="shared" si="44"/>
        <v>16.409009214724637</v>
      </c>
      <c r="P294" s="3">
        <f t="shared" si="45"/>
        <v>0.060942131661590467</v>
      </c>
      <c r="Q294" s="3">
        <f>IF(ISNUMBER(P294),SUMIF(A:A,A294,P:P),"")</f>
        <v>0.918396963969555</v>
      </c>
      <c r="R294" s="3">
        <f t="shared" si="46"/>
        <v>0.06635707003884511</v>
      </c>
      <c r="S294" s="8">
        <f t="shared" si="47"/>
        <v>15.069984244551557</v>
      </c>
    </row>
    <row r="295" spans="1:19" ht="15">
      <c r="A295" s="1">
        <v>54</v>
      </c>
      <c r="B295" s="5">
        <v>0.6159722222222223</v>
      </c>
      <c r="C295" s="1" t="s">
        <v>585</v>
      </c>
      <c r="D295" s="1">
        <v>3</v>
      </c>
      <c r="E295" s="1">
        <v>2</v>
      </c>
      <c r="F295" s="1" t="s">
        <v>600</v>
      </c>
      <c r="G295" s="2">
        <v>38.7402999999999</v>
      </c>
      <c r="H295" s="6">
        <f>1+_xlfn.COUNTIFS(A:A,A295,O:O,"&lt;"&amp;O295)</f>
        <v>8</v>
      </c>
      <c r="I295" s="2">
        <f>_xlfn.AVERAGEIF(A:A,A295,G:G)</f>
        <v>50.605311111111114</v>
      </c>
      <c r="J295" s="2">
        <f t="shared" si="40"/>
        <v>-11.865011111111215</v>
      </c>
      <c r="K295" s="2">
        <f t="shared" si="41"/>
        <v>78.13498888888878</v>
      </c>
      <c r="L295" s="2">
        <f t="shared" si="42"/>
        <v>108.64648269037986</v>
      </c>
      <c r="M295" s="2">
        <f>SUMIF(A:A,A295,L:L)</f>
        <v>2495.149333975974</v>
      </c>
      <c r="N295" s="3">
        <f t="shared" si="43"/>
        <v>0.04354307824824805</v>
      </c>
      <c r="O295" s="7">
        <f t="shared" si="44"/>
        <v>22.96576264771163</v>
      </c>
      <c r="P295" s="3">
        <f t="shared" si="45"/>
      </c>
      <c r="Q295" s="3">
        <f>IF(ISNUMBER(P295),SUMIF(A:A,A295,P:P),"")</f>
      </c>
      <c r="R295" s="3">
        <f t="shared" si="46"/>
      </c>
      <c r="S295" s="8">
        <f t="shared" si="47"/>
      </c>
    </row>
    <row r="296" spans="1:19" ht="15">
      <c r="A296" s="1">
        <v>54</v>
      </c>
      <c r="B296" s="5">
        <v>0.6159722222222223</v>
      </c>
      <c r="C296" s="1" t="s">
        <v>585</v>
      </c>
      <c r="D296" s="1">
        <v>3</v>
      </c>
      <c r="E296" s="1">
        <v>9</v>
      </c>
      <c r="F296" s="1" t="s">
        <v>607</v>
      </c>
      <c r="G296" s="2">
        <v>36.4971666666667</v>
      </c>
      <c r="H296" s="6">
        <f>1+_xlfn.COUNTIFS(A:A,A296,O:O,"&lt;"&amp;O296)</f>
        <v>9</v>
      </c>
      <c r="I296" s="2">
        <f>_xlfn.AVERAGEIF(A:A,A296,G:G)</f>
        <v>50.605311111111114</v>
      </c>
      <c r="J296" s="2">
        <f t="shared" si="40"/>
        <v>-14.108144444444413</v>
      </c>
      <c r="K296" s="2">
        <f t="shared" si="41"/>
        <v>75.8918555555556</v>
      </c>
      <c r="L296" s="2">
        <f t="shared" si="42"/>
        <v>94.96527831140232</v>
      </c>
      <c r="M296" s="2">
        <f>SUMIF(A:A,A296,L:L)</f>
        <v>2495.149333975974</v>
      </c>
      <c r="N296" s="3">
        <f t="shared" si="43"/>
        <v>0.03805995778219691</v>
      </c>
      <c r="O296" s="7">
        <f t="shared" si="44"/>
        <v>26.274332875580967</v>
      </c>
      <c r="P296" s="3">
        <f t="shared" si="45"/>
      </c>
      <c r="Q296" s="3">
        <f>IF(ISNUMBER(P296),SUMIF(A:A,A296,P:P),"")</f>
      </c>
      <c r="R296" s="3">
        <f t="shared" si="46"/>
      </c>
      <c r="S296" s="8">
        <f t="shared" si="47"/>
      </c>
    </row>
    <row r="297" spans="1:19" ht="15">
      <c r="A297" s="1">
        <v>8</v>
      </c>
      <c r="B297" s="5">
        <v>0.61875</v>
      </c>
      <c r="C297" s="1" t="s">
        <v>78</v>
      </c>
      <c r="D297" s="1">
        <v>4</v>
      </c>
      <c r="E297" s="1">
        <v>1</v>
      </c>
      <c r="F297" s="1" t="s">
        <v>92</v>
      </c>
      <c r="G297" s="2">
        <v>73.0260333333333</v>
      </c>
      <c r="H297" s="6">
        <f>1+_xlfn.COUNTIFS(A:A,A297,O:O,"&lt;"&amp;O297)</f>
        <v>1</v>
      </c>
      <c r="I297" s="2">
        <f>_xlfn.AVERAGEIF(A:A,A297,G:G)</f>
        <v>46.99653333333333</v>
      </c>
      <c r="J297" s="2">
        <f t="shared" si="40"/>
        <v>26.02949999999997</v>
      </c>
      <c r="K297" s="2">
        <f t="shared" si="41"/>
        <v>116.02949999999997</v>
      </c>
      <c r="L297" s="2">
        <f t="shared" si="42"/>
        <v>1055.5001400771268</v>
      </c>
      <c r="M297" s="2">
        <f>SUMIF(A:A,A297,L:L)</f>
        <v>3371.1850371863025</v>
      </c>
      <c r="N297" s="3">
        <f t="shared" si="43"/>
        <v>0.31309469175802956</v>
      </c>
      <c r="O297" s="7">
        <f t="shared" si="44"/>
        <v>3.1939219230610103</v>
      </c>
      <c r="P297" s="3">
        <f t="shared" si="45"/>
        <v>0.31309469175802956</v>
      </c>
      <c r="Q297" s="3">
        <f>IF(ISNUMBER(P297),SUMIF(A:A,A297,P:P),"")</f>
        <v>0.9316407479108508</v>
      </c>
      <c r="R297" s="3">
        <f t="shared" si="46"/>
        <v>0.3360680524763713</v>
      </c>
      <c r="S297" s="8">
        <f t="shared" si="47"/>
        <v>2.975587809169422</v>
      </c>
    </row>
    <row r="298" spans="1:19" ht="15">
      <c r="A298" s="1">
        <v>8</v>
      </c>
      <c r="B298" s="5">
        <v>0.61875</v>
      </c>
      <c r="C298" s="1" t="s">
        <v>78</v>
      </c>
      <c r="D298" s="1">
        <v>4</v>
      </c>
      <c r="E298" s="1">
        <v>3</v>
      </c>
      <c r="F298" s="1" t="s">
        <v>94</v>
      </c>
      <c r="G298" s="2">
        <v>57.873200000000104</v>
      </c>
      <c r="H298" s="6">
        <f>1+_xlfn.COUNTIFS(A:A,A298,O:O,"&lt;"&amp;O298)</f>
        <v>2</v>
      </c>
      <c r="I298" s="2">
        <f>_xlfn.AVERAGEIF(A:A,A298,G:G)</f>
        <v>46.99653333333333</v>
      </c>
      <c r="J298" s="2">
        <f t="shared" si="40"/>
        <v>10.876666666666772</v>
      </c>
      <c r="K298" s="2">
        <f t="shared" si="41"/>
        <v>100.87666666666678</v>
      </c>
      <c r="L298" s="2">
        <f t="shared" si="42"/>
        <v>425.2171586681012</v>
      </c>
      <c r="M298" s="2">
        <f>SUMIF(A:A,A298,L:L)</f>
        <v>3371.1850371863025</v>
      </c>
      <c r="N298" s="3">
        <f t="shared" si="43"/>
        <v>0.12613284467559244</v>
      </c>
      <c r="O298" s="7">
        <f t="shared" si="44"/>
        <v>7.928149107965903</v>
      </c>
      <c r="P298" s="3">
        <f t="shared" si="45"/>
        <v>0.12613284467559244</v>
      </c>
      <c r="Q298" s="3">
        <f>IF(ISNUMBER(P298),SUMIF(A:A,A298,P:P),"")</f>
        <v>0.9316407479108508</v>
      </c>
      <c r="R298" s="3">
        <f t="shared" si="46"/>
        <v>0.1353878573456967</v>
      </c>
      <c r="S298" s="8">
        <f t="shared" si="47"/>
        <v>7.386186764494099</v>
      </c>
    </row>
    <row r="299" spans="1:19" ht="15">
      <c r="A299" s="1">
        <v>8</v>
      </c>
      <c r="B299" s="5">
        <v>0.61875</v>
      </c>
      <c r="C299" s="1" t="s">
        <v>78</v>
      </c>
      <c r="D299" s="1">
        <v>4</v>
      </c>
      <c r="E299" s="1">
        <v>4</v>
      </c>
      <c r="F299" s="1" t="s">
        <v>95</v>
      </c>
      <c r="G299" s="2">
        <v>57.413733333333404</v>
      </c>
      <c r="H299" s="6">
        <f>1+_xlfn.COUNTIFS(A:A,A299,O:O,"&lt;"&amp;O299)</f>
        <v>3</v>
      </c>
      <c r="I299" s="2">
        <f>_xlfn.AVERAGEIF(A:A,A299,G:G)</f>
        <v>46.99653333333333</v>
      </c>
      <c r="J299" s="2">
        <f t="shared" si="40"/>
        <v>10.417200000000072</v>
      </c>
      <c r="K299" s="2">
        <f t="shared" si="41"/>
        <v>100.41720000000007</v>
      </c>
      <c r="L299" s="2">
        <f t="shared" si="42"/>
        <v>413.65487876736177</v>
      </c>
      <c r="M299" s="2">
        <f>SUMIF(A:A,A299,L:L)</f>
        <v>3371.1850371863025</v>
      </c>
      <c r="N299" s="3">
        <f t="shared" si="43"/>
        <v>0.1227031071283501</v>
      </c>
      <c r="O299" s="7">
        <f t="shared" si="44"/>
        <v>8.149752874260782</v>
      </c>
      <c r="P299" s="3">
        <f t="shared" si="45"/>
        <v>0.1227031071283501</v>
      </c>
      <c r="Q299" s="3">
        <f>IF(ISNUMBER(P299),SUMIF(A:A,A299,P:P),"")</f>
        <v>0.9316407479108508</v>
      </c>
      <c r="R299" s="3">
        <f t="shared" si="46"/>
        <v>0.13170646239283174</v>
      </c>
      <c r="S299" s="8">
        <f t="shared" si="47"/>
        <v>7.592641863064922</v>
      </c>
    </row>
    <row r="300" spans="1:19" ht="15">
      <c r="A300" s="1">
        <v>8</v>
      </c>
      <c r="B300" s="5">
        <v>0.61875</v>
      </c>
      <c r="C300" s="1" t="s">
        <v>78</v>
      </c>
      <c r="D300" s="1">
        <v>4</v>
      </c>
      <c r="E300" s="1">
        <v>6</v>
      </c>
      <c r="F300" s="1" t="s">
        <v>96</v>
      </c>
      <c r="G300" s="2">
        <v>55.2205333333333</v>
      </c>
      <c r="H300" s="6">
        <f>1+_xlfn.COUNTIFS(A:A,A300,O:O,"&lt;"&amp;O300)</f>
        <v>4</v>
      </c>
      <c r="I300" s="2">
        <f>_xlfn.AVERAGEIF(A:A,A300,G:G)</f>
        <v>46.99653333333333</v>
      </c>
      <c r="J300" s="2">
        <f t="shared" si="40"/>
        <v>8.223999999999968</v>
      </c>
      <c r="K300" s="2">
        <f t="shared" si="41"/>
        <v>98.22399999999996</v>
      </c>
      <c r="L300" s="2">
        <f t="shared" si="42"/>
        <v>362.6506593674118</v>
      </c>
      <c r="M300" s="2">
        <f>SUMIF(A:A,A300,L:L)</f>
        <v>3371.1850371863025</v>
      </c>
      <c r="N300" s="3">
        <f t="shared" si="43"/>
        <v>0.10757364409462718</v>
      </c>
      <c r="O300" s="7">
        <f t="shared" si="44"/>
        <v>9.295957280394349</v>
      </c>
      <c r="P300" s="3">
        <f t="shared" si="45"/>
        <v>0.10757364409462718</v>
      </c>
      <c r="Q300" s="3">
        <f>IF(ISNUMBER(P300),SUMIF(A:A,A300,P:P),"")</f>
        <v>0.9316407479108508</v>
      </c>
      <c r="R300" s="3">
        <f t="shared" si="46"/>
        <v>0.11546687318674576</v>
      </c>
      <c r="S300" s="8">
        <f t="shared" si="47"/>
        <v>8.66049259325391</v>
      </c>
    </row>
    <row r="301" spans="1:19" ht="15">
      <c r="A301" s="1">
        <v>8</v>
      </c>
      <c r="B301" s="5">
        <v>0.61875</v>
      </c>
      <c r="C301" s="1" t="s">
        <v>78</v>
      </c>
      <c r="D301" s="1">
        <v>4</v>
      </c>
      <c r="E301" s="1">
        <v>2</v>
      </c>
      <c r="F301" s="1" t="s">
        <v>93</v>
      </c>
      <c r="G301" s="2">
        <v>51.5665666666667</v>
      </c>
      <c r="H301" s="6">
        <f>1+_xlfn.COUNTIFS(A:A,A301,O:O,"&lt;"&amp;O301)</f>
        <v>5</v>
      </c>
      <c r="I301" s="2">
        <f>_xlfn.AVERAGEIF(A:A,A301,G:G)</f>
        <v>46.99653333333333</v>
      </c>
      <c r="J301" s="2">
        <f t="shared" si="40"/>
        <v>4.57003333333337</v>
      </c>
      <c r="K301" s="2">
        <f t="shared" si="41"/>
        <v>94.57003333333337</v>
      </c>
      <c r="L301" s="2">
        <f t="shared" si="42"/>
        <v>291.25582363694866</v>
      </c>
      <c r="M301" s="2">
        <f>SUMIF(A:A,A301,L:L)</f>
        <v>3371.1850371863025</v>
      </c>
      <c r="N301" s="3">
        <f t="shared" si="43"/>
        <v>0.08639567998321444</v>
      </c>
      <c r="O301" s="7">
        <f t="shared" si="44"/>
        <v>11.574652808963215</v>
      </c>
      <c r="P301" s="3">
        <f t="shared" si="45"/>
        <v>0.08639567998321444</v>
      </c>
      <c r="Q301" s="3">
        <f>IF(ISNUMBER(P301),SUMIF(A:A,A301,P:P),"")</f>
        <v>0.9316407479108508</v>
      </c>
      <c r="R301" s="3">
        <f t="shared" si="46"/>
        <v>0.09273497340788457</v>
      </c>
      <c r="S301" s="8">
        <f t="shared" si="47"/>
        <v>10.783418199750919</v>
      </c>
    </row>
    <row r="302" spans="1:19" ht="15">
      <c r="A302" s="1">
        <v>8</v>
      </c>
      <c r="B302" s="5">
        <v>0.61875</v>
      </c>
      <c r="C302" s="1" t="s">
        <v>78</v>
      </c>
      <c r="D302" s="1">
        <v>4</v>
      </c>
      <c r="E302" s="1">
        <v>7</v>
      </c>
      <c r="F302" s="1" t="s">
        <v>97</v>
      </c>
      <c r="G302" s="2">
        <v>48.9064333333333</v>
      </c>
      <c r="H302" s="6">
        <f>1+_xlfn.COUNTIFS(A:A,A302,O:O,"&lt;"&amp;O302)</f>
        <v>6</v>
      </c>
      <c r="I302" s="2">
        <f>_xlfn.AVERAGEIF(A:A,A302,G:G)</f>
        <v>46.99653333333333</v>
      </c>
      <c r="J302" s="2">
        <f t="shared" si="40"/>
        <v>1.9098999999999648</v>
      </c>
      <c r="K302" s="2">
        <f t="shared" si="41"/>
        <v>91.90989999999996</v>
      </c>
      <c r="L302" s="2">
        <f t="shared" si="42"/>
        <v>248.2891513857466</v>
      </c>
      <c r="M302" s="2">
        <f>SUMIF(A:A,A302,L:L)</f>
        <v>3371.1850371863025</v>
      </c>
      <c r="N302" s="3">
        <f t="shared" si="43"/>
        <v>0.07365040739293759</v>
      </c>
      <c r="O302" s="7">
        <f t="shared" si="44"/>
        <v>13.577657414233</v>
      </c>
      <c r="P302" s="3">
        <f t="shared" si="45"/>
        <v>0.07365040739293759</v>
      </c>
      <c r="Q302" s="3">
        <f>IF(ISNUMBER(P302),SUMIF(A:A,A302,P:P),"")</f>
        <v>0.9316407479108508</v>
      </c>
      <c r="R302" s="3">
        <f t="shared" si="46"/>
        <v>0.07905451490619562</v>
      </c>
      <c r="S302" s="8">
        <f t="shared" si="47"/>
        <v>12.649498908273339</v>
      </c>
    </row>
    <row r="303" spans="1:19" ht="15">
      <c r="A303" s="1">
        <v>8</v>
      </c>
      <c r="B303" s="5">
        <v>0.61875</v>
      </c>
      <c r="C303" s="1" t="s">
        <v>78</v>
      </c>
      <c r="D303" s="1">
        <v>4</v>
      </c>
      <c r="E303" s="1">
        <v>8</v>
      </c>
      <c r="F303" s="1" t="s">
        <v>98</v>
      </c>
      <c r="G303" s="2">
        <v>25.162333333333297</v>
      </c>
      <c r="H303" s="6">
        <f>1+_xlfn.COUNTIFS(A:A,A303,O:O,"&lt;"&amp;O303)</f>
        <v>11</v>
      </c>
      <c r="I303" s="2">
        <f>_xlfn.AVERAGEIF(A:A,A303,G:G)</f>
        <v>46.99653333333333</v>
      </c>
      <c r="J303" s="2">
        <f t="shared" si="40"/>
        <v>-21.834200000000035</v>
      </c>
      <c r="K303" s="2">
        <f t="shared" si="41"/>
        <v>68.16579999999996</v>
      </c>
      <c r="L303" s="2">
        <f t="shared" si="42"/>
        <v>59.7367853105434</v>
      </c>
      <c r="M303" s="2">
        <f>SUMIF(A:A,A303,L:L)</f>
        <v>3371.1850371863025</v>
      </c>
      <c r="N303" s="3">
        <f t="shared" si="43"/>
        <v>0.017719818002159146</v>
      </c>
      <c r="O303" s="7">
        <f t="shared" si="44"/>
        <v>56.43398819774282</v>
      </c>
      <c r="P303" s="3">
        <f t="shared" si="45"/>
      </c>
      <c r="Q303" s="3">
        <f>IF(ISNUMBER(P303),SUMIF(A:A,A303,P:P),"")</f>
      </c>
      <c r="R303" s="3">
        <f t="shared" si="46"/>
      </c>
      <c r="S303" s="8">
        <f t="shared" si="47"/>
      </c>
    </row>
    <row r="304" spans="1:19" ht="15">
      <c r="A304" s="1">
        <v>8</v>
      </c>
      <c r="B304" s="5">
        <v>0.61875</v>
      </c>
      <c r="C304" s="1" t="s">
        <v>78</v>
      </c>
      <c r="D304" s="1">
        <v>4</v>
      </c>
      <c r="E304" s="1">
        <v>10</v>
      </c>
      <c r="F304" s="1" t="s">
        <v>99</v>
      </c>
      <c r="G304" s="2">
        <v>42.3587333333333</v>
      </c>
      <c r="H304" s="6">
        <f>1+_xlfn.COUNTIFS(A:A,A304,O:O,"&lt;"&amp;O304)</f>
        <v>8</v>
      </c>
      <c r="I304" s="2">
        <f>_xlfn.AVERAGEIF(A:A,A304,G:G)</f>
        <v>46.99653333333333</v>
      </c>
      <c r="J304" s="2">
        <f t="shared" si="40"/>
        <v>-4.637800000000034</v>
      </c>
      <c r="K304" s="2">
        <f t="shared" si="41"/>
        <v>85.36219999999997</v>
      </c>
      <c r="L304" s="2">
        <f t="shared" si="42"/>
        <v>167.6254456145831</v>
      </c>
      <c r="M304" s="2">
        <f>SUMIF(A:A,A304,L:L)</f>
        <v>3371.1850371863025</v>
      </c>
      <c r="N304" s="3">
        <f t="shared" si="43"/>
        <v>0.049723003562714134</v>
      </c>
      <c r="O304" s="7">
        <f t="shared" si="44"/>
        <v>20.11141581056603</v>
      </c>
      <c r="P304" s="3">
        <f t="shared" si="45"/>
        <v>0.049723003562714134</v>
      </c>
      <c r="Q304" s="3">
        <f>IF(ISNUMBER(P304),SUMIF(A:A,A304,P:P),"")</f>
        <v>0.9316407479108508</v>
      </c>
      <c r="R304" s="3">
        <f t="shared" si="46"/>
        <v>0.05337143493800054</v>
      </c>
      <c r="S304" s="8">
        <f t="shared" si="47"/>
        <v>18.736614467301845</v>
      </c>
    </row>
    <row r="305" spans="1:19" ht="15">
      <c r="A305" s="1">
        <v>8</v>
      </c>
      <c r="B305" s="5">
        <v>0.61875</v>
      </c>
      <c r="C305" s="1" t="s">
        <v>78</v>
      </c>
      <c r="D305" s="1">
        <v>4</v>
      </c>
      <c r="E305" s="1">
        <v>11</v>
      </c>
      <c r="F305" s="1" t="s">
        <v>100</v>
      </c>
      <c r="G305" s="2">
        <v>31.500933333333297</v>
      </c>
      <c r="H305" s="6">
        <f>1+_xlfn.COUNTIFS(A:A,A305,O:O,"&lt;"&amp;O305)</f>
        <v>9</v>
      </c>
      <c r="I305" s="2">
        <f>_xlfn.AVERAGEIF(A:A,A305,G:G)</f>
        <v>46.99653333333333</v>
      </c>
      <c r="J305" s="2">
        <f t="shared" si="40"/>
        <v>-15.495600000000035</v>
      </c>
      <c r="K305" s="2">
        <f t="shared" si="41"/>
        <v>74.50439999999996</v>
      </c>
      <c r="L305" s="2">
        <f t="shared" si="42"/>
        <v>87.37978823279134</v>
      </c>
      <c r="M305" s="2">
        <f>SUMIF(A:A,A305,L:L)</f>
        <v>3371.1850371863025</v>
      </c>
      <c r="N305" s="3">
        <f t="shared" si="43"/>
        <v>0.025919606093684277</v>
      </c>
      <c r="O305" s="7">
        <f t="shared" si="44"/>
        <v>38.5808332266155</v>
      </c>
      <c r="P305" s="3">
        <f t="shared" si="45"/>
      </c>
      <c r="Q305" s="3">
        <f>IF(ISNUMBER(P305),SUMIF(A:A,A305,P:P),"")</f>
      </c>
      <c r="R305" s="3">
        <f t="shared" si="46"/>
      </c>
      <c r="S305" s="8">
        <f t="shared" si="47"/>
      </c>
    </row>
    <row r="306" spans="1:19" ht="15">
      <c r="A306" s="1">
        <v>8</v>
      </c>
      <c r="B306" s="5">
        <v>0.61875</v>
      </c>
      <c r="C306" s="1" t="s">
        <v>78</v>
      </c>
      <c r="D306" s="1">
        <v>4</v>
      </c>
      <c r="E306" s="1">
        <v>12</v>
      </c>
      <c r="F306" s="1" t="s">
        <v>101</v>
      </c>
      <c r="G306" s="2">
        <v>43.2223333333333</v>
      </c>
      <c r="H306" s="6">
        <f>1+_xlfn.COUNTIFS(A:A,A306,O:O,"&lt;"&amp;O306)</f>
        <v>7</v>
      </c>
      <c r="I306" s="2">
        <f>_xlfn.AVERAGEIF(A:A,A306,G:G)</f>
        <v>46.99653333333333</v>
      </c>
      <c r="J306" s="2">
        <f t="shared" si="40"/>
        <v>-3.774200000000029</v>
      </c>
      <c r="K306" s="2">
        <f t="shared" si="41"/>
        <v>86.22579999999996</v>
      </c>
      <c r="L306" s="2">
        <f t="shared" si="42"/>
        <v>176.54009187283648</v>
      </c>
      <c r="M306" s="2">
        <f>SUMIF(A:A,A306,L:L)</f>
        <v>3371.1850371863025</v>
      </c>
      <c r="N306" s="3">
        <f t="shared" si="43"/>
        <v>0.05236736931538544</v>
      </c>
      <c r="O306" s="7">
        <f t="shared" si="44"/>
        <v>19.09586089722101</v>
      </c>
      <c r="P306" s="3">
        <f t="shared" si="45"/>
        <v>0.05236736931538544</v>
      </c>
      <c r="Q306" s="3">
        <f>IF(ISNUMBER(P306),SUMIF(A:A,A306,P:P),"")</f>
        <v>0.9316407479108508</v>
      </c>
      <c r="R306" s="3">
        <f t="shared" si="46"/>
        <v>0.05620983134627394</v>
      </c>
      <c r="S306" s="8">
        <f t="shared" si="47"/>
        <v>17.79048212828855</v>
      </c>
    </row>
    <row r="307" spans="1:19" ht="15">
      <c r="A307" s="1">
        <v>8</v>
      </c>
      <c r="B307" s="5">
        <v>0.61875</v>
      </c>
      <c r="C307" s="1" t="s">
        <v>78</v>
      </c>
      <c r="D307" s="1">
        <v>4</v>
      </c>
      <c r="E307" s="1">
        <v>13</v>
      </c>
      <c r="F307" s="1" t="s">
        <v>102</v>
      </c>
      <c r="G307" s="2">
        <v>30.711033333333297</v>
      </c>
      <c r="H307" s="6">
        <f>1+_xlfn.COUNTIFS(A:A,A307,O:O,"&lt;"&amp;O307)</f>
        <v>10</v>
      </c>
      <c r="I307" s="2">
        <f>_xlfn.AVERAGEIF(A:A,A307,G:G)</f>
        <v>46.99653333333333</v>
      </c>
      <c r="J307" s="2">
        <f t="shared" si="40"/>
        <v>-16.285500000000035</v>
      </c>
      <c r="K307" s="2">
        <f t="shared" si="41"/>
        <v>73.71449999999996</v>
      </c>
      <c r="L307" s="2">
        <f t="shared" si="42"/>
        <v>83.33511425285145</v>
      </c>
      <c r="M307" s="2">
        <f>SUMIF(A:A,A307,L:L)</f>
        <v>3371.1850371863025</v>
      </c>
      <c r="N307" s="3">
        <f t="shared" si="43"/>
        <v>0.024719827993305753</v>
      </c>
      <c r="O307" s="7">
        <f t="shared" si="44"/>
        <v>40.45335591618213</v>
      </c>
      <c r="P307" s="3">
        <f t="shared" si="45"/>
      </c>
      <c r="Q307" s="3">
        <f>IF(ISNUMBER(P307),SUMIF(A:A,A307,P:P),"")</f>
      </c>
      <c r="R307" s="3">
        <f t="shared" si="46"/>
      </c>
      <c r="S307" s="8">
        <f t="shared" si="47"/>
      </c>
    </row>
    <row r="308" spans="1:19" ht="15">
      <c r="A308" s="1">
        <v>48</v>
      </c>
      <c r="B308" s="5">
        <v>0.6215277777777778</v>
      </c>
      <c r="C308" s="1" t="s">
        <v>482</v>
      </c>
      <c r="D308" s="1">
        <v>6</v>
      </c>
      <c r="E308" s="1">
        <v>8</v>
      </c>
      <c r="F308" s="1" t="s">
        <v>539</v>
      </c>
      <c r="G308" s="2">
        <v>76.2383333333334</v>
      </c>
      <c r="H308" s="6">
        <f>1+_xlfn.COUNTIFS(A:A,A308,O:O,"&lt;"&amp;O308)</f>
        <v>1</v>
      </c>
      <c r="I308" s="2">
        <f>_xlfn.AVERAGEIF(A:A,A308,G:G)</f>
        <v>48.413407692307686</v>
      </c>
      <c r="J308" s="2">
        <f t="shared" si="40"/>
        <v>27.824925641025715</v>
      </c>
      <c r="K308" s="2">
        <f t="shared" si="41"/>
        <v>117.82492564102571</v>
      </c>
      <c r="L308" s="2">
        <f t="shared" si="42"/>
        <v>1175.5548624311257</v>
      </c>
      <c r="M308" s="2">
        <f>SUMIF(A:A,A308,L:L)</f>
        <v>3911.7985425183565</v>
      </c>
      <c r="N308" s="3">
        <f t="shared" si="43"/>
        <v>0.30051518493442697</v>
      </c>
      <c r="O308" s="7">
        <f t="shared" si="44"/>
        <v>3.327618869636162</v>
      </c>
      <c r="P308" s="3">
        <f t="shared" si="45"/>
        <v>0.30051518493442697</v>
      </c>
      <c r="Q308" s="3">
        <f>IF(ISNUMBER(P308),SUMIF(A:A,A308,P:P),"")</f>
        <v>0.7503431666381603</v>
      </c>
      <c r="R308" s="3">
        <f t="shared" si="46"/>
        <v>0.4005036605862036</v>
      </c>
      <c r="S308" s="8">
        <f t="shared" si="47"/>
        <v>2.496856080007693</v>
      </c>
    </row>
    <row r="309" spans="1:19" ht="15">
      <c r="A309" s="1">
        <v>48</v>
      </c>
      <c r="B309" s="5">
        <v>0.6215277777777778</v>
      </c>
      <c r="C309" s="1" t="s">
        <v>482</v>
      </c>
      <c r="D309" s="1">
        <v>6</v>
      </c>
      <c r="E309" s="1">
        <v>2</v>
      </c>
      <c r="F309" s="1" t="s">
        <v>533</v>
      </c>
      <c r="G309" s="2">
        <v>65.3714333333333</v>
      </c>
      <c r="H309" s="6">
        <f>1+_xlfn.COUNTIFS(A:A,A309,O:O,"&lt;"&amp;O309)</f>
        <v>2</v>
      </c>
      <c r="I309" s="2">
        <f>_xlfn.AVERAGEIF(A:A,A309,G:G)</f>
        <v>48.413407692307686</v>
      </c>
      <c r="J309" s="2">
        <f t="shared" si="40"/>
        <v>16.958025641025614</v>
      </c>
      <c r="K309" s="2">
        <f t="shared" si="41"/>
        <v>106.95802564102561</v>
      </c>
      <c r="L309" s="2">
        <f t="shared" si="42"/>
        <v>612.4587164674781</v>
      </c>
      <c r="M309" s="2">
        <f>SUMIF(A:A,A309,L:L)</f>
        <v>3911.7985425183565</v>
      </c>
      <c r="N309" s="3">
        <f t="shared" si="43"/>
        <v>0.15656703938367605</v>
      </c>
      <c r="O309" s="7">
        <f t="shared" si="44"/>
        <v>6.387040362623487</v>
      </c>
      <c r="P309" s="3">
        <f t="shared" si="45"/>
        <v>0.15656703938367605</v>
      </c>
      <c r="Q309" s="3">
        <f>IF(ISNUMBER(P309),SUMIF(A:A,A309,P:P),"")</f>
        <v>0.7503431666381603</v>
      </c>
      <c r="R309" s="3">
        <f t="shared" si="46"/>
        <v>0.20866057871248364</v>
      </c>
      <c r="S309" s="8">
        <f t="shared" si="47"/>
        <v>4.79247209113665</v>
      </c>
    </row>
    <row r="310" spans="1:19" ht="15">
      <c r="A310" s="1">
        <v>48</v>
      </c>
      <c r="B310" s="5">
        <v>0.6215277777777778</v>
      </c>
      <c r="C310" s="1" t="s">
        <v>482</v>
      </c>
      <c r="D310" s="1">
        <v>6</v>
      </c>
      <c r="E310" s="1">
        <v>7</v>
      </c>
      <c r="F310" s="1" t="s">
        <v>538</v>
      </c>
      <c r="G310" s="2">
        <v>55.618199999999995</v>
      </c>
      <c r="H310" s="6">
        <f>1+_xlfn.COUNTIFS(A:A,A310,O:O,"&lt;"&amp;O310)</f>
        <v>3</v>
      </c>
      <c r="I310" s="2">
        <f>_xlfn.AVERAGEIF(A:A,A310,G:G)</f>
        <v>48.413407692307686</v>
      </c>
      <c r="J310" s="2">
        <f t="shared" si="40"/>
        <v>7.204792307692308</v>
      </c>
      <c r="K310" s="2">
        <f t="shared" si="41"/>
        <v>97.20479230769232</v>
      </c>
      <c r="L310" s="2">
        <f t="shared" si="42"/>
        <v>341.13815384019506</v>
      </c>
      <c r="M310" s="2">
        <f>SUMIF(A:A,A310,L:L)</f>
        <v>3911.7985425183565</v>
      </c>
      <c r="N310" s="3">
        <f t="shared" si="43"/>
        <v>0.08720749551191752</v>
      </c>
      <c r="O310" s="7">
        <f t="shared" si="44"/>
        <v>11.46690423947954</v>
      </c>
      <c r="P310" s="3">
        <f t="shared" si="45"/>
        <v>0.08720749551191752</v>
      </c>
      <c r="Q310" s="3">
        <f>IF(ISNUMBER(P310),SUMIF(A:A,A310,P:P),"")</f>
        <v>0.7503431666381603</v>
      </c>
      <c r="R310" s="3">
        <f t="shared" si="46"/>
        <v>0.11622348198710497</v>
      </c>
      <c r="S310" s="8">
        <f t="shared" si="47"/>
        <v>8.604113238587622</v>
      </c>
    </row>
    <row r="311" spans="1:19" ht="15">
      <c r="A311" s="1">
        <v>48</v>
      </c>
      <c r="B311" s="5">
        <v>0.6215277777777778</v>
      </c>
      <c r="C311" s="1" t="s">
        <v>482</v>
      </c>
      <c r="D311" s="1">
        <v>6</v>
      </c>
      <c r="E311" s="1">
        <v>1</v>
      </c>
      <c r="F311" s="1" t="s">
        <v>532</v>
      </c>
      <c r="G311" s="2">
        <v>55.1199666666666</v>
      </c>
      <c r="H311" s="6">
        <f>1+_xlfn.COUNTIFS(A:A,A311,O:O,"&lt;"&amp;O311)</f>
        <v>4</v>
      </c>
      <c r="I311" s="2">
        <f>_xlfn.AVERAGEIF(A:A,A311,G:G)</f>
        <v>48.413407692307686</v>
      </c>
      <c r="J311" s="2">
        <f t="shared" si="40"/>
        <v>6.706558974358913</v>
      </c>
      <c r="K311" s="2">
        <f t="shared" si="41"/>
        <v>96.70655897435891</v>
      </c>
      <c r="L311" s="2">
        <f t="shared" si="42"/>
        <v>331.0910915128961</v>
      </c>
      <c r="M311" s="2">
        <f>SUMIF(A:A,A311,L:L)</f>
        <v>3911.7985425183565</v>
      </c>
      <c r="N311" s="3">
        <f t="shared" si="43"/>
        <v>0.08463909578015863</v>
      </c>
      <c r="O311" s="7">
        <f t="shared" si="44"/>
        <v>11.814871021276</v>
      </c>
      <c r="P311" s="3">
        <f t="shared" si="45"/>
        <v>0.08463909578015863</v>
      </c>
      <c r="Q311" s="3">
        <f>IF(ISNUMBER(P311),SUMIF(A:A,A311,P:P),"")</f>
        <v>0.7503431666381603</v>
      </c>
      <c r="R311" s="3">
        <f t="shared" si="46"/>
        <v>0.11280051520876226</v>
      </c>
      <c r="S311" s="8">
        <f t="shared" si="47"/>
        <v>8.865207735525669</v>
      </c>
    </row>
    <row r="312" spans="1:19" ht="15">
      <c r="A312" s="1">
        <v>48</v>
      </c>
      <c r="B312" s="5">
        <v>0.6215277777777778</v>
      </c>
      <c r="C312" s="1" t="s">
        <v>482</v>
      </c>
      <c r="D312" s="1">
        <v>6</v>
      </c>
      <c r="E312" s="1">
        <v>3</v>
      </c>
      <c r="F312" s="1" t="s">
        <v>534</v>
      </c>
      <c r="G312" s="2">
        <v>52.689299999999996</v>
      </c>
      <c r="H312" s="6">
        <f>1+_xlfn.COUNTIFS(A:A,A312,O:O,"&lt;"&amp;O312)</f>
        <v>5</v>
      </c>
      <c r="I312" s="2">
        <f>_xlfn.AVERAGEIF(A:A,A312,G:G)</f>
        <v>48.413407692307686</v>
      </c>
      <c r="J312" s="2">
        <f t="shared" si="40"/>
        <v>4.27589230769231</v>
      </c>
      <c r="K312" s="2">
        <f t="shared" si="41"/>
        <v>94.27589230769232</v>
      </c>
      <c r="L312" s="2">
        <f t="shared" si="42"/>
        <v>286.16069923589816</v>
      </c>
      <c r="M312" s="2">
        <f>SUMIF(A:A,A312,L:L)</f>
        <v>3911.7985425183565</v>
      </c>
      <c r="N312" s="3">
        <f t="shared" si="43"/>
        <v>0.07315323018952613</v>
      </c>
      <c r="O312" s="7">
        <f t="shared" si="44"/>
        <v>13.669936343332889</v>
      </c>
      <c r="P312" s="3">
        <f t="shared" si="45"/>
        <v>0.07315323018952613</v>
      </c>
      <c r="Q312" s="3">
        <f>IF(ISNUMBER(P312),SUMIF(A:A,A312,P:P),"")</f>
        <v>0.7503431666381603</v>
      </c>
      <c r="R312" s="3">
        <f t="shared" si="46"/>
        <v>0.09749303177808906</v>
      </c>
      <c r="S312" s="8">
        <f t="shared" si="47"/>
        <v>10.257143323598473</v>
      </c>
    </row>
    <row r="313" spans="1:19" ht="15">
      <c r="A313" s="1">
        <v>48</v>
      </c>
      <c r="B313" s="5">
        <v>0.6215277777777778</v>
      </c>
      <c r="C313" s="1" t="s">
        <v>482</v>
      </c>
      <c r="D313" s="1">
        <v>6</v>
      </c>
      <c r="E313" s="1">
        <v>4</v>
      </c>
      <c r="F313" s="1" t="s">
        <v>535</v>
      </c>
      <c r="G313" s="2">
        <v>43.7458666666667</v>
      </c>
      <c r="H313" s="6">
        <f>1+_xlfn.COUNTIFS(A:A,A313,O:O,"&lt;"&amp;O313)</f>
        <v>9</v>
      </c>
      <c r="I313" s="2">
        <f>_xlfn.AVERAGEIF(A:A,A313,G:G)</f>
        <v>48.413407692307686</v>
      </c>
      <c r="J313" s="2">
        <f t="shared" si="40"/>
        <v>-4.667541025640986</v>
      </c>
      <c r="K313" s="2">
        <f t="shared" si="41"/>
        <v>85.33245897435901</v>
      </c>
      <c r="L313" s="2">
        <f t="shared" si="42"/>
        <v>167.3265911804424</v>
      </c>
      <c r="M313" s="2">
        <f>SUMIF(A:A,A313,L:L)</f>
        <v>3911.7985425183565</v>
      </c>
      <c r="N313" s="3">
        <f t="shared" si="43"/>
        <v>0.04277484879697309</v>
      </c>
      <c r="O313" s="7">
        <f t="shared" si="44"/>
        <v>23.37822407617169</v>
      </c>
      <c r="P313" s="3">
        <f t="shared" si="45"/>
      </c>
      <c r="Q313" s="3">
        <f>IF(ISNUMBER(P313),SUMIF(A:A,A313,P:P),"")</f>
      </c>
      <c r="R313" s="3">
        <f t="shared" si="46"/>
      </c>
      <c r="S313" s="8">
        <f t="shared" si="47"/>
      </c>
    </row>
    <row r="314" spans="1:19" ht="15">
      <c r="A314" s="1">
        <v>48</v>
      </c>
      <c r="B314" s="5">
        <v>0.6215277777777778</v>
      </c>
      <c r="C314" s="1" t="s">
        <v>482</v>
      </c>
      <c r="D314" s="1">
        <v>6</v>
      </c>
      <c r="E314" s="1">
        <v>5</v>
      </c>
      <c r="F314" s="1" t="s">
        <v>536</v>
      </c>
      <c r="G314" s="2">
        <v>45.2088666666667</v>
      </c>
      <c r="H314" s="6">
        <f>1+_xlfn.COUNTIFS(A:A,A314,O:O,"&lt;"&amp;O314)</f>
        <v>7</v>
      </c>
      <c r="I314" s="2">
        <f>_xlfn.AVERAGEIF(A:A,A314,G:G)</f>
        <v>48.413407692307686</v>
      </c>
      <c r="J314" s="2">
        <f t="shared" si="40"/>
        <v>-3.204541025640985</v>
      </c>
      <c r="K314" s="2">
        <f t="shared" si="41"/>
        <v>86.79545897435901</v>
      </c>
      <c r="L314" s="2">
        <f t="shared" si="42"/>
        <v>182.67845638696318</v>
      </c>
      <c r="M314" s="2">
        <f>SUMIF(A:A,A314,L:L)</f>
        <v>3911.7985425183565</v>
      </c>
      <c r="N314" s="3">
        <f t="shared" si="43"/>
        <v>0.04669935182023908</v>
      </c>
      <c r="O314" s="7">
        <f t="shared" si="44"/>
        <v>21.413573444216606</v>
      </c>
      <c r="P314" s="3">
        <f t="shared" si="45"/>
      </c>
      <c r="Q314" s="3">
        <f>IF(ISNUMBER(P314),SUMIF(A:A,A314,P:P),"")</f>
      </c>
      <c r="R314" s="3">
        <f t="shared" si="46"/>
      </c>
      <c r="S314" s="8">
        <f t="shared" si="47"/>
      </c>
    </row>
    <row r="315" spans="1:19" ht="15">
      <c r="A315" s="1">
        <v>48</v>
      </c>
      <c r="B315" s="5">
        <v>0.6215277777777778</v>
      </c>
      <c r="C315" s="1" t="s">
        <v>482</v>
      </c>
      <c r="D315" s="1">
        <v>6</v>
      </c>
      <c r="E315" s="1">
        <v>6</v>
      </c>
      <c r="F315" s="1" t="s">
        <v>537</v>
      </c>
      <c r="G315" s="2">
        <v>42.4793333333333</v>
      </c>
      <c r="H315" s="6">
        <f>1+_xlfn.COUNTIFS(A:A,A315,O:O,"&lt;"&amp;O315)</f>
        <v>10</v>
      </c>
      <c r="I315" s="2">
        <f>_xlfn.AVERAGEIF(A:A,A315,G:G)</f>
        <v>48.413407692307686</v>
      </c>
      <c r="J315" s="2">
        <f t="shared" si="40"/>
        <v>-5.934074358974385</v>
      </c>
      <c r="K315" s="2">
        <f t="shared" si="41"/>
        <v>84.06592564102561</v>
      </c>
      <c r="L315" s="2">
        <f t="shared" si="42"/>
        <v>155.08223714730417</v>
      </c>
      <c r="M315" s="2">
        <f>SUMIF(A:A,A315,L:L)</f>
        <v>3911.7985425183565</v>
      </c>
      <c r="N315" s="3">
        <f t="shared" si="43"/>
        <v>0.03964474025481501</v>
      </c>
      <c r="O315" s="7">
        <f t="shared" si="44"/>
        <v>25.224027035428644</v>
      </c>
      <c r="P315" s="3">
        <f t="shared" si="45"/>
      </c>
      <c r="Q315" s="3">
        <f>IF(ISNUMBER(P315),SUMIF(A:A,A315,P:P),"")</f>
      </c>
      <c r="R315" s="3">
        <f t="shared" si="46"/>
      </c>
      <c r="S315" s="8">
        <f t="shared" si="47"/>
      </c>
    </row>
    <row r="316" spans="1:19" ht="15">
      <c r="A316" s="1">
        <v>48</v>
      </c>
      <c r="B316" s="5">
        <v>0.6215277777777778</v>
      </c>
      <c r="C316" s="1" t="s">
        <v>482</v>
      </c>
      <c r="D316" s="1">
        <v>6</v>
      </c>
      <c r="E316" s="1">
        <v>10</v>
      </c>
      <c r="F316" s="1" t="s">
        <v>540</v>
      </c>
      <c r="G316" s="2">
        <v>45.7571333333333</v>
      </c>
      <c r="H316" s="6">
        <f>1+_xlfn.COUNTIFS(A:A,A316,O:O,"&lt;"&amp;O316)</f>
        <v>6</v>
      </c>
      <c r="I316" s="2">
        <f>_xlfn.AVERAGEIF(A:A,A316,G:G)</f>
        <v>48.413407692307686</v>
      </c>
      <c r="J316" s="2">
        <f t="shared" si="40"/>
        <v>-2.656274358974386</v>
      </c>
      <c r="K316" s="2">
        <f t="shared" si="41"/>
        <v>87.34372564102561</v>
      </c>
      <c r="L316" s="2">
        <f t="shared" si="42"/>
        <v>188.78778215617046</v>
      </c>
      <c r="M316" s="2">
        <f>SUMIF(A:A,A316,L:L)</f>
        <v>3911.7985425183565</v>
      </c>
      <c r="N316" s="3">
        <f t="shared" si="43"/>
        <v>0.04826112083845498</v>
      </c>
      <c r="O316" s="7">
        <f t="shared" si="44"/>
        <v>20.720612837553272</v>
      </c>
      <c r="P316" s="3">
        <f t="shared" si="45"/>
        <v>0.04826112083845498</v>
      </c>
      <c r="Q316" s="3">
        <f>IF(ISNUMBER(P316),SUMIF(A:A,A316,P:P),"")</f>
        <v>0.7503431666381603</v>
      </c>
      <c r="R316" s="3">
        <f t="shared" si="46"/>
        <v>0.0643187317273565</v>
      </c>
      <c r="S316" s="8">
        <f t="shared" si="47"/>
        <v>15.547570251213036</v>
      </c>
    </row>
    <row r="317" spans="1:19" ht="15">
      <c r="A317" s="1">
        <v>48</v>
      </c>
      <c r="B317" s="5">
        <v>0.6215277777777778</v>
      </c>
      <c r="C317" s="1" t="s">
        <v>482</v>
      </c>
      <c r="D317" s="1">
        <v>6</v>
      </c>
      <c r="E317" s="1">
        <v>11</v>
      </c>
      <c r="F317" s="1" t="s">
        <v>541</v>
      </c>
      <c r="G317" s="2">
        <v>33.6488333333333</v>
      </c>
      <c r="H317" s="6">
        <f>1+_xlfn.COUNTIFS(A:A,A317,O:O,"&lt;"&amp;O317)</f>
        <v>12</v>
      </c>
      <c r="I317" s="2">
        <f>_xlfn.AVERAGEIF(A:A,A317,G:G)</f>
        <v>48.413407692307686</v>
      </c>
      <c r="J317" s="2">
        <f t="shared" si="40"/>
        <v>-14.764574358974386</v>
      </c>
      <c r="K317" s="2">
        <f t="shared" si="41"/>
        <v>75.23542564102561</v>
      </c>
      <c r="L317" s="2">
        <f t="shared" si="42"/>
        <v>91.29769478267654</v>
      </c>
      <c r="M317" s="2">
        <f>SUMIF(A:A,A317,L:L)</f>
        <v>3911.7985425183565</v>
      </c>
      <c r="N317" s="3">
        <f t="shared" si="43"/>
        <v>0.02333905843829587</v>
      </c>
      <c r="O317" s="7">
        <f t="shared" si="44"/>
        <v>42.84662993769924</v>
      </c>
      <c r="P317" s="3">
        <f t="shared" si="45"/>
      </c>
      <c r="Q317" s="3">
        <f>IF(ISNUMBER(P317),SUMIF(A:A,A317,P:P),"")</f>
      </c>
      <c r="R317" s="3">
        <f t="shared" si="46"/>
      </c>
      <c r="S317" s="8">
        <f t="shared" si="47"/>
      </c>
    </row>
    <row r="318" spans="1:19" ht="15">
      <c r="A318" s="1">
        <v>48</v>
      </c>
      <c r="B318" s="5">
        <v>0.6215277777777778</v>
      </c>
      <c r="C318" s="1" t="s">
        <v>482</v>
      </c>
      <c r="D318" s="1">
        <v>6</v>
      </c>
      <c r="E318" s="1">
        <v>13</v>
      </c>
      <c r="F318" s="1" t="s">
        <v>542</v>
      </c>
      <c r="G318" s="2">
        <v>44.7137666666666</v>
      </c>
      <c r="H318" s="6">
        <f>1+_xlfn.COUNTIFS(A:A,A318,O:O,"&lt;"&amp;O318)</f>
        <v>8</v>
      </c>
      <c r="I318" s="2">
        <f>_xlfn.AVERAGEIF(A:A,A318,G:G)</f>
        <v>48.413407692307686</v>
      </c>
      <c r="J318" s="2">
        <f t="shared" si="40"/>
        <v>-3.6996410256410854</v>
      </c>
      <c r="K318" s="2">
        <f t="shared" si="41"/>
        <v>86.30035897435891</v>
      </c>
      <c r="L318" s="2">
        <f t="shared" si="42"/>
        <v>177.33161990934983</v>
      </c>
      <c r="M318" s="2">
        <f>SUMIF(A:A,A318,L:L)</f>
        <v>3911.7985425183565</v>
      </c>
      <c r="N318" s="3">
        <f t="shared" si="43"/>
        <v>0.04533250319051104</v>
      </c>
      <c r="O318" s="7">
        <f t="shared" si="44"/>
        <v>22.059227477412257</v>
      </c>
      <c r="P318" s="3">
        <f t="shared" si="45"/>
      </c>
      <c r="Q318" s="3">
        <f>IF(ISNUMBER(P318),SUMIF(A:A,A318,P:P),"")</f>
      </c>
      <c r="R318" s="3">
        <f t="shared" si="46"/>
      </c>
      <c r="S318" s="8">
        <f t="shared" si="47"/>
      </c>
    </row>
    <row r="319" spans="1:19" ht="15">
      <c r="A319" s="1">
        <v>48</v>
      </c>
      <c r="B319" s="5">
        <v>0.6215277777777778</v>
      </c>
      <c r="C319" s="1" t="s">
        <v>482</v>
      </c>
      <c r="D319" s="1">
        <v>6</v>
      </c>
      <c r="E319" s="1">
        <v>14</v>
      </c>
      <c r="F319" s="1" t="s">
        <v>543</v>
      </c>
      <c r="G319" s="2">
        <v>40.2638666666667</v>
      </c>
      <c r="H319" s="6">
        <f>1+_xlfn.COUNTIFS(A:A,A319,O:O,"&lt;"&amp;O319)</f>
        <v>11</v>
      </c>
      <c r="I319" s="2">
        <f>_xlfn.AVERAGEIF(A:A,A319,G:G)</f>
        <v>48.413407692307686</v>
      </c>
      <c r="J319" s="2">
        <f t="shared" si="40"/>
        <v>-8.149541025640985</v>
      </c>
      <c r="K319" s="2">
        <f t="shared" si="41"/>
        <v>81.85045897435901</v>
      </c>
      <c r="L319" s="2">
        <f t="shared" si="42"/>
        <v>135.77886075464343</v>
      </c>
      <c r="M319" s="2">
        <f>SUMIF(A:A,A319,L:L)</f>
        <v>3911.7985425183565</v>
      </c>
      <c r="N319" s="3">
        <f t="shared" si="43"/>
        <v>0.03471008521497916</v>
      </c>
      <c r="O319" s="7">
        <f t="shared" si="44"/>
        <v>28.810070439367557</v>
      </c>
      <c r="P319" s="3">
        <f t="shared" si="45"/>
      </c>
      <c r="Q319" s="3">
        <f>IF(ISNUMBER(P319),SUMIF(A:A,A319,P:P),"")</f>
      </c>
      <c r="R319" s="3">
        <f t="shared" si="46"/>
      </c>
      <c r="S319" s="8">
        <f t="shared" si="47"/>
      </c>
    </row>
    <row r="320" spans="1:19" ht="15">
      <c r="A320" s="1">
        <v>48</v>
      </c>
      <c r="B320" s="5">
        <v>0.6215277777777778</v>
      </c>
      <c r="C320" s="1" t="s">
        <v>482</v>
      </c>
      <c r="D320" s="1">
        <v>6</v>
      </c>
      <c r="E320" s="1">
        <v>16</v>
      </c>
      <c r="F320" s="1" t="s">
        <v>544</v>
      </c>
      <c r="G320" s="2">
        <v>28.5194</v>
      </c>
      <c r="H320" s="6">
        <f>1+_xlfn.COUNTIFS(A:A,A320,O:O,"&lt;"&amp;O320)</f>
        <v>13</v>
      </c>
      <c r="I320" s="2">
        <f>_xlfn.AVERAGEIF(A:A,A320,G:G)</f>
        <v>48.413407692307686</v>
      </c>
      <c r="J320" s="2">
        <f t="shared" si="40"/>
        <v>-19.894007692307685</v>
      </c>
      <c r="K320" s="2">
        <f t="shared" si="41"/>
        <v>70.10599230769232</v>
      </c>
      <c r="L320" s="2">
        <f t="shared" si="42"/>
        <v>67.11177671321379</v>
      </c>
      <c r="M320" s="2">
        <f>SUMIF(A:A,A320,L:L)</f>
        <v>3911.7985425183565</v>
      </c>
      <c r="N320" s="3">
        <f t="shared" si="43"/>
        <v>0.017156245646026608</v>
      </c>
      <c r="O320" s="7">
        <f t="shared" si="44"/>
        <v>58.287810785199405</v>
      </c>
      <c r="P320" s="3">
        <f t="shared" si="45"/>
      </c>
      <c r="Q320" s="3">
        <f>IF(ISNUMBER(P320),SUMIF(A:A,A320,P:P),"")</f>
      </c>
      <c r="R320" s="3">
        <f t="shared" si="46"/>
      </c>
      <c r="S320" s="8">
        <f t="shared" si="47"/>
      </c>
    </row>
    <row r="321" spans="1:19" ht="15">
      <c r="A321" s="1">
        <v>33</v>
      </c>
      <c r="B321" s="5">
        <v>0.6243055555555556</v>
      </c>
      <c r="C321" s="1" t="s">
        <v>353</v>
      </c>
      <c r="D321" s="1">
        <v>5</v>
      </c>
      <c r="E321" s="1">
        <v>8</v>
      </c>
      <c r="F321" s="1" t="s">
        <v>379</v>
      </c>
      <c r="G321" s="2">
        <v>61.4835333333333</v>
      </c>
      <c r="H321" s="6">
        <f>1+_xlfn.COUNTIFS(A:A,A321,O:O,"&lt;"&amp;O321)</f>
        <v>1</v>
      </c>
      <c r="I321" s="2">
        <f>_xlfn.AVERAGEIF(A:A,A321,G:G)</f>
        <v>48.21972222222224</v>
      </c>
      <c r="J321" s="2">
        <f t="shared" si="40"/>
        <v>13.26381111111106</v>
      </c>
      <c r="K321" s="2">
        <f t="shared" si="41"/>
        <v>103.26381111111107</v>
      </c>
      <c r="L321" s="2">
        <f t="shared" si="42"/>
        <v>490.69790156068143</v>
      </c>
      <c r="M321" s="2">
        <f>SUMIF(A:A,A321,L:L)</f>
        <v>2255.134737048248</v>
      </c>
      <c r="N321" s="3">
        <f t="shared" si="43"/>
        <v>0.21759138977343642</v>
      </c>
      <c r="O321" s="7">
        <f t="shared" si="44"/>
        <v>4.595770085577532</v>
      </c>
      <c r="P321" s="3">
        <f t="shared" si="45"/>
        <v>0.21759138977343642</v>
      </c>
      <c r="Q321" s="3">
        <f>IF(ISNUMBER(P321),SUMIF(A:A,A321,P:P),"")</f>
        <v>0.963180671246853</v>
      </c>
      <c r="R321" s="3">
        <f t="shared" si="46"/>
        <v>0.22590921544528172</v>
      </c>
      <c r="S321" s="8">
        <f t="shared" si="47"/>
        <v>4.426556915922775</v>
      </c>
    </row>
    <row r="322" spans="1:19" ht="15">
      <c r="A322" s="1">
        <v>33</v>
      </c>
      <c r="B322" s="5">
        <v>0.6243055555555556</v>
      </c>
      <c r="C322" s="1" t="s">
        <v>353</v>
      </c>
      <c r="D322" s="1">
        <v>5</v>
      </c>
      <c r="E322" s="1">
        <v>6</v>
      </c>
      <c r="F322" s="1" t="s">
        <v>377</v>
      </c>
      <c r="G322" s="2">
        <v>54.992066666666695</v>
      </c>
      <c r="H322" s="6">
        <f>1+_xlfn.COUNTIFS(A:A,A322,O:O,"&lt;"&amp;O322)</f>
        <v>2</v>
      </c>
      <c r="I322" s="2">
        <f>_xlfn.AVERAGEIF(A:A,A322,G:G)</f>
        <v>48.21972222222224</v>
      </c>
      <c r="J322" s="2">
        <f t="shared" si="40"/>
        <v>6.772344444444457</v>
      </c>
      <c r="K322" s="2">
        <f t="shared" si="41"/>
        <v>96.77234444444446</v>
      </c>
      <c r="L322" s="2">
        <f t="shared" si="42"/>
        <v>332.4005330654458</v>
      </c>
      <c r="M322" s="2">
        <f>SUMIF(A:A,A322,L:L)</f>
        <v>2255.134737048248</v>
      </c>
      <c r="N322" s="3">
        <f t="shared" si="43"/>
        <v>0.1473971943248614</v>
      </c>
      <c r="O322" s="7">
        <f t="shared" si="44"/>
        <v>6.784389652600942</v>
      </c>
      <c r="P322" s="3">
        <f t="shared" si="45"/>
        <v>0.1473971943248614</v>
      </c>
      <c r="Q322" s="3">
        <f>IF(ISNUMBER(P322),SUMIF(A:A,A322,P:P),"")</f>
        <v>0.963180671246853</v>
      </c>
      <c r="R322" s="3">
        <f t="shared" si="46"/>
        <v>0.15303171951535668</v>
      </c>
      <c r="S322" s="8">
        <f t="shared" si="47"/>
        <v>6.53459297959238</v>
      </c>
    </row>
    <row r="323" spans="1:19" ht="15">
      <c r="A323" s="1">
        <v>33</v>
      </c>
      <c r="B323" s="5">
        <v>0.6243055555555556</v>
      </c>
      <c r="C323" s="1" t="s">
        <v>353</v>
      </c>
      <c r="D323" s="1">
        <v>5</v>
      </c>
      <c r="E323" s="1">
        <v>1</v>
      </c>
      <c r="F323" s="1" t="s">
        <v>373</v>
      </c>
      <c r="G323" s="2">
        <v>54.038966666666695</v>
      </c>
      <c r="H323" s="6">
        <f>1+_xlfn.COUNTIFS(A:A,A323,O:O,"&lt;"&amp;O323)</f>
        <v>3</v>
      </c>
      <c r="I323" s="2">
        <f>_xlfn.AVERAGEIF(A:A,A323,G:G)</f>
        <v>48.21972222222224</v>
      </c>
      <c r="J323" s="2">
        <f t="shared" si="40"/>
        <v>5.8192444444444575</v>
      </c>
      <c r="K323" s="2">
        <f t="shared" si="41"/>
        <v>95.81924444444445</v>
      </c>
      <c r="L323" s="2">
        <f t="shared" si="42"/>
        <v>313.925176674415</v>
      </c>
      <c r="M323" s="2">
        <f>SUMIF(A:A,A323,L:L)</f>
        <v>2255.134737048248</v>
      </c>
      <c r="N323" s="3">
        <f t="shared" si="43"/>
        <v>0.1392046211328874</v>
      </c>
      <c r="O323" s="7">
        <f t="shared" si="44"/>
        <v>7.183669563996592</v>
      </c>
      <c r="P323" s="3">
        <f t="shared" si="45"/>
        <v>0.1392046211328874</v>
      </c>
      <c r="Q323" s="3">
        <f>IF(ISNUMBER(P323),SUMIF(A:A,A323,P:P),"")</f>
        <v>0.963180671246853</v>
      </c>
      <c r="R323" s="3">
        <f t="shared" si="46"/>
        <v>0.144525970348517</v>
      </c>
      <c r="S323" s="8">
        <f t="shared" si="47"/>
        <v>6.9191716726658266</v>
      </c>
    </row>
    <row r="324" spans="1:19" ht="15">
      <c r="A324" s="1">
        <v>33</v>
      </c>
      <c r="B324" s="5">
        <v>0.6243055555555556</v>
      </c>
      <c r="C324" s="1" t="s">
        <v>353</v>
      </c>
      <c r="D324" s="1">
        <v>5</v>
      </c>
      <c r="E324" s="1">
        <v>5</v>
      </c>
      <c r="F324" s="1" t="s">
        <v>376</v>
      </c>
      <c r="G324" s="2">
        <v>53.112</v>
      </c>
      <c r="H324" s="6">
        <f>1+_xlfn.COUNTIFS(A:A,A324,O:O,"&lt;"&amp;O324)</f>
        <v>4</v>
      </c>
      <c r="I324" s="2">
        <f>_xlfn.AVERAGEIF(A:A,A324,G:G)</f>
        <v>48.21972222222224</v>
      </c>
      <c r="J324" s="2">
        <f t="shared" si="40"/>
        <v>4.892277777777764</v>
      </c>
      <c r="K324" s="2">
        <f t="shared" si="41"/>
        <v>94.89227777777776</v>
      </c>
      <c r="L324" s="2">
        <f t="shared" si="42"/>
        <v>296.94195044931763</v>
      </c>
      <c r="M324" s="2">
        <f>SUMIF(A:A,A324,L:L)</f>
        <v>2255.134737048248</v>
      </c>
      <c r="N324" s="3">
        <f t="shared" si="43"/>
        <v>0.13167370692803293</v>
      </c>
      <c r="O324" s="7">
        <f t="shared" si="44"/>
        <v>7.594530626729877</v>
      </c>
      <c r="P324" s="3">
        <f t="shared" si="45"/>
        <v>0.13167370692803293</v>
      </c>
      <c r="Q324" s="3">
        <f>IF(ISNUMBER(P324),SUMIF(A:A,A324,P:P),"")</f>
        <v>0.963180671246853</v>
      </c>
      <c r="R324" s="3">
        <f t="shared" si="46"/>
        <v>0.13670717328409338</v>
      </c>
      <c r="S324" s="8">
        <f t="shared" si="47"/>
        <v>7.3149051068584665</v>
      </c>
    </row>
    <row r="325" spans="1:19" ht="15">
      <c r="A325" s="1">
        <v>33</v>
      </c>
      <c r="B325" s="5">
        <v>0.6243055555555556</v>
      </c>
      <c r="C325" s="1" t="s">
        <v>353</v>
      </c>
      <c r="D325" s="1">
        <v>5</v>
      </c>
      <c r="E325" s="1">
        <v>7</v>
      </c>
      <c r="F325" s="1" t="s">
        <v>378</v>
      </c>
      <c r="G325" s="2">
        <v>51.0644</v>
      </c>
      <c r="H325" s="6">
        <f>1+_xlfn.COUNTIFS(A:A,A325,O:O,"&lt;"&amp;O325)</f>
        <v>5</v>
      </c>
      <c r="I325" s="2">
        <f>_xlfn.AVERAGEIF(A:A,A325,G:G)</f>
        <v>48.21972222222224</v>
      </c>
      <c r="J325" s="2">
        <f t="shared" si="40"/>
        <v>2.844677777777761</v>
      </c>
      <c r="K325" s="2">
        <f t="shared" si="41"/>
        <v>92.84467777777776</v>
      </c>
      <c r="L325" s="2">
        <f t="shared" si="42"/>
        <v>262.6127901914161</v>
      </c>
      <c r="M325" s="2">
        <f>SUMIF(A:A,A325,L:L)</f>
        <v>2255.134737048248</v>
      </c>
      <c r="N325" s="3">
        <f t="shared" si="43"/>
        <v>0.11645104209389753</v>
      </c>
      <c r="O325" s="7">
        <f t="shared" si="44"/>
        <v>8.58729970998176</v>
      </c>
      <c r="P325" s="3">
        <f t="shared" si="45"/>
        <v>0.11645104209389753</v>
      </c>
      <c r="Q325" s="3">
        <f>IF(ISNUMBER(P325),SUMIF(A:A,A325,P:P),"")</f>
        <v>0.963180671246853</v>
      </c>
      <c r="R325" s="3">
        <f t="shared" si="46"/>
        <v>0.12090259446667441</v>
      </c>
      <c r="S325" s="8">
        <f t="shared" si="47"/>
        <v>8.271121098858139</v>
      </c>
    </row>
    <row r="326" spans="1:19" ht="15">
      <c r="A326" s="1">
        <v>33</v>
      </c>
      <c r="B326" s="5">
        <v>0.6243055555555556</v>
      </c>
      <c r="C326" s="1" t="s">
        <v>353</v>
      </c>
      <c r="D326" s="1">
        <v>5</v>
      </c>
      <c r="E326" s="1">
        <v>2</v>
      </c>
      <c r="F326" s="1" t="s">
        <v>374</v>
      </c>
      <c r="G326" s="2">
        <v>44.9150333333333</v>
      </c>
      <c r="H326" s="6">
        <f>1+_xlfn.COUNTIFS(A:A,A326,O:O,"&lt;"&amp;O326)</f>
        <v>6</v>
      </c>
      <c r="I326" s="2">
        <f>_xlfn.AVERAGEIF(A:A,A326,G:G)</f>
        <v>48.21972222222224</v>
      </c>
      <c r="J326" s="2">
        <f t="shared" si="40"/>
        <v>-3.30468888888894</v>
      </c>
      <c r="K326" s="2">
        <f t="shared" si="41"/>
        <v>86.69531111111107</v>
      </c>
      <c r="L326" s="2">
        <f t="shared" si="42"/>
        <v>181.58405631063812</v>
      </c>
      <c r="M326" s="2">
        <f>SUMIF(A:A,A326,L:L)</f>
        <v>2255.134737048248</v>
      </c>
      <c r="N326" s="3">
        <f t="shared" si="43"/>
        <v>0.08052026928923722</v>
      </c>
      <c r="O326" s="7">
        <f t="shared" si="44"/>
        <v>12.419233179758695</v>
      </c>
      <c r="P326" s="3">
        <f t="shared" si="45"/>
        <v>0.08052026928923722</v>
      </c>
      <c r="Q326" s="3">
        <f>IF(ISNUMBER(P326),SUMIF(A:A,A326,P:P),"")</f>
        <v>0.963180671246853</v>
      </c>
      <c r="R326" s="3">
        <f t="shared" si="46"/>
        <v>0.08359830267877201</v>
      </c>
      <c r="S326" s="8">
        <f t="shared" si="47"/>
        <v>11.96196535045117</v>
      </c>
    </row>
    <row r="327" spans="1:19" ht="15">
      <c r="A327" s="1">
        <v>33</v>
      </c>
      <c r="B327" s="5">
        <v>0.6243055555555556</v>
      </c>
      <c r="C327" s="1" t="s">
        <v>353</v>
      </c>
      <c r="D327" s="1">
        <v>5</v>
      </c>
      <c r="E327" s="1">
        <v>9</v>
      </c>
      <c r="F327" s="1" t="s">
        <v>380</v>
      </c>
      <c r="G327" s="2">
        <v>43.4217666666667</v>
      </c>
      <c r="H327" s="6">
        <f>1+_xlfn.COUNTIFS(A:A,A327,O:O,"&lt;"&amp;O327)</f>
        <v>7</v>
      </c>
      <c r="I327" s="2">
        <f>_xlfn.AVERAGEIF(A:A,A327,G:G)</f>
        <v>48.21972222222224</v>
      </c>
      <c r="J327" s="2">
        <f t="shared" si="40"/>
        <v>-4.797955555555539</v>
      </c>
      <c r="K327" s="2">
        <f t="shared" si="41"/>
        <v>85.20204444444445</v>
      </c>
      <c r="L327" s="2">
        <f t="shared" si="42"/>
        <v>166.0223913094976</v>
      </c>
      <c r="M327" s="2">
        <f>SUMIF(A:A,A327,L:L)</f>
        <v>2255.134737048248</v>
      </c>
      <c r="N327" s="3">
        <f t="shared" si="43"/>
        <v>0.07361972151021218</v>
      </c>
      <c r="O327" s="7">
        <f t="shared" si="44"/>
        <v>13.583316799986601</v>
      </c>
      <c r="P327" s="3">
        <f t="shared" si="45"/>
        <v>0.07361972151021218</v>
      </c>
      <c r="Q327" s="3">
        <f>IF(ISNUMBER(P327),SUMIF(A:A,A327,P:P),"")</f>
        <v>0.963180671246853</v>
      </c>
      <c r="R327" s="3">
        <f t="shared" si="46"/>
        <v>0.0764339689405418</v>
      </c>
      <c r="S327" s="8">
        <f t="shared" si="47"/>
        <v>13.083188193169752</v>
      </c>
    </row>
    <row r="328" spans="1:19" ht="15">
      <c r="A328" s="1">
        <v>33</v>
      </c>
      <c r="B328" s="5">
        <v>0.6243055555555556</v>
      </c>
      <c r="C328" s="1" t="s">
        <v>353</v>
      </c>
      <c r="D328" s="1">
        <v>5</v>
      </c>
      <c r="E328" s="1">
        <v>10</v>
      </c>
      <c r="F328" s="1" t="s">
        <v>381</v>
      </c>
      <c r="G328" s="2">
        <v>39.0761333333334</v>
      </c>
      <c r="H328" s="6">
        <f>1+_xlfn.COUNTIFS(A:A,A328,O:O,"&lt;"&amp;O328)</f>
        <v>8</v>
      </c>
      <c r="I328" s="2">
        <f>_xlfn.AVERAGEIF(A:A,A328,G:G)</f>
        <v>48.21972222222224</v>
      </c>
      <c r="J328" s="2">
        <f t="shared" si="40"/>
        <v>-9.143588888888836</v>
      </c>
      <c r="K328" s="2">
        <f t="shared" si="41"/>
        <v>80.85641111111116</v>
      </c>
      <c r="L328" s="2">
        <f t="shared" si="42"/>
        <v>127.91739022081516</v>
      </c>
      <c r="M328" s="2">
        <f>SUMIF(A:A,A328,L:L)</f>
        <v>2255.134737048248</v>
      </c>
      <c r="N328" s="3">
        <f t="shared" si="43"/>
        <v>0.05672272619428788</v>
      </c>
      <c r="O328" s="7">
        <f t="shared" si="44"/>
        <v>17.62961809301582</v>
      </c>
      <c r="P328" s="3">
        <f t="shared" si="45"/>
        <v>0.05672272619428788</v>
      </c>
      <c r="Q328" s="3">
        <f>IF(ISNUMBER(P328),SUMIF(A:A,A328,P:P),"")</f>
        <v>0.963180671246853</v>
      </c>
      <c r="R328" s="3">
        <f t="shared" si="46"/>
        <v>0.0588910553207628</v>
      </c>
      <c r="S328" s="8">
        <f t="shared" si="47"/>
        <v>16.980507388656644</v>
      </c>
    </row>
    <row r="329" spans="1:19" ht="15">
      <c r="A329" s="1">
        <v>33</v>
      </c>
      <c r="B329" s="5">
        <v>0.6243055555555556</v>
      </c>
      <c r="C329" s="1" t="s">
        <v>353</v>
      </c>
      <c r="D329" s="1">
        <v>5</v>
      </c>
      <c r="E329" s="1">
        <v>3</v>
      </c>
      <c r="F329" s="1" t="s">
        <v>375</v>
      </c>
      <c r="G329" s="2">
        <v>31.873600000000003</v>
      </c>
      <c r="H329" s="6">
        <f>1+_xlfn.COUNTIFS(A:A,A329,O:O,"&lt;"&amp;O329)</f>
        <v>9</v>
      </c>
      <c r="I329" s="2">
        <f>_xlfn.AVERAGEIF(A:A,A329,G:G)</f>
        <v>48.21972222222224</v>
      </c>
      <c r="J329" s="2">
        <f t="shared" si="40"/>
        <v>-16.346122222222235</v>
      </c>
      <c r="K329" s="2">
        <f t="shared" si="41"/>
        <v>73.65387777777777</v>
      </c>
      <c r="L329" s="2">
        <f t="shared" si="42"/>
        <v>83.03254726602091</v>
      </c>
      <c r="M329" s="2">
        <f>SUMIF(A:A,A329,L:L)</f>
        <v>2255.134737048248</v>
      </c>
      <c r="N329" s="3">
        <f t="shared" si="43"/>
        <v>0.03681932875314689</v>
      </c>
      <c r="O329" s="7">
        <f t="shared" si="44"/>
        <v>27.159647768280717</v>
      </c>
      <c r="P329" s="3">
        <f t="shared" si="45"/>
      </c>
      <c r="Q329" s="3">
        <f>IF(ISNUMBER(P329),SUMIF(A:A,A329,P:P),"")</f>
      </c>
      <c r="R329" s="3">
        <f t="shared" si="46"/>
      </c>
      <c r="S329" s="8">
        <f t="shared" si="47"/>
      </c>
    </row>
    <row r="330" spans="1:19" ht="15">
      <c r="A330" s="1">
        <v>12</v>
      </c>
      <c r="B330" s="5">
        <v>0.6270833333333333</v>
      </c>
      <c r="C330" s="1" t="s">
        <v>136</v>
      </c>
      <c r="D330" s="1">
        <v>2</v>
      </c>
      <c r="E330" s="1">
        <v>2</v>
      </c>
      <c r="F330" s="1" t="s">
        <v>138</v>
      </c>
      <c r="G330" s="2">
        <v>65.3231666666667</v>
      </c>
      <c r="H330" s="6">
        <f>1+_xlfn.COUNTIFS(A:A,A330,O:O,"&lt;"&amp;O330)</f>
        <v>1</v>
      </c>
      <c r="I330" s="2">
        <f>_xlfn.AVERAGEIF(A:A,A330,G:G)</f>
        <v>47.959437499999986</v>
      </c>
      <c r="J330" s="2">
        <f t="shared" si="40"/>
        <v>17.363729166666708</v>
      </c>
      <c r="K330" s="2">
        <f t="shared" si="41"/>
        <v>107.3637291666667</v>
      </c>
      <c r="L330" s="2">
        <f t="shared" si="42"/>
        <v>627.5502515807957</v>
      </c>
      <c r="M330" s="2">
        <f>SUMIF(A:A,A330,L:L)</f>
        <v>2046.805868550981</v>
      </c>
      <c r="N330" s="3">
        <f t="shared" si="43"/>
        <v>0.3065997910319969</v>
      </c>
      <c r="O330" s="7">
        <f t="shared" si="44"/>
        <v>3.2615808270255457</v>
      </c>
      <c r="P330" s="3">
        <f t="shared" si="45"/>
        <v>0.3065997910319969</v>
      </c>
      <c r="Q330" s="3">
        <f>IF(ISNUMBER(P330),SUMIF(A:A,A330,P:P),"")</f>
        <v>0.9999999999999999</v>
      </c>
      <c r="R330" s="3">
        <f t="shared" si="46"/>
        <v>0.3065997910319969</v>
      </c>
      <c r="S330" s="8">
        <f t="shared" si="47"/>
        <v>3.2615808270255457</v>
      </c>
    </row>
    <row r="331" spans="1:19" ht="15">
      <c r="A331" s="1">
        <v>12</v>
      </c>
      <c r="B331" s="5">
        <v>0.6270833333333333</v>
      </c>
      <c r="C331" s="1" t="s">
        <v>136</v>
      </c>
      <c r="D331" s="1">
        <v>2</v>
      </c>
      <c r="E331" s="1">
        <v>1</v>
      </c>
      <c r="F331" s="1" t="s">
        <v>137</v>
      </c>
      <c r="G331" s="2">
        <v>55.84010000000001</v>
      </c>
      <c r="H331" s="6">
        <f>1+_xlfn.COUNTIFS(A:A,A331,O:O,"&lt;"&amp;O331)</f>
        <v>2</v>
      </c>
      <c r="I331" s="2">
        <f>_xlfn.AVERAGEIF(A:A,A331,G:G)</f>
        <v>47.959437499999986</v>
      </c>
      <c r="J331" s="2">
        <f aca="true" t="shared" si="48" ref="J331:J386">G331-I331</f>
        <v>7.880662500000021</v>
      </c>
      <c r="K331" s="2">
        <f aca="true" t="shared" si="49" ref="K331:K386">90+J331</f>
        <v>97.88066250000003</v>
      </c>
      <c r="L331" s="2">
        <f aca="true" t="shared" si="50" ref="L331:L386">EXP(0.06*K331)</f>
        <v>355.256388526289</v>
      </c>
      <c r="M331" s="2">
        <f>SUMIF(A:A,A331,L:L)</f>
        <v>2046.805868550981</v>
      </c>
      <c r="N331" s="3">
        <f aca="true" t="shared" si="51" ref="N331:N386">L331/M331</f>
        <v>0.17356623507132593</v>
      </c>
      <c r="O331" s="7">
        <f aca="true" t="shared" si="52" ref="O331:O386">1/N331</f>
        <v>5.76148926425152</v>
      </c>
      <c r="P331" s="3">
        <f aca="true" t="shared" si="53" ref="P331:P386">IF(O331&gt;21,"",N331)</f>
        <v>0.17356623507132593</v>
      </c>
      <c r="Q331" s="3">
        <f>IF(ISNUMBER(P331),SUMIF(A:A,A331,P:P),"")</f>
        <v>0.9999999999999999</v>
      </c>
      <c r="R331" s="3">
        <f aca="true" t="shared" si="54" ref="R331:R386">_xlfn.IFERROR(P331*(1/Q331),"")</f>
        <v>0.17356623507132593</v>
      </c>
      <c r="S331" s="8">
        <f aca="true" t="shared" si="55" ref="S331:S386">_xlfn.IFERROR(1/R331,"")</f>
        <v>5.76148926425152</v>
      </c>
    </row>
    <row r="332" spans="1:19" ht="15">
      <c r="A332" s="1">
        <v>12</v>
      </c>
      <c r="B332" s="5">
        <v>0.6270833333333333</v>
      </c>
      <c r="C332" s="1" t="s">
        <v>136</v>
      </c>
      <c r="D332" s="1">
        <v>2</v>
      </c>
      <c r="E332" s="1">
        <v>6</v>
      </c>
      <c r="F332" s="1" t="s">
        <v>142</v>
      </c>
      <c r="G332" s="2">
        <v>50.9816333333333</v>
      </c>
      <c r="H332" s="6">
        <f>1+_xlfn.COUNTIFS(A:A,A332,O:O,"&lt;"&amp;O332)</f>
        <v>3</v>
      </c>
      <c r="I332" s="2">
        <f>_xlfn.AVERAGEIF(A:A,A332,G:G)</f>
        <v>47.959437499999986</v>
      </c>
      <c r="J332" s="2">
        <f t="shared" si="48"/>
        <v>3.0221958333333134</v>
      </c>
      <c r="K332" s="2">
        <f t="shared" si="49"/>
        <v>93.02219583333331</v>
      </c>
      <c r="L332" s="2">
        <f t="shared" si="50"/>
        <v>265.4248500615559</v>
      </c>
      <c r="M332" s="2">
        <f>SUMIF(A:A,A332,L:L)</f>
        <v>2046.805868550981</v>
      </c>
      <c r="N332" s="3">
        <f t="shared" si="51"/>
        <v>0.12967758893981537</v>
      </c>
      <c r="O332" s="7">
        <f t="shared" si="52"/>
        <v>7.7114327014832895</v>
      </c>
      <c r="P332" s="3">
        <f t="shared" si="53"/>
        <v>0.12967758893981537</v>
      </c>
      <c r="Q332" s="3">
        <f>IF(ISNUMBER(P332),SUMIF(A:A,A332,P:P),"")</f>
        <v>0.9999999999999999</v>
      </c>
      <c r="R332" s="3">
        <f t="shared" si="54"/>
        <v>0.12967758893981537</v>
      </c>
      <c r="S332" s="8">
        <f t="shared" si="55"/>
        <v>7.7114327014832895</v>
      </c>
    </row>
    <row r="333" spans="1:19" ht="15">
      <c r="A333" s="1">
        <v>12</v>
      </c>
      <c r="B333" s="5">
        <v>0.6270833333333333</v>
      </c>
      <c r="C333" s="1" t="s">
        <v>136</v>
      </c>
      <c r="D333" s="1">
        <v>2</v>
      </c>
      <c r="E333" s="1">
        <v>3</v>
      </c>
      <c r="F333" s="1" t="s">
        <v>139</v>
      </c>
      <c r="G333" s="2">
        <v>46.8350333333333</v>
      </c>
      <c r="H333" s="6">
        <f>1+_xlfn.COUNTIFS(A:A,A333,O:O,"&lt;"&amp;O333)</f>
        <v>4</v>
      </c>
      <c r="I333" s="2">
        <f>_xlfn.AVERAGEIF(A:A,A333,G:G)</f>
        <v>47.959437499999986</v>
      </c>
      <c r="J333" s="2">
        <f t="shared" si="48"/>
        <v>-1.124404166666686</v>
      </c>
      <c r="K333" s="2">
        <f t="shared" si="49"/>
        <v>88.8755958333333</v>
      </c>
      <c r="L333" s="2">
        <f t="shared" si="50"/>
        <v>206.96211351160727</v>
      </c>
      <c r="M333" s="2">
        <f>SUMIF(A:A,A333,L:L)</f>
        <v>2046.805868550981</v>
      </c>
      <c r="N333" s="3">
        <f t="shared" si="51"/>
        <v>0.10111467662447361</v>
      </c>
      <c r="O333" s="7">
        <f t="shared" si="52"/>
        <v>9.889761144308123</v>
      </c>
      <c r="P333" s="3">
        <f t="shared" si="53"/>
        <v>0.10111467662447361</v>
      </c>
      <c r="Q333" s="3">
        <f>IF(ISNUMBER(P333),SUMIF(A:A,A333,P:P),"")</f>
        <v>0.9999999999999999</v>
      </c>
      <c r="R333" s="3">
        <f t="shared" si="54"/>
        <v>0.10111467662447361</v>
      </c>
      <c r="S333" s="8">
        <f t="shared" si="55"/>
        <v>9.889761144308123</v>
      </c>
    </row>
    <row r="334" spans="1:19" ht="15">
      <c r="A334" s="1">
        <v>12</v>
      </c>
      <c r="B334" s="5">
        <v>0.6270833333333333</v>
      </c>
      <c r="C334" s="1" t="s">
        <v>136</v>
      </c>
      <c r="D334" s="1">
        <v>2</v>
      </c>
      <c r="E334" s="1">
        <v>8</v>
      </c>
      <c r="F334" s="1" t="s">
        <v>144</v>
      </c>
      <c r="G334" s="2">
        <v>43.5076333333333</v>
      </c>
      <c r="H334" s="6">
        <f>1+_xlfn.COUNTIFS(A:A,A334,O:O,"&lt;"&amp;O334)</f>
        <v>5</v>
      </c>
      <c r="I334" s="2">
        <f>_xlfn.AVERAGEIF(A:A,A334,G:G)</f>
        <v>47.959437499999986</v>
      </c>
      <c r="J334" s="2">
        <f t="shared" si="48"/>
        <v>-4.451804166666683</v>
      </c>
      <c r="K334" s="2">
        <f t="shared" si="49"/>
        <v>85.54819583333332</v>
      </c>
      <c r="L334" s="2">
        <f t="shared" si="50"/>
        <v>169.5065806566644</v>
      </c>
      <c r="M334" s="2">
        <f>SUMIF(A:A,A334,L:L)</f>
        <v>2046.805868550981</v>
      </c>
      <c r="N334" s="3">
        <f t="shared" si="51"/>
        <v>0.0828151722941195</v>
      </c>
      <c r="O334" s="7">
        <f t="shared" si="52"/>
        <v>12.07508204473068</v>
      </c>
      <c r="P334" s="3">
        <f t="shared" si="53"/>
        <v>0.0828151722941195</v>
      </c>
      <c r="Q334" s="3">
        <f>IF(ISNUMBER(P334),SUMIF(A:A,A334,P:P),"")</f>
        <v>0.9999999999999999</v>
      </c>
      <c r="R334" s="3">
        <f t="shared" si="54"/>
        <v>0.0828151722941195</v>
      </c>
      <c r="S334" s="8">
        <f t="shared" si="55"/>
        <v>12.07508204473068</v>
      </c>
    </row>
    <row r="335" spans="1:19" ht="15">
      <c r="A335" s="1">
        <v>12</v>
      </c>
      <c r="B335" s="5">
        <v>0.6270833333333333</v>
      </c>
      <c r="C335" s="1" t="s">
        <v>136</v>
      </c>
      <c r="D335" s="1">
        <v>2</v>
      </c>
      <c r="E335" s="1">
        <v>7</v>
      </c>
      <c r="F335" s="1" t="s">
        <v>143</v>
      </c>
      <c r="G335" s="2">
        <v>40.9125</v>
      </c>
      <c r="H335" s="6">
        <f>1+_xlfn.COUNTIFS(A:A,A335,O:O,"&lt;"&amp;O335)</f>
        <v>6</v>
      </c>
      <c r="I335" s="2">
        <f>_xlfn.AVERAGEIF(A:A,A335,G:G)</f>
        <v>47.959437499999986</v>
      </c>
      <c r="J335" s="2">
        <f t="shared" si="48"/>
        <v>-7.046937499999984</v>
      </c>
      <c r="K335" s="2">
        <f t="shared" si="49"/>
        <v>82.95306250000002</v>
      </c>
      <c r="L335" s="2">
        <f t="shared" si="50"/>
        <v>145.06526578296396</v>
      </c>
      <c r="M335" s="2">
        <f>SUMIF(A:A,A335,L:L)</f>
        <v>2046.805868550981</v>
      </c>
      <c r="N335" s="3">
        <f t="shared" si="51"/>
        <v>0.07087397393757802</v>
      </c>
      <c r="O335" s="7">
        <f t="shared" si="52"/>
        <v>14.109551707665583</v>
      </c>
      <c r="P335" s="3">
        <f t="shared" si="53"/>
        <v>0.07087397393757802</v>
      </c>
      <c r="Q335" s="3">
        <f>IF(ISNUMBER(P335),SUMIF(A:A,A335,P:P),"")</f>
        <v>0.9999999999999999</v>
      </c>
      <c r="R335" s="3">
        <f t="shared" si="54"/>
        <v>0.07087397393757802</v>
      </c>
      <c r="S335" s="8">
        <f t="shared" si="55"/>
        <v>14.109551707665583</v>
      </c>
    </row>
    <row r="336" spans="1:19" ht="15">
      <c r="A336" s="1">
        <v>12</v>
      </c>
      <c r="B336" s="5">
        <v>0.6270833333333333</v>
      </c>
      <c r="C336" s="1" t="s">
        <v>136</v>
      </c>
      <c r="D336" s="1">
        <v>2</v>
      </c>
      <c r="E336" s="1">
        <v>4</v>
      </c>
      <c r="F336" s="1" t="s">
        <v>140</v>
      </c>
      <c r="G336" s="2">
        <v>40.559033333333296</v>
      </c>
      <c r="H336" s="6">
        <f>1+_xlfn.COUNTIFS(A:A,A336,O:O,"&lt;"&amp;O336)</f>
        <v>7</v>
      </c>
      <c r="I336" s="2">
        <f>_xlfn.AVERAGEIF(A:A,A336,G:G)</f>
        <v>47.959437499999986</v>
      </c>
      <c r="J336" s="2">
        <f t="shared" si="48"/>
        <v>-7.400404166666689</v>
      </c>
      <c r="K336" s="2">
        <f t="shared" si="49"/>
        <v>82.59959583333331</v>
      </c>
      <c r="L336" s="2">
        <f t="shared" si="50"/>
        <v>142.02111589046808</v>
      </c>
      <c r="M336" s="2">
        <f>SUMIF(A:A,A336,L:L)</f>
        <v>2046.805868550981</v>
      </c>
      <c r="N336" s="3">
        <f t="shared" si="51"/>
        <v>0.0693867054382694</v>
      </c>
      <c r="O336" s="7">
        <f t="shared" si="52"/>
        <v>14.41198272325612</v>
      </c>
      <c r="P336" s="3">
        <f t="shared" si="53"/>
        <v>0.0693867054382694</v>
      </c>
      <c r="Q336" s="3">
        <f>IF(ISNUMBER(P336),SUMIF(A:A,A336,P:P),"")</f>
        <v>0.9999999999999999</v>
      </c>
      <c r="R336" s="3">
        <f t="shared" si="54"/>
        <v>0.0693867054382694</v>
      </c>
      <c r="S336" s="8">
        <f t="shared" si="55"/>
        <v>14.41198272325612</v>
      </c>
    </row>
    <row r="337" spans="1:19" ht="15">
      <c r="A337" s="1">
        <v>12</v>
      </c>
      <c r="B337" s="5">
        <v>0.6270833333333333</v>
      </c>
      <c r="C337" s="1" t="s">
        <v>136</v>
      </c>
      <c r="D337" s="1">
        <v>2</v>
      </c>
      <c r="E337" s="1">
        <v>5</v>
      </c>
      <c r="F337" s="1" t="s">
        <v>141</v>
      </c>
      <c r="G337" s="2">
        <v>39.7164</v>
      </c>
      <c r="H337" s="6">
        <f>1+_xlfn.COUNTIFS(A:A,A337,O:O,"&lt;"&amp;O337)</f>
        <v>8</v>
      </c>
      <c r="I337" s="2">
        <f>_xlfn.AVERAGEIF(A:A,A337,G:G)</f>
        <v>47.959437499999986</v>
      </c>
      <c r="J337" s="2">
        <f t="shared" si="48"/>
        <v>-8.243037499999986</v>
      </c>
      <c r="K337" s="2">
        <f t="shared" si="49"/>
        <v>81.75696250000001</v>
      </c>
      <c r="L337" s="2">
        <f t="shared" si="50"/>
        <v>135.01930254063643</v>
      </c>
      <c r="M337" s="2">
        <f>SUMIF(A:A,A337,L:L)</f>
        <v>2046.805868550981</v>
      </c>
      <c r="N337" s="3">
        <f t="shared" si="51"/>
        <v>0.06596585666242115</v>
      </c>
      <c r="O337" s="7">
        <f t="shared" si="52"/>
        <v>15.159357440281243</v>
      </c>
      <c r="P337" s="3">
        <f t="shared" si="53"/>
        <v>0.06596585666242115</v>
      </c>
      <c r="Q337" s="3">
        <f>IF(ISNUMBER(P337),SUMIF(A:A,A337,P:P),"")</f>
        <v>0.9999999999999999</v>
      </c>
      <c r="R337" s="3">
        <f t="shared" si="54"/>
        <v>0.06596585666242115</v>
      </c>
      <c r="S337" s="8">
        <f t="shared" si="55"/>
        <v>15.159357440281243</v>
      </c>
    </row>
    <row r="338" spans="1:19" ht="15">
      <c r="A338" s="1">
        <v>3</v>
      </c>
      <c r="B338" s="5">
        <v>0.6284722222222222</v>
      </c>
      <c r="C338" s="1" t="s">
        <v>21</v>
      </c>
      <c r="D338" s="1">
        <v>3</v>
      </c>
      <c r="E338" s="1">
        <v>4</v>
      </c>
      <c r="F338" s="1" t="s">
        <v>47</v>
      </c>
      <c r="G338" s="2">
        <v>67.6725666666667</v>
      </c>
      <c r="H338" s="6">
        <f>1+_xlfn.COUNTIFS(A:A,A338,O:O,"&lt;"&amp;O338)</f>
        <v>1</v>
      </c>
      <c r="I338" s="2">
        <f>_xlfn.AVERAGEIF(A:A,A338,G:G)</f>
        <v>51.01221111111111</v>
      </c>
      <c r="J338" s="2">
        <f t="shared" si="48"/>
        <v>16.66035555555559</v>
      </c>
      <c r="K338" s="2">
        <f t="shared" si="49"/>
        <v>106.66035555555558</v>
      </c>
      <c r="L338" s="2">
        <f t="shared" si="50"/>
        <v>601.6171823611082</v>
      </c>
      <c r="M338" s="2">
        <f>SUMIF(A:A,A338,L:L)</f>
        <v>1631.20775423784</v>
      </c>
      <c r="N338" s="3">
        <f t="shared" si="51"/>
        <v>0.3688170196580544</v>
      </c>
      <c r="O338" s="7">
        <f t="shared" si="52"/>
        <v>2.711371619799817</v>
      </c>
      <c r="P338" s="3">
        <f t="shared" si="53"/>
        <v>0.3688170196580544</v>
      </c>
      <c r="Q338" s="3">
        <f>IF(ISNUMBER(P338),SUMIF(A:A,A338,P:P),"")</f>
        <v>0.9999999999999998</v>
      </c>
      <c r="R338" s="3">
        <f t="shared" si="54"/>
        <v>0.36881701965805447</v>
      </c>
      <c r="S338" s="8">
        <f t="shared" si="55"/>
        <v>2.7113716197998166</v>
      </c>
    </row>
    <row r="339" spans="1:19" ht="15">
      <c r="A339" s="1">
        <v>3</v>
      </c>
      <c r="B339" s="5">
        <v>0.6284722222222222</v>
      </c>
      <c r="C339" s="1" t="s">
        <v>21</v>
      </c>
      <c r="D339" s="1">
        <v>3</v>
      </c>
      <c r="E339" s="1">
        <v>5</v>
      </c>
      <c r="F339" s="1" t="s">
        <v>48</v>
      </c>
      <c r="G339" s="2">
        <v>61.0947666666667</v>
      </c>
      <c r="H339" s="6">
        <f>1+_xlfn.COUNTIFS(A:A,A339,O:O,"&lt;"&amp;O339)</f>
        <v>2</v>
      </c>
      <c r="I339" s="2">
        <f>_xlfn.AVERAGEIF(A:A,A339,G:G)</f>
        <v>51.01221111111111</v>
      </c>
      <c r="J339" s="2">
        <f t="shared" si="48"/>
        <v>10.082555555555594</v>
      </c>
      <c r="K339" s="2">
        <f t="shared" si="49"/>
        <v>100.08255555555559</v>
      </c>
      <c r="L339" s="2">
        <f t="shared" si="50"/>
        <v>405.43206813074426</v>
      </c>
      <c r="M339" s="2">
        <f>SUMIF(A:A,A339,L:L)</f>
        <v>1631.20775423784</v>
      </c>
      <c r="N339" s="3">
        <f t="shared" si="51"/>
        <v>0.24854716824232911</v>
      </c>
      <c r="O339" s="7">
        <f t="shared" si="52"/>
        <v>4.0233811838283255</v>
      </c>
      <c r="P339" s="3">
        <f t="shared" si="53"/>
        <v>0.24854716824232911</v>
      </c>
      <c r="Q339" s="3">
        <f>IF(ISNUMBER(P339),SUMIF(A:A,A339,P:P),"")</f>
        <v>0.9999999999999998</v>
      </c>
      <c r="R339" s="3">
        <f t="shared" si="54"/>
        <v>0.24854716824232917</v>
      </c>
      <c r="S339" s="8">
        <f t="shared" si="55"/>
        <v>4.023381183828324</v>
      </c>
    </row>
    <row r="340" spans="1:19" ht="15">
      <c r="A340" s="1">
        <v>3</v>
      </c>
      <c r="B340" s="5">
        <v>0.6284722222222222</v>
      </c>
      <c r="C340" s="1" t="s">
        <v>21</v>
      </c>
      <c r="D340" s="1">
        <v>3</v>
      </c>
      <c r="E340" s="1">
        <v>3</v>
      </c>
      <c r="F340" s="1" t="s">
        <v>46</v>
      </c>
      <c r="G340" s="2">
        <v>50.6505</v>
      </c>
      <c r="H340" s="6">
        <f>1+_xlfn.COUNTIFS(A:A,A340,O:O,"&lt;"&amp;O340)</f>
        <v>3</v>
      </c>
      <c r="I340" s="2">
        <f>_xlfn.AVERAGEIF(A:A,A340,G:G)</f>
        <v>51.01221111111111</v>
      </c>
      <c r="J340" s="2">
        <f t="shared" si="48"/>
        <v>-0.36171111111110577</v>
      </c>
      <c r="K340" s="2">
        <f t="shared" si="49"/>
        <v>89.6382888888889</v>
      </c>
      <c r="L340" s="2">
        <f t="shared" si="50"/>
        <v>216.65307323398451</v>
      </c>
      <c r="M340" s="2">
        <f>SUMIF(A:A,A340,L:L)</f>
        <v>1631.20775423784</v>
      </c>
      <c r="N340" s="3">
        <f t="shared" si="51"/>
        <v>0.13281758419252535</v>
      </c>
      <c r="O340" s="7">
        <f t="shared" si="52"/>
        <v>7.529123542485556</v>
      </c>
      <c r="P340" s="3">
        <f t="shared" si="53"/>
        <v>0.13281758419252535</v>
      </c>
      <c r="Q340" s="3">
        <f>IF(ISNUMBER(P340),SUMIF(A:A,A340,P:P),"")</f>
        <v>0.9999999999999998</v>
      </c>
      <c r="R340" s="3">
        <f t="shared" si="54"/>
        <v>0.13281758419252537</v>
      </c>
      <c r="S340" s="8">
        <f t="shared" si="55"/>
        <v>7.5291235424855545</v>
      </c>
    </row>
    <row r="341" spans="1:19" ht="15">
      <c r="A341" s="1">
        <v>3</v>
      </c>
      <c r="B341" s="5">
        <v>0.6284722222222222</v>
      </c>
      <c r="C341" s="1" t="s">
        <v>21</v>
      </c>
      <c r="D341" s="1">
        <v>3</v>
      </c>
      <c r="E341" s="1">
        <v>2</v>
      </c>
      <c r="F341" s="1" t="s">
        <v>45</v>
      </c>
      <c r="G341" s="2">
        <v>48.599599999999995</v>
      </c>
      <c r="H341" s="6">
        <f>1+_xlfn.COUNTIFS(A:A,A341,O:O,"&lt;"&amp;O341)</f>
        <v>4</v>
      </c>
      <c r="I341" s="2">
        <f>_xlfn.AVERAGEIF(A:A,A341,G:G)</f>
        <v>51.01221111111111</v>
      </c>
      <c r="J341" s="2">
        <f t="shared" si="48"/>
        <v>-2.4126111111111115</v>
      </c>
      <c r="K341" s="2">
        <f t="shared" si="49"/>
        <v>87.58738888888888</v>
      </c>
      <c r="L341" s="2">
        <f t="shared" si="50"/>
        <v>191.5680950864948</v>
      </c>
      <c r="M341" s="2">
        <f>SUMIF(A:A,A341,L:L)</f>
        <v>1631.20775423784</v>
      </c>
      <c r="N341" s="3">
        <f t="shared" si="51"/>
        <v>0.11743942155056909</v>
      </c>
      <c r="O341" s="7">
        <f t="shared" si="52"/>
        <v>8.515028316700306</v>
      </c>
      <c r="P341" s="3">
        <f t="shared" si="53"/>
        <v>0.11743942155056909</v>
      </c>
      <c r="Q341" s="3">
        <f>IF(ISNUMBER(P341),SUMIF(A:A,A341,P:P),"")</f>
        <v>0.9999999999999998</v>
      </c>
      <c r="R341" s="3">
        <f t="shared" si="54"/>
        <v>0.11743942155056912</v>
      </c>
      <c r="S341" s="8">
        <f t="shared" si="55"/>
        <v>8.515028316700304</v>
      </c>
    </row>
    <row r="342" spans="1:19" ht="15">
      <c r="A342" s="1">
        <v>3</v>
      </c>
      <c r="B342" s="5">
        <v>0.6284722222222222</v>
      </c>
      <c r="C342" s="1" t="s">
        <v>21</v>
      </c>
      <c r="D342" s="1">
        <v>3</v>
      </c>
      <c r="E342" s="1">
        <v>1</v>
      </c>
      <c r="F342" s="1" t="s">
        <v>44</v>
      </c>
      <c r="G342" s="2">
        <v>39.7346333333333</v>
      </c>
      <c r="H342" s="6">
        <f>1+_xlfn.COUNTIFS(A:A,A342,O:O,"&lt;"&amp;O342)</f>
        <v>5</v>
      </c>
      <c r="I342" s="2">
        <f>_xlfn.AVERAGEIF(A:A,A342,G:G)</f>
        <v>51.01221111111111</v>
      </c>
      <c r="J342" s="2">
        <f t="shared" si="48"/>
        <v>-11.277577777777807</v>
      </c>
      <c r="K342" s="2">
        <f t="shared" si="49"/>
        <v>78.72242222222219</v>
      </c>
      <c r="L342" s="2">
        <f t="shared" si="50"/>
        <v>112.54412121465309</v>
      </c>
      <c r="M342" s="2">
        <f>SUMIF(A:A,A342,L:L)</f>
        <v>1631.20775423784</v>
      </c>
      <c r="N342" s="3">
        <f t="shared" si="51"/>
        <v>0.06899435153018742</v>
      </c>
      <c r="O342" s="7">
        <f t="shared" si="52"/>
        <v>14.493940124395044</v>
      </c>
      <c r="P342" s="3">
        <f t="shared" si="53"/>
        <v>0.06899435153018742</v>
      </c>
      <c r="Q342" s="3">
        <f>IF(ISNUMBER(P342),SUMIF(A:A,A342,P:P),"")</f>
        <v>0.9999999999999998</v>
      </c>
      <c r="R342" s="3">
        <f t="shared" si="54"/>
        <v>0.06899435153018743</v>
      </c>
      <c r="S342" s="8">
        <f t="shared" si="55"/>
        <v>14.49394012439504</v>
      </c>
    </row>
    <row r="343" spans="1:19" ht="15">
      <c r="A343" s="1">
        <v>3</v>
      </c>
      <c r="B343" s="5">
        <v>0.6284722222222222</v>
      </c>
      <c r="C343" s="1" t="s">
        <v>21</v>
      </c>
      <c r="D343" s="1">
        <v>3</v>
      </c>
      <c r="E343" s="1">
        <v>6</v>
      </c>
      <c r="F343" s="1" t="s">
        <v>49</v>
      </c>
      <c r="G343" s="2">
        <v>38.3212</v>
      </c>
      <c r="H343" s="6">
        <f>1+_xlfn.COUNTIFS(A:A,A343,O:O,"&lt;"&amp;O343)</f>
        <v>6</v>
      </c>
      <c r="I343" s="2">
        <f>_xlfn.AVERAGEIF(A:A,A343,G:G)</f>
        <v>51.01221111111111</v>
      </c>
      <c r="J343" s="2">
        <f t="shared" si="48"/>
        <v>-12.69101111111111</v>
      </c>
      <c r="K343" s="2">
        <f t="shared" si="49"/>
        <v>77.30898888888889</v>
      </c>
      <c r="L343" s="2">
        <f t="shared" si="50"/>
        <v>103.3932142108549</v>
      </c>
      <c r="M343" s="2">
        <f>SUMIF(A:A,A343,L:L)</f>
        <v>1631.20775423784</v>
      </c>
      <c r="N343" s="3">
        <f t="shared" si="51"/>
        <v>0.0633844548263345</v>
      </c>
      <c r="O343" s="7">
        <f t="shared" si="52"/>
        <v>15.776738992863082</v>
      </c>
      <c r="P343" s="3">
        <f t="shared" si="53"/>
        <v>0.0633844548263345</v>
      </c>
      <c r="Q343" s="3">
        <f>IF(ISNUMBER(P343),SUMIF(A:A,A343,P:P),"")</f>
        <v>0.9999999999999998</v>
      </c>
      <c r="R343" s="3">
        <f t="shared" si="54"/>
        <v>0.06338445482633451</v>
      </c>
      <c r="S343" s="8">
        <f t="shared" si="55"/>
        <v>15.776738992863079</v>
      </c>
    </row>
    <row r="344" spans="1:19" ht="15">
      <c r="A344" s="1">
        <v>40</v>
      </c>
      <c r="B344" s="5">
        <v>0.6298611111111111</v>
      </c>
      <c r="C344" s="1" t="s">
        <v>405</v>
      </c>
      <c r="D344" s="1">
        <v>6</v>
      </c>
      <c r="E344" s="1">
        <v>2</v>
      </c>
      <c r="F344" s="1" t="s">
        <v>454</v>
      </c>
      <c r="G344" s="2">
        <v>69.3540666666666</v>
      </c>
      <c r="H344" s="6">
        <f>1+_xlfn.COUNTIFS(A:A,A344,O:O,"&lt;"&amp;O344)</f>
        <v>1</v>
      </c>
      <c r="I344" s="2">
        <f>_xlfn.AVERAGEIF(A:A,A344,G:G)</f>
        <v>52.960549999999984</v>
      </c>
      <c r="J344" s="2">
        <f t="shared" si="48"/>
        <v>16.393516666666613</v>
      </c>
      <c r="K344" s="2">
        <f t="shared" si="49"/>
        <v>106.39351666666661</v>
      </c>
      <c r="L344" s="2">
        <f t="shared" si="50"/>
        <v>592.0617873728337</v>
      </c>
      <c r="M344" s="2">
        <f>SUMIF(A:A,A344,L:L)</f>
        <v>1680.4674351171693</v>
      </c>
      <c r="N344" s="3">
        <f t="shared" si="51"/>
        <v>0.3523197028400331</v>
      </c>
      <c r="O344" s="7">
        <f t="shared" si="52"/>
        <v>2.8383311859627645</v>
      </c>
      <c r="P344" s="3">
        <f t="shared" si="53"/>
        <v>0.3523197028400331</v>
      </c>
      <c r="Q344" s="3">
        <f>IF(ISNUMBER(P344),SUMIF(A:A,A344,P:P),"")</f>
        <v>1.0000000000000002</v>
      </c>
      <c r="R344" s="3">
        <f t="shared" si="54"/>
        <v>0.35231970284003306</v>
      </c>
      <c r="S344" s="8">
        <f t="shared" si="55"/>
        <v>2.838331185962765</v>
      </c>
    </row>
    <row r="345" spans="1:19" ht="15">
      <c r="A345" s="1">
        <v>40</v>
      </c>
      <c r="B345" s="5">
        <v>0.6298611111111111</v>
      </c>
      <c r="C345" s="1" t="s">
        <v>405</v>
      </c>
      <c r="D345" s="1">
        <v>6</v>
      </c>
      <c r="E345" s="1">
        <v>1</v>
      </c>
      <c r="F345" s="1" t="s">
        <v>453</v>
      </c>
      <c r="G345" s="2">
        <v>65.274</v>
      </c>
      <c r="H345" s="6">
        <f>1+_xlfn.COUNTIFS(A:A,A345,O:O,"&lt;"&amp;O345)</f>
        <v>2</v>
      </c>
      <c r="I345" s="2">
        <f>_xlfn.AVERAGEIF(A:A,A345,G:G)</f>
        <v>52.960549999999984</v>
      </c>
      <c r="J345" s="2">
        <f t="shared" si="48"/>
        <v>12.313450000000017</v>
      </c>
      <c r="K345" s="2">
        <f t="shared" si="49"/>
        <v>102.31345000000002</v>
      </c>
      <c r="L345" s="2">
        <f t="shared" si="50"/>
        <v>463.5002850498488</v>
      </c>
      <c r="M345" s="2">
        <f>SUMIF(A:A,A345,L:L)</f>
        <v>1680.4674351171693</v>
      </c>
      <c r="N345" s="3">
        <f t="shared" si="51"/>
        <v>0.27581628501925215</v>
      </c>
      <c r="O345" s="7">
        <f t="shared" si="52"/>
        <v>3.6256017295360183</v>
      </c>
      <c r="P345" s="3">
        <f t="shared" si="53"/>
        <v>0.27581628501925215</v>
      </c>
      <c r="Q345" s="3">
        <f>IF(ISNUMBER(P345),SUMIF(A:A,A345,P:P),"")</f>
        <v>1.0000000000000002</v>
      </c>
      <c r="R345" s="3">
        <f t="shared" si="54"/>
        <v>0.2758162850192521</v>
      </c>
      <c r="S345" s="8">
        <f t="shared" si="55"/>
        <v>3.6256017295360192</v>
      </c>
    </row>
    <row r="346" spans="1:19" ht="15">
      <c r="A346" s="1">
        <v>40</v>
      </c>
      <c r="B346" s="5">
        <v>0.6298611111111111</v>
      </c>
      <c r="C346" s="1" t="s">
        <v>405</v>
      </c>
      <c r="D346" s="1">
        <v>6</v>
      </c>
      <c r="E346" s="1">
        <v>7</v>
      </c>
      <c r="F346" s="1" t="s">
        <v>459</v>
      </c>
      <c r="G346" s="2">
        <v>56.302833333333304</v>
      </c>
      <c r="H346" s="6">
        <f>1+_xlfn.COUNTIFS(A:A,A346,O:O,"&lt;"&amp;O346)</f>
        <v>3</v>
      </c>
      <c r="I346" s="2">
        <f>_xlfn.AVERAGEIF(A:A,A346,G:G)</f>
        <v>52.960549999999984</v>
      </c>
      <c r="J346" s="2">
        <f t="shared" si="48"/>
        <v>3.34228333333332</v>
      </c>
      <c r="K346" s="2">
        <f t="shared" si="49"/>
        <v>93.34228333333331</v>
      </c>
      <c r="L346" s="2">
        <f t="shared" si="50"/>
        <v>270.5716654052167</v>
      </c>
      <c r="M346" s="2">
        <f>SUMIF(A:A,A346,L:L)</f>
        <v>1680.4674351171693</v>
      </c>
      <c r="N346" s="3">
        <f t="shared" si="51"/>
        <v>0.1610097641590724</v>
      </c>
      <c r="O346" s="7">
        <f t="shared" si="52"/>
        <v>6.210803457932108</v>
      </c>
      <c r="P346" s="3">
        <f t="shared" si="53"/>
        <v>0.1610097641590724</v>
      </c>
      <c r="Q346" s="3">
        <f>IF(ISNUMBER(P346),SUMIF(A:A,A346,P:P),"")</f>
        <v>1.0000000000000002</v>
      </c>
      <c r="R346" s="3">
        <f t="shared" si="54"/>
        <v>0.16100976415907237</v>
      </c>
      <c r="S346" s="8">
        <f t="shared" si="55"/>
        <v>6.210803457932109</v>
      </c>
    </row>
    <row r="347" spans="1:19" ht="15">
      <c r="A347" s="1">
        <v>40</v>
      </c>
      <c r="B347" s="5">
        <v>0.6298611111111111</v>
      </c>
      <c r="C347" s="1" t="s">
        <v>405</v>
      </c>
      <c r="D347" s="1">
        <v>6</v>
      </c>
      <c r="E347" s="1">
        <v>3</v>
      </c>
      <c r="F347" s="1" t="s">
        <v>455</v>
      </c>
      <c r="G347" s="2">
        <v>45.8914</v>
      </c>
      <c r="H347" s="6">
        <f>1+_xlfn.COUNTIFS(A:A,A347,O:O,"&lt;"&amp;O347)</f>
        <v>4</v>
      </c>
      <c r="I347" s="2">
        <f>_xlfn.AVERAGEIF(A:A,A347,G:G)</f>
        <v>52.960549999999984</v>
      </c>
      <c r="J347" s="2">
        <f t="shared" si="48"/>
        <v>-7.069149999999986</v>
      </c>
      <c r="K347" s="2">
        <f t="shared" si="49"/>
        <v>82.93085000000002</v>
      </c>
      <c r="L347" s="2">
        <f t="shared" si="50"/>
        <v>144.87205882687536</v>
      </c>
      <c r="M347" s="2">
        <f>SUMIF(A:A,A347,L:L)</f>
        <v>1680.4674351171693</v>
      </c>
      <c r="N347" s="3">
        <f t="shared" si="51"/>
        <v>0.08620938186569159</v>
      </c>
      <c r="O347" s="7">
        <f t="shared" si="52"/>
        <v>11.599665585793582</v>
      </c>
      <c r="P347" s="3">
        <f t="shared" si="53"/>
        <v>0.08620938186569159</v>
      </c>
      <c r="Q347" s="3">
        <f>IF(ISNUMBER(P347),SUMIF(A:A,A347,P:P),"")</f>
        <v>1.0000000000000002</v>
      </c>
      <c r="R347" s="3">
        <f t="shared" si="54"/>
        <v>0.08620938186569158</v>
      </c>
      <c r="S347" s="8">
        <f t="shared" si="55"/>
        <v>11.599665585793584</v>
      </c>
    </row>
    <row r="348" spans="1:19" ht="15">
      <c r="A348" s="1">
        <v>40</v>
      </c>
      <c r="B348" s="5">
        <v>0.6298611111111111</v>
      </c>
      <c r="C348" s="1" t="s">
        <v>405</v>
      </c>
      <c r="D348" s="1">
        <v>6</v>
      </c>
      <c r="E348" s="1">
        <v>6</v>
      </c>
      <c r="F348" s="1" t="s">
        <v>458</v>
      </c>
      <c r="G348" s="2">
        <v>41.135766666666704</v>
      </c>
      <c r="H348" s="6">
        <f>1+_xlfn.COUNTIFS(A:A,A348,O:O,"&lt;"&amp;O348)</f>
        <v>5</v>
      </c>
      <c r="I348" s="2">
        <f>_xlfn.AVERAGEIF(A:A,A348,G:G)</f>
        <v>52.960549999999984</v>
      </c>
      <c r="J348" s="2">
        <f t="shared" si="48"/>
        <v>-11.82478333333328</v>
      </c>
      <c r="K348" s="2">
        <f t="shared" si="49"/>
        <v>78.17521666666673</v>
      </c>
      <c r="L348" s="2">
        <f t="shared" si="50"/>
        <v>108.90903581449844</v>
      </c>
      <c r="M348" s="2">
        <f>SUMIF(A:A,A348,L:L)</f>
        <v>1680.4674351171693</v>
      </c>
      <c r="N348" s="3">
        <f t="shared" si="51"/>
        <v>0.0648087749507058</v>
      </c>
      <c r="O348" s="7">
        <f t="shared" si="52"/>
        <v>15.430009296744306</v>
      </c>
      <c r="P348" s="3">
        <f t="shared" si="53"/>
        <v>0.0648087749507058</v>
      </c>
      <c r="Q348" s="3">
        <f>IF(ISNUMBER(P348),SUMIF(A:A,A348,P:P),"")</f>
        <v>1.0000000000000002</v>
      </c>
      <c r="R348" s="3">
        <f t="shared" si="54"/>
        <v>0.06480877495070579</v>
      </c>
      <c r="S348" s="8">
        <f t="shared" si="55"/>
        <v>15.430009296744307</v>
      </c>
    </row>
    <row r="349" spans="1:19" ht="15">
      <c r="A349" s="1">
        <v>40</v>
      </c>
      <c r="B349" s="5">
        <v>0.6298611111111111</v>
      </c>
      <c r="C349" s="1" t="s">
        <v>405</v>
      </c>
      <c r="D349" s="1">
        <v>6</v>
      </c>
      <c r="E349" s="1">
        <v>4</v>
      </c>
      <c r="F349" s="1" t="s">
        <v>456</v>
      </c>
      <c r="G349" s="2">
        <v>39.8052333333333</v>
      </c>
      <c r="H349" s="6">
        <f>1+_xlfn.COUNTIFS(A:A,A349,O:O,"&lt;"&amp;O349)</f>
        <v>6</v>
      </c>
      <c r="I349" s="2">
        <f>_xlfn.AVERAGEIF(A:A,A349,G:G)</f>
        <v>52.960549999999984</v>
      </c>
      <c r="J349" s="2">
        <f t="shared" si="48"/>
        <v>-13.155316666666685</v>
      </c>
      <c r="K349" s="2">
        <f t="shared" si="49"/>
        <v>76.84468333333331</v>
      </c>
      <c r="L349" s="2">
        <f t="shared" si="50"/>
        <v>100.55260264789653</v>
      </c>
      <c r="M349" s="2">
        <f>SUMIF(A:A,A349,L:L)</f>
        <v>1680.4674351171693</v>
      </c>
      <c r="N349" s="3">
        <f t="shared" si="51"/>
        <v>0.05983609116524509</v>
      </c>
      <c r="O349" s="7">
        <f t="shared" si="52"/>
        <v>16.712321619378027</v>
      </c>
      <c r="P349" s="3">
        <f t="shared" si="53"/>
        <v>0.05983609116524509</v>
      </c>
      <c r="Q349" s="3">
        <f>IF(ISNUMBER(P349),SUMIF(A:A,A349,P:P),"")</f>
        <v>1.0000000000000002</v>
      </c>
      <c r="R349" s="3">
        <f t="shared" si="54"/>
        <v>0.059836091165245076</v>
      </c>
      <c r="S349" s="8">
        <f t="shared" si="55"/>
        <v>16.71232161937803</v>
      </c>
    </row>
    <row r="350" spans="1:19" ht="15">
      <c r="A350" s="1">
        <v>20</v>
      </c>
      <c r="B350" s="5">
        <v>0.6326388888888889</v>
      </c>
      <c r="C350" s="1" t="s">
        <v>214</v>
      </c>
      <c r="D350" s="1">
        <v>4</v>
      </c>
      <c r="E350" s="1">
        <v>6</v>
      </c>
      <c r="F350" s="1" t="s">
        <v>226</v>
      </c>
      <c r="G350" s="2">
        <v>67.4106666666667</v>
      </c>
      <c r="H350" s="6">
        <f>1+_xlfn.COUNTIFS(A:A,A350,O:O,"&lt;"&amp;O350)</f>
        <v>1</v>
      </c>
      <c r="I350" s="2">
        <f>_xlfn.AVERAGEIF(A:A,A350,G:G)</f>
        <v>45.91970277777778</v>
      </c>
      <c r="J350" s="2">
        <f t="shared" si="48"/>
        <v>21.49096388888892</v>
      </c>
      <c r="K350" s="2">
        <f t="shared" si="49"/>
        <v>111.49096388888893</v>
      </c>
      <c r="L350" s="2">
        <f t="shared" si="50"/>
        <v>803.8862936213814</v>
      </c>
      <c r="M350" s="2">
        <f>SUMIF(A:A,A350,L:L)</f>
        <v>3496.948957301403</v>
      </c>
      <c r="N350" s="3">
        <f t="shared" si="51"/>
        <v>0.2298821925733056</v>
      </c>
      <c r="O350" s="7">
        <f t="shared" si="52"/>
        <v>4.350054211707228</v>
      </c>
      <c r="P350" s="3">
        <f t="shared" si="53"/>
        <v>0.2298821925733056</v>
      </c>
      <c r="Q350" s="3">
        <f>IF(ISNUMBER(P350),SUMIF(A:A,A350,P:P),"")</f>
        <v>0.8975138952499689</v>
      </c>
      <c r="R350" s="3">
        <f t="shared" si="54"/>
        <v>0.25613218223131856</v>
      </c>
      <c r="S350" s="8">
        <f t="shared" si="55"/>
        <v>3.904234100097887</v>
      </c>
    </row>
    <row r="351" spans="1:19" ht="15">
      <c r="A351" s="1">
        <v>20</v>
      </c>
      <c r="B351" s="5">
        <v>0.6326388888888889</v>
      </c>
      <c r="C351" s="1" t="s">
        <v>214</v>
      </c>
      <c r="D351" s="1">
        <v>4</v>
      </c>
      <c r="E351" s="1">
        <v>3</v>
      </c>
      <c r="F351" s="1" t="s">
        <v>224</v>
      </c>
      <c r="G351" s="2">
        <v>59.718</v>
      </c>
      <c r="H351" s="6">
        <f>1+_xlfn.COUNTIFS(A:A,A351,O:O,"&lt;"&amp;O351)</f>
        <v>2</v>
      </c>
      <c r="I351" s="2">
        <f>_xlfn.AVERAGEIF(A:A,A351,G:G)</f>
        <v>45.91970277777778</v>
      </c>
      <c r="J351" s="2">
        <f t="shared" si="48"/>
        <v>13.798297222222224</v>
      </c>
      <c r="K351" s="2">
        <f t="shared" si="49"/>
        <v>103.79829722222223</v>
      </c>
      <c r="L351" s="2">
        <f t="shared" si="50"/>
        <v>506.68921797015616</v>
      </c>
      <c r="M351" s="2">
        <f>SUMIF(A:A,A351,L:L)</f>
        <v>3496.948957301403</v>
      </c>
      <c r="N351" s="3">
        <f t="shared" si="51"/>
        <v>0.14489465650112562</v>
      </c>
      <c r="O351" s="7">
        <f t="shared" si="52"/>
        <v>6.901565759205423</v>
      </c>
      <c r="P351" s="3">
        <f t="shared" si="53"/>
        <v>0.14489465650112562</v>
      </c>
      <c r="Q351" s="3">
        <f>IF(ISNUMBER(P351),SUMIF(A:A,A351,P:P),"")</f>
        <v>0.8975138952499689</v>
      </c>
      <c r="R351" s="3">
        <f t="shared" si="54"/>
        <v>0.16144001476519831</v>
      </c>
      <c r="S351" s="8">
        <f t="shared" si="55"/>
        <v>6.194251167868267</v>
      </c>
    </row>
    <row r="352" spans="1:19" ht="15">
      <c r="A352" s="1">
        <v>20</v>
      </c>
      <c r="B352" s="5">
        <v>0.6326388888888889</v>
      </c>
      <c r="C352" s="1" t="s">
        <v>214</v>
      </c>
      <c r="D352" s="1">
        <v>4</v>
      </c>
      <c r="E352" s="1">
        <v>7</v>
      </c>
      <c r="F352" s="1" t="s">
        <v>227</v>
      </c>
      <c r="G352" s="2">
        <v>58.129066666666596</v>
      </c>
      <c r="H352" s="6">
        <f>1+_xlfn.COUNTIFS(A:A,A352,O:O,"&lt;"&amp;O352)</f>
        <v>3</v>
      </c>
      <c r="I352" s="2">
        <f>_xlfn.AVERAGEIF(A:A,A352,G:G)</f>
        <v>45.91970277777778</v>
      </c>
      <c r="J352" s="2">
        <f t="shared" si="48"/>
        <v>12.209363888888817</v>
      </c>
      <c r="K352" s="2">
        <f t="shared" si="49"/>
        <v>102.20936388888882</v>
      </c>
      <c r="L352" s="2">
        <f t="shared" si="50"/>
        <v>460.6146684766347</v>
      </c>
      <c r="M352" s="2">
        <f>SUMIF(A:A,A352,L:L)</f>
        <v>3496.948957301403</v>
      </c>
      <c r="N352" s="3">
        <f t="shared" si="51"/>
        <v>0.13171901394640065</v>
      </c>
      <c r="O352" s="7">
        <f t="shared" si="52"/>
        <v>7.591918357412863</v>
      </c>
      <c r="P352" s="3">
        <f t="shared" si="53"/>
        <v>0.13171901394640065</v>
      </c>
      <c r="Q352" s="3">
        <f>IF(ISNUMBER(P352),SUMIF(A:A,A352,P:P),"")</f>
        <v>0.8975138952499689</v>
      </c>
      <c r="R352" s="3">
        <f t="shared" si="54"/>
        <v>0.14675986036930966</v>
      </c>
      <c r="S352" s="8">
        <f t="shared" si="55"/>
        <v>6.813852217381364</v>
      </c>
    </row>
    <row r="353" spans="1:19" ht="15">
      <c r="A353" s="1">
        <v>20</v>
      </c>
      <c r="B353" s="5">
        <v>0.6326388888888889</v>
      </c>
      <c r="C353" s="1" t="s">
        <v>214</v>
      </c>
      <c r="D353" s="1">
        <v>4</v>
      </c>
      <c r="E353" s="1">
        <v>5</v>
      </c>
      <c r="F353" s="1" t="s">
        <v>225</v>
      </c>
      <c r="G353" s="2">
        <v>53.3387333333333</v>
      </c>
      <c r="H353" s="6">
        <f>1+_xlfn.COUNTIFS(A:A,A353,O:O,"&lt;"&amp;O353)</f>
        <v>4</v>
      </c>
      <c r="I353" s="2">
        <f>_xlfn.AVERAGEIF(A:A,A353,G:G)</f>
        <v>45.91970277777778</v>
      </c>
      <c r="J353" s="2">
        <f t="shared" si="48"/>
        <v>7.419030555555523</v>
      </c>
      <c r="K353" s="2">
        <f t="shared" si="49"/>
        <v>97.41903055555552</v>
      </c>
      <c r="L353" s="2">
        <f t="shared" si="50"/>
        <v>345.55154903360483</v>
      </c>
      <c r="M353" s="2">
        <f>SUMIF(A:A,A353,L:L)</f>
        <v>3496.948957301403</v>
      </c>
      <c r="N353" s="3">
        <f t="shared" si="51"/>
        <v>0.09881515379631595</v>
      </c>
      <c r="O353" s="7">
        <f t="shared" si="52"/>
        <v>10.119905313928502</v>
      </c>
      <c r="P353" s="3">
        <f t="shared" si="53"/>
        <v>0.09881515379631595</v>
      </c>
      <c r="Q353" s="3">
        <f>IF(ISNUMBER(P353),SUMIF(A:A,A353,P:P),"")</f>
        <v>0.8975138952499689</v>
      </c>
      <c r="R353" s="3">
        <f t="shared" si="54"/>
        <v>0.11009874534454386</v>
      </c>
      <c r="S353" s="8">
        <f t="shared" si="55"/>
        <v>9.08275563786483</v>
      </c>
    </row>
    <row r="354" spans="1:19" ht="15">
      <c r="A354" s="1">
        <v>20</v>
      </c>
      <c r="B354" s="5">
        <v>0.6326388888888889</v>
      </c>
      <c r="C354" s="1" t="s">
        <v>214</v>
      </c>
      <c r="D354" s="1">
        <v>4</v>
      </c>
      <c r="E354" s="1">
        <v>14</v>
      </c>
      <c r="F354" s="1" t="s">
        <v>233</v>
      </c>
      <c r="G354" s="2">
        <v>53.2613</v>
      </c>
      <c r="H354" s="6">
        <f>1+_xlfn.COUNTIFS(A:A,A354,O:O,"&lt;"&amp;O354)</f>
        <v>5</v>
      </c>
      <c r="I354" s="2">
        <f>_xlfn.AVERAGEIF(A:A,A354,G:G)</f>
        <v>45.91970277777778</v>
      </c>
      <c r="J354" s="2">
        <f t="shared" si="48"/>
        <v>7.341597222222219</v>
      </c>
      <c r="K354" s="2">
        <f t="shared" si="49"/>
        <v>97.34159722222222</v>
      </c>
      <c r="L354" s="2">
        <f t="shared" si="50"/>
        <v>343.9498401875596</v>
      </c>
      <c r="M354" s="2">
        <f>SUMIF(A:A,A354,L:L)</f>
        <v>3496.948957301403</v>
      </c>
      <c r="N354" s="3">
        <f t="shared" si="51"/>
        <v>0.09835712342023598</v>
      </c>
      <c r="O354" s="7">
        <f t="shared" si="52"/>
        <v>10.16703178403711</v>
      </c>
      <c r="P354" s="3">
        <f t="shared" si="53"/>
        <v>0.09835712342023598</v>
      </c>
      <c r="Q354" s="3">
        <f>IF(ISNUMBER(P354),SUMIF(A:A,A354,P:P),"")</f>
        <v>0.8975138952499689</v>
      </c>
      <c r="R354" s="3">
        <f t="shared" si="54"/>
        <v>0.10958841299369776</v>
      </c>
      <c r="S354" s="8">
        <f t="shared" si="55"/>
        <v>9.125052299621387</v>
      </c>
    </row>
    <row r="355" spans="1:19" ht="15">
      <c r="A355" s="1">
        <v>20</v>
      </c>
      <c r="B355" s="5">
        <v>0.6326388888888889</v>
      </c>
      <c r="C355" s="1" t="s">
        <v>214</v>
      </c>
      <c r="D355" s="1">
        <v>4</v>
      </c>
      <c r="E355" s="1">
        <v>9</v>
      </c>
      <c r="F355" s="1" t="s">
        <v>228</v>
      </c>
      <c r="G355" s="2">
        <v>46.755166666666696</v>
      </c>
      <c r="H355" s="6">
        <f>1+_xlfn.COUNTIFS(A:A,A355,O:O,"&lt;"&amp;O355)</f>
        <v>7</v>
      </c>
      <c r="I355" s="2">
        <f>_xlfn.AVERAGEIF(A:A,A355,G:G)</f>
        <v>45.91970277777778</v>
      </c>
      <c r="J355" s="2">
        <f t="shared" si="48"/>
        <v>0.835463888888917</v>
      </c>
      <c r="K355" s="2">
        <f t="shared" si="49"/>
        <v>90.83546388888891</v>
      </c>
      <c r="L355" s="2">
        <f t="shared" si="50"/>
        <v>232.7879220617444</v>
      </c>
      <c r="M355" s="2">
        <f>SUMIF(A:A,A355,L:L)</f>
        <v>3496.948957301403</v>
      </c>
      <c r="N355" s="3">
        <f t="shared" si="51"/>
        <v>0.0665688647172554</v>
      </c>
      <c r="O355" s="7">
        <f t="shared" si="52"/>
        <v>15.022037768668582</v>
      </c>
      <c r="P355" s="3">
        <f t="shared" si="53"/>
        <v>0.0665688647172554</v>
      </c>
      <c r="Q355" s="3">
        <f>IF(ISNUMBER(P355),SUMIF(A:A,A355,P:P),"")</f>
        <v>0.8975138952499689</v>
      </c>
      <c r="R355" s="3">
        <f t="shared" si="54"/>
        <v>0.07417028869365319</v>
      </c>
      <c r="S355" s="8">
        <f t="shared" si="55"/>
        <v>13.482487632349889</v>
      </c>
    </row>
    <row r="356" spans="1:19" ht="15">
      <c r="A356" s="1">
        <v>20</v>
      </c>
      <c r="B356" s="5">
        <v>0.6326388888888889</v>
      </c>
      <c r="C356" s="1" t="s">
        <v>214</v>
      </c>
      <c r="D356" s="1">
        <v>4</v>
      </c>
      <c r="E356" s="1">
        <v>10</v>
      </c>
      <c r="F356" s="1" t="s">
        <v>229</v>
      </c>
      <c r="G356" s="2">
        <v>33.8671666666666</v>
      </c>
      <c r="H356" s="6">
        <f>1+_xlfn.COUNTIFS(A:A,A356,O:O,"&lt;"&amp;O356)</f>
        <v>10</v>
      </c>
      <c r="I356" s="2">
        <f>_xlfn.AVERAGEIF(A:A,A356,G:G)</f>
        <v>45.91970277777778</v>
      </c>
      <c r="J356" s="2">
        <f t="shared" si="48"/>
        <v>-12.05253611111118</v>
      </c>
      <c r="K356" s="2">
        <f t="shared" si="49"/>
        <v>77.94746388888882</v>
      </c>
      <c r="L356" s="2">
        <f t="shared" si="50"/>
        <v>107.43089818890826</v>
      </c>
      <c r="M356" s="2">
        <f>SUMIF(A:A,A356,L:L)</f>
        <v>3496.948957301403</v>
      </c>
      <c r="N356" s="3">
        <f t="shared" si="51"/>
        <v>0.030721322930550504</v>
      </c>
      <c r="O356" s="7">
        <f t="shared" si="52"/>
        <v>32.55068156604546</v>
      </c>
      <c r="P356" s="3">
        <f t="shared" si="53"/>
      </c>
      <c r="Q356" s="3">
        <f>IF(ISNUMBER(P356),SUMIF(A:A,A356,P:P),"")</f>
      </c>
      <c r="R356" s="3">
        <f t="shared" si="54"/>
      </c>
      <c r="S356" s="8">
        <f t="shared" si="55"/>
      </c>
    </row>
    <row r="357" spans="1:19" ht="15">
      <c r="A357" s="1">
        <v>20</v>
      </c>
      <c r="B357" s="5">
        <v>0.6326388888888889</v>
      </c>
      <c r="C357" s="1" t="s">
        <v>214</v>
      </c>
      <c r="D357" s="1">
        <v>4</v>
      </c>
      <c r="E357" s="1">
        <v>11</v>
      </c>
      <c r="F357" s="1" t="s">
        <v>230</v>
      </c>
      <c r="G357" s="2">
        <v>36.047166666666705</v>
      </c>
      <c r="H357" s="6">
        <f>1+_xlfn.COUNTIFS(A:A,A357,O:O,"&lt;"&amp;O357)</f>
        <v>9</v>
      </c>
      <c r="I357" s="2">
        <f>_xlfn.AVERAGEIF(A:A,A357,G:G)</f>
        <v>45.91970277777778</v>
      </c>
      <c r="J357" s="2">
        <f t="shared" si="48"/>
        <v>-9.872536111111074</v>
      </c>
      <c r="K357" s="2">
        <f t="shared" si="49"/>
        <v>80.12746388888893</v>
      </c>
      <c r="L357" s="2">
        <f t="shared" si="50"/>
        <v>122.44327154942621</v>
      </c>
      <c r="M357" s="2">
        <f>SUMIF(A:A,A357,L:L)</f>
        <v>3496.948957301403</v>
      </c>
      <c r="N357" s="3">
        <f t="shared" si="51"/>
        <v>0.03501431477682069</v>
      </c>
      <c r="O357" s="7">
        <f t="shared" si="52"/>
        <v>28.559747816684258</v>
      </c>
      <c r="P357" s="3">
        <f t="shared" si="53"/>
      </c>
      <c r="Q357" s="3">
        <f>IF(ISNUMBER(P357),SUMIF(A:A,A357,P:P),"")</f>
      </c>
      <c r="R357" s="3">
        <f t="shared" si="54"/>
      </c>
      <c r="S357" s="8">
        <f t="shared" si="55"/>
      </c>
    </row>
    <row r="358" spans="1:19" ht="15">
      <c r="A358" s="1">
        <v>20</v>
      </c>
      <c r="B358" s="5">
        <v>0.6326388888888889</v>
      </c>
      <c r="C358" s="1" t="s">
        <v>214</v>
      </c>
      <c r="D358" s="1">
        <v>4</v>
      </c>
      <c r="E358" s="1">
        <v>12</v>
      </c>
      <c r="F358" s="1" t="s">
        <v>231</v>
      </c>
      <c r="G358" s="2">
        <v>47.105966666666696</v>
      </c>
      <c r="H358" s="6">
        <f>1+_xlfn.COUNTIFS(A:A,A358,O:O,"&lt;"&amp;O358)</f>
        <v>6</v>
      </c>
      <c r="I358" s="2">
        <f>_xlfn.AVERAGEIF(A:A,A358,G:G)</f>
        <v>45.91970277777778</v>
      </c>
      <c r="J358" s="2">
        <f t="shared" si="48"/>
        <v>1.1862638888889165</v>
      </c>
      <c r="K358" s="2">
        <f t="shared" si="49"/>
        <v>91.18626388888892</v>
      </c>
      <c r="L358" s="2">
        <f t="shared" si="50"/>
        <v>237.73957058984854</v>
      </c>
      <c r="M358" s="2">
        <f>SUMIF(A:A,A358,L:L)</f>
        <v>3496.948957301403</v>
      </c>
      <c r="N358" s="3">
        <f t="shared" si="51"/>
        <v>0.0679848557964976</v>
      </c>
      <c r="O358" s="7">
        <f t="shared" si="52"/>
        <v>14.709158213019514</v>
      </c>
      <c r="P358" s="3">
        <f t="shared" si="53"/>
        <v>0.0679848557964976</v>
      </c>
      <c r="Q358" s="3">
        <f>IF(ISNUMBER(P358),SUMIF(A:A,A358,P:P),"")</f>
        <v>0.8975138952499689</v>
      </c>
      <c r="R358" s="3">
        <f t="shared" si="54"/>
        <v>0.07574797020558992</v>
      </c>
      <c r="S358" s="8">
        <f t="shared" si="55"/>
        <v>13.201673883615218</v>
      </c>
    </row>
    <row r="359" spans="1:19" ht="15">
      <c r="A359" s="1">
        <v>20</v>
      </c>
      <c r="B359" s="5">
        <v>0.6326388888888889</v>
      </c>
      <c r="C359" s="1" t="s">
        <v>214</v>
      </c>
      <c r="D359" s="1">
        <v>4</v>
      </c>
      <c r="E359" s="1">
        <v>13</v>
      </c>
      <c r="F359" s="1" t="s">
        <v>232</v>
      </c>
      <c r="G359" s="2">
        <v>25.9363333333333</v>
      </c>
      <c r="H359" s="6">
        <f>1+_xlfn.COUNTIFS(A:A,A359,O:O,"&lt;"&amp;O359)</f>
        <v>11</v>
      </c>
      <c r="I359" s="2">
        <f>_xlfn.AVERAGEIF(A:A,A359,G:G)</f>
        <v>45.91970277777778</v>
      </c>
      <c r="J359" s="2">
        <f t="shared" si="48"/>
        <v>-19.983369444444477</v>
      </c>
      <c r="K359" s="2">
        <f t="shared" si="49"/>
        <v>70.01663055555552</v>
      </c>
      <c r="L359" s="2">
        <f t="shared" si="50"/>
        <v>66.75290609479539</v>
      </c>
      <c r="M359" s="2">
        <f>SUMIF(A:A,A359,L:L)</f>
        <v>3496.948957301403</v>
      </c>
      <c r="N359" s="3">
        <f t="shared" si="51"/>
        <v>0.019088899183220747</v>
      </c>
      <c r="O359" s="7">
        <f t="shared" si="52"/>
        <v>52.38646767431229</v>
      </c>
      <c r="P359" s="3">
        <f t="shared" si="53"/>
      </c>
      <c r="Q359" s="3">
        <f>IF(ISNUMBER(P359),SUMIF(A:A,A359,P:P),"")</f>
      </c>
      <c r="R359" s="3">
        <f t="shared" si="54"/>
      </c>
      <c r="S359" s="8">
        <f t="shared" si="55"/>
      </c>
    </row>
    <row r="360" spans="1:19" ht="15">
      <c r="A360" s="1">
        <v>20</v>
      </c>
      <c r="B360" s="5">
        <v>0.6326388888888889</v>
      </c>
      <c r="C360" s="1" t="s">
        <v>214</v>
      </c>
      <c r="D360" s="1">
        <v>4</v>
      </c>
      <c r="E360" s="1">
        <v>15</v>
      </c>
      <c r="F360" s="1" t="s">
        <v>234</v>
      </c>
      <c r="G360" s="2">
        <v>24.6410666666667</v>
      </c>
      <c r="H360" s="6">
        <f>1+_xlfn.COUNTIFS(A:A,A360,O:O,"&lt;"&amp;O360)</f>
        <v>12</v>
      </c>
      <c r="I360" s="2">
        <f>_xlfn.AVERAGEIF(A:A,A360,G:G)</f>
        <v>45.91970277777778</v>
      </c>
      <c r="J360" s="2">
        <f t="shared" si="48"/>
        <v>-21.27863611111108</v>
      </c>
      <c r="K360" s="2">
        <f t="shared" si="49"/>
        <v>68.72136388888892</v>
      </c>
      <c r="L360" s="2">
        <f t="shared" si="50"/>
        <v>61.76160131037345</v>
      </c>
      <c r="M360" s="2">
        <f>SUMIF(A:A,A360,L:L)</f>
        <v>3496.948957301403</v>
      </c>
      <c r="N360" s="3">
        <f t="shared" si="51"/>
        <v>0.017661567859439075</v>
      </c>
      <c r="O360" s="7">
        <f t="shared" si="52"/>
        <v>56.62011481418726</v>
      </c>
      <c r="P360" s="3">
        <f t="shared" si="53"/>
      </c>
      <c r="Q360" s="3">
        <f>IF(ISNUMBER(P360),SUMIF(A:A,A360,P:P),"")</f>
      </c>
      <c r="R360" s="3">
        <f t="shared" si="54"/>
      </c>
      <c r="S360" s="8">
        <f t="shared" si="55"/>
      </c>
    </row>
    <row r="361" spans="1:19" ht="15">
      <c r="A361" s="1">
        <v>20</v>
      </c>
      <c r="B361" s="5">
        <v>0.6326388888888889</v>
      </c>
      <c r="C361" s="1" t="s">
        <v>214</v>
      </c>
      <c r="D361" s="1">
        <v>4</v>
      </c>
      <c r="E361" s="1">
        <v>16</v>
      </c>
      <c r="F361" s="1" t="s">
        <v>235</v>
      </c>
      <c r="G361" s="2">
        <v>44.8258</v>
      </c>
      <c r="H361" s="6">
        <f>1+_xlfn.COUNTIFS(A:A,A361,O:O,"&lt;"&amp;O361)</f>
        <v>8</v>
      </c>
      <c r="I361" s="2">
        <f>_xlfn.AVERAGEIF(A:A,A361,G:G)</f>
        <v>45.91970277777778</v>
      </c>
      <c r="J361" s="2">
        <f t="shared" si="48"/>
        <v>-1.0939027777777781</v>
      </c>
      <c r="K361" s="2">
        <f t="shared" si="49"/>
        <v>88.90609722222223</v>
      </c>
      <c r="L361" s="2">
        <f t="shared" si="50"/>
        <v>207.34121821696996</v>
      </c>
      <c r="M361" s="2">
        <f>SUMIF(A:A,A361,L:L)</f>
        <v>3496.948957301403</v>
      </c>
      <c r="N361" s="3">
        <f t="shared" si="51"/>
        <v>0.05929203449883217</v>
      </c>
      <c r="O361" s="7">
        <f t="shared" si="52"/>
        <v>16.865671897625578</v>
      </c>
      <c r="P361" s="3">
        <f t="shared" si="53"/>
        <v>0.05929203449883217</v>
      </c>
      <c r="Q361" s="3">
        <f>IF(ISNUMBER(P361),SUMIF(A:A,A361,P:P),"")</f>
        <v>0.8975138952499689</v>
      </c>
      <c r="R361" s="3">
        <f t="shared" si="54"/>
        <v>0.0660625253966888</v>
      </c>
      <c r="S361" s="8">
        <f t="shared" si="55"/>
        <v>15.137174880845869</v>
      </c>
    </row>
    <row r="362" spans="1:19" ht="15">
      <c r="A362" s="1">
        <v>27</v>
      </c>
      <c r="B362" s="5">
        <v>0.6354166666666666</v>
      </c>
      <c r="C362" s="1" t="s">
        <v>261</v>
      </c>
      <c r="D362" s="1">
        <v>6</v>
      </c>
      <c r="E362" s="1">
        <v>9</v>
      </c>
      <c r="F362" s="1" t="s">
        <v>315</v>
      </c>
      <c r="G362" s="2">
        <v>69.9235333333333</v>
      </c>
      <c r="H362" s="6">
        <f>1+_xlfn.COUNTIFS(A:A,A362,O:O,"&lt;"&amp;O362)</f>
        <v>1</v>
      </c>
      <c r="I362" s="2">
        <f>_xlfn.AVERAGEIF(A:A,A362,G:G)</f>
        <v>49.15499047619047</v>
      </c>
      <c r="J362" s="2">
        <f t="shared" si="48"/>
        <v>20.768542857142826</v>
      </c>
      <c r="K362" s="2">
        <f t="shared" si="49"/>
        <v>110.76854285714282</v>
      </c>
      <c r="L362" s="2">
        <f t="shared" si="50"/>
        <v>769.7860133067205</v>
      </c>
      <c r="M362" s="2">
        <f>SUMIF(A:A,A362,L:L)</f>
        <v>4232.548178158059</v>
      </c>
      <c r="N362" s="3">
        <f t="shared" si="51"/>
        <v>0.18187294766759624</v>
      </c>
      <c r="O362" s="7">
        <f t="shared" si="52"/>
        <v>5.4983438319132</v>
      </c>
      <c r="P362" s="3">
        <f t="shared" si="53"/>
        <v>0.18187294766759624</v>
      </c>
      <c r="Q362" s="3">
        <f>IF(ISNUMBER(P362),SUMIF(A:A,A362,P:P),"")</f>
        <v>0.8556985238287463</v>
      </c>
      <c r="R362" s="3">
        <f t="shared" si="54"/>
        <v>0.21254325279634936</v>
      </c>
      <c r="S362" s="8">
        <f t="shared" si="55"/>
        <v>4.704924700471018</v>
      </c>
    </row>
    <row r="363" spans="1:19" ht="15">
      <c r="A363" s="1">
        <v>27</v>
      </c>
      <c r="B363" s="5">
        <v>0.6354166666666666</v>
      </c>
      <c r="C363" s="1" t="s">
        <v>261</v>
      </c>
      <c r="D363" s="1">
        <v>6</v>
      </c>
      <c r="E363" s="1">
        <v>8</v>
      </c>
      <c r="F363" s="1" t="s">
        <v>314</v>
      </c>
      <c r="G363" s="2">
        <v>69.2224</v>
      </c>
      <c r="H363" s="6">
        <f>1+_xlfn.COUNTIFS(A:A,A363,O:O,"&lt;"&amp;O363)</f>
        <v>2</v>
      </c>
      <c r="I363" s="2">
        <f>_xlfn.AVERAGEIF(A:A,A363,G:G)</f>
        <v>49.15499047619047</v>
      </c>
      <c r="J363" s="2">
        <f t="shared" si="48"/>
        <v>20.067409523809523</v>
      </c>
      <c r="K363" s="2">
        <f t="shared" si="49"/>
        <v>110.06740952380952</v>
      </c>
      <c r="L363" s="2">
        <f t="shared" si="50"/>
        <v>738.0743549045843</v>
      </c>
      <c r="M363" s="2">
        <f>SUMIF(A:A,A363,L:L)</f>
        <v>4232.548178158059</v>
      </c>
      <c r="N363" s="3">
        <f t="shared" si="51"/>
        <v>0.1743806151370929</v>
      </c>
      <c r="O363" s="7">
        <f t="shared" si="52"/>
        <v>5.734582362918203</v>
      </c>
      <c r="P363" s="3">
        <f t="shared" si="53"/>
        <v>0.1743806151370929</v>
      </c>
      <c r="Q363" s="3">
        <f>IF(ISNUMBER(P363),SUMIF(A:A,A363,P:P),"")</f>
        <v>0.8556985238287463</v>
      </c>
      <c r="R363" s="3">
        <f t="shared" si="54"/>
        <v>0.2037874441536284</v>
      </c>
      <c r="S363" s="8">
        <f t="shared" si="55"/>
        <v>4.90707366272347</v>
      </c>
    </row>
    <row r="364" spans="1:19" ht="15">
      <c r="A364" s="1">
        <v>27</v>
      </c>
      <c r="B364" s="5">
        <v>0.6354166666666666</v>
      </c>
      <c r="C364" s="1" t="s">
        <v>261</v>
      </c>
      <c r="D364" s="1">
        <v>6</v>
      </c>
      <c r="E364" s="1">
        <v>1</v>
      </c>
      <c r="F364" s="1" t="s">
        <v>308</v>
      </c>
      <c r="G364" s="2">
        <v>63.32806666666671</v>
      </c>
      <c r="H364" s="6">
        <f>1+_xlfn.COUNTIFS(A:A,A364,O:O,"&lt;"&amp;O364)</f>
        <v>3</v>
      </c>
      <c r="I364" s="2">
        <f>_xlfn.AVERAGEIF(A:A,A364,G:G)</f>
        <v>49.15499047619047</v>
      </c>
      <c r="J364" s="2">
        <f t="shared" si="48"/>
        <v>14.173076190476237</v>
      </c>
      <c r="K364" s="2">
        <f t="shared" si="49"/>
        <v>104.17307619047624</v>
      </c>
      <c r="L364" s="2">
        <f t="shared" si="50"/>
        <v>518.2120759110563</v>
      </c>
      <c r="M364" s="2">
        <f>SUMIF(A:A,A364,L:L)</f>
        <v>4232.548178158059</v>
      </c>
      <c r="N364" s="3">
        <f t="shared" si="51"/>
        <v>0.12243500938400997</v>
      </c>
      <c r="O364" s="7">
        <f t="shared" si="52"/>
        <v>8.167598508230279</v>
      </c>
      <c r="P364" s="3">
        <f t="shared" si="53"/>
        <v>0.12243500938400997</v>
      </c>
      <c r="Q364" s="3">
        <f>IF(ISNUMBER(P364),SUMIF(A:A,A364,P:P),"")</f>
        <v>0.8556985238287463</v>
      </c>
      <c r="R364" s="3">
        <f t="shared" si="54"/>
        <v>0.143081945304972</v>
      </c>
      <c r="S364" s="8">
        <f t="shared" si="55"/>
        <v>6.98900198671852</v>
      </c>
    </row>
    <row r="365" spans="1:19" ht="15">
      <c r="A365" s="1">
        <v>27</v>
      </c>
      <c r="B365" s="5">
        <v>0.6354166666666666</v>
      </c>
      <c r="C365" s="1" t="s">
        <v>261</v>
      </c>
      <c r="D365" s="1">
        <v>6</v>
      </c>
      <c r="E365" s="1">
        <v>3</v>
      </c>
      <c r="F365" s="1" t="s">
        <v>310</v>
      </c>
      <c r="G365" s="2">
        <v>61.467266666666596</v>
      </c>
      <c r="H365" s="6">
        <f>1+_xlfn.COUNTIFS(A:A,A365,O:O,"&lt;"&amp;O365)</f>
        <v>4</v>
      </c>
      <c r="I365" s="2">
        <f>_xlfn.AVERAGEIF(A:A,A365,G:G)</f>
        <v>49.15499047619047</v>
      </c>
      <c r="J365" s="2">
        <f t="shared" si="48"/>
        <v>12.312276190476126</v>
      </c>
      <c r="K365" s="2">
        <f t="shared" si="49"/>
        <v>102.31227619047613</v>
      </c>
      <c r="L365" s="2">
        <f t="shared" si="50"/>
        <v>463.46764253641004</v>
      </c>
      <c r="M365" s="2">
        <f>SUMIF(A:A,A365,L:L)</f>
        <v>4232.548178158059</v>
      </c>
      <c r="N365" s="3">
        <f t="shared" si="51"/>
        <v>0.10950085457458493</v>
      </c>
      <c r="O365" s="7">
        <f t="shared" si="52"/>
        <v>9.132348819422814</v>
      </c>
      <c r="P365" s="3">
        <f t="shared" si="53"/>
        <v>0.10950085457458493</v>
      </c>
      <c r="Q365" s="3">
        <f>IF(ISNUMBER(P365),SUMIF(A:A,A365,P:P),"")</f>
        <v>0.8556985238287463</v>
      </c>
      <c r="R365" s="3">
        <f t="shared" si="54"/>
        <v>0.1279666278780442</v>
      </c>
      <c r="S365" s="8">
        <f t="shared" si="55"/>
        <v>7.814537403869298</v>
      </c>
    </row>
    <row r="366" spans="1:19" ht="15">
      <c r="A366" s="1">
        <v>27</v>
      </c>
      <c r="B366" s="5">
        <v>0.6354166666666666</v>
      </c>
      <c r="C366" s="1" t="s">
        <v>261</v>
      </c>
      <c r="D366" s="1">
        <v>6</v>
      </c>
      <c r="E366" s="1">
        <v>2</v>
      </c>
      <c r="F366" s="1" t="s">
        <v>309</v>
      </c>
      <c r="G366" s="2">
        <v>58.8642333333333</v>
      </c>
      <c r="H366" s="6">
        <f>1+_xlfn.COUNTIFS(A:A,A366,O:O,"&lt;"&amp;O366)</f>
        <v>5</v>
      </c>
      <c r="I366" s="2">
        <f>_xlfn.AVERAGEIF(A:A,A366,G:G)</f>
        <v>49.15499047619047</v>
      </c>
      <c r="J366" s="2">
        <f t="shared" si="48"/>
        <v>9.709242857142833</v>
      </c>
      <c r="K366" s="2">
        <f t="shared" si="49"/>
        <v>99.70924285714284</v>
      </c>
      <c r="L366" s="2">
        <f t="shared" si="50"/>
        <v>396.4518402102649</v>
      </c>
      <c r="M366" s="2">
        <f>SUMIF(A:A,A366,L:L)</f>
        <v>4232.548178158059</v>
      </c>
      <c r="N366" s="3">
        <f t="shared" si="51"/>
        <v>0.09366741346410254</v>
      </c>
      <c r="O366" s="7">
        <f t="shared" si="52"/>
        <v>10.676071464098278</v>
      </c>
      <c r="P366" s="3">
        <f t="shared" si="53"/>
        <v>0.09366741346410254</v>
      </c>
      <c r="Q366" s="3">
        <f>IF(ISNUMBER(P366),SUMIF(A:A,A366,P:P),"")</f>
        <v>0.8556985238287463</v>
      </c>
      <c r="R366" s="3">
        <f t="shared" si="54"/>
        <v>0.10946310044453049</v>
      </c>
      <c r="S366" s="8">
        <f t="shared" si="55"/>
        <v>9.1354985921191</v>
      </c>
    </row>
    <row r="367" spans="1:19" ht="15">
      <c r="A367" s="1">
        <v>27</v>
      </c>
      <c r="B367" s="5">
        <v>0.6354166666666666</v>
      </c>
      <c r="C367" s="1" t="s">
        <v>261</v>
      </c>
      <c r="D367" s="1">
        <v>6</v>
      </c>
      <c r="E367" s="1">
        <v>11</v>
      </c>
      <c r="F367" s="1" t="s">
        <v>317</v>
      </c>
      <c r="G367" s="2">
        <v>52.033166666666695</v>
      </c>
      <c r="H367" s="6">
        <f>1+_xlfn.COUNTIFS(A:A,A367,O:O,"&lt;"&amp;O367)</f>
        <v>6</v>
      </c>
      <c r="I367" s="2">
        <f>_xlfn.AVERAGEIF(A:A,A367,G:G)</f>
        <v>49.15499047619047</v>
      </c>
      <c r="J367" s="2">
        <f t="shared" si="48"/>
        <v>2.878176190476225</v>
      </c>
      <c r="K367" s="2">
        <f t="shared" si="49"/>
        <v>92.87817619047622</v>
      </c>
      <c r="L367" s="2">
        <f t="shared" si="50"/>
        <v>263.1411476852133</v>
      </c>
      <c r="M367" s="2">
        <f>SUMIF(A:A,A367,L:L)</f>
        <v>4232.548178158059</v>
      </c>
      <c r="N367" s="3">
        <f t="shared" si="51"/>
        <v>0.06217085703670084</v>
      </c>
      <c r="O367" s="7">
        <f t="shared" si="52"/>
        <v>16.084706688371334</v>
      </c>
      <c r="P367" s="3">
        <f t="shared" si="53"/>
        <v>0.06217085703670084</v>
      </c>
      <c r="Q367" s="3">
        <f>IF(ISNUMBER(P367),SUMIF(A:A,A367,P:P),"")</f>
        <v>0.8556985238287463</v>
      </c>
      <c r="R367" s="3">
        <f t="shared" si="54"/>
        <v>0.07265509441166605</v>
      </c>
      <c r="S367" s="8">
        <f t="shared" si="55"/>
        <v>13.763659769457714</v>
      </c>
    </row>
    <row r="368" spans="1:19" ht="15">
      <c r="A368" s="1">
        <v>27</v>
      </c>
      <c r="B368" s="5">
        <v>0.6354166666666666</v>
      </c>
      <c r="C368" s="1" t="s">
        <v>261</v>
      </c>
      <c r="D368" s="1">
        <v>6</v>
      </c>
      <c r="E368" s="1">
        <v>10</v>
      </c>
      <c r="F368" s="1" t="s">
        <v>316</v>
      </c>
      <c r="G368" s="2">
        <v>51.6035666666667</v>
      </c>
      <c r="H368" s="6">
        <f>1+_xlfn.COUNTIFS(A:A,A368,O:O,"&lt;"&amp;O368)</f>
        <v>7</v>
      </c>
      <c r="I368" s="2">
        <f>_xlfn.AVERAGEIF(A:A,A368,G:G)</f>
        <v>49.15499047619047</v>
      </c>
      <c r="J368" s="2">
        <f t="shared" si="48"/>
        <v>2.4485761904762313</v>
      </c>
      <c r="K368" s="2">
        <f t="shared" si="49"/>
        <v>92.44857619047623</v>
      </c>
      <c r="L368" s="2">
        <f t="shared" si="50"/>
        <v>256.4450909767863</v>
      </c>
      <c r="M368" s="2">
        <f>SUMIF(A:A,A368,L:L)</f>
        <v>4232.548178158059</v>
      </c>
      <c r="N368" s="3">
        <f t="shared" si="51"/>
        <v>0.06058881793718584</v>
      </c>
      <c r="O368" s="7">
        <f t="shared" si="52"/>
        <v>16.504695652533254</v>
      </c>
      <c r="P368" s="3">
        <f t="shared" si="53"/>
        <v>0.06058881793718584</v>
      </c>
      <c r="Q368" s="3">
        <f>IF(ISNUMBER(P368),SUMIF(A:A,A368,P:P),"")</f>
        <v>0.8556985238287463</v>
      </c>
      <c r="R368" s="3">
        <f t="shared" si="54"/>
        <v>0.07080626675162019</v>
      </c>
      <c r="S368" s="8">
        <f t="shared" si="55"/>
        <v>14.123043706115434</v>
      </c>
    </row>
    <row r="369" spans="1:19" ht="15">
      <c r="A369" s="1">
        <v>27</v>
      </c>
      <c r="B369" s="5">
        <v>0.6354166666666666</v>
      </c>
      <c r="C369" s="1" t="s">
        <v>261</v>
      </c>
      <c r="D369" s="1">
        <v>6</v>
      </c>
      <c r="E369" s="1">
        <v>4</v>
      </c>
      <c r="F369" s="1" t="s">
        <v>311</v>
      </c>
      <c r="G369" s="2">
        <v>36.7469</v>
      </c>
      <c r="H369" s="6">
        <f>1+_xlfn.COUNTIFS(A:A,A369,O:O,"&lt;"&amp;O369)</f>
        <v>11</v>
      </c>
      <c r="I369" s="2">
        <f>_xlfn.AVERAGEIF(A:A,A369,G:G)</f>
        <v>49.15499047619047</v>
      </c>
      <c r="J369" s="2">
        <f t="shared" si="48"/>
        <v>-12.408090476190473</v>
      </c>
      <c r="K369" s="2">
        <f t="shared" si="49"/>
        <v>77.59190952380953</v>
      </c>
      <c r="L369" s="2">
        <f t="shared" si="50"/>
        <v>105.16332011838473</v>
      </c>
      <c r="M369" s="2">
        <f>SUMIF(A:A,A369,L:L)</f>
        <v>4232.548178158059</v>
      </c>
      <c r="N369" s="3">
        <f t="shared" si="51"/>
        <v>0.024846337405224815</v>
      </c>
      <c r="O369" s="7">
        <f t="shared" si="52"/>
        <v>40.24738067791492</v>
      </c>
      <c r="P369" s="3">
        <f t="shared" si="53"/>
      </c>
      <c r="Q369" s="3">
        <f>IF(ISNUMBER(P369),SUMIF(A:A,A369,P:P),"")</f>
      </c>
      <c r="R369" s="3">
        <f t="shared" si="54"/>
      </c>
      <c r="S369" s="8">
        <f t="shared" si="55"/>
      </c>
    </row>
    <row r="370" spans="1:19" ht="15">
      <c r="A370" s="1">
        <v>27</v>
      </c>
      <c r="B370" s="5">
        <v>0.6354166666666666</v>
      </c>
      <c r="C370" s="1" t="s">
        <v>261</v>
      </c>
      <c r="D370" s="1">
        <v>6</v>
      </c>
      <c r="E370" s="1">
        <v>5</v>
      </c>
      <c r="F370" s="1" t="s">
        <v>312</v>
      </c>
      <c r="G370" s="2">
        <v>48.758933333333296</v>
      </c>
      <c r="H370" s="6">
        <f>1+_xlfn.COUNTIFS(A:A,A370,O:O,"&lt;"&amp;O370)</f>
        <v>8</v>
      </c>
      <c r="I370" s="2">
        <f>_xlfn.AVERAGEIF(A:A,A370,G:G)</f>
        <v>49.15499047619047</v>
      </c>
      <c r="J370" s="2">
        <f t="shared" si="48"/>
        <v>-0.39605714285717397</v>
      </c>
      <c r="K370" s="2">
        <f t="shared" si="49"/>
        <v>89.60394285714283</v>
      </c>
      <c r="L370" s="2">
        <f t="shared" si="50"/>
        <v>216.2070625528651</v>
      </c>
      <c r="M370" s="2">
        <f>SUMIF(A:A,A370,L:L)</f>
        <v>4232.548178158059</v>
      </c>
      <c r="N370" s="3">
        <f t="shared" si="51"/>
        <v>0.051082008627472995</v>
      </c>
      <c r="O370" s="7">
        <f t="shared" si="52"/>
        <v>19.576364102921723</v>
      </c>
      <c r="P370" s="3">
        <f t="shared" si="53"/>
        <v>0.051082008627472995</v>
      </c>
      <c r="Q370" s="3">
        <f>IF(ISNUMBER(P370),SUMIF(A:A,A370,P:P),"")</f>
        <v>0.8556985238287463</v>
      </c>
      <c r="R370" s="3">
        <f t="shared" si="54"/>
        <v>0.05969626825918914</v>
      </c>
      <c r="S370" s="8">
        <f t="shared" si="55"/>
        <v>16.751465864804178</v>
      </c>
    </row>
    <row r="371" spans="1:19" ht="15">
      <c r="A371" s="1">
        <v>27</v>
      </c>
      <c r="B371" s="5">
        <v>0.6354166666666666</v>
      </c>
      <c r="C371" s="1" t="s">
        <v>261</v>
      </c>
      <c r="D371" s="1">
        <v>6</v>
      </c>
      <c r="E371" s="1">
        <v>6</v>
      </c>
      <c r="F371" s="1" t="s">
        <v>313</v>
      </c>
      <c r="G371" s="2">
        <v>40.0852333333333</v>
      </c>
      <c r="H371" s="6">
        <f>1+_xlfn.COUNTIFS(A:A,A371,O:O,"&lt;"&amp;O371)</f>
        <v>10</v>
      </c>
      <c r="I371" s="2">
        <f>_xlfn.AVERAGEIF(A:A,A371,G:G)</f>
        <v>49.15499047619047</v>
      </c>
      <c r="J371" s="2">
        <f t="shared" si="48"/>
        <v>-9.06975714285717</v>
      </c>
      <c r="K371" s="2">
        <f t="shared" si="49"/>
        <v>80.93024285714283</v>
      </c>
      <c r="L371" s="2">
        <f t="shared" si="50"/>
        <v>128.4853090613333</v>
      </c>
      <c r="M371" s="2">
        <f>SUMIF(A:A,A371,L:L)</f>
        <v>4232.548178158059</v>
      </c>
      <c r="N371" s="3">
        <f t="shared" si="51"/>
        <v>0.03035649061819969</v>
      </c>
      <c r="O371" s="7">
        <f t="shared" si="52"/>
        <v>32.94188424403933</v>
      </c>
      <c r="P371" s="3">
        <f t="shared" si="53"/>
      </c>
      <c r="Q371" s="3">
        <f>IF(ISNUMBER(P371),SUMIF(A:A,A371,P:P),"")</f>
      </c>
      <c r="R371" s="3">
        <f t="shared" si="54"/>
      </c>
      <c r="S371" s="8">
        <f t="shared" si="55"/>
      </c>
    </row>
    <row r="372" spans="1:19" ht="15">
      <c r="A372" s="1">
        <v>27</v>
      </c>
      <c r="B372" s="5">
        <v>0.6354166666666666</v>
      </c>
      <c r="C372" s="1" t="s">
        <v>261</v>
      </c>
      <c r="D372" s="1">
        <v>6</v>
      </c>
      <c r="E372" s="1">
        <v>12</v>
      </c>
      <c r="F372" s="1" t="s">
        <v>318</v>
      </c>
      <c r="G372" s="2">
        <v>41.290833333333396</v>
      </c>
      <c r="H372" s="6">
        <f>1+_xlfn.COUNTIFS(A:A,A372,O:O,"&lt;"&amp;O372)</f>
        <v>9</v>
      </c>
      <c r="I372" s="2">
        <f>_xlfn.AVERAGEIF(A:A,A372,G:G)</f>
        <v>49.15499047619047</v>
      </c>
      <c r="J372" s="2">
        <f t="shared" si="48"/>
        <v>-7.864157142857074</v>
      </c>
      <c r="K372" s="2">
        <f t="shared" si="49"/>
        <v>82.13584285714293</v>
      </c>
      <c r="L372" s="2">
        <f t="shared" si="50"/>
        <v>138.12382582599042</v>
      </c>
      <c r="M372" s="2">
        <f>SUMIF(A:A,A372,L:L)</f>
        <v>4232.548178158059</v>
      </c>
      <c r="N372" s="3">
        <f t="shared" si="51"/>
        <v>0.032633727960563894</v>
      </c>
      <c r="O372" s="7">
        <f t="shared" si="52"/>
        <v>30.64314322925184</v>
      </c>
      <c r="P372" s="3">
        <f t="shared" si="53"/>
      </c>
      <c r="Q372" s="3">
        <f>IF(ISNUMBER(P372),SUMIF(A:A,A372,P:P),"")</f>
      </c>
      <c r="R372" s="3">
        <f t="shared" si="54"/>
      </c>
      <c r="S372" s="8">
        <f t="shared" si="55"/>
      </c>
    </row>
    <row r="373" spans="1:19" ht="15">
      <c r="A373" s="1">
        <v>27</v>
      </c>
      <c r="B373" s="5">
        <v>0.6354166666666666</v>
      </c>
      <c r="C373" s="1" t="s">
        <v>261</v>
      </c>
      <c r="D373" s="1">
        <v>6</v>
      </c>
      <c r="E373" s="1">
        <v>14</v>
      </c>
      <c r="F373" s="1" t="s">
        <v>319</v>
      </c>
      <c r="G373" s="2">
        <v>36.1933333333333</v>
      </c>
      <c r="H373" s="6">
        <f>1+_xlfn.COUNTIFS(A:A,A373,O:O,"&lt;"&amp;O373)</f>
        <v>12</v>
      </c>
      <c r="I373" s="2">
        <f>_xlfn.AVERAGEIF(A:A,A373,G:G)</f>
        <v>49.15499047619047</v>
      </c>
      <c r="J373" s="2">
        <f t="shared" si="48"/>
        <v>-12.96165714285717</v>
      </c>
      <c r="K373" s="2">
        <f t="shared" si="49"/>
        <v>77.03834285714282</v>
      </c>
      <c r="L373" s="2">
        <f t="shared" si="50"/>
        <v>101.7277951912418</v>
      </c>
      <c r="M373" s="2">
        <f>SUMIF(A:A,A373,L:L)</f>
        <v>4232.548178158059</v>
      </c>
      <c r="N373" s="3">
        <f t="shared" si="51"/>
        <v>0.02403464553958419</v>
      </c>
      <c r="O373" s="7">
        <f t="shared" si="52"/>
        <v>41.606604863509894</v>
      </c>
      <c r="P373" s="3">
        <f t="shared" si="53"/>
      </c>
      <c r="Q373" s="3">
        <f>IF(ISNUMBER(P373),SUMIF(A:A,A373,P:P),"")</f>
      </c>
      <c r="R373" s="3">
        <f t="shared" si="54"/>
      </c>
      <c r="S373" s="8">
        <f t="shared" si="55"/>
      </c>
    </row>
    <row r="374" spans="1:19" ht="15">
      <c r="A374" s="1">
        <v>27</v>
      </c>
      <c r="B374" s="5">
        <v>0.6354166666666666</v>
      </c>
      <c r="C374" s="1" t="s">
        <v>261</v>
      </c>
      <c r="D374" s="1">
        <v>6</v>
      </c>
      <c r="E374" s="1">
        <v>15</v>
      </c>
      <c r="F374" s="1" t="s">
        <v>320</v>
      </c>
      <c r="G374" s="2">
        <v>32.5399666666667</v>
      </c>
      <c r="H374" s="6">
        <f>1+_xlfn.COUNTIFS(A:A,A374,O:O,"&lt;"&amp;O374)</f>
        <v>13</v>
      </c>
      <c r="I374" s="2">
        <f>_xlfn.AVERAGEIF(A:A,A374,G:G)</f>
        <v>49.15499047619047</v>
      </c>
      <c r="J374" s="2">
        <f t="shared" si="48"/>
        <v>-16.61502380952377</v>
      </c>
      <c r="K374" s="2">
        <f t="shared" si="49"/>
        <v>73.38497619047624</v>
      </c>
      <c r="L374" s="2">
        <f t="shared" si="50"/>
        <v>81.7036414144133</v>
      </c>
      <c r="M374" s="2">
        <f>SUMIF(A:A,A374,L:L)</f>
        <v>4232.548178158059</v>
      </c>
      <c r="N374" s="3">
        <f t="shared" si="51"/>
        <v>0.01930365301830291</v>
      </c>
      <c r="O374" s="7">
        <f t="shared" si="52"/>
        <v>51.803666334648796</v>
      </c>
      <c r="P374" s="3">
        <f t="shared" si="53"/>
      </c>
      <c r="Q374" s="3">
        <f>IF(ISNUMBER(P374),SUMIF(A:A,A374,P:P),"")</f>
      </c>
      <c r="R374" s="3">
        <f t="shared" si="54"/>
      </c>
      <c r="S374" s="8">
        <f t="shared" si="55"/>
      </c>
    </row>
    <row r="375" spans="1:19" ht="15">
      <c r="A375" s="1">
        <v>27</v>
      </c>
      <c r="B375" s="5">
        <v>0.6354166666666666</v>
      </c>
      <c r="C375" s="1" t="s">
        <v>261</v>
      </c>
      <c r="D375" s="1">
        <v>6</v>
      </c>
      <c r="E375" s="1">
        <v>16</v>
      </c>
      <c r="F375" s="1" t="s">
        <v>321</v>
      </c>
      <c r="G375" s="2">
        <v>26.1124333333333</v>
      </c>
      <c r="H375" s="6">
        <f>1+_xlfn.COUNTIFS(A:A,A375,O:O,"&lt;"&amp;O375)</f>
        <v>14</v>
      </c>
      <c r="I375" s="2">
        <f>_xlfn.AVERAGEIF(A:A,A375,G:G)</f>
        <v>49.15499047619047</v>
      </c>
      <c r="J375" s="2">
        <f t="shared" si="48"/>
        <v>-23.04255714285717</v>
      </c>
      <c r="K375" s="2">
        <f t="shared" si="49"/>
        <v>66.95744285714284</v>
      </c>
      <c r="L375" s="2">
        <f t="shared" si="50"/>
        <v>55.55905846279512</v>
      </c>
      <c r="M375" s="2">
        <f>SUMIF(A:A,A375,L:L)</f>
        <v>4232.548178158059</v>
      </c>
      <c r="N375" s="3">
        <f t="shared" si="51"/>
        <v>0.013126621629378258</v>
      </c>
      <c r="O375" s="7">
        <f t="shared" si="52"/>
        <v>76.18106381324598</v>
      </c>
      <c r="P375" s="3">
        <f t="shared" si="53"/>
      </c>
      <c r="Q375" s="3">
        <f>IF(ISNUMBER(P375),SUMIF(A:A,A375,P:P),"")</f>
      </c>
      <c r="R375" s="3">
        <f t="shared" si="54"/>
      </c>
      <c r="S375" s="8">
        <f t="shared" si="55"/>
      </c>
    </row>
    <row r="376" spans="1:19" ht="15">
      <c r="A376" s="1">
        <v>69</v>
      </c>
      <c r="B376" s="5">
        <v>0.6381944444444444</v>
      </c>
      <c r="C376" s="1" t="s">
        <v>737</v>
      </c>
      <c r="D376" s="1">
        <v>6</v>
      </c>
      <c r="E376" s="1">
        <v>3</v>
      </c>
      <c r="F376" s="1" t="s">
        <v>760</v>
      </c>
      <c r="G376" s="2">
        <v>69.4268333333333</v>
      </c>
      <c r="H376" s="6">
        <f>1+_xlfn.COUNTIFS(A:A,A376,O:O,"&lt;"&amp;O376)</f>
        <v>1</v>
      </c>
      <c r="I376" s="2">
        <f>_xlfn.AVERAGEIF(A:A,A376,G:G)</f>
        <v>49.84666296296295</v>
      </c>
      <c r="J376" s="2">
        <f t="shared" si="48"/>
        <v>19.580170370370354</v>
      </c>
      <c r="K376" s="2">
        <f t="shared" si="49"/>
        <v>109.58017037037035</v>
      </c>
      <c r="L376" s="2">
        <f t="shared" si="50"/>
        <v>716.80957691446</v>
      </c>
      <c r="M376" s="2">
        <f>SUMIF(A:A,A376,L:L)</f>
        <v>2477.066361949234</v>
      </c>
      <c r="N376" s="3">
        <f t="shared" si="51"/>
        <v>0.28937843084284337</v>
      </c>
      <c r="O376" s="7">
        <f t="shared" si="52"/>
        <v>3.4556825713906902</v>
      </c>
      <c r="P376" s="3">
        <f t="shared" si="53"/>
        <v>0.28937843084284337</v>
      </c>
      <c r="Q376" s="3">
        <f>IF(ISNUMBER(P376),SUMIF(A:A,A376,P:P),"")</f>
        <v>0.9309196988141835</v>
      </c>
      <c r="R376" s="3">
        <f t="shared" si="54"/>
        <v>0.31085219403076014</v>
      </c>
      <c r="S376" s="8">
        <f t="shared" si="55"/>
        <v>3.2169629785564444</v>
      </c>
    </row>
    <row r="377" spans="1:19" ht="15">
      <c r="A377" s="1">
        <v>69</v>
      </c>
      <c r="B377" s="5">
        <v>0.6381944444444444</v>
      </c>
      <c r="C377" s="1" t="s">
        <v>737</v>
      </c>
      <c r="D377" s="1">
        <v>6</v>
      </c>
      <c r="E377" s="1">
        <v>4</v>
      </c>
      <c r="F377" s="1" t="s">
        <v>761</v>
      </c>
      <c r="G377" s="2">
        <v>61.65333333333331</v>
      </c>
      <c r="H377" s="6">
        <f>1+_xlfn.COUNTIFS(A:A,A377,O:O,"&lt;"&amp;O377)</f>
        <v>2</v>
      </c>
      <c r="I377" s="2">
        <f>_xlfn.AVERAGEIF(A:A,A377,G:G)</f>
        <v>49.84666296296295</v>
      </c>
      <c r="J377" s="2">
        <f t="shared" si="48"/>
        <v>11.806670370370355</v>
      </c>
      <c r="K377" s="2">
        <f t="shared" si="49"/>
        <v>101.80667037037036</v>
      </c>
      <c r="L377" s="2">
        <f t="shared" si="50"/>
        <v>449.6188492648878</v>
      </c>
      <c r="M377" s="2">
        <f>SUMIF(A:A,A377,L:L)</f>
        <v>2477.066361949234</v>
      </c>
      <c r="N377" s="3">
        <f t="shared" si="51"/>
        <v>0.18151263776036958</v>
      </c>
      <c r="O377" s="7">
        <f t="shared" si="52"/>
        <v>5.5092582661940375</v>
      </c>
      <c r="P377" s="3">
        <f t="shared" si="53"/>
        <v>0.18151263776036958</v>
      </c>
      <c r="Q377" s="3">
        <f>IF(ISNUMBER(P377),SUMIF(A:A,A377,P:P),"")</f>
        <v>0.9309196988141835</v>
      </c>
      <c r="R377" s="3">
        <f t="shared" si="54"/>
        <v>0.19498205698255447</v>
      </c>
      <c r="S377" s="8">
        <f t="shared" si="55"/>
        <v>5.128677045854904</v>
      </c>
    </row>
    <row r="378" spans="1:19" ht="15">
      <c r="A378" s="1">
        <v>69</v>
      </c>
      <c r="B378" s="5">
        <v>0.6381944444444444</v>
      </c>
      <c r="C378" s="1" t="s">
        <v>737</v>
      </c>
      <c r="D378" s="1">
        <v>6</v>
      </c>
      <c r="E378" s="1">
        <v>5</v>
      </c>
      <c r="F378" s="1" t="s">
        <v>762</v>
      </c>
      <c r="G378" s="2">
        <v>56.4948</v>
      </c>
      <c r="H378" s="6">
        <f>1+_xlfn.COUNTIFS(A:A,A378,O:O,"&lt;"&amp;O378)</f>
        <v>3</v>
      </c>
      <c r="I378" s="2">
        <f>_xlfn.AVERAGEIF(A:A,A378,G:G)</f>
        <v>49.84666296296295</v>
      </c>
      <c r="J378" s="2">
        <f t="shared" si="48"/>
        <v>6.648137037037046</v>
      </c>
      <c r="K378" s="2">
        <f t="shared" si="49"/>
        <v>96.64813703703705</v>
      </c>
      <c r="L378" s="2">
        <f t="shared" si="50"/>
        <v>329.9325442566591</v>
      </c>
      <c r="M378" s="2">
        <f>SUMIF(A:A,A378,L:L)</f>
        <v>2477.066361949234</v>
      </c>
      <c r="N378" s="3">
        <f t="shared" si="51"/>
        <v>0.1331948749233473</v>
      </c>
      <c r="O378" s="7">
        <f t="shared" si="52"/>
        <v>7.507796381621236</v>
      </c>
      <c r="P378" s="3">
        <f t="shared" si="53"/>
        <v>0.1331948749233473</v>
      </c>
      <c r="Q378" s="3">
        <f>IF(ISNUMBER(P378),SUMIF(A:A,A378,P:P),"")</f>
        <v>0.9309196988141835</v>
      </c>
      <c r="R378" s="3">
        <f t="shared" si="54"/>
        <v>0.14307880163349482</v>
      </c>
      <c r="S378" s="8">
        <f t="shared" si="55"/>
        <v>6.989155546337058</v>
      </c>
    </row>
    <row r="379" spans="1:19" ht="15">
      <c r="A379" s="1">
        <v>69</v>
      </c>
      <c r="B379" s="5">
        <v>0.6381944444444444</v>
      </c>
      <c r="C379" s="1" t="s">
        <v>737</v>
      </c>
      <c r="D379" s="1">
        <v>6</v>
      </c>
      <c r="E379" s="1">
        <v>1</v>
      </c>
      <c r="F379" s="1" t="s">
        <v>758</v>
      </c>
      <c r="G379" s="2">
        <v>50.597899999999996</v>
      </c>
      <c r="H379" s="6">
        <f>1+_xlfn.COUNTIFS(A:A,A379,O:O,"&lt;"&amp;O379)</f>
        <v>4</v>
      </c>
      <c r="I379" s="2">
        <f>_xlfn.AVERAGEIF(A:A,A379,G:G)</f>
        <v>49.84666296296295</v>
      </c>
      <c r="J379" s="2">
        <f t="shared" si="48"/>
        <v>0.7512370370370434</v>
      </c>
      <c r="K379" s="2">
        <f t="shared" si="49"/>
        <v>90.75123703703704</v>
      </c>
      <c r="L379" s="2">
        <f t="shared" si="50"/>
        <v>231.6144700148288</v>
      </c>
      <c r="M379" s="2">
        <f>SUMIF(A:A,A379,L:L)</f>
        <v>2477.066361949234</v>
      </c>
      <c r="N379" s="3">
        <f t="shared" si="51"/>
        <v>0.09350353852957276</v>
      </c>
      <c r="O379" s="7">
        <f t="shared" si="52"/>
        <v>10.694782419210004</v>
      </c>
      <c r="P379" s="3">
        <f t="shared" si="53"/>
        <v>0.09350353852957276</v>
      </c>
      <c r="Q379" s="3">
        <f>IF(ISNUMBER(P379),SUMIF(A:A,A379,P:P),"")</f>
        <v>0.9309196988141835</v>
      </c>
      <c r="R379" s="3">
        <f t="shared" si="54"/>
        <v>0.10044210972082626</v>
      </c>
      <c r="S379" s="8">
        <f t="shared" si="55"/>
        <v>9.955983628574202</v>
      </c>
    </row>
    <row r="380" spans="1:19" ht="15">
      <c r="A380" s="1">
        <v>69</v>
      </c>
      <c r="B380" s="5">
        <v>0.6381944444444444</v>
      </c>
      <c r="C380" s="1" t="s">
        <v>737</v>
      </c>
      <c r="D380" s="1">
        <v>6</v>
      </c>
      <c r="E380" s="1">
        <v>2</v>
      </c>
      <c r="F380" s="1" t="s">
        <v>759</v>
      </c>
      <c r="G380" s="2">
        <v>48.8538333333333</v>
      </c>
      <c r="H380" s="6">
        <f>1+_xlfn.COUNTIFS(A:A,A380,O:O,"&lt;"&amp;O380)</f>
        <v>5</v>
      </c>
      <c r="I380" s="2">
        <f>_xlfn.AVERAGEIF(A:A,A380,G:G)</f>
        <v>49.84666296296295</v>
      </c>
      <c r="J380" s="2">
        <f t="shared" si="48"/>
        <v>-0.9928296296296537</v>
      </c>
      <c r="K380" s="2">
        <f t="shared" si="49"/>
        <v>89.00717037037035</v>
      </c>
      <c r="L380" s="2">
        <f t="shared" si="50"/>
        <v>208.60243639037552</v>
      </c>
      <c r="M380" s="2">
        <f>SUMIF(A:A,A380,L:L)</f>
        <v>2477.066361949234</v>
      </c>
      <c r="N380" s="3">
        <f t="shared" si="51"/>
        <v>0.08421350335815134</v>
      </c>
      <c r="O380" s="7">
        <f t="shared" si="52"/>
        <v>11.87458020535143</v>
      </c>
      <c r="P380" s="3">
        <f t="shared" si="53"/>
        <v>0.08421350335815134</v>
      </c>
      <c r="Q380" s="3">
        <f>IF(ISNUMBER(P380),SUMIF(A:A,A380,P:P),"")</f>
        <v>0.9309196988141835</v>
      </c>
      <c r="R380" s="3">
        <f t="shared" si="54"/>
        <v>0.09046269346907525</v>
      </c>
      <c r="S380" s="8">
        <f t="shared" si="55"/>
        <v>11.054280628310618</v>
      </c>
    </row>
    <row r="381" spans="1:19" ht="15">
      <c r="A381" s="1">
        <v>69</v>
      </c>
      <c r="B381" s="5">
        <v>0.6381944444444444</v>
      </c>
      <c r="C381" s="1" t="s">
        <v>737</v>
      </c>
      <c r="D381" s="1">
        <v>6</v>
      </c>
      <c r="E381" s="1">
        <v>6</v>
      </c>
      <c r="F381" s="1" t="s">
        <v>763</v>
      </c>
      <c r="G381" s="2">
        <v>47.5509</v>
      </c>
      <c r="H381" s="6">
        <f>1+_xlfn.COUNTIFS(A:A,A381,O:O,"&lt;"&amp;O381)</f>
        <v>6</v>
      </c>
      <c r="I381" s="2">
        <f>_xlfn.AVERAGEIF(A:A,A381,G:G)</f>
        <v>49.84666296296295</v>
      </c>
      <c r="J381" s="2">
        <f t="shared" si="48"/>
        <v>-2.2957629629629537</v>
      </c>
      <c r="K381" s="2">
        <f t="shared" si="49"/>
        <v>87.70423703703705</v>
      </c>
      <c r="L381" s="2">
        <f t="shared" si="50"/>
        <v>192.9158767690414</v>
      </c>
      <c r="M381" s="2">
        <f>SUMIF(A:A,A381,L:L)</f>
        <v>2477.066361949234</v>
      </c>
      <c r="N381" s="3">
        <f t="shared" si="51"/>
        <v>0.07788078661616217</v>
      </c>
      <c r="O381" s="7">
        <f t="shared" si="52"/>
        <v>12.84013738752448</v>
      </c>
      <c r="P381" s="3">
        <f t="shared" si="53"/>
        <v>0.07788078661616217</v>
      </c>
      <c r="Q381" s="3">
        <f>IF(ISNUMBER(P381),SUMIF(A:A,A381,P:P),"")</f>
        <v>0.9309196988141835</v>
      </c>
      <c r="R381" s="3">
        <f t="shared" si="54"/>
        <v>0.08366004792396985</v>
      </c>
      <c r="S381" s="8">
        <f t="shared" si="55"/>
        <v>11.953136829527025</v>
      </c>
    </row>
    <row r="382" spans="1:19" ht="15">
      <c r="A382" s="1">
        <v>69</v>
      </c>
      <c r="B382" s="5">
        <v>0.6381944444444444</v>
      </c>
      <c r="C382" s="1" t="s">
        <v>737</v>
      </c>
      <c r="D382" s="1">
        <v>6</v>
      </c>
      <c r="E382" s="1">
        <v>8</v>
      </c>
      <c r="F382" s="1" t="s">
        <v>765</v>
      </c>
      <c r="G382" s="2">
        <v>46.0645333333334</v>
      </c>
      <c r="H382" s="6">
        <f>1+_xlfn.COUNTIFS(A:A,A382,O:O,"&lt;"&amp;O382)</f>
        <v>7</v>
      </c>
      <c r="I382" s="2">
        <f>_xlfn.AVERAGEIF(A:A,A382,G:G)</f>
        <v>49.84666296296295</v>
      </c>
      <c r="J382" s="2">
        <f t="shared" si="48"/>
        <v>-3.7821296296295515</v>
      </c>
      <c r="K382" s="2">
        <f t="shared" si="49"/>
        <v>86.21787037037045</v>
      </c>
      <c r="L382" s="2">
        <f t="shared" si="50"/>
        <v>176.45611799827353</v>
      </c>
      <c r="M382" s="2">
        <f>SUMIF(A:A,A382,L:L)</f>
        <v>2477.066361949234</v>
      </c>
      <c r="N382" s="3">
        <f t="shared" si="51"/>
        <v>0.07123592678373705</v>
      </c>
      <c r="O382" s="7">
        <f t="shared" si="52"/>
        <v>14.03786046099841</v>
      </c>
      <c r="P382" s="3">
        <f t="shared" si="53"/>
        <v>0.07123592678373705</v>
      </c>
      <c r="Q382" s="3">
        <f>IF(ISNUMBER(P382),SUMIF(A:A,A382,P:P),"")</f>
        <v>0.9309196988141835</v>
      </c>
      <c r="R382" s="3">
        <f t="shared" si="54"/>
        <v>0.07652209623931926</v>
      </c>
      <c r="S382" s="8">
        <f t="shared" si="55"/>
        <v>13.068120832348177</v>
      </c>
    </row>
    <row r="383" spans="1:19" ht="15">
      <c r="A383" s="1">
        <v>69</v>
      </c>
      <c r="B383" s="5">
        <v>0.6381944444444444</v>
      </c>
      <c r="C383" s="1" t="s">
        <v>737</v>
      </c>
      <c r="D383" s="1">
        <v>6</v>
      </c>
      <c r="E383" s="1">
        <v>7</v>
      </c>
      <c r="F383" s="1" t="s">
        <v>764</v>
      </c>
      <c r="G383" s="2">
        <v>34.5955</v>
      </c>
      <c r="H383" s="6">
        <f>1+_xlfn.COUNTIFS(A:A,A383,O:O,"&lt;"&amp;O383)</f>
        <v>8</v>
      </c>
      <c r="I383" s="2">
        <f>_xlfn.AVERAGEIF(A:A,A383,G:G)</f>
        <v>49.84666296296295</v>
      </c>
      <c r="J383" s="2">
        <f t="shared" si="48"/>
        <v>-15.251162962962951</v>
      </c>
      <c r="K383" s="2">
        <f t="shared" si="49"/>
        <v>74.74883703703705</v>
      </c>
      <c r="L383" s="2">
        <f t="shared" si="50"/>
        <v>88.67076334826913</v>
      </c>
      <c r="M383" s="2">
        <f>SUMIF(A:A,A383,L:L)</f>
        <v>2477.066361949234</v>
      </c>
      <c r="N383" s="3">
        <f t="shared" si="51"/>
        <v>0.035796684622729696</v>
      </c>
      <c r="O383" s="7">
        <f t="shared" si="52"/>
        <v>27.935547957562346</v>
      </c>
      <c r="P383" s="3">
        <f t="shared" si="53"/>
      </c>
      <c r="Q383" s="3">
        <f>IF(ISNUMBER(P383),SUMIF(A:A,A383,P:P),"")</f>
      </c>
      <c r="R383" s="3">
        <f t="shared" si="54"/>
      </c>
      <c r="S383" s="8">
        <f t="shared" si="55"/>
      </c>
    </row>
    <row r="384" spans="1:19" ht="15">
      <c r="A384" s="1">
        <v>69</v>
      </c>
      <c r="B384" s="5">
        <v>0.6381944444444444</v>
      </c>
      <c r="C384" s="1" t="s">
        <v>737</v>
      </c>
      <c r="D384" s="1">
        <v>6</v>
      </c>
      <c r="E384" s="1">
        <v>9</v>
      </c>
      <c r="F384" s="1" t="s">
        <v>766</v>
      </c>
      <c r="G384" s="2">
        <v>33.3823333333333</v>
      </c>
      <c r="H384" s="6">
        <f>1+_xlfn.COUNTIFS(A:A,A384,O:O,"&lt;"&amp;O384)</f>
        <v>9</v>
      </c>
      <c r="I384" s="2">
        <f>_xlfn.AVERAGEIF(A:A,A384,G:G)</f>
        <v>49.84666296296295</v>
      </c>
      <c r="J384" s="2">
        <f t="shared" si="48"/>
        <v>-16.464329629629653</v>
      </c>
      <c r="K384" s="2">
        <f t="shared" si="49"/>
        <v>73.53567037037035</v>
      </c>
      <c r="L384" s="2">
        <f t="shared" si="50"/>
        <v>82.44572699243882</v>
      </c>
      <c r="M384" s="2">
        <f>SUMIF(A:A,A384,L:L)</f>
        <v>2477.066361949234</v>
      </c>
      <c r="N384" s="3">
        <f t="shared" si="51"/>
        <v>0.03328361656308686</v>
      </c>
      <c r="O384" s="7">
        <f t="shared" si="52"/>
        <v>30.044811930355202</v>
      </c>
      <c r="P384" s="3">
        <f t="shared" si="53"/>
      </c>
      <c r="Q384" s="3">
        <f>IF(ISNUMBER(P384),SUMIF(A:A,A384,P:P),"")</f>
      </c>
      <c r="R384" s="3">
        <f t="shared" si="54"/>
      </c>
      <c r="S384" s="8">
        <f t="shared" si="55"/>
      </c>
    </row>
    <row r="385" spans="1:19" ht="15">
      <c r="A385" s="1">
        <v>62</v>
      </c>
      <c r="B385" s="5">
        <v>0.6409722222222222</v>
      </c>
      <c r="C385" s="1" t="s">
        <v>637</v>
      </c>
      <c r="D385" s="1">
        <v>5</v>
      </c>
      <c r="E385" s="1">
        <v>12</v>
      </c>
      <c r="F385" s="1" t="s">
        <v>695</v>
      </c>
      <c r="G385" s="2">
        <v>68.3529666666667</v>
      </c>
      <c r="H385" s="6">
        <f>1+_xlfn.COUNTIFS(A:A,A385,O:O,"&lt;"&amp;O385)</f>
        <v>1</v>
      </c>
      <c r="I385" s="2">
        <f>_xlfn.AVERAGEIF(A:A,A385,G:G)</f>
        <v>51.32492142857142</v>
      </c>
      <c r="J385" s="2">
        <f t="shared" si="48"/>
        <v>17.02804523809528</v>
      </c>
      <c r="K385" s="2">
        <f t="shared" si="49"/>
        <v>107.02804523809527</v>
      </c>
      <c r="L385" s="2">
        <f t="shared" si="50"/>
        <v>615.0371757082662</v>
      </c>
      <c r="M385" s="2">
        <f>SUMIF(A:A,A385,L:L)</f>
        <v>3795.181914739214</v>
      </c>
      <c r="N385" s="3">
        <f t="shared" si="51"/>
        <v>0.16205736365881912</v>
      </c>
      <c r="O385" s="7">
        <f t="shared" si="52"/>
        <v>6.170654498028916</v>
      </c>
      <c r="P385" s="3">
        <f t="shared" si="53"/>
        <v>0.16205736365881912</v>
      </c>
      <c r="Q385" s="3">
        <f>IF(ISNUMBER(P385),SUMIF(A:A,A385,P:P),"")</f>
        <v>0.8020995583097975</v>
      </c>
      <c r="R385" s="3">
        <f t="shared" si="54"/>
        <v>0.20204145729778245</v>
      </c>
      <c r="S385" s="8">
        <f t="shared" si="55"/>
        <v>4.949479247351359</v>
      </c>
    </row>
    <row r="386" spans="1:19" ht="15">
      <c r="A386" s="1">
        <v>62</v>
      </c>
      <c r="B386" s="5">
        <v>0.6409722222222222</v>
      </c>
      <c r="C386" s="1" t="s">
        <v>637</v>
      </c>
      <c r="D386" s="1">
        <v>5</v>
      </c>
      <c r="E386" s="1">
        <v>6</v>
      </c>
      <c r="F386" s="1" t="s">
        <v>690</v>
      </c>
      <c r="G386" s="2">
        <v>67.4999666666667</v>
      </c>
      <c r="H386" s="6">
        <f>1+_xlfn.COUNTIFS(A:A,A386,O:O,"&lt;"&amp;O386)</f>
        <v>2</v>
      </c>
      <c r="I386" s="2">
        <f>_xlfn.AVERAGEIF(A:A,A386,G:G)</f>
        <v>51.32492142857142</v>
      </c>
      <c r="J386" s="2">
        <f t="shared" si="48"/>
        <v>16.175045238095272</v>
      </c>
      <c r="K386" s="2">
        <f t="shared" si="49"/>
        <v>106.17504523809527</v>
      </c>
      <c r="L386" s="2">
        <f t="shared" si="50"/>
        <v>584.3515169199613</v>
      </c>
      <c r="M386" s="2">
        <f>SUMIF(A:A,A386,L:L)</f>
        <v>3795.181914739214</v>
      </c>
      <c r="N386" s="3">
        <f t="shared" si="51"/>
        <v>0.15397193864424152</v>
      </c>
      <c r="O386" s="7">
        <f t="shared" si="52"/>
        <v>6.494689933797229</v>
      </c>
      <c r="P386" s="3">
        <f t="shared" si="53"/>
        <v>0.15397193864424152</v>
      </c>
      <c r="Q386" s="3">
        <f>IF(ISNUMBER(P386),SUMIF(A:A,A386,P:P),"")</f>
        <v>0.8020995583097975</v>
      </c>
      <c r="R386" s="3">
        <f t="shared" si="54"/>
        <v>0.19196113131977618</v>
      </c>
      <c r="S386" s="8">
        <f t="shared" si="55"/>
        <v>5.209387927257846</v>
      </c>
    </row>
    <row r="387" spans="1:19" ht="15">
      <c r="A387" s="1">
        <v>62</v>
      </c>
      <c r="B387" s="5">
        <v>0.6409722222222222</v>
      </c>
      <c r="C387" s="1" t="s">
        <v>637</v>
      </c>
      <c r="D387" s="1">
        <v>5</v>
      </c>
      <c r="E387" s="1">
        <v>13</v>
      </c>
      <c r="F387" s="1" t="s">
        <v>696</v>
      </c>
      <c r="G387" s="2">
        <v>64.8026</v>
      </c>
      <c r="H387" s="6">
        <f>1+_xlfn.COUNTIFS(A:A,A387,O:O,"&lt;"&amp;O387)</f>
        <v>3</v>
      </c>
      <c r="I387" s="2">
        <f>_xlfn.AVERAGEIF(A:A,A387,G:G)</f>
        <v>51.32492142857142</v>
      </c>
      <c r="J387" s="2">
        <f aca="true" t="shared" si="56" ref="J387:J441">G387-I387</f>
        <v>13.477678571428577</v>
      </c>
      <c r="K387" s="2">
        <f aca="true" t="shared" si="57" ref="K387:K441">90+J387</f>
        <v>103.47767857142858</v>
      </c>
      <c r="L387" s="2">
        <f aca="true" t="shared" si="58" ref="L387:L441">EXP(0.06*K387)</f>
        <v>497.035133271715</v>
      </c>
      <c r="M387" s="2">
        <f>SUMIF(A:A,A387,L:L)</f>
        <v>3795.181914739214</v>
      </c>
      <c r="N387" s="3">
        <f aca="true" t="shared" si="59" ref="N387:N441">L387/M387</f>
        <v>0.13096477176532625</v>
      </c>
      <c r="O387" s="7">
        <f aca="true" t="shared" si="60" ref="O387:O441">1/N387</f>
        <v>7.635641146245683</v>
      </c>
      <c r="P387" s="3">
        <f aca="true" t="shared" si="61" ref="P387:P441">IF(O387&gt;21,"",N387)</f>
        <v>0.13096477176532625</v>
      </c>
      <c r="Q387" s="3">
        <f>IF(ISNUMBER(P387),SUMIF(A:A,A387,P:P),"")</f>
        <v>0.8020995583097975</v>
      </c>
      <c r="R387" s="3">
        <f aca="true" t="shared" si="62" ref="R387:R441">_xlfn.IFERROR(P387*(1/Q387),"")</f>
        <v>0.16327745154391832</v>
      </c>
      <c r="S387" s="8">
        <f aca="true" t="shared" si="63" ref="S387:S441">_xlfn.IFERROR(1/R387,"")</f>
        <v>6.124544390815778</v>
      </c>
    </row>
    <row r="388" spans="1:19" ht="15">
      <c r="A388" s="1">
        <v>62</v>
      </c>
      <c r="B388" s="5">
        <v>0.6409722222222222</v>
      </c>
      <c r="C388" s="1" t="s">
        <v>637</v>
      </c>
      <c r="D388" s="1">
        <v>5</v>
      </c>
      <c r="E388" s="1">
        <v>4</v>
      </c>
      <c r="F388" s="1" t="s">
        <v>689</v>
      </c>
      <c r="G388" s="2">
        <v>57.33033333333331</v>
      </c>
      <c r="H388" s="6">
        <f>1+_xlfn.COUNTIFS(A:A,A388,O:O,"&lt;"&amp;O388)</f>
        <v>4</v>
      </c>
      <c r="I388" s="2">
        <f>_xlfn.AVERAGEIF(A:A,A388,G:G)</f>
        <v>51.32492142857142</v>
      </c>
      <c r="J388" s="2">
        <f t="shared" si="56"/>
        <v>6.0054119047618855</v>
      </c>
      <c r="K388" s="2">
        <f t="shared" si="57"/>
        <v>96.00541190476189</v>
      </c>
      <c r="L388" s="2">
        <f t="shared" si="58"/>
        <v>317.45139318611183</v>
      </c>
      <c r="M388" s="2">
        <f>SUMIF(A:A,A388,L:L)</f>
        <v>3795.181914739214</v>
      </c>
      <c r="N388" s="3">
        <f t="shared" si="59"/>
        <v>0.08364589638068128</v>
      </c>
      <c r="O388" s="7">
        <f t="shared" si="60"/>
        <v>11.955159108450399</v>
      </c>
      <c r="P388" s="3">
        <f t="shared" si="61"/>
        <v>0.08364589638068128</v>
      </c>
      <c r="Q388" s="3">
        <f>IF(ISNUMBER(P388),SUMIF(A:A,A388,P:P),"")</f>
        <v>0.8020995583097975</v>
      </c>
      <c r="R388" s="3">
        <f t="shared" si="62"/>
        <v>0.10428368338332192</v>
      </c>
      <c r="S388" s="8">
        <f t="shared" si="63"/>
        <v>9.589227840411416</v>
      </c>
    </row>
    <row r="389" spans="1:19" ht="15">
      <c r="A389" s="1">
        <v>62</v>
      </c>
      <c r="B389" s="5">
        <v>0.6409722222222222</v>
      </c>
      <c r="C389" s="1" t="s">
        <v>637</v>
      </c>
      <c r="D389" s="1">
        <v>5</v>
      </c>
      <c r="E389" s="1">
        <v>9</v>
      </c>
      <c r="F389" s="1" t="s">
        <v>693</v>
      </c>
      <c r="G389" s="2">
        <v>56.7748333333333</v>
      </c>
      <c r="H389" s="6">
        <f>1+_xlfn.COUNTIFS(A:A,A389,O:O,"&lt;"&amp;O389)</f>
        <v>5</v>
      </c>
      <c r="I389" s="2">
        <f>_xlfn.AVERAGEIF(A:A,A389,G:G)</f>
        <v>51.32492142857142</v>
      </c>
      <c r="J389" s="2">
        <f t="shared" si="56"/>
        <v>5.449911904761876</v>
      </c>
      <c r="K389" s="2">
        <f t="shared" si="57"/>
        <v>95.44991190476188</v>
      </c>
      <c r="L389" s="2">
        <f t="shared" si="58"/>
        <v>307.04512209208553</v>
      </c>
      <c r="M389" s="2">
        <f>SUMIF(A:A,A389,L:L)</f>
        <v>3795.181914739214</v>
      </c>
      <c r="N389" s="3">
        <f t="shared" si="59"/>
        <v>0.08090392739795298</v>
      </c>
      <c r="O389" s="7">
        <f t="shared" si="60"/>
        <v>12.360339382304225</v>
      </c>
      <c r="P389" s="3">
        <f t="shared" si="61"/>
        <v>0.08090392739795298</v>
      </c>
      <c r="Q389" s="3">
        <f>IF(ISNUMBER(P389),SUMIF(A:A,A389,P:P),"")</f>
        <v>0.8020995583097975</v>
      </c>
      <c r="R389" s="3">
        <f t="shared" si="62"/>
        <v>0.10086519380266906</v>
      </c>
      <c r="S389" s="8">
        <f t="shared" si="63"/>
        <v>9.914222759105414</v>
      </c>
    </row>
    <row r="390" spans="1:19" ht="15">
      <c r="A390" s="1">
        <v>62</v>
      </c>
      <c r="B390" s="5">
        <v>0.6409722222222222</v>
      </c>
      <c r="C390" s="1" t="s">
        <v>637</v>
      </c>
      <c r="D390" s="1">
        <v>5</v>
      </c>
      <c r="E390" s="1">
        <v>10</v>
      </c>
      <c r="F390" s="1" t="s">
        <v>694</v>
      </c>
      <c r="G390" s="2">
        <v>54.7456666666667</v>
      </c>
      <c r="H390" s="6">
        <f>1+_xlfn.COUNTIFS(A:A,A390,O:O,"&lt;"&amp;O390)</f>
        <v>6</v>
      </c>
      <c r="I390" s="2">
        <f>_xlfn.AVERAGEIF(A:A,A390,G:G)</f>
        <v>51.32492142857142</v>
      </c>
      <c r="J390" s="2">
        <f t="shared" si="56"/>
        <v>3.4207452380952788</v>
      </c>
      <c r="K390" s="2">
        <f t="shared" si="57"/>
        <v>93.42074523809528</v>
      </c>
      <c r="L390" s="2">
        <f t="shared" si="58"/>
        <v>271.8484424925677</v>
      </c>
      <c r="M390" s="2">
        <f>SUMIF(A:A,A390,L:L)</f>
        <v>3795.181914739214</v>
      </c>
      <c r="N390" s="3">
        <f t="shared" si="59"/>
        <v>0.07162988457464964</v>
      </c>
      <c r="O390" s="7">
        <f t="shared" si="60"/>
        <v>13.960653516868957</v>
      </c>
      <c r="P390" s="3">
        <f t="shared" si="61"/>
        <v>0.07162988457464964</v>
      </c>
      <c r="Q390" s="3">
        <f>IF(ISNUMBER(P390),SUMIF(A:A,A390,P:P),"")</f>
        <v>0.8020995583097975</v>
      </c>
      <c r="R390" s="3">
        <f t="shared" si="62"/>
        <v>0.08930298468882063</v>
      </c>
      <c r="S390" s="8">
        <f t="shared" si="63"/>
        <v>11.197834019596712</v>
      </c>
    </row>
    <row r="391" spans="1:19" ht="15">
      <c r="A391" s="1">
        <v>62</v>
      </c>
      <c r="B391" s="5">
        <v>0.6409722222222222</v>
      </c>
      <c r="C391" s="1" t="s">
        <v>637</v>
      </c>
      <c r="D391" s="1">
        <v>5</v>
      </c>
      <c r="E391" s="1">
        <v>8</v>
      </c>
      <c r="F391" s="1" t="s">
        <v>692</v>
      </c>
      <c r="G391" s="2">
        <v>53.0555666666666</v>
      </c>
      <c r="H391" s="6">
        <f>1+_xlfn.COUNTIFS(A:A,A391,O:O,"&lt;"&amp;O391)</f>
        <v>7</v>
      </c>
      <c r="I391" s="2">
        <f>_xlfn.AVERAGEIF(A:A,A391,G:G)</f>
        <v>51.32492142857142</v>
      </c>
      <c r="J391" s="2">
        <f t="shared" si="56"/>
        <v>1.7306452380951782</v>
      </c>
      <c r="K391" s="2">
        <f t="shared" si="57"/>
        <v>91.73064523809518</v>
      </c>
      <c r="L391" s="2">
        <f t="shared" si="58"/>
        <v>245.6330398461022</v>
      </c>
      <c r="M391" s="2">
        <f>SUMIF(A:A,A391,L:L)</f>
        <v>3795.181914739214</v>
      </c>
      <c r="N391" s="3">
        <f t="shared" si="59"/>
        <v>0.06472233620532018</v>
      </c>
      <c r="O391" s="7">
        <f t="shared" si="60"/>
        <v>15.450616566554034</v>
      </c>
      <c r="P391" s="3">
        <f t="shared" si="61"/>
        <v>0.06472233620532018</v>
      </c>
      <c r="Q391" s="3">
        <f>IF(ISNUMBER(P391),SUMIF(A:A,A391,P:P),"")</f>
        <v>0.8020995583097975</v>
      </c>
      <c r="R391" s="3">
        <f t="shared" si="62"/>
        <v>0.0806911505371036</v>
      </c>
      <c r="S391" s="8">
        <f t="shared" si="63"/>
        <v>12.392932723647032</v>
      </c>
    </row>
    <row r="392" spans="1:19" ht="15">
      <c r="A392" s="1">
        <v>62</v>
      </c>
      <c r="B392" s="5">
        <v>0.6409722222222222</v>
      </c>
      <c r="C392" s="1" t="s">
        <v>637</v>
      </c>
      <c r="D392" s="1">
        <v>5</v>
      </c>
      <c r="E392" s="1">
        <v>1</v>
      </c>
      <c r="F392" s="1" t="s">
        <v>686</v>
      </c>
      <c r="G392" s="2">
        <v>50.0995333333333</v>
      </c>
      <c r="H392" s="6">
        <f>1+_xlfn.COUNTIFS(A:A,A392,O:O,"&lt;"&amp;O392)</f>
        <v>8</v>
      </c>
      <c r="I392" s="2">
        <f>_xlfn.AVERAGEIF(A:A,A392,G:G)</f>
        <v>51.32492142857142</v>
      </c>
      <c r="J392" s="2">
        <f t="shared" si="56"/>
        <v>-1.2253880952381238</v>
      </c>
      <c r="K392" s="2">
        <f t="shared" si="57"/>
        <v>88.77461190476188</v>
      </c>
      <c r="L392" s="2">
        <f t="shared" si="58"/>
        <v>205.711914000845</v>
      </c>
      <c r="M392" s="2">
        <f>SUMIF(A:A,A392,L:L)</f>
        <v>3795.181914739214</v>
      </c>
      <c r="N392" s="3">
        <f t="shared" si="59"/>
        <v>0.054203439682806484</v>
      </c>
      <c r="O392" s="7">
        <f t="shared" si="60"/>
        <v>18.44901367610446</v>
      </c>
      <c r="P392" s="3">
        <f t="shared" si="61"/>
        <v>0.054203439682806484</v>
      </c>
      <c r="Q392" s="3">
        <f>IF(ISNUMBER(P392),SUMIF(A:A,A392,P:P),"")</f>
        <v>0.8020995583097975</v>
      </c>
      <c r="R392" s="3">
        <f t="shared" si="62"/>
        <v>0.06757694742660775</v>
      </c>
      <c r="S392" s="8">
        <f t="shared" si="63"/>
        <v>14.797945720854802</v>
      </c>
    </row>
    <row r="393" spans="1:19" ht="15">
      <c r="A393" s="1">
        <v>62</v>
      </c>
      <c r="B393" s="5">
        <v>0.6409722222222222</v>
      </c>
      <c r="C393" s="1" t="s">
        <v>637</v>
      </c>
      <c r="D393" s="1">
        <v>5</v>
      </c>
      <c r="E393" s="1">
        <v>2</v>
      </c>
      <c r="F393" s="1" t="s">
        <v>687</v>
      </c>
      <c r="G393" s="2">
        <v>47.5933333333332</v>
      </c>
      <c r="H393" s="6">
        <f>1+_xlfn.COUNTIFS(A:A,A393,O:O,"&lt;"&amp;O393)</f>
        <v>9</v>
      </c>
      <c r="I393" s="2">
        <f>_xlfn.AVERAGEIF(A:A,A393,G:G)</f>
        <v>51.32492142857142</v>
      </c>
      <c r="J393" s="2">
        <f t="shared" si="56"/>
        <v>-3.731588095238223</v>
      </c>
      <c r="K393" s="2">
        <f t="shared" si="57"/>
        <v>86.26841190476178</v>
      </c>
      <c r="L393" s="2">
        <f t="shared" si="58"/>
        <v>176.9920319423578</v>
      </c>
      <c r="M393" s="2">
        <f>SUMIF(A:A,A393,L:L)</f>
        <v>3795.181914739214</v>
      </c>
      <c r="N393" s="3">
        <f t="shared" si="59"/>
        <v>0.046635981072469836</v>
      </c>
      <c r="O393" s="7">
        <f t="shared" si="60"/>
        <v>21.442671023604138</v>
      </c>
      <c r="P393" s="3">
        <f t="shared" si="61"/>
      </c>
      <c r="Q393" s="3">
        <f>IF(ISNUMBER(P393),SUMIF(A:A,A393,P:P),"")</f>
      </c>
      <c r="R393" s="3">
        <f t="shared" si="62"/>
      </c>
      <c r="S393" s="8">
        <f t="shared" si="63"/>
      </c>
    </row>
    <row r="394" spans="1:19" ht="15">
      <c r="A394" s="1">
        <v>62</v>
      </c>
      <c r="B394" s="5">
        <v>0.6409722222222222</v>
      </c>
      <c r="C394" s="1" t="s">
        <v>637</v>
      </c>
      <c r="D394" s="1">
        <v>5</v>
      </c>
      <c r="E394" s="1">
        <v>3</v>
      </c>
      <c r="F394" s="1" t="s">
        <v>688</v>
      </c>
      <c r="G394" s="2">
        <v>39.7774</v>
      </c>
      <c r="H394" s="6">
        <f>1+_xlfn.COUNTIFS(A:A,A394,O:O,"&lt;"&amp;O394)</f>
        <v>12</v>
      </c>
      <c r="I394" s="2">
        <f>_xlfn.AVERAGEIF(A:A,A394,G:G)</f>
        <v>51.32492142857142</v>
      </c>
      <c r="J394" s="2">
        <f t="shared" si="56"/>
        <v>-11.547521428571422</v>
      </c>
      <c r="K394" s="2">
        <f t="shared" si="57"/>
        <v>78.45247857142857</v>
      </c>
      <c r="L394" s="2">
        <f t="shared" si="58"/>
        <v>110.735969457488</v>
      </c>
      <c r="M394" s="2">
        <f>SUMIF(A:A,A394,L:L)</f>
        <v>3795.181914739214</v>
      </c>
      <c r="N394" s="3">
        <f t="shared" si="59"/>
        <v>0.02917803993200606</v>
      </c>
      <c r="O394" s="7">
        <f t="shared" si="60"/>
        <v>34.27235010748879</v>
      </c>
      <c r="P394" s="3">
        <f t="shared" si="61"/>
      </c>
      <c r="Q394" s="3">
        <f>IF(ISNUMBER(P394),SUMIF(A:A,A394,P:P),"")</f>
      </c>
      <c r="R394" s="3">
        <f t="shared" si="62"/>
      </c>
      <c r="S394" s="8">
        <f t="shared" si="63"/>
      </c>
    </row>
    <row r="395" spans="1:19" ht="15">
      <c r="A395" s="1">
        <v>62</v>
      </c>
      <c r="B395" s="5">
        <v>0.6409722222222222</v>
      </c>
      <c r="C395" s="1" t="s">
        <v>637</v>
      </c>
      <c r="D395" s="1">
        <v>5</v>
      </c>
      <c r="E395" s="1">
        <v>7</v>
      </c>
      <c r="F395" s="1" t="s">
        <v>691</v>
      </c>
      <c r="G395" s="2">
        <v>31.0538</v>
      </c>
      <c r="H395" s="6">
        <f>1+_xlfn.COUNTIFS(A:A,A395,O:O,"&lt;"&amp;O395)</f>
        <v>14</v>
      </c>
      <c r="I395" s="2">
        <f>_xlfn.AVERAGEIF(A:A,A395,G:G)</f>
        <v>51.32492142857142</v>
      </c>
      <c r="J395" s="2">
        <f t="shared" si="56"/>
        <v>-20.271121428571423</v>
      </c>
      <c r="K395" s="2">
        <f t="shared" si="57"/>
        <v>69.72887857142858</v>
      </c>
      <c r="L395" s="2">
        <f t="shared" si="58"/>
        <v>65.61030121153844</v>
      </c>
      <c r="M395" s="2">
        <f>SUMIF(A:A,A395,L:L)</f>
        <v>3795.181914739214</v>
      </c>
      <c r="N395" s="3">
        <f t="shared" si="59"/>
        <v>0.01728778822346566</v>
      </c>
      <c r="O395" s="7">
        <f t="shared" si="60"/>
        <v>57.84429951789005</v>
      </c>
      <c r="P395" s="3">
        <f t="shared" si="61"/>
      </c>
      <c r="Q395" s="3">
        <f>IF(ISNUMBER(P395),SUMIF(A:A,A395,P:P),"")</f>
      </c>
      <c r="R395" s="3">
        <f t="shared" si="62"/>
      </c>
      <c r="S395" s="8">
        <f t="shared" si="63"/>
      </c>
    </row>
    <row r="396" spans="1:19" ht="15">
      <c r="A396" s="1">
        <v>62</v>
      </c>
      <c r="B396" s="5">
        <v>0.6409722222222222</v>
      </c>
      <c r="C396" s="1" t="s">
        <v>637</v>
      </c>
      <c r="D396" s="1">
        <v>5</v>
      </c>
      <c r="E396" s="1">
        <v>14</v>
      </c>
      <c r="F396" s="1" t="s">
        <v>697</v>
      </c>
      <c r="G396" s="2">
        <v>39.1192</v>
      </c>
      <c r="H396" s="6">
        <f>1+_xlfn.COUNTIFS(A:A,A396,O:O,"&lt;"&amp;O396)</f>
        <v>13</v>
      </c>
      <c r="I396" s="2">
        <f>_xlfn.AVERAGEIF(A:A,A396,G:G)</f>
        <v>51.32492142857142</v>
      </c>
      <c r="J396" s="2">
        <f t="shared" si="56"/>
        <v>-12.205721428571422</v>
      </c>
      <c r="K396" s="2">
        <f t="shared" si="57"/>
        <v>77.79427857142858</v>
      </c>
      <c r="L396" s="2">
        <f t="shared" si="58"/>
        <v>106.44801184619222</v>
      </c>
      <c r="M396" s="2">
        <f>SUMIF(A:A,A396,L:L)</f>
        <v>3795.181914739214</v>
      </c>
      <c r="N396" s="3">
        <f t="shared" si="59"/>
        <v>0.02804819748765766</v>
      </c>
      <c r="O396" s="7">
        <f t="shared" si="60"/>
        <v>35.65291496681883</v>
      </c>
      <c r="P396" s="3">
        <f t="shared" si="61"/>
      </c>
      <c r="Q396" s="3">
        <f>IF(ISNUMBER(P396),SUMIF(A:A,A396,P:P),"")</f>
      </c>
      <c r="R396" s="3">
        <f t="shared" si="62"/>
      </c>
      <c r="S396" s="8">
        <f t="shared" si="63"/>
      </c>
    </row>
    <row r="397" spans="1:19" ht="15">
      <c r="A397" s="1">
        <v>62</v>
      </c>
      <c r="B397" s="5">
        <v>0.6409722222222222</v>
      </c>
      <c r="C397" s="1" t="s">
        <v>637</v>
      </c>
      <c r="D397" s="1">
        <v>5</v>
      </c>
      <c r="E397" s="1">
        <v>15</v>
      </c>
      <c r="F397" s="1" t="s">
        <v>698</v>
      </c>
      <c r="G397" s="2">
        <v>41.7723</v>
      </c>
      <c r="H397" s="6">
        <f>1+_xlfn.COUNTIFS(A:A,A397,O:O,"&lt;"&amp;O397)</f>
        <v>11</v>
      </c>
      <c r="I397" s="2">
        <f>_xlfn.AVERAGEIF(A:A,A397,G:G)</f>
        <v>51.32492142857142</v>
      </c>
      <c r="J397" s="2">
        <f t="shared" si="56"/>
        <v>-9.55262142857142</v>
      </c>
      <c r="K397" s="2">
        <f t="shared" si="57"/>
        <v>80.44737857142857</v>
      </c>
      <c r="L397" s="2">
        <f t="shared" si="58"/>
        <v>124.8162573009299</v>
      </c>
      <c r="M397" s="2">
        <f>SUMIF(A:A,A397,L:L)</f>
        <v>3795.181914739214</v>
      </c>
      <c r="N397" s="3">
        <f t="shared" si="59"/>
        <v>0.03288808286532601</v>
      </c>
      <c r="O397" s="7">
        <f t="shared" si="60"/>
        <v>30.406150583325807</v>
      </c>
      <c r="P397" s="3">
        <f t="shared" si="61"/>
      </c>
      <c r="Q397" s="3">
        <f>IF(ISNUMBER(P397),SUMIF(A:A,A397,P:P),"")</f>
      </c>
      <c r="R397" s="3">
        <f t="shared" si="62"/>
      </c>
      <c r="S397" s="8">
        <f t="shared" si="63"/>
      </c>
    </row>
    <row r="398" spans="1:19" ht="15">
      <c r="A398" s="1">
        <v>62</v>
      </c>
      <c r="B398" s="5">
        <v>0.6409722222222222</v>
      </c>
      <c r="C398" s="1" t="s">
        <v>637</v>
      </c>
      <c r="D398" s="1">
        <v>5</v>
      </c>
      <c r="E398" s="1">
        <v>17</v>
      </c>
      <c r="F398" s="1" t="s">
        <v>699</v>
      </c>
      <c r="G398" s="2">
        <v>46.571400000000004</v>
      </c>
      <c r="H398" s="6">
        <f>1+_xlfn.COUNTIFS(A:A,A398,O:O,"&lt;"&amp;O398)</f>
        <v>10</v>
      </c>
      <c r="I398" s="2">
        <f>_xlfn.AVERAGEIF(A:A,A398,G:G)</f>
        <v>51.32492142857142</v>
      </c>
      <c r="J398" s="2">
        <f t="shared" si="56"/>
        <v>-4.753521428571418</v>
      </c>
      <c r="K398" s="2">
        <f t="shared" si="57"/>
        <v>85.24647857142858</v>
      </c>
      <c r="L398" s="2">
        <f t="shared" si="58"/>
        <v>166.46560546305287</v>
      </c>
      <c r="M398" s="2">
        <f>SUMIF(A:A,A398,L:L)</f>
        <v>3795.181914739214</v>
      </c>
      <c r="N398" s="3">
        <f t="shared" si="59"/>
        <v>0.043862352109277365</v>
      </c>
      <c r="O398" s="7">
        <f t="shared" si="60"/>
        <v>22.79859496610281</v>
      </c>
      <c r="P398" s="3">
        <f t="shared" si="61"/>
      </c>
      <c r="Q398" s="3">
        <f>IF(ISNUMBER(P398),SUMIF(A:A,A398,P:P),"")</f>
      </c>
      <c r="R398" s="3">
        <f t="shared" si="62"/>
      </c>
      <c r="S398" s="8">
        <f t="shared" si="63"/>
      </c>
    </row>
    <row r="399" spans="1:19" ht="15">
      <c r="A399" s="1">
        <v>55</v>
      </c>
      <c r="B399" s="5">
        <v>0.6437499999999999</v>
      </c>
      <c r="C399" s="1" t="s">
        <v>585</v>
      </c>
      <c r="D399" s="1">
        <v>4</v>
      </c>
      <c r="E399" s="1">
        <v>3</v>
      </c>
      <c r="F399" s="1" t="s">
        <v>610</v>
      </c>
      <c r="G399" s="2">
        <v>74.9607333333333</v>
      </c>
      <c r="H399" s="6">
        <f>1+_xlfn.COUNTIFS(A:A,A399,O:O,"&lt;"&amp;O399)</f>
        <v>1</v>
      </c>
      <c r="I399" s="2">
        <f>_xlfn.AVERAGEIF(A:A,A399,G:G)</f>
        <v>50.0189727272727</v>
      </c>
      <c r="J399" s="2">
        <f t="shared" si="56"/>
        <v>24.941760606060598</v>
      </c>
      <c r="K399" s="2">
        <f t="shared" si="57"/>
        <v>114.9417606060606</v>
      </c>
      <c r="L399" s="2">
        <f t="shared" si="58"/>
        <v>988.8133979947842</v>
      </c>
      <c r="M399" s="2">
        <f>SUMIF(A:A,A399,L:L)</f>
        <v>3206.571982731869</v>
      </c>
      <c r="N399" s="3">
        <f t="shared" si="59"/>
        <v>0.30837087185934786</v>
      </c>
      <c r="O399" s="7">
        <f t="shared" si="60"/>
        <v>3.2428484375661575</v>
      </c>
      <c r="P399" s="3">
        <f t="shared" si="61"/>
        <v>0.30837087185934786</v>
      </c>
      <c r="Q399" s="3">
        <f>IF(ISNUMBER(P399),SUMIF(A:A,A399,P:P),"")</f>
        <v>0.8567682349714406</v>
      </c>
      <c r="R399" s="3">
        <f t="shared" si="62"/>
        <v>0.35992332496970675</v>
      </c>
      <c r="S399" s="8">
        <f t="shared" si="63"/>
        <v>2.7783695321334503</v>
      </c>
    </row>
    <row r="400" spans="1:19" ht="15">
      <c r="A400" s="1">
        <v>55</v>
      </c>
      <c r="B400" s="5">
        <v>0.6437499999999999</v>
      </c>
      <c r="C400" s="1" t="s">
        <v>585</v>
      </c>
      <c r="D400" s="1">
        <v>4</v>
      </c>
      <c r="E400" s="1">
        <v>2</v>
      </c>
      <c r="F400" s="1" t="s">
        <v>609</v>
      </c>
      <c r="G400" s="2">
        <v>62.9714333333333</v>
      </c>
      <c r="H400" s="6">
        <f>1+_xlfn.COUNTIFS(A:A,A400,O:O,"&lt;"&amp;O400)</f>
        <v>2</v>
      </c>
      <c r="I400" s="2">
        <f>_xlfn.AVERAGEIF(A:A,A400,G:G)</f>
        <v>50.0189727272727</v>
      </c>
      <c r="J400" s="2">
        <f t="shared" si="56"/>
        <v>12.952460606060605</v>
      </c>
      <c r="K400" s="2">
        <f t="shared" si="57"/>
        <v>102.95246060606061</v>
      </c>
      <c r="L400" s="2">
        <f t="shared" si="58"/>
        <v>481.6162505990877</v>
      </c>
      <c r="M400" s="2">
        <f>SUMIF(A:A,A400,L:L)</f>
        <v>3206.571982731869</v>
      </c>
      <c r="N400" s="3">
        <f t="shared" si="59"/>
        <v>0.15019661282912172</v>
      </c>
      <c r="O400" s="7">
        <f t="shared" si="60"/>
        <v>6.657939757521012</v>
      </c>
      <c r="P400" s="3">
        <f t="shared" si="61"/>
        <v>0.15019661282912172</v>
      </c>
      <c r="Q400" s="3">
        <f>IF(ISNUMBER(P400),SUMIF(A:A,A400,P:P),"")</f>
        <v>0.8567682349714406</v>
      </c>
      <c r="R400" s="3">
        <f t="shared" si="62"/>
        <v>0.17530600073440905</v>
      </c>
      <c r="S400" s="8">
        <f t="shared" si="63"/>
        <v>5.704311294597459</v>
      </c>
    </row>
    <row r="401" spans="1:19" ht="15">
      <c r="A401" s="1">
        <v>55</v>
      </c>
      <c r="B401" s="5">
        <v>0.6437499999999999</v>
      </c>
      <c r="C401" s="1" t="s">
        <v>585</v>
      </c>
      <c r="D401" s="1">
        <v>4</v>
      </c>
      <c r="E401" s="1">
        <v>5</v>
      </c>
      <c r="F401" s="1" t="s">
        <v>612</v>
      </c>
      <c r="G401" s="2">
        <v>58.7440999999999</v>
      </c>
      <c r="H401" s="6">
        <f>1+_xlfn.COUNTIFS(A:A,A401,O:O,"&lt;"&amp;O401)</f>
        <v>3</v>
      </c>
      <c r="I401" s="2">
        <f>_xlfn.AVERAGEIF(A:A,A401,G:G)</f>
        <v>50.0189727272727</v>
      </c>
      <c r="J401" s="2">
        <f t="shared" si="56"/>
        <v>8.7251272727272</v>
      </c>
      <c r="K401" s="2">
        <f t="shared" si="57"/>
        <v>98.7251272727272</v>
      </c>
      <c r="L401" s="2">
        <f t="shared" si="58"/>
        <v>373.7202924131715</v>
      </c>
      <c r="M401" s="2">
        <f>SUMIF(A:A,A401,L:L)</f>
        <v>3206.571982731869</v>
      </c>
      <c r="N401" s="3">
        <f t="shared" si="59"/>
        <v>0.11654823107846685</v>
      </c>
      <c r="O401" s="7">
        <f t="shared" si="60"/>
        <v>8.580138803880631</v>
      </c>
      <c r="P401" s="3">
        <f t="shared" si="61"/>
        <v>0.11654823107846685</v>
      </c>
      <c r="Q401" s="3">
        <f>IF(ISNUMBER(P401),SUMIF(A:A,A401,P:P),"")</f>
        <v>0.8567682349714406</v>
      </c>
      <c r="R401" s="3">
        <f t="shared" si="62"/>
        <v>0.13603239046596055</v>
      </c>
      <c r="S401" s="8">
        <f t="shared" si="63"/>
        <v>7.351190378810776</v>
      </c>
    </row>
    <row r="402" spans="1:19" ht="15">
      <c r="A402" s="1">
        <v>55</v>
      </c>
      <c r="B402" s="5">
        <v>0.6437499999999999</v>
      </c>
      <c r="C402" s="1" t="s">
        <v>585</v>
      </c>
      <c r="D402" s="1">
        <v>4</v>
      </c>
      <c r="E402" s="1">
        <v>4</v>
      </c>
      <c r="F402" s="1" t="s">
        <v>611</v>
      </c>
      <c r="G402" s="2">
        <v>53.7284333333333</v>
      </c>
      <c r="H402" s="6">
        <f>1+_xlfn.COUNTIFS(A:A,A402,O:O,"&lt;"&amp;O402)</f>
        <v>4</v>
      </c>
      <c r="I402" s="2">
        <f>_xlfn.AVERAGEIF(A:A,A402,G:G)</f>
        <v>50.0189727272727</v>
      </c>
      <c r="J402" s="2">
        <f t="shared" si="56"/>
        <v>3.7094606060606026</v>
      </c>
      <c r="K402" s="2">
        <f t="shared" si="57"/>
        <v>93.7094606060606</v>
      </c>
      <c r="L402" s="2">
        <f t="shared" si="58"/>
        <v>276.5986770621454</v>
      </c>
      <c r="M402" s="2">
        <f>SUMIF(A:A,A402,L:L)</f>
        <v>3206.571982731869</v>
      </c>
      <c r="N402" s="3">
        <f t="shared" si="59"/>
        <v>0.0862599307146988</v>
      </c>
      <c r="O402" s="7">
        <f t="shared" si="60"/>
        <v>11.592868110542069</v>
      </c>
      <c r="P402" s="3">
        <f t="shared" si="61"/>
        <v>0.0862599307146988</v>
      </c>
      <c r="Q402" s="3">
        <f>IF(ISNUMBER(P402),SUMIF(A:A,A402,P:P),"")</f>
        <v>0.8567682349714406</v>
      </c>
      <c r="R402" s="3">
        <f t="shared" si="62"/>
        <v>0.1006805892115902</v>
      </c>
      <c r="S402" s="8">
        <f t="shared" si="63"/>
        <v>9.932401149325827</v>
      </c>
    </row>
    <row r="403" spans="1:19" ht="15">
      <c r="A403" s="1">
        <v>55</v>
      </c>
      <c r="B403" s="5">
        <v>0.6437499999999999</v>
      </c>
      <c r="C403" s="1" t="s">
        <v>585</v>
      </c>
      <c r="D403" s="1">
        <v>4</v>
      </c>
      <c r="E403" s="1">
        <v>7</v>
      </c>
      <c r="F403" s="1" t="s">
        <v>614</v>
      </c>
      <c r="G403" s="2">
        <v>50.11863333333329</v>
      </c>
      <c r="H403" s="6">
        <f>1+_xlfn.COUNTIFS(A:A,A403,O:O,"&lt;"&amp;O403)</f>
        <v>5</v>
      </c>
      <c r="I403" s="2">
        <f>_xlfn.AVERAGEIF(A:A,A403,G:G)</f>
        <v>50.0189727272727</v>
      </c>
      <c r="J403" s="2">
        <f t="shared" si="56"/>
        <v>0.09966060606059557</v>
      </c>
      <c r="K403" s="2">
        <f t="shared" si="57"/>
        <v>90.0996606060606</v>
      </c>
      <c r="L403" s="2">
        <f t="shared" si="58"/>
        <v>222.73431227278246</v>
      </c>
      <c r="M403" s="2">
        <f>SUMIF(A:A,A403,L:L)</f>
        <v>3206.571982731869</v>
      </c>
      <c r="N403" s="3">
        <f t="shared" si="59"/>
        <v>0.06946181575597186</v>
      </c>
      <c r="O403" s="7">
        <f t="shared" si="60"/>
        <v>14.396398785674224</v>
      </c>
      <c r="P403" s="3">
        <f t="shared" si="61"/>
        <v>0.06946181575597186</v>
      </c>
      <c r="Q403" s="3">
        <f>IF(ISNUMBER(P403),SUMIF(A:A,A403,P:P),"")</f>
        <v>0.8567682349714406</v>
      </c>
      <c r="R403" s="3">
        <f t="shared" si="62"/>
        <v>0.08107421928205275</v>
      </c>
      <c r="S403" s="8">
        <f t="shared" si="63"/>
        <v>12.334377177547095</v>
      </c>
    </row>
    <row r="404" spans="1:19" ht="15">
      <c r="A404" s="1">
        <v>55</v>
      </c>
      <c r="B404" s="5">
        <v>0.6437499999999999</v>
      </c>
      <c r="C404" s="1" t="s">
        <v>585</v>
      </c>
      <c r="D404" s="1">
        <v>4</v>
      </c>
      <c r="E404" s="1">
        <v>10</v>
      </c>
      <c r="F404" s="1" t="s">
        <v>617</v>
      </c>
      <c r="G404" s="2">
        <v>49.481700000000004</v>
      </c>
      <c r="H404" s="6">
        <f>1+_xlfn.COUNTIFS(A:A,A404,O:O,"&lt;"&amp;O404)</f>
        <v>6</v>
      </c>
      <c r="I404" s="2">
        <f>_xlfn.AVERAGEIF(A:A,A404,G:G)</f>
        <v>50.0189727272727</v>
      </c>
      <c r="J404" s="2">
        <f t="shared" si="56"/>
        <v>-0.5372727272726934</v>
      </c>
      <c r="K404" s="2">
        <f t="shared" si="57"/>
        <v>89.4627272727273</v>
      </c>
      <c r="L404" s="2">
        <f t="shared" si="58"/>
        <v>214.38289309911607</v>
      </c>
      <c r="M404" s="2">
        <f>SUMIF(A:A,A404,L:L)</f>
        <v>3206.571982731869</v>
      </c>
      <c r="N404" s="3">
        <f t="shared" si="59"/>
        <v>0.06685734617953924</v>
      </c>
      <c r="O404" s="7">
        <f t="shared" si="60"/>
        <v>14.957219470162517</v>
      </c>
      <c r="P404" s="3">
        <f t="shared" si="61"/>
        <v>0.06685734617953924</v>
      </c>
      <c r="Q404" s="3">
        <f>IF(ISNUMBER(P404),SUMIF(A:A,A404,P:P),"")</f>
        <v>0.8567682349714406</v>
      </c>
      <c r="R404" s="3">
        <f t="shared" si="62"/>
        <v>0.07803434283691418</v>
      </c>
      <c r="S404" s="8">
        <f t="shared" si="63"/>
        <v>12.814870525531607</v>
      </c>
    </row>
    <row r="405" spans="1:19" ht="15">
      <c r="A405" s="1">
        <v>55</v>
      </c>
      <c r="B405" s="5">
        <v>0.6437499999999999</v>
      </c>
      <c r="C405" s="1" t="s">
        <v>585</v>
      </c>
      <c r="D405" s="1">
        <v>4</v>
      </c>
      <c r="E405" s="1">
        <v>1</v>
      </c>
      <c r="F405" s="1" t="s">
        <v>608</v>
      </c>
      <c r="G405" s="2">
        <v>47.4187</v>
      </c>
      <c r="H405" s="6">
        <f>1+_xlfn.COUNTIFS(A:A,A405,O:O,"&lt;"&amp;O405)</f>
        <v>7</v>
      </c>
      <c r="I405" s="2">
        <f>_xlfn.AVERAGEIF(A:A,A405,G:G)</f>
        <v>50.0189727272727</v>
      </c>
      <c r="J405" s="2">
        <f t="shared" si="56"/>
        <v>-2.6002727272726958</v>
      </c>
      <c r="K405" s="2">
        <f t="shared" si="57"/>
        <v>87.3997272727273</v>
      </c>
      <c r="L405" s="2">
        <f t="shared" si="58"/>
        <v>189.42319451296865</v>
      </c>
      <c r="M405" s="2">
        <f>SUMIF(A:A,A405,L:L)</f>
        <v>3206.571982731869</v>
      </c>
      <c r="N405" s="3">
        <f t="shared" si="59"/>
        <v>0.05907342655429422</v>
      </c>
      <c r="O405" s="7">
        <f t="shared" si="60"/>
        <v>16.928085237799824</v>
      </c>
      <c r="P405" s="3">
        <f t="shared" si="61"/>
        <v>0.05907342655429422</v>
      </c>
      <c r="Q405" s="3">
        <f>IF(ISNUMBER(P405),SUMIF(A:A,A405,P:P),"")</f>
        <v>0.8567682349714406</v>
      </c>
      <c r="R405" s="3">
        <f t="shared" si="62"/>
        <v>0.06894913249936649</v>
      </c>
      <c r="S405" s="8">
        <f t="shared" si="63"/>
        <v>14.503445710635853</v>
      </c>
    </row>
    <row r="406" spans="1:19" ht="15">
      <c r="A406" s="1">
        <v>55</v>
      </c>
      <c r="B406" s="5">
        <v>0.6437499999999999</v>
      </c>
      <c r="C406" s="1" t="s">
        <v>585</v>
      </c>
      <c r="D406" s="1">
        <v>4</v>
      </c>
      <c r="E406" s="1">
        <v>6</v>
      </c>
      <c r="F406" s="1" t="s">
        <v>613</v>
      </c>
      <c r="G406" s="2">
        <v>43.0121</v>
      </c>
      <c r="H406" s="6">
        <f>1+_xlfn.COUNTIFS(A:A,A406,O:O,"&lt;"&amp;O406)</f>
        <v>8</v>
      </c>
      <c r="I406" s="2">
        <f>_xlfn.AVERAGEIF(A:A,A406,G:G)</f>
        <v>50.0189727272727</v>
      </c>
      <c r="J406" s="2">
        <f t="shared" si="56"/>
        <v>-7.0068727272727</v>
      </c>
      <c r="K406" s="2">
        <f t="shared" si="57"/>
        <v>82.99312727272729</v>
      </c>
      <c r="L406" s="2">
        <f t="shared" si="58"/>
        <v>145.41440567539988</v>
      </c>
      <c r="M406" s="2">
        <f>SUMIF(A:A,A406,L:L)</f>
        <v>3206.571982731869</v>
      </c>
      <c r="N406" s="3">
        <f t="shared" si="59"/>
        <v>0.045348866783122305</v>
      </c>
      <c r="O406" s="7">
        <f t="shared" si="60"/>
        <v>22.051267670754115</v>
      </c>
      <c r="P406" s="3">
        <f t="shared" si="61"/>
      </c>
      <c r="Q406" s="3">
        <f>IF(ISNUMBER(P406),SUMIF(A:A,A406,P:P),"")</f>
      </c>
      <c r="R406" s="3">
        <f t="shared" si="62"/>
      </c>
      <c r="S406" s="8">
        <f t="shared" si="63"/>
      </c>
    </row>
    <row r="407" spans="1:19" ht="15">
      <c r="A407" s="1">
        <v>55</v>
      </c>
      <c r="B407" s="5">
        <v>0.6437499999999999</v>
      </c>
      <c r="C407" s="1" t="s">
        <v>585</v>
      </c>
      <c r="D407" s="1">
        <v>4</v>
      </c>
      <c r="E407" s="1">
        <v>8</v>
      </c>
      <c r="F407" s="1" t="s">
        <v>615</v>
      </c>
      <c r="G407" s="2">
        <v>39.593333333333305</v>
      </c>
      <c r="H407" s="6">
        <f>1+_xlfn.COUNTIFS(A:A,A407,O:O,"&lt;"&amp;O407)</f>
        <v>10</v>
      </c>
      <c r="I407" s="2">
        <f>_xlfn.AVERAGEIF(A:A,A407,G:G)</f>
        <v>50.0189727272727</v>
      </c>
      <c r="J407" s="2">
        <f t="shared" si="56"/>
        <v>-10.425639393939392</v>
      </c>
      <c r="K407" s="2">
        <f t="shared" si="57"/>
        <v>79.57436060606061</v>
      </c>
      <c r="L407" s="2">
        <f t="shared" si="58"/>
        <v>118.44653014795838</v>
      </c>
      <c r="M407" s="2">
        <f>SUMIF(A:A,A407,L:L)</f>
        <v>3206.571982731869</v>
      </c>
      <c r="N407" s="3">
        <f t="shared" si="59"/>
        <v>0.03693867806050209</v>
      </c>
      <c r="O407" s="7">
        <f t="shared" si="60"/>
        <v>27.071894623897848</v>
      </c>
      <c r="P407" s="3">
        <f t="shared" si="61"/>
      </c>
      <c r="Q407" s="3">
        <f>IF(ISNUMBER(P407),SUMIF(A:A,A407,P:P),"")</f>
      </c>
      <c r="R407" s="3">
        <f t="shared" si="62"/>
      </c>
      <c r="S407" s="8">
        <f t="shared" si="63"/>
      </c>
    </row>
    <row r="408" spans="1:19" ht="15">
      <c r="A408" s="1">
        <v>55</v>
      </c>
      <c r="B408" s="5">
        <v>0.6437499999999999</v>
      </c>
      <c r="C408" s="1" t="s">
        <v>585</v>
      </c>
      <c r="D408" s="1">
        <v>4</v>
      </c>
      <c r="E408" s="1">
        <v>9</v>
      </c>
      <c r="F408" s="1" t="s">
        <v>616</v>
      </c>
      <c r="G408" s="2">
        <v>41.7482333333333</v>
      </c>
      <c r="H408" s="6">
        <f>1+_xlfn.COUNTIFS(A:A,A408,O:O,"&lt;"&amp;O408)</f>
        <v>9</v>
      </c>
      <c r="I408" s="2">
        <f>_xlfn.AVERAGEIF(A:A,A408,G:G)</f>
        <v>50.0189727272727</v>
      </c>
      <c r="J408" s="2">
        <f t="shared" si="56"/>
        <v>-8.270739393939394</v>
      </c>
      <c r="K408" s="2">
        <f t="shared" si="57"/>
        <v>81.7292606060606</v>
      </c>
      <c r="L408" s="2">
        <f t="shared" si="58"/>
        <v>134.79507151705428</v>
      </c>
      <c r="M408" s="2">
        <f>SUMIF(A:A,A408,L:L)</f>
        <v>3206.571982731869</v>
      </c>
      <c r="N408" s="3">
        <f t="shared" si="59"/>
        <v>0.04203712632772846</v>
      </c>
      <c r="O408" s="7">
        <f t="shared" si="60"/>
        <v>23.788495726464102</v>
      </c>
      <c r="P408" s="3">
        <f t="shared" si="61"/>
      </c>
      <c r="Q408" s="3">
        <f>IF(ISNUMBER(P408),SUMIF(A:A,A408,P:P),"")</f>
      </c>
      <c r="R408" s="3">
        <f t="shared" si="62"/>
      </c>
      <c r="S408" s="8">
        <f t="shared" si="63"/>
      </c>
    </row>
    <row r="409" spans="1:19" ht="15">
      <c r="A409" s="1">
        <v>55</v>
      </c>
      <c r="B409" s="5">
        <v>0.6437499999999999</v>
      </c>
      <c r="C409" s="1" t="s">
        <v>585</v>
      </c>
      <c r="D409" s="1">
        <v>4</v>
      </c>
      <c r="E409" s="1">
        <v>11</v>
      </c>
      <c r="F409" s="1" t="s">
        <v>618</v>
      </c>
      <c r="G409" s="2">
        <v>28.431299999999997</v>
      </c>
      <c r="H409" s="6">
        <f>1+_xlfn.COUNTIFS(A:A,A409,O:O,"&lt;"&amp;O409)</f>
        <v>11</v>
      </c>
      <c r="I409" s="2">
        <f>_xlfn.AVERAGEIF(A:A,A409,G:G)</f>
        <v>50.0189727272727</v>
      </c>
      <c r="J409" s="2">
        <f t="shared" si="56"/>
        <v>-21.5876727272727</v>
      </c>
      <c r="K409" s="2">
        <f t="shared" si="57"/>
        <v>68.4123272727273</v>
      </c>
      <c r="L409" s="2">
        <f t="shared" si="58"/>
        <v>60.62695743740049</v>
      </c>
      <c r="M409" s="2">
        <f>SUMIF(A:A,A409,L:L)</f>
        <v>3206.571982731869</v>
      </c>
      <c r="N409" s="3">
        <f t="shared" si="59"/>
        <v>0.018907093857206594</v>
      </c>
      <c r="O409" s="7">
        <f t="shared" si="60"/>
        <v>52.89020129441214</v>
      </c>
      <c r="P409" s="3">
        <f t="shared" si="61"/>
      </c>
      <c r="Q409" s="3">
        <f>IF(ISNUMBER(P409),SUMIF(A:A,A409,P:P),"")</f>
      </c>
      <c r="R409" s="3">
        <f t="shared" si="62"/>
      </c>
      <c r="S409" s="8">
        <f t="shared" si="63"/>
      </c>
    </row>
    <row r="410" spans="1:19" ht="15">
      <c r="A410" s="1">
        <v>9</v>
      </c>
      <c r="B410" s="5">
        <v>0.6465277777777778</v>
      </c>
      <c r="C410" s="1" t="s">
        <v>78</v>
      </c>
      <c r="D410" s="1">
        <v>5</v>
      </c>
      <c r="E410" s="1">
        <v>7</v>
      </c>
      <c r="F410" s="1" t="s">
        <v>107</v>
      </c>
      <c r="G410" s="2">
        <v>67.9087333333333</v>
      </c>
      <c r="H410" s="6">
        <f>1+_xlfn.COUNTIFS(A:A,A410,O:O,"&lt;"&amp;O410)</f>
        <v>1</v>
      </c>
      <c r="I410" s="2">
        <f>_xlfn.AVERAGEIF(A:A,A410,G:G)</f>
        <v>51.20741333333334</v>
      </c>
      <c r="J410" s="2">
        <f t="shared" si="56"/>
        <v>16.70131999999996</v>
      </c>
      <c r="K410" s="2">
        <f t="shared" si="57"/>
        <v>106.70131999999995</v>
      </c>
      <c r="L410" s="2">
        <f t="shared" si="58"/>
        <v>603.0976958868182</v>
      </c>
      <c r="M410" s="2">
        <f>SUMIF(A:A,A410,L:L)</f>
        <v>2740.000926105423</v>
      </c>
      <c r="N410" s="3">
        <f t="shared" si="59"/>
        <v>0.22010857373834833</v>
      </c>
      <c r="O410" s="7">
        <f t="shared" si="60"/>
        <v>4.543212392938129</v>
      </c>
      <c r="P410" s="3">
        <f t="shared" si="61"/>
        <v>0.22010857373834833</v>
      </c>
      <c r="Q410" s="3">
        <f>IF(ISNUMBER(P410),SUMIF(A:A,A410,P:P),"")</f>
        <v>0.9408482469621725</v>
      </c>
      <c r="R410" s="3">
        <f t="shared" si="62"/>
        <v>0.23394694569399346</v>
      </c>
      <c r="S410" s="8">
        <f t="shared" si="63"/>
        <v>4.274473415472655</v>
      </c>
    </row>
    <row r="411" spans="1:19" ht="15">
      <c r="A411" s="1">
        <v>9</v>
      </c>
      <c r="B411" s="5">
        <v>0.6465277777777778</v>
      </c>
      <c r="C411" s="1" t="s">
        <v>78</v>
      </c>
      <c r="D411" s="1">
        <v>5</v>
      </c>
      <c r="E411" s="1">
        <v>4</v>
      </c>
      <c r="F411" s="1" t="s">
        <v>105</v>
      </c>
      <c r="G411" s="2">
        <v>63.8860333333333</v>
      </c>
      <c r="H411" s="6">
        <f>1+_xlfn.COUNTIFS(A:A,A411,O:O,"&lt;"&amp;O411)</f>
        <v>2</v>
      </c>
      <c r="I411" s="2">
        <f>_xlfn.AVERAGEIF(A:A,A411,G:G)</f>
        <v>51.20741333333334</v>
      </c>
      <c r="J411" s="2">
        <f t="shared" si="56"/>
        <v>12.67861999999996</v>
      </c>
      <c r="K411" s="2">
        <f t="shared" si="57"/>
        <v>102.67861999999997</v>
      </c>
      <c r="L411" s="2">
        <f t="shared" si="58"/>
        <v>473.7677392392011</v>
      </c>
      <c r="M411" s="2">
        <f>SUMIF(A:A,A411,L:L)</f>
        <v>2740.000926105423</v>
      </c>
      <c r="N411" s="3">
        <f t="shared" si="59"/>
        <v>0.17290787558696344</v>
      </c>
      <c r="O411" s="7">
        <f t="shared" si="60"/>
        <v>5.783426559405348</v>
      </c>
      <c r="P411" s="3">
        <f t="shared" si="61"/>
        <v>0.17290787558696344</v>
      </c>
      <c r="Q411" s="3">
        <f>IF(ISNUMBER(P411),SUMIF(A:A,A411,P:P),"")</f>
        <v>0.9408482469621725</v>
      </c>
      <c r="R411" s="3">
        <f t="shared" si="62"/>
        <v>0.18377870835732696</v>
      </c>
      <c r="S411" s="8">
        <f t="shared" si="63"/>
        <v>5.441326739850991</v>
      </c>
    </row>
    <row r="412" spans="1:19" ht="15">
      <c r="A412" s="1">
        <v>9</v>
      </c>
      <c r="B412" s="5">
        <v>0.6465277777777778</v>
      </c>
      <c r="C412" s="1" t="s">
        <v>78</v>
      </c>
      <c r="D412" s="1">
        <v>5</v>
      </c>
      <c r="E412" s="1">
        <v>6</v>
      </c>
      <c r="F412" s="1" t="s">
        <v>106</v>
      </c>
      <c r="G412" s="2">
        <v>61.7864</v>
      </c>
      <c r="H412" s="6">
        <f>1+_xlfn.COUNTIFS(A:A,A412,O:O,"&lt;"&amp;O412)</f>
        <v>3</v>
      </c>
      <c r="I412" s="2">
        <f>_xlfn.AVERAGEIF(A:A,A412,G:G)</f>
        <v>51.20741333333334</v>
      </c>
      <c r="J412" s="2">
        <f t="shared" si="56"/>
        <v>10.578986666666658</v>
      </c>
      <c r="K412" s="2">
        <f t="shared" si="57"/>
        <v>100.57898666666665</v>
      </c>
      <c r="L412" s="2">
        <f t="shared" si="58"/>
        <v>417.689861916176</v>
      </c>
      <c r="M412" s="2">
        <f>SUMIF(A:A,A412,L:L)</f>
        <v>2740.000926105423</v>
      </c>
      <c r="N412" s="3">
        <f t="shared" si="59"/>
        <v>0.15244150391944256</v>
      </c>
      <c r="O412" s="7">
        <f t="shared" si="60"/>
        <v>6.55989329866785</v>
      </c>
      <c r="P412" s="3">
        <f t="shared" si="61"/>
        <v>0.15244150391944256</v>
      </c>
      <c r="Q412" s="3">
        <f>IF(ISNUMBER(P412),SUMIF(A:A,A412,P:P),"")</f>
        <v>0.9408482469621725</v>
      </c>
      <c r="R412" s="3">
        <f t="shared" si="62"/>
        <v>0.16202560233454052</v>
      </c>
      <c r="S412" s="8">
        <f t="shared" si="63"/>
        <v>6.17186411031055</v>
      </c>
    </row>
    <row r="413" spans="1:19" ht="15">
      <c r="A413" s="1">
        <v>9</v>
      </c>
      <c r="B413" s="5">
        <v>0.6465277777777778</v>
      </c>
      <c r="C413" s="1" t="s">
        <v>78</v>
      </c>
      <c r="D413" s="1">
        <v>5</v>
      </c>
      <c r="E413" s="1">
        <v>9</v>
      </c>
      <c r="F413" s="1" t="s">
        <v>109</v>
      </c>
      <c r="G413" s="2">
        <v>57.4205000000001</v>
      </c>
      <c r="H413" s="6">
        <f>1+_xlfn.COUNTIFS(A:A,A413,O:O,"&lt;"&amp;O413)</f>
        <v>4</v>
      </c>
      <c r="I413" s="2">
        <f>_xlfn.AVERAGEIF(A:A,A413,G:G)</f>
        <v>51.20741333333334</v>
      </c>
      <c r="J413" s="2">
        <f t="shared" si="56"/>
        <v>6.213086666666754</v>
      </c>
      <c r="K413" s="2">
        <f t="shared" si="57"/>
        <v>96.21308666666675</v>
      </c>
      <c r="L413" s="2">
        <f t="shared" si="58"/>
        <v>321.4317387553077</v>
      </c>
      <c r="M413" s="2">
        <f>SUMIF(A:A,A413,L:L)</f>
        <v>2740.000926105423</v>
      </c>
      <c r="N413" s="3">
        <f t="shared" si="59"/>
        <v>0.1173108139099003</v>
      </c>
      <c r="O413" s="7">
        <f t="shared" si="60"/>
        <v>8.524363327391477</v>
      </c>
      <c r="P413" s="3">
        <f t="shared" si="61"/>
        <v>0.1173108139099003</v>
      </c>
      <c r="Q413" s="3">
        <f>IF(ISNUMBER(P413),SUMIF(A:A,A413,P:P),"")</f>
        <v>0.9408482469621725</v>
      </c>
      <c r="R413" s="3">
        <f t="shared" si="62"/>
        <v>0.12468622255361109</v>
      </c>
      <c r="S413" s="8">
        <f t="shared" si="63"/>
        <v>8.020132293044902</v>
      </c>
    </row>
    <row r="414" spans="1:19" ht="15">
      <c r="A414" s="1">
        <v>9</v>
      </c>
      <c r="B414" s="5">
        <v>0.6465277777777778</v>
      </c>
      <c r="C414" s="1" t="s">
        <v>78</v>
      </c>
      <c r="D414" s="1">
        <v>5</v>
      </c>
      <c r="E414" s="1">
        <v>11</v>
      </c>
      <c r="F414" s="1" t="s">
        <v>111</v>
      </c>
      <c r="G414" s="2">
        <v>51.0025</v>
      </c>
      <c r="H414" s="6">
        <f>1+_xlfn.COUNTIFS(A:A,A414,O:O,"&lt;"&amp;O414)</f>
        <v>5</v>
      </c>
      <c r="I414" s="2">
        <f>_xlfn.AVERAGEIF(A:A,A414,G:G)</f>
        <v>51.20741333333334</v>
      </c>
      <c r="J414" s="2">
        <f t="shared" si="56"/>
        <v>-0.20491333333334438</v>
      </c>
      <c r="K414" s="2">
        <f t="shared" si="57"/>
        <v>89.79508666666666</v>
      </c>
      <c r="L414" s="2">
        <f t="shared" si="58"/>
        <v>218.70093435778443</v>
      </c>
      <c r="M414" s="2">
        <f>SUMIF(A:A,A414,L:L)</f>
        <v>2740.000926105423</v>
      </c>
      <c r="N414" s="3">
        <f t="shared" si="59"/>
        <v>0.07981783227666318</v>
      </c>
      <c r="O414" s="7">
        <f t="shared" si="60"/>
        <v>12.528528669305594</v>
      </c>
      <c r="P414" s="3">
        <f t="shared" si="61"/>
        <v>0.07981783227666318</v>
      </c>
      <c r="Q414" s="3">
        <f>IF(ISNUMBER(P414),SUMIF(A:A,A414,P:P),"")</f>
        <v>0.9408482469621725</v>
      </c>
      <c r="R414" s="3">
        <f t="shared" si="62"/>
        <v>0.08483603230848377</v>
      </c>
      <c r="S414" s="8">
        <f t="shared" si="63"/>
        <v>11.787444235531487</v>
      </c>
    </row>
    <row r="415" spans="1:19" ht="15">
      <c r="A415" s="1">
        <v>9</v>
      </c>
      <c r="B415" s="5">
        <v>0.6465277777777778</v>
      </c>
      <c r="C415" s="1" t="s">
        <v>78</v>
      </c>
      <c r="D415" s="1">
        <v>5</v>
      </c>
      <c r="E415" s="1">
        <v>8</v>
      </c>
      <c r="F415" s="1" t="s">
        <v>108</v>
      </c>
      <c r="G415" s="2">
        <v>48.883700000000005</v>
      </c>
      <c r="H415" s="6">
        <f>1+_xlfn.COUNTIFS(A:A,A415,O:O,"&lt;"&amp;O415)</f>
        <v>6</v>
      </c>
      <c r="I415" s="2">
        <f>_xlfn.AVERAGEIF(A:A,A415,G:G)</f>
        <v>51.20741333333334</v>
      </c>
      <c r="J415" s="2">
        <f t="shared" si="56"/>
        <v>-2.3237133333333375</v>
      </c>
      <c r="K415" s="2">
        <f t="shared" si="57"/>
        <v>87.67628666666667</v>
      </c>
      <c r="L415" s="2">
        <f t="shared" si="58"/>
        <v>192.5926236837438</v>
      </c>
      <c r="M415" s="2">
        <f>SUMIF(A:A,A415,L:L)</f>
        <v>2740.000926105423</v>
      </c>
      <c r="N415" s="3">
        <f t="shared" si="59"/>
        <v>0.07028925495930059</v>
      </c>
      <c r="O415" s="7">
        <f t="shared" si="60"/>
        <v>14.226925588826164</v>
      </c>
      <c r="P415" s="3">
        <f t="shared" si="61"/>
        <v>0.07028925495930059</v>
      </c>
      <c r="Q415" s="3">
        <f>IF(ISNUMBER(P415),SUMIF(A:A,A415,P:P),"")</f>
        <v>0.9408482469621725</v>
      </c>
      <c r="R415" s="3">
        <f t="shared" si="62"/>
        <v>0.07470838701804651</v>
      </c>
      <c r="S415" s="8">
        <f t="shared" si="63"/>
        <v>13.385377999908373</v>
      </c>
    </row>
    <row r="416" spans="1:19" ht="15">
      <c r="A416" s="1">
        <v>9</v>
      </c>
      <c r="B416" s="5">
        <v>0.6465277777777778</v>
      </c>
      <c r="C416" s="1" t="s">
        <v>78</v>
      </c>
      <c r="D416" s="1">
        <v>5</v>
      </c>
      <c r="E416" s="1">
        <v>1</v>
      </c>
      <c r="F416" s="1" t="s">
        <v>103</v>
      </c>
      <c r="G416" s="2">
        <v>47.5637</v>
      </c>
      <c r="H416" s="6">
        <f>1+_xlfn.COUNTIFS(A:A,A416,O:O,"&lt;"&amp;O416)</f>
        <v>7</v>
      </c>
      <c r="I416" s="2">
        <f>_xlfn.AVERAGEIF(A:A,A416,G:G)</f>
        <v>51.20741333333334</v>
      </c>
      <c r="J416" s="2">
        <f t="shared" si="56"/>
        <v>-3.643713333333345</v>
      </c>
      <c r="K416" s="2">
        <f t="shared" si="57"/>
        <v>86.35628666666665</v>
      </c>
      <c r="L416" s="2">
        <f t="shared" si="58"/>
        <v>177.92768434174818</v>
      </c>
      <c r="M416" s="2">
        <f>SUMIF(A:A,A416,L:L)</f>
        <v>2740.000926105423</v>
      </c>
      <c r="N416" s="3">
        <f t="shared" si="59"/>
        <v>0.06493708912524007</v>
      </c>
      <c r="O416" s="7">
        <f t="shared" si="60"/>
        <v>15.399519958022188</v>
      </c>
      <c r="P416" s="3">
        <f t="shared" si="61"/>
        <v>0.06493708912524007</v>
      </c>
      <c r="Q416" s="3">
        <f>IF(ISNUMBER(P416),SUMIF(A:A,A416,P:P),"")</f>
        <v>0.9408482469621725</v>
      </c>
      <c r="R416" s="3">
        <f t="shared" si="62"/>
        <v>0.06901972696968942</v>
      </c>
      <c r="S416" s="8">
        <f t="shared" si="63"/>
        <v>14.488611356564164</v>
      </c>
    </row>
    <row r="417" spans="1:19" ht="15">
      <c r="A417" s="1">
        <v>9</v>
      </c>
      <c r="B417" s="5">
        <v>0.6465277777777778</v>
      </c>
      <c r="C417" s="1" t="s">
        <v>78</v>
      </c>
      <c r="D417" s="1">
        <v>5</v>
      </c>
      <c r="E417" s="1">
        <v>10</v>
      </c>
      <c r="F417" s="1" t="s">
        <v>110</v>
      </c>
      <c r="G417" s="2">
        <v>47.0683</v>
      </c>
      <c r="H417" s="6">
        <f>1+_xlfn.COUNTIFS(A:A,A417,O:O,"&lt;"&amp;O417)</f>
        <v>8</v>
      </c>
      <c r="I417" s="2">
        <f>_xlfn.AVERAGEIF(A:A,A417,G:G)</f>
        <v>51.20741333333334</v>
      </c>
      <c r="J417" s="2">
        <f t="shared" si="56"/>
        <v>-4.139113333333341</v>
      </c>
      <c r="K417" s="2">
        <f t="shared" si="57"/>
        <v>85.86088666666666</v>
      </c>
      <c r="L417" s="2">
        <f t="shared" si="58"/>
        <v>172.71678982023684</v>
      </c>
      <c r="M417" s="2">
        <f>SUMIF(A:A,A417,L:L)</f>
        <v>2740.000926105423</v>
      </c>
      <c r="N417" s="3">
        <f t="shared" si="59"/>
        <v>0.06303530344631404</v>
      </c>
      <c r="O417" s="7">
        <f t="shared" si="60"/>
        <v>15.864126058371097</v>
      </c>
      <c r="P417" s="3">
        <f t="shared" si="61"/>
        <v>0.06303530344631404</v>
      </c>
      <c r="Q417" s="3">
        <f>IF(ISNUMBER(P417),SUMIF(A:A,A417,P:P),"")</f>
        <v>0.9408482469621725</v>
      </c>
      <c r="R417" s="3">
        <f t="shared" si="62"/>
        <v>0.06699837476430821</v>
      </c>
      <c r="S417" s="8">
        <f t="shared" si="63"/>
        <v>14.925735191605366</v>
      </c>
    </row>
    <row r="418" spans="1:19" ht="15">
      <c r="A418" s="1">
        <v>9</v>
      </c>
      <c r="B418" s="5">
        <v>0.6465277777777778</v>
      </c>
      <c r="C418" s="1" t="s">
        <v>78</v>
      </c>
      <c r="D418" s="1">
        <v>5</v>
      </c>
      <c r="E418" s="1">
        <v>2</v>
      </c>
      <c r="F418" s="1" t="s">
        <v>104</v>
      </c>
      <c r="G418" s="2">
        <v>39.62</v>
      </c>
      <c r="H418" s="6">
        <f>1+_xlfn.COUNTIFS(A:A,A418,O:O,"&lt;"&amp;O418)</f>
        <v>9</v>
      </c>
      <c r="I418" s="2">
        <f>_xlfn.AVERAGEIF(A:A,A418,G:G)</f>
        <v>51.20741333333334</v>
      </c>
      <c r="J418" s="2">
        <f t="shared" si="56"/>
        <v>-11.587413333333345</v>
      </c>
      <c r="K418" s="2">
        <f t="shared" si="57"/>
        <v>78.41258666666666</v>
      </c>
      <c r="L418" s="2">
        <f t="shared" si="58"/>
        <v>110.47123827796413</v>
      </c>
      <c r="M418" s="2">
        <f>SUMIF(A:A,A418,L:L)</f>
        <v>2740.000926105423</v>
      </c>
      <c r="N418" s="3">
        <f t="shared" si="59"/>
        <v>0.04031795654718465</v>
      </c>
      <c r="O418" s="7">
        <f t="shared" si="60"/>
        <v>24.80284433140074</v>
      </c>
      <c r="P418" s="3">
        <f t="shared" si="61"/>
      </c>
      <c r="Q418" s="3">
        <f>IF(ISNUMBER(P418),SUMIF(A:A,A418,P:P),"")</f>
      </c>
      <c r="R418" s="3">
        <f t="shared" si="62"/>
      </c>
      <c r="S418" s="8">
        <f t="shared" si="63"/>
      </c>
    </row>
    <row r="419" spans="1:19" ht="15">
      <c r="A419" s="1">
        <v>9</v>
      </c>
      <c r="B419" s="5">
        <v>0.6465277777777778</v>
      </c>
      <c r="C419" s="1" t="s">
        <v>78</v>
      </c>
      <c r="D419" s="1">
        <v>5</v>
      </c>
      <c r="E419" s="1">
        <v>12</v>
      </c>
      <c r="F419" s="1" t="s">
        <v>112</v>
      </c>
      <c r="G419" s="2">
        <v>26.9342666666667</v>
      </c>
      <c r="H419" s="6">
        <f>1+_xlfn.COUNTIFS(A:A,A419,O:O,"&lt;"&amp;O419)</f>
        <v>10</v>
      </c>
      <c r="I419" s="2">
        <f>_xlfn.AVERAGEIF(A:A,A419,G:G)</f>
        <v>51.20741333333334</v>
      </c>
      <c r="J419" s="2">
        <f t="shared" si="56"/>
        <v>-24.27314666666664</v>
      </c>
      <c r="K419" s="2">
        <f t="shared" si="57"/>
        <v>65.72685333333337</v>
      </c>
      <c r="L419" s="2">
        <f t="shared" si="58"/>
        <v>51.604619826441905</v>
      </c>
      <c r="M419" s="2">
        <f>SUMIF(A:A,A419,L:L)</f>
        <v>2740.000926105423</v>
      </c>
      <c r="N419" s="3">
        <f t="shared" si="59"/>
        <v>0.018833796490642644</v>
      </c>
      <c r="O419" s="7">
        <f t="shared" si="60"/>
        <v>53.09603937245677</v>
      </c>
      <c r="P419" s="3">
        <f t="shared" si="61"/>
      </c>
      <c r="Q419" s="3">
        <f>IF(ISNUMBER(P419),SUMIF(A:A,A419,P:P),"")</f>
      </c>
      <c r="R419" s="3">
        <f t="shared" si="62"/>
      </c>
      <c r="S419" s="8">
        <f t="shared" si="63"/>
      </c>
    </row>
    <row r="420" spans="1:19" ht="15">
      <c r="A420" s="1">
        <v>49</v>
      </c>
      <c r="B420" s="5">
        <v>0.6493055555555556</v>
      </c>
      <c r="C420" s="1" t="s">
        <v>482</v>
      </c>
      <c r="D420" s="1">
        <v>7</v>
      </c>
      <c r="E420" s="1">
        <v>5</v>
      </c>
      <c r="F420" s="1" t="s">
        <v>548</v>
      </c>
      <c r="G420" s="2">
        <v>68.9121</v>
      </c>
      <c r="H420" s="6">
        <f>1+_xlfn.COUNTIFS(A:A,A420,O:O,"&lt;"&amp;O420)</f>
        <v>1</v>
      </c>
      <c r="I420" s="2">
        <f>_xlfn.AVERAGEIF(A:A,A420,G:G)</f>
        <v>51.10862777777778</v>
      </c>
      <c r="J420" s="2">
        <f t="shared" si="56"/>
        <v>17.80347222222222</v>
      </c>
      <c r="K420" s="2">
        <f t="shared" si="57"/>
        <v>107.80347222222221</v>
      </c>
      <c r="L420" s="2">
        <f t="shared" si="58"/>
        <v>644.328270692917</v>
      </c>
      <c r="M420" s="2">
        <f>SUMIF(A:A,A420,L:L)</f>
        <v>3454.2042385911236</v>
      </c>
      <c r="N420" s="3">
        <f t="shared" si="59"/>
        <v>0.18653450293828633</v>
      </c>
      <c r="O420" s="7">
        <f t="shared" si="60"/>
        <v>5.360938508683529</v>
      </c>
      <c r="P420" s="3">
        <f t="shared" si="61"/>
        <v>0.18653450293828633</v>
      </c>
      <c r="Q420" s="3">
        <f>IF(ISNUMBER(P420),SUMIF(A:A,A420,P:P),"")</f>
        <v>0.8565018301113284</v>
      </c>
      <c r="R420" s="3">
        <f t="shared" si="62"/>
        <v>0.2177864616051556</v>
      </c>
      <c r="S420" s="8">
        <f t="shared" si="63"/>
        <v>4.591653643801738</v>
      </c>
    </row>
    <row r="421" spans="1:19" ht="15">
      <c r="A421" s="1">
        <v>49</v>
      </c>
      <c r="B421" s="5">
        <v>0.6493055555555556</v>
      </c>
      <c r="C421" s="1" t="s">
        <v>482</v>
      </c>
      <c r="D421" s="1">
        <v>7</v>
      </c>
      <c r="E421" s="1">
        <v>4</v>
      </c>
      <c r="F421" s="1" t="s">
        <v>547</v>
      </c>
      <c r="G421" s="2">
        <v>66.6539333333333</v>
      </c>
      <c r="H421" s="6">
        <f>1+_xlfn.COUNTIFS(A:A,A421,O:O,"&lt;"&amp;O421)</f>
        <v>2</v>
      </c>
      <c r="I421" s="2">
        <f>_xlfn.AVERAGEIF(A:A,A421,G:G)</f>
        <v>51.10862777777778</v>
      </c>
      <c r="J421" s="2">
        <f t="shared" si="56"/>
        <v>15.545305555555522</v>
      </c>
      <c r="K421" s="2">
        <f t="shared" si="57"/>
        <v>105.54530555555553</v>
      </c>
      <c r="L421" s="2">
        <f t="shared" si="58"/>
        <v>562.6840796945276</v>
      </c>
      <c r="M421" s="2">
        <f>SUMIF(A:A,A421,L:L)</f>
        <v>3454.2042385911236</v>
      </c>
      <c r="N421" s="3">
        <f t="shared" si="59"/>
        <v>0.1628983235583172</v>
      </c>
      <c r="O421" s="7">
        <f t="shared" si="60"/>
        <v>6.1387985963035545</v>
      </c>
      <c r="P421" s="3">
        <f t="shared" si="61"/>
        <v>0.1628983235583172</v>
      </c>
      <c r="Q421" s="3">
        <f>IF(ISNUMBER(P421),SUMIF(A:A,A421,P:P),"")</f>
        <v>0.8565018301113284</v>
      </c>
      <c r="R421" s="3">
        <f t="shared" si="62"/>
        <v>0.19019028078100386</v>
      </c>
      <c r="S421" s="8">
        <f t="shared" si="63"/>
        <v>5.257892232418849</v>
      </c>
    </row>
    <row r="422" spans="1:19" ht="15">
      <c r="A422" s="1">
        <v>49</v>
      </c>
      <c r="B422" s="5">
        <v>0.6493055555555556</v>
      </c>
      <c r="C422" s="1" t="s">
        <v>482</v>
      </c>
      <c r="D422" s="1">
        <v>7</v>
      </c>
      <c r="E422" s="1">
        <v>11</v>
      </c>
      <c r="F422" s="1" t="s">
        <v>545</v>
      </c>
      <c r="G422" s="2">
        <v>64.3194333333334</v>
      </c>
      <c r="H422" s="6">
        <f>1+_xlfn.COUNTIFS(A:A,A422,O:O,"&lt;"&amp;O422)</f>
        <v>3</v>
      </c>
      <c r="I422" s="2">
        <f>_xlfn.AVERAGEIF(A:A,A422,G:G)</f>
        <v>51.10862777777778</v>
      </c>
      <c r="J422" s="2">
        <f t="shared" si="56"/>
        <v>13.210805555555616</v>
      </c>
      <c r="K422" s="2">
        <f t="shared" si="57"/>
        <v>103.21080555555562</v>
      </c>
      <c r="L422" s="2">
        <f t="shared" si="58"/>
        <v>489.13979762598393</v>
      </c>
      <c r="M422" s="2">
        <f>SUMIF(A:A,A422,L:L)</f>
        <v>3454.2042385911236</v>
      </c>
      <c r="N422" s="3">
        <f t="shared" si="59"/>
        <v>0.14160708627509844</v>
      </c>
      <c r="O422" s="7">
        <f t="shared" si="60"/>
        <v>7.061793490032778</v>
      </c>
      <c r="P422" s="3">
        <f t="shared" si="61"/>
        <v>0.14160708627509844</v>
      </c>
      <c r="Q422" s="3">
        <f>IF(ISNUMBER(P422),SUMIF(A:A,A422,P:P),"")</f>
        <v>0.8565018301113284</v>
      </c>
      <c r="R422" s="3">
        <f t="shared" si="62"/>
        <v>0.16533191325077765</v>
      </c>
      <c r="S422" s="8">
        <f t="shared" si="63"/>
        <v>6.048439048081339</v>
      </c>
    </row>
    <row r="423" spans="1:19" ht="15">
      <c r="A423" s="1">
        <v>49</v>
      </c>
      <c r="B423" s="5">
        <v>0.6493055555555556</v>
      </c>
      <c r="C423" s="1" t="s">
        <v>482</v>
      </c>
      <c r="D423" s="1">
        <v>7</v>
      </c>
      <c r="E423" s="1">
        <v>3</v>
      </c>
      <c r="F423" s="1" t="s">
        <v>546</v>
      </c>
      <c r="G423" s="2">
        <v>63.66746666666659</v>
      </c>
      <c r="H423" s="6">
        <f>1+_xlfn.COUNTIFS(A:A,A423,O:O,"&lt;"&amp;O423)</f>
        <v>4</v>
      </c>
      <c r="I423" s="2">
        <f>_xlfn.AVERAGEIF(A:A,A423,G:G)</f>
        <v>51.10862777777778</v>
      </c>
      <c r="J423" s="2">
        <f t="shared" si="56"/>
        <v>12.558838888888815</v>
      </c>
      <c r="K423" s="2">
        <f t="shared" si="57"/>
        <v>102.55883888888881</v>
      </c>
      <c r="L423" s="2">
        <f t="shared" si="58"/>
        <v>470.375039708931</v>
      </c>
      <c r="M423" s="2">
        <f>SUMIF(A:A,A423,L:L)</f>
        <v>3454.2042385911236</v>
      </c>
      <c r="N423" s="3">
        <f t="shared" si="59"/>
        <v>0.13617464608890187</v>
      </c>
      <c r="O423" s="7">
        <f t="shared" si="60"/>
        <v>7.343510915733522</v>
      </c>
      <c r="P423" s="3">
        <f t="shared" si="61"/>
        <v>0.13617464608890187</v>
      </c>
      <c r="Q423" s="3">
        <f>IF(ISNUMBER(P423),SUMIF(A:A,A423,P:P),"")</f>
        <v>0.8565018301113284</v>
      </c>
      <c r="R423" s="3">
        <f t="shared" si="62"/>
        <v>0.15898932296642243</v>
      </c>
      <c r="S423" s="8">
        <f t="shared" si="63"/>
        <v>6.2897305387682785</v>
      </c>
    </row>
    <row r="424" spans="1:19" ht="15">
      <c r="A424" s="1">
        <v>49</v>
      </c>
      <c r="B424" s="5">
        <v>0.6493055555555556</v>
      </c>
      <c r="C424" s="1" t="s">
        <v>482</v>
      </c>
      <c r="D424" s="1">
        <v>7</v>
      </c>
      <c r="E424" s="1">
        <v>1</v>
      </c>
      <c r="F424" s="1" t="s">
        <v>457</v>
      </c>
      <c r="G424" s="2">
        <v>56.3052000000001</v>
      </c>
      <c r="H424" s="6">
        <f>1+_xlfn.COUNTIFS(A:A,A424,O:O,"&lt;"&amp;O424)</f>
        <v>5</v>
      </c>
      <c r="I424" s="2">
        <f>_xlfn.AVERAGEIF(A:A,A424,G:G)</f>
        <v>51.10862777777778</v>
      </c>
      <c r="J424" s="2">
        <f t="shared" si="56"/>
        <v>5.196572222222322</v>
      </c>
      <c r="K424" s="2">
        <f t="shared" si="57"/>
        <v>95.19657222222233</v>
      </c>
      <c r="L424" s="2">
        <f t="shared" si="58"/>
        <v>302.41321185066005</v>
      </c>
      <c r="M424" s="2">
        <f>SUMIF(A:A,A424,L:L)</f>
        <v>3454.2042385911236</v>
      </c>
      <c r="N424" s="3">
        <f t="shared" si="59"/>
        <v>0.08754931410020103</v>
      </c>
      <c r="O424" s="7">
        <f t="shared" si="60"/>
        <v>11.422134031289959</v>
      </c>
      <c r="P424" s="3">
        <f t="shared" si="61"/>
        <v>0.08754931410020103</v>
      </c>
      <c r="Q424" s="3">
        <f>IF(ISNUMBER(P424),SUMIF(A:A,A424,P:P),"")</f>
        <v>0.8565018301113284</v>
      </c>
      <c r="R424" s="3">
        <f t="shared" si="62"/>
        <v>0.10221731118638865</v>
      </c>
      <c r="S424" s="8">
        <f t="shared" si="63"/>
        <v>9.783078701576734</v>
      </c>
    </row>
    <row r="425" spans="1:19" ht="15">
      <c r="A425" s="1">
        <v>49</v>
      </c>
      <c r="B425" s="5">
        <v>0.6493055555555556</v>
      </c>
      <c r="C425" s="1" t="s">
        <v>482</v>
      </c>
      <c r="D425" s="1">
        <v>7</v>
      </c>
      <c r="E425" s="1">
        <v>12</v>
      </c>
      <c r="F425" s="1" t="s">
        <v>553</v>
      </c>
      <c r="G425" s="2">
        <v>54.557766666666694</v>
      </c>
      <c r="H425" s="6">
        <f>1+_xlfn.COUNTIFS(A:A,A425,O:O,"&lt;"&amp;O425)</f>
        <v>6</v>
      </c>
      <c r="I425" s="2">
        <f>_xlfn.AVERAGEIF(A:A,A425,G:G)</f>
        <v>51.10862777777778</v>
      </c>
      <c r="J425" s="2">
        <f t="shared" si="56"/>
        <v>3.4491388888889176</v>
      </c>
      <c r="K425" s="2">
        <f t="shared" si="57"/>
        <v>93.44913888888891</v>
      </c>
      <c r="L425" s="2">
        <f t="shared" si="58"/>
        <v>272.3119633966768</v>
      </c>
      <c r="M425" s="2">
        <f>SUMIF(A:A,A425,L:L)</f>
        <v>3454.2042385911236</v>
      </c>
      <c r="N425" s="3">
        <f t="shared" si="59"/>
        <v>0.07883493406508744</v>
      </c>
      <c r="O425" s="7">
        <f t="shared" si="60"/>
        <v>12.68473186232874</v>
      </c>
      <c r="P425" s="3">
        <f t="shared" si="61"/>
        <v>0.07883493406508744</v>
      </c>
      <c r="Q425" s="3">
        <f>IF(ISNUMBER(P425),SUMIF(A:A,A425,P:P),"")</f>
        <v>0.8565018301113284</v>
      </c>
      <c r="R425" s="3">
        <f t="shared" si="62"/>
        <v>0.09204292541306124</v>
      </c>
      <c r="S425" s="8">
        <f t="shared" si="63"/>
        <v>10.864496054556044</v>
      </c>
    </row>
    <row r="426" spans="1:19" ht="15">
      <c r="A426" s="1">
        <v>49</v>
      </c>
      <c r="B426" s="5">
        <v>0.6493055555555556</v>
      </c>
      <c r="C426" s="1" t="s">
        <v>482</v>
      </c>
      <c r="D426" s="1">
        <v>7</v>
      </c>
      <c r="E426" s="1">
        <v>6</v>
      </c>
      <c r="F426" s="1" t="s">
        <v>549</v>
      </c>
      <c r="G426" s="2">
        <v>50.7950666666666</v>
      </c>
      <c r="H426" s="6">
        <f>1+_xlfn.COUNTIFS(A:A,A426,O:O,"&lt;"&amp;O426)</f>
        <v>7</v>
      </c>
      <c r="I426" s="2">
        <f>_xlfn.AVERAGEIF(A:A,A426,G:G)</f>
        <v>51.10862777777778</v>
      </c>
      <c r="J426" s="2">
        <f t="shared" si="56"/>
        <v>-0.3135611111111771</v>
      </c>
      <c r="K426" s="2">
        <f t="shared" si="57"/>
        <v>89.68643888888883</v>
      </c>
      <c r="L426" s="2">
        <f t="shared" si="58"/>
        <v>217.2798889619086</v>
      </c>
      <c r="M426" s="2">
        <f>SUMIF(A:A,A426,L:L)</f>
        <v>3454.2042385911236</v>
      </c>
      <c r="N426" s="3">
        <f t="shared" si="59"/>
        <v>0.06290302308543608</v>
      </c>
      <c r="O426" s="7">
        <f t="shared" si="60"/>
        <v>15.89748713097272</v>
      </c>
      <c r="P426" s="3">
        <f t="shared" si="61"/>
        <v>0.06290302308543608</v>
      </c>
      <c r="Q426" s="3">
        <f>IF(ISNUMBER(P426),SUMIF(A:A,A426,P:P),"")</f>
        <v>0.8565018301113284</v>
      </c>
      <c r="R426" s="3">
        <f t="shared" si="62"/>
        <v>0.0734417847971906</v>
      </c>
      <c r="S426" s="8">
        <f t="shared" si="63"/>
        <v>13.616226821849425</v>
      </c>
    </row>
    <row r="427" spans="1:19" ht="15">
      <c r="A427" s="1">
        <v>49</v>
      </c>
      <c r="B427" s="5">
        <v>0.6493055555555556</v>
      </c>
      <c r="C427" s="1" t="s">
        <v>482</v>
      </c>
      <c r="D427" s="1">
        <v>7</v>
      </c>
      <c r="E427" s="1">
        <v>8</v>
      </c>
      <c r="F427" s="1" t="s">
        <v>550</v>
      </c>
      <c r="G427" s="2">
        <v>35.4673</v>
      </c>
      <c r="H427" s="6">
        <f>1+_xlfn.COUNTIFS(A:A,A427,O:O,"&lt;"&amp;O427)</f>
        <v>12</v>
      </c>
      <c r="I427" s="2">
        <f>_xlfn.AVERAGEIF(A:A,A427,G:G)</f>
        <v>51.10862777777778</v>
      </c>
      <c r="J427" s="2">
        <f t="shared" si="56"/>
        <v>-15.641327777777775</v>
      </c>
      <c r="K427" s="2">
        <f t="shared" si="57"/>
        <v>74.35867222222222</v>
      </c>
      <c r="L427" s="2">
        <f t="shared" si="58"/>
        <v>86.619098944195</v>
      </c>
      <c r="M427" s="2">
        <f>SUMIF(A:A,A427,L:L)</f>
        <v>3454.2042385911236</v>
      </c>
      <c r="N427" s="3">
        <f t="shared" si="59"/>
        <v>0.025076426569242062</v>
      </c>
      <c r="O427" s="7">
        <f t="shared" si="60"/>
        <v>39.878090175199354</v>
      </c>
      <c r="P427" s="3">
        <f t="shared" si="61"/>
      </c>
      <c r="Q427" s="3">
        <f>IF(ISNUMBER(P427),SUMIF(A:A,A427,P:P),"")</f>
      </c>
      <c r="R427" s="3">
        <f t="shared" si="62"/>
      </c>
      <c r="S427" s="8">
        <f t="shared" si="63"/>
      </c>
    </row>
    <row r="428" spans="1:19" ht="15">
      <c r="A428" s="1">
        <v>49</v>
      </c>
      <c r="B428" s="5">
        <v>0.6493055555555556</v>
      </c>
      <c r="C428" s="1" t="s">
        <v>482</v>
      </c>
      <c r="D428" s="1">
        <v>7</v>
      </c>
      <c r="E428" s="1">
        <v>9</v>
      </c>
      <c r="F428" s="1" t="s">
        <v>551</v>
      </c>
      <c r="G428" s="2">
        <v>36.2284666666667</v>
      </c>
      <c r="H428" s="6">
        <f>1+_xlfn.COUNTIFS(A:A,A428,O:O,"&lt;"&amp;O428)</f>
        <v>11</v>
      </c>
      <c r="I428" s="2">
        <f>_xlfn.AVERAGEIF(A:A,A428,G:G)</f>
        <v>51.10862777777778</v>
      </c>
      <c r="J428" s="2">
        <f t="shared" si="56"/>
        <v>-14.880161111111079</v>
      </c>
      <c r="K428" s="2">
        <f t="shared" si="57"/>
        <v>75.11983888888892</v>
      </c>
      <c r="L428" s="2">
        <f t="shared" si="58"/>
        <v>90.66671705064121</v>
      </c>
      <c r="M428" s="2">
        <f>SUMIF(A:A,A428,L:L)</f>
        <v>3454.2042385911236</v>
      </c>
      <c r="N428" s="3">
        <f t="shared" si="59"/>
        <v>0.026248221236513134</v>
      </c>
      <c r="O428" s="7">
        <f t="shared" si="60"/>
        <v>38.09781969564205</v>
      </c>
      <c r="P428" s="3">
        <f t="shared" si="61"/>
      </c>
      <c r="Q428" s="3">
        <f>IF(ISNUMBER(P428),SUMIF(A:A,A428,P:P),"")</f>
      </c>
      <c r="R428" s="3">
        <f t="shared" si="62"/>
      </c>
      <c r="S428" s="8">
        <f t="shared" si="63"/>
      </c>
    </row>
    <row r="429" spans="1:19" ht="15">
      <c r="A429" s="1">
        <v>49</v>
      </c>
      <c r="B429" s="5">
        <v>0.6493055555555556</v>
      </c>
      <c r="C429" s="1" t="s">
        <v>482</v>
      </c>
      <c r="D429" s="1">
        <v>7</v>
      </c>
      <c r="E429" s="1">
        <v>10</v>
      </c>
      <c r="F429" s="1" t="s">
        <v>552</v>
      </c>
      <c r="G429" s="2">
        <v>38.234</v>
      </c>
      <c r="H429" s="6">
        <f>1+_xlfn.COUNTIFS(A:A,A429,O:O,"&lt;"&amp;O429)</f>
        <v>9</v>
      </c>
      <c r="I429" s="2">
        <f>_xlfn.AVERAGEIF(A:A,A429,G:G)</f>
        <v>51.10862777777778</v>
      </c>
      <c r="J429" s="2">
        <f t="shared" si="56"/>
        <v>-12.874627777777775</v>
      </c>
      <c r="K429" s="2">
        <f t="shared" si="57"/>
        <v>77.12537222222223</v>
      </c>
      <c r="L429" s="2">
        <f t="shared" si="58"/>
        <v>102.26038282958476</v>
      </c>
      <c r="M429" s="2">
        <f>SUMIF(A:A,A429,L:L)</f>
        <v>3454.2042385911236</v>
      </c>
      <c r="N429" s="3">
        <f t="shared" si="59"/>
        <v>0.029604613904154666</v>
      </c>
      <c r="O429" s="7">
        <f t="shared" si="60"/>
        <v>33.778518552463254</v>
      </c>
      <c r="P429" s="3">
        <f t="shared" si="61"/>
      </c>
      <c r="Q429" s="3">
        <f>IF(ISNUMBER(P429),SUMIF(A:A,A429,P:P),"")</f>
      </c>
      <c r="R429" s="3">
        <f t="shared" si="62"/>
      </c>
      <c r="S429" s="8">
        <f t="shared" si="63"/>
      </c>
    </row>
    <row r="430" spans="1:19" ht="15">
      <c r="A430" s="1">
        <v>49</v>
      </c>
      <c r="B430" s="5">
        <v>0.6493055555555556</v>
      </c>
      <c r="C430" s="1" t="s">
        <v>482</v>
      </c>
      <c r="D430" s="1">
        <v>7</v>
      </c>
      <c r="E430" s="1">
        <v>13</v>
      </c>
      <c r="F430" s="1" t="s">
        <v>554</v>
      </c>
      <c r="G430" s="2">
        <v>40.6365666666667</v>
      </c>
      <c r="H430" s="6">
        <f>1+_xlfn.COUNTIFS(A:A,A430,O:O,"&lt;"&amp;O430)</f>
        <v>8</v>
      </c>
      <c r="I430" s="2">
        <f>_xlfn.AVERAGEIF(A:A,A430,G:G)</f>
        <v>51.10862777777778</v>
      </c>
      <c r="J430" s="2">
        <f t="shared" si="56"/>
        <v>-10.472061111111074</v>
      </c>
      <c r="K430" s="2">
        <f t="shared" si="57"/>
        <v>79.52793888888893</v>
      </c>
      <c r="L430" s="2">
        <f t="shared" si="58"/>
        <v>118.11707969127364</v>
      </c>
      <c r="M430" s="2">
        <f>SUMIF(A:A,A430,L:L)</f>
        <v>3454.2042385911236</v>
      </c>
      <c r="N430" s="3">
        <f t="shared" si="59"/>
        <v>0.034195163786681707</v>
      </c>
      <c r="O430" s="7">
        <f t="shared" si="60"/>
        <v>29.24390145455244</v>
      </c>
      <c r="P430" s="3">
        <f t="shared" si="61"/>
      </c>
      <c r="Q430" s="3">
        <f>IF(ISNUMBER(P430),SUMIF(A:A,A430,P:P),"")</f>
      </c>
      <c r="R430" s="3">
        <f t="shared" si="62"/>
      </c>
      <c r="S430" s="8">
        <f t="shared" si="63"/>
      </c>
    </row>
    <row r="431" spans="1:19" ht="15">
      <c r="A431" s="1">
        <v>49</v>
      </c>
      <c r="B431" s="5">
        <v>0.6493055555555556</v>
      </c>
      <c r="C431" s="1" t="s">
        <v>482</v>
      </c>
      <c r="D431" s="1">
        <v>7</v>
      </c>
      <c r="E431" s="1">
        <v>14</v>
      </c>
      <c r="F431" s="1" t="s">
        <v>555</v>
      </c>
      <c r="G431" s="2">
        <v>37.526233333333295</v>
      </c>
      <c r="H431" s="6">
        <f>1+_xlfn.COUNTIFS(A:A,A431,O:O,"&lt;"&amp;O431)</f>
        <v>10</v>
      </c>
      <c r="I431" s="2">
        <f>_xlfn.AVERAGEIF(A:A,A431,G:G)</f>
        <v>51.10862777777778</v>
      </c>
      <c r="J431" s="2">
        <f t="shared" si="56"/>
        <v>-13.582394444444482</v>
      </c>
      <c r="K431" s="2">
        <f t="shared" si="57"/>
        <v>76.41760555555553</v>
      </c>
      <c r="L431" s="2">
        <f t="shared" si="58"/>
        <v>98.0087081438243</v>
      </c>
      <c r="M431" s="2">
        <f>SUMIF(A:A,A431,L:L)</f>
        <v>3454.2042385911236</v>
      </c>
      <c r="N431" s="3">
        <f t="shared" si="59"/>
        <v>0.028373744392080125</v>
      </c>
      <c r="O431" s="7">
        <f t="shared" si="60"/>
        <v>35.24385030687479</v>
      </c>
      <c r="P431" s="3">
        <f t="shared" si="61"/>
      </c>
      <c r="Q431" s="3">
        <f>IF(ISNUMBER(P431),SUMIF(A:A,A431,P:P),"")</f>
      </c>
      <c r="R431" s="3">
        <f t="shared" si="62"/>
      </c>
      <c r="S431" s="8">
        <f t="shared" si="63"/>
      </c>
    </row>
    <row r="432" spans="1:19" ht="15">
      <c r="A432" s="1">
        <v>34</v>
      </c>
      <c r="B432" s="5">
        <v>0.6520833333333333</v>
      </c>
      <c r="C432" s="1" t="s">
        <v>353</v>
      </c>
      <c r="D432" s="1">
        <v>6</v>
      </c>
      <c r="E432" s="1">
        <v>3</v>
      </c>
      <c r="F432" s="1" t="s">
        <v>384</v>
      </c>
      <c r="G432" s="2">
        <v>74.9252666666667</v>
      </c>
      <c r="H432" s="6">
        <f>1+_xlfn.COUNTIFS(A:A,A432,O:O,"&lt;"&amp;O432)</f>
        <v>1</v>
      </c>
      <c r="I432" s="2">
        <f>_xlfn.AVERAGEIF(A:A,A432,G:G)</f>
        <v>50.13970666666667</v>
      </c>
      <c r="J432" s="2">
        <f t="shared" si="56"/>
        <v>24.785560000000032</v>
      </c>
      <c r="K432" s="2">
        <f t="shared" si="57"/>
        <v>114.78556000000003</v>
      </c>
      <c r="L432" s="2">
        <f t="shared" si="58"/>
        <v>979.589493769921</v>
      </c>
      <c r="M432" s="2">
        <f>SUMIF(A:A,A432,L:L)</f>
        <v>2924.7418085041254</v>
      </c>
      <c r="N432" s="3">
        <f t="shared" si="59"/>
        <v>0.3349319556760934</v>
      </c>
      <c r="O432" s="7">
        <f t="shared" si="60"/>
        <v>2.9856810705965655</v>
      </c>
      <c r="P432" s="3">
        <f t="shared" si="61"/>
        <v>0.3349319556760934</v>
      </c>
      <c r="Q432" s="3">
        <f>IF(ISNUMBER(P432),SUMIF(A:A,A432,P:P),"")</f>
        <v>0.9009348790866237</v>
      </c>
      <c r="R432" s="3">
        <f t="shared" si="62"/>
        <v>0.3717604495628481</v>
      </c>
      <c r="S432" s="8">
        <f t="shared" si="63"/>
        <v>2.689904214329138</v>
      </c>
    </row>
    <row r="433" spans="1:19" ht="15">
      <c r="A433" s="1">
        <v>34</v>
      </c>
      <c r="B433" s="5">
        <v>0.6520833333333333</v>
      </c>
      <c r="C433" s="1" t="s">
        <v>353</v>
      </c>
      <c r="D433" s="1">
        <v>6</v>
      </c>
      <c r="E433" s="1">
        <v>5</v>
      </c>
      <c r="F433" s="1" t="s">
        <v>386</v>
      </c>
      <c r="G433" s="2">
        <v>61.376233333333296</v>
      </c>
      <c r="H433" s="6">
        <f>1+_xlfn.COUNTIFS(A:A,A433,O:O,"&lt;"&amp;O433)</f>
        <v>2</v>
      </c>
      <c r="I433" s="2">
        <f>_xlfn.AVERAGEIF(A:A,A433,G:G)</f>
        <v>50.13970666666667</v>
      </c>
      <c r="J433" s="2">
        <f t="shared" si="56"/>
        <v>11.236526666666627</v>
      </c>
      <c r="K433" s="2">
        <f t="shared" si="57"/>
        <v>101.23652666666663</v>
      </c>
      <c r="L433" s="2">
        <f t="shared" si="58"/>
        <v>434.49811222958346</v>
      </c>
      <c r="M433" s="2">
        <f>SUMIF(A:A,A433,L:L)</f>
        <v>2924.7418085041254</v>
      </c>
      <c r="N433" s="3">
        <f t="shared" si="59"/>
        <v>0.1485594765890839</v>
      </c>
      <c r="O433" s="7">
        <f t="shared" si="60"/>
        <v>6.731310738028541</v>
      </c>
      <c r="P433" s="3">
        <f t="shared" si="61"/>
        <v>0.1485594765890839</v>
      </c>
      <c r="Q433" s="3">
        <f>IF(ISNUMBER(P433),SUMIF(A:A,A433,P:P),"")</f>
        <v>0.9009348790866237</v>
      </c>
      <c r="R433" s="3">
        <f t="shared" si="62"/>
        <v>0.16489479987687333</v>
      </c>
      <c r="S433" s="8">
        <f t="shared" si="63"/>
        <v>6.064472625860235</v>
      </c>
    </row>
    <row r="434" spans="1:19" ht="15">
      <c r="A434" s="1">
        <v>34</v>
      </c>
      <c r="B434" s="5">
        <v>0.6520833333333333</v>
      </c>
      <c r="C434" s="1" t="s">
        <v>353</v>
      </c>
      <c r="D434" s="1">
        <v>6</v>
      </c>
      <c r="E434" s="1">
        <v>2</v>
      </c>
      <c r="F434" s="1" t="s">
        <v>383</v>
      </c>
      <c r="G434" s="2">
        <v>56.387600000000006</v>
      </c>
      <c r="H434" s="6">
        <f>1+_xlfn.COUNTIFS(A:A,A434,O:O,"&lt;"&amp;O434)</f>
        <v>3</v>
      </c>
      <c r="I434" s="2">
        <f>_xlfn.AVERAGEIF(A:A,A434,G:G)</f>
        <v>50.13970666666667</v>
      </c>
      <c r="J434" s="2">
        <f t="shared" si="56"/>
        <v>6.247893333333337</v>
      </c>
      <c r="K434" s="2">
        <f t="shared" si="57"/>
        <v>96.24789333333334</v>
      </c>
      <c r="L434" s="2">
        <f t="shared" si="58"/>
        <v>322.10371823526407</v>
      </c>
      <c r="M434" s="2">
        <f>SUMIF(A:A,A434,L:L)</f>
        <v>2924.7418085041254</v>
      </c>
      <c r="N434" s="3">
        <f t="shared" si="59"/>
        <v>0.11013065060946549</v>
      </c>
      <c r="O434" s="7">
        <f t="shared" si="60"/>
        <v>9.08012432929414</v>
      </c>
      <c r="P434" s="3">
        <f t="shared" si="61"/>
        <v>0.11013065060946549</v>
      </c>
      <c r="Q434" s="3">
        <f>IF(ISNUMBER(P434),SUMIF(A:A,A434,P:P),"")</f>
        <v>0.9009348790866237</v>
      </c>
      <c r="R434" s="3">
        <f t="shared" si="62"/>
        <v>0.1222404117832767</v>
      </c>
      <c r="S434" s="8">
        <f t="shared" si="63"/>
        <v>8.180600714704125</v>
      </c>
    </row>
    <row r="435" spans="1:19" ht="15">
      <c r="A435" s="1">
        <v>34</v>
      </c>
      <c r="B435" s="5">
        <v>0.6520833333333333</v>
      </c>
      <c r="C435" s="1" t="s">
        <v>353</v>
      </c>
      <c r="D435" s="1">
        <v>6</v>
      </c>
      <c r="E435" s="1">
        <v>6</v>
      </c>
      <c r="F435" s="1" t="s">
        <v>387</v>
      </c>
      <c r="G435" s="2">
        <v>53.937000000000005</v>
      </c>
      <c r="H435" s="6">
        <f>1+_xlfn.COUNTIFS(A:A,A435,O:O,"&lt;"&amp;O435)</f>
        <v>4</v>
      </c>
      <c r="I435" s="2">
        <f>_xlfn.AVERAGEIF(A:A,A435,G:G)</f>
        <v>50.13970666666667</v>
      </c>
      <c r="J435" s="2">
        <f t="shared" si="56"/>
        <v>3.797293333333336</v>
      </c>
      <c r="K435" s="2">
        <f t="shared" si="57"/>
        <v>93.79729333333333</v>
      </c>
      <c r="L435" s="2">
        <f t="shared" si="58"/>
        <v>278.06018970889164</v>
      </c>
      <c r="M435" s="2">
        <f>SUMIF(A:A,A435,L:L)</f>
        <v>2924.7418085041254</v>
      </c>
      <c r="N435" s="3">
        <f t="shared" si="59"/>
        <v>0.09507170475711392</v>
      </c>
      <c r="O435" s="7">
        <f t="shared" si="60"/>
        <v>10.518376656385486</v>
      </c>
      <c r="P435" s="3">
        <f t="shared" si="61"/>
        <v>0.09507170475711392</v>
      </c>
      <c r="Q435" s="3">
        <f>IF(ISNUMBER(P435),SUMIF(A:A,A435,P:P),"")</f>
        <v>0.9009348790866237</v>
      </c>
      <c r="R435" s="3">
        <f t="shared" si="62"/>
        <v>0.1055256122989694</v>
      </c>
      <c r="S435" s="8">
        <f t="shared" si="63"/>
        <v>9.476372401108222</v>
      </c>
    </row>
    <row r="436" spans="1:19" ht="15">
      <c r="A436" s="1">
        <v>34</v>
      </c>
      <c r="B436" s="5">
        <v>0.6520833333333333</v>
      </c>
      <c r="C436" s="1" t="s">
        <v>353</v>
      </c>
      <c r="D436" s="1">
        <v>6</v>
      </c>
      <c r="E436" s="1">
        <v>1</v>
      </c>
      <c r="F436" s="1" t="s">
        <v>382</v>
      </c>
      <c r="G436" s="2">
        <v>49.7303</v>
      </c>
      <c r="H436" s="6">
        <f>1+_xlfn.COUNTIFS(A:A,A436,O:O,"&lt;"&amp;O436)</f>
        <v>5</v>
      </c>
      <c r="I436" s="2">
        <f>_xlfn.AVERAGEIF(A:A,A436,G:G)</f>
        <v>50.13970666666667</v>
      </c>
      <c r="J436" s="2">
        <f t="shared" si="56"/>
        <v>-0.40940666666666914</v>
      </c>
      <c r="K436" s="2">
        <f t="shared" si="57"/>
        <v>89.59059333333333</v>
      </c>
      <c r="L436" s="2">
        <f t="shared" si="58"/>
        <v>216.03395620897788</v>
      </c>
      <c r="M436" s="2">
        <f>SUMIF(A:A,A436,L:L)</f>
        <v>2924.7418085041254</v>
      </c>
      <c r="N436" s="3">
        <f t="shared" si="59"/>
        <v>0.07386428285082354</v>
      </c>
      <c r="O436" s="7">
        <f t="shared" si="60"/>
        <v>13.538343044900362</v>
      </c>
      <c r="P436" s="3">
        <f t="shared" si="61"/>
        <v>0.07386428285082354</v>
      </c>
      <c r="Q436" s="3">
        <f>IF(ISNUMBER(P436),SUMIF(A:A,A436,P:P),"")</f>
        <v>0.9009348790866237</v>
      </c>
      <c r="R436" s="3">
        <f t="shared" si="62"/>
        <v>0.0819862617880971</v>
      </c>
      <c r="S436" s="8">
        <f t="shared" si="63"/>
        <v>12.197165454190541</v>
      </c>
    </row>
    <row r="437" spans="1:19" ht="15">
      <c r="A437" s="1">
        <v>34</v>
      </c>
      <c r="B437" s="5">
        <v>0.6520833333333333</v>
      </c>
      <c r="C437" s="1" t="s">
        <v>353</v>
      </c>
      <c r="D437" s="1">
        <v>6</v>
      </c>
      <c r="E437" s="1">
        <v>4</v>
      </c>
      <c r="F437" s="1" t="s">
        <v>385</v>
      </c>
      <c r="G437" s="2">
        <v>49.1219333333333</v>
      </c>
      <c r="H437" s="6">
        <f>1+_xlfn.COUNTIFS(A:A,A437,O:O,"&lt;"&amp;O437)</f>
        <v>6</v>
      </c>
      <c r="I437" s="2">
        <f>_xlfn.AVERAGEIF(A:A,A437,G:G)</f>
        <v>50.13970666666667</v>
      </c>
      <c r="J437" s="2">
        <f t="shared" si="56"/>
        <v>-1.0177733333333663</v>
      </c>
      <c r="K437" s="2">
        <f t="shared" si="57"/>
        <v>88.98222666666663</v>
      </c>
      <c r="L437" s="2">
        <f t="shared" si="58"/>
        <v>208.29047085397147</v>
      </c>
      <c r="M437" s="2">
        <f>SUMIF(A:A,A437,L:L)</f>
        <v>2924.7418085041254</v>
      </c>
      <c r="N437" s="3">
        <f t="shared" si="59"/>
        <v>0.07121670372691896</v>
      </c>
      <c r="O437" s="7">
        <f t="shared" si="60"/>
        <v>14.041649608419231</v>
      </c>
      <c r="P437" s="3">
        <f t="shared" si="61"/>
        <v>0.07121670372691896</v>
      </c>
      <c r="Q437" s="3">
        <f>IF(ISNUMBER(P437),SUMIF(A:A,A437,P:P),"")</f>
        <v>0.9009348790866237</v>
      </c>
      <c r="R437" s="3">
        <f t="shared" si="62"/>
        <v>0.07904755979601892</v>
      </c>
      <c r="S437" s="8">
        <f t="shared" si="63"/>
        <v>12.650611892137917</v>
      </c>
    </row>
    <row r="438" spans="1:19" ht="15">
      <c r="A438" s="1">
        <v>34</v>
      </c>
      <c r="B438" s="5">
        <v>0.6520833333333333</v>
      </c>
      <c r="C438" s="1" t="s">
        <v>353</v>
      </c>
      <c r="D438" s="1">
        <v>6</v>
      </c>
      <c r="E438" s="1">
        <v>9</v>
      </c>
      <c r="F438" s="1" t="s">
        <v>390</v>
      </c>
      <c r="G438" s="2">
        <v>48.1444666666667</v>
      </c>
      <c r="H438" s="6">
        <f>1+_xlfn.COUNTIFS(A:A,A438,O:O,"&lt;"&amp;O438)</f>
        <v>7</v>
      </c>
      <c r="I438" s="2">
        <f>_xlfn.AVERAGEIF(A:A,A438,G:G)</f>
        <v>50.13970666666667</v>
      </c>
      <c r="J438" s="2">
        <f t="shared" si="56"/>
        <v>-1.995239999999967</v>
      </c>
      <c r="K438" s="2">
        <f t="shared" si="57"/>
        <v>88.00476000000003</v>
      </c>
      <c r="L438" s="2">
        <f t="shared" si="58"/>
        <v>196.42596659764783</v>
      </c>
      <c r="M438" s="2">
        <f>SUMIF(A:A,A438,L:L)</f>
        <v>2924.7418085041254</v>
      </c>
      <c r="N438" s="3">
        <f t="shared" si="59"/>
        <v>0.0671601048771245</v>
      </c>
      <c r="O438" s="7">
        <f t="shared" si="60"/>
        <v>14.889792114374906</v>
      </c>
      <c r="P438" s="3">
        <f t="shared" si="61"/>
        <v>0.0671601048771245</v>
      </c>
      <c r="Q438" s="3">
        <f>IF(ISNUMBER(P438),SUMIF(A:A,A438,P:P),"")</f>
        <v>0.9009348790866237</v>
      </c>
      <c r="R438" s="3">
        <f t="shared" si="62"/>
        <v>0.07454490489391646</v>
      </c>
      <c r="S438" s="8">
        <f t="shared" si="63"/>
        <v>13.41473305818932</v>
      </c>
    </row>
    <row r="439" spans="1:19" ht="15">
      <c r="A439" s="1">
        <v>34</v>
      </c>
      <c r="B439" s="5">
        <v>0.6520833333333333</v>
      </c>
      <c r="C439" s="1" t="s">
        <v>353</v>
      </c>
      <c r="D439" s="1">
        <v>6</v>
      </c>
      <c r="E439" s="1">
        <v>7</v>
      </c>
      <c r="F439" s="1" t="s">
        <v>388</v>
      </c>
      <c r="G439" s="2">
        <v>30.7443333333333</v>
      </c>
      <c r="H439" s="6">
        <f>1+_xlfn.COUNTIFS(A:A,A439,O:O,"&lt;"&amp;O439)</f>
        <v>10</v>
      </c>
      <c r="I439" s="2">
        <f>_xlfn.AVERAGEIF(A:A,A439,G:G)</f>
        <v>50.13970666666667</v>
      </c>
      <c r="J439" s="2">
        <f t="shared" si="56"/>
        <v>-19.395373333333367</v>
      </c>
      <c r="K439" s="2">
        <f t="shared" si="57"/>
        <v>70.60462666666663</v>
      </c>
      <c r="L439" s="2">
        <f t="shared" si="58"/>
        <v>69.14996832164753</v>
      </c>
      <c r="M439" s="2">
        <f>SUMIF(A:A,A439,L:L)</f>
        <v>2924.7418085041254</v>
      </c>
      <c r="N439" s="3">
        <f t="shared" si="59"/>
        <v>0.023643101801527792</v>
      </c>
      <c r="O439" s="7">
        <f t="shared" si="60"/>
        <v>42.29563482805717</v>
      </c>
      <c r="P439" s="3">
        <f t="shared" si="61"/>
      </c>
      <c r="Q439" s="3">
        <f>IF(ISNUMBER(P439),SUMIF(A:A,A439,P:P),"")</f>
      </c>
      <c r="R439" s="3">
        <f t="shared" si="62"/>
      </c>
      <c r="S439" s="8">
        <f t="shared" si="63"/>
      </c>
    </row>
    <row r="440" spans="1:19" ht="15">
      <c r="A440" s="1">
        <v>34</v>
      </c>
      <c r="B440" s="5">
        <v>0.6520833333333333</v>
      </c>
      <c r="C440" s="1" t="s">
        <v>353</v>
      </c>
      <c r="D440" s="1">
        <v>6</v>
      </c>
      <c r="E440" s="1">
        <v>8</v>
      </c>
      <c r="F440" s="1" t="s">
        <v>389</v>
      </c>
      <c r="G440" s="2">
        <v>39.1125666666667</v>
      </c>
      <c r="H440" s="6">
        <f>1+_xlfn.COUNTIFS(A:A,A440,O:O,"&lt;"&amp;O440)</f>
        <v>8</v>
      </c>
      <c r="I440" s="2">
        <f>_xlfn.AVERAGEIF(A:A,A440,G:G)</f>
        <v>50.13970666666667</v>
      </c>
      <c r="J440" s="2">
        <f t="shared" si="56"/>
        <v>-11.027139999999967</v>
      </c>
      <c r="K440" s="2">
        <f t="shared" si="57"/>
        <v>78.97286000000003</v>
      </c>
      <c r="L440" s="2">
        <f t="shared" si="58"/>
        <v>114.2480086656391</v>
      </c>
      <c r="M440" s="2">
        <f>SUMIF(A:A,A440,L:L)</f>
        <v>2924.7418085041254</v>
      </c>
      <c r="N440" s="3">
        <f t="shared" si="59"/>
        <v>0.03906259634045162</v>
      </c>
      <c r="O440" s="7">
        <f t="shared" si="60"/>
        <v>25.599936862477342</v>
      </c>
      <c r="P440" s="3">
        <f t="shared" si="61"/>
      </c>
      <c r="Q440" s="3">
        <f>IF(ISNUMBER(P440),SUMIF(A:A,A440,P:P),"")</f>
      </c>
      <c r="R440" s="3">
        <f t="shared" si="62"/>
      </c>
      <c r="S440" s="8">
        <f t="shared" si="63"/>
      </c>
    </row>
    <row r="441" spans="1:19" ht="15">
      <c r="A441" s="1">
        <v>34</v>
      </c>
      <c r="B441" s="5">
        <v>0.6520833333333333</v>
      </c>
      <c r="C441" s="1" t="s">
        <v>353</v>
      </c>
      <c r="D441" s="1">
        <v>6</v>
      </c>
      <c r="E441" s="1">
        <v>10</v>
      </c>
      <c r="F441" s="1" t="s">
        <v>391</v>
      </c>
      <c r="G441" s="2">
        <v>37.9173666666667</v>
      </c>
      <c r="H441" s="6">
        <f>1+_xlfn.COUNTIFS(A:A,A441,O:O,"&lt;"&amp;O441)</f>
        <v>9</v>
      </c>
      <c r="I441" s="2">
        <f>_xlfn.AVERAGEIF(A:A,A441,G:G)</f>
        <v>50.13970666666667</v>
      </c>
      <c r="J441" s="2">
        <f t="shared" si="56"/>
        <v>-12.222339999999967</v>
      </c>
      <c r="K441" s="2">
        <f t="shared" si="57"/>
        <v>77.77766000000003</v>
      </c>
      <c r="L441" s="2">
        <f t="shared" si="58"/>
        <v>106.34192391258148</v>
      </c>
      <c r="M441" s="2">
        <f>SUMIF(A:A,A441,L:L)</f>
        <v>2924.7418085041254</v>
      </c>
      <c r="N441" s="3">
        <f t="shared" si="59"/>
        <v>0.03635942277139691</v>
      </c>
      <c r="O441" s="7">
        <f t="shared" si="60"/>
        <v>27.503186898409076</v>
      </c>
      <c r="P441" s="3">
        <f t="shared" si="61"/>
      </c>
      <c r="Q441" s="3">
        <f>IF(ISNUMBER(P441),SUMIF(A:A,A441,P:P),"")</f>
      </c>
      <c r="R441" s="3">
        <f t="shared" si="62"/>
      </c>
      <c r="S441" s="8">
        <f t="shared" si="63"/>
      </c>
    </row>
    <row r="442" spans="1:19" ht="15">
      <c r="A442" s="1">
        <v>13</v>
      </c>
      <c r="B442" s="5">
        <v>0.6548611111111111</v>
      </c>
      <c r="C442" s="1" t="s">
        <v>136</v>
      </c>
      <c r="D442" s="1">
        <v>3</v>
      </c>
      <c r="E442" s="1">
        <v>2</v>
      </c>
      <c r="F442" s="1" t="s">
        <v>146</v>
      </c>
      <c r="G442" s="2">
        <v>73.7791</v>
      </c>
      <c r="H442" s="6">
        <f>1+_xlfn.COUNTIFS(A:A,A442,O:O,"&lt;"&amp;O442)</f>
        <v>1</v>
      </c>
      <c r="I442" s="2">
        <f>_xlfn.AVERAGEIF(A:A,A442,G:G)</f>
        <v>50.883203703703686</v>
      </c>
      <c r="J442" s="2">
        <f aca="true" t="shared" si="64" ref="J442:J498">G442-I442</f>
        <v>22.895896296296314</v>
      </c>
      <c r="K442" s="2">
        <f aca="true" t="shared" si="65" ref="K442:K498">90+J442</f>
        <v>112.89589629629631</v>
      </c>
      <c r="L442" s="2">
        <f aca="true" t="shared" si="66" ref="L442:L498">EXP(0.06*K442)</f>
        <v>874.5887516659025</v>
      </c>
      <c r="M442" s="2">
        <f>SUMIF(A:A,A442,L:L)</f>
        <v>2702.948271015715</v>
      </c>
      <c r="N442" s="3">
        <f aca="true" t="shared" si="67" ref="N442:N498">L442/M442</f>
        <v>0.32356843859880796</v>
      </c>
      <c r="O442" s="7">
        <f aca="true" t="shared" si="68" ref="O442:O498">1/N442</f>
        <v>3.09053628447334</v>
      </c>
      <c r="P442" s="3">
        <f aca="true" t="shared" si="69" ref="P442:P498">IF(O442&gt;21,"",N442)</f>
        <v>0.32356843859880796</v>
      </c>
      <c r="Q442" s="3">
        <f>IF(ISNUMBER(P442),SUMIF(A:A,A442,P:P),"")</f>
        <v>0.9419414545345243</v>
      </c>
      <c r="R442" s="3">
        <f aca="true" t="shared" si="70" ref="R442:R498">_xlfn.IFERROR(P442*(1/Q442),"")</f>
        <v>0.34351226081105496</v>
      </c>
      <c r="S442" s="8">
        <f aca="true" t="shared" si="71" ref="S442:S498">_xlfn.IFERROR(1/R442,"")</f>
        <v>2.911104243088542</v>
      </c>
    </row>
    <row r="443" spans="1:19" ht="15">
      <c r="A443" s="1">
        <v>13</v>
      </c>
      <c r="B443" s="5">
        <v>0.6548611111111111</v>
      </c>
      <c r="C443" s="1" t="s">
        <v>136</v>
      </c>
      <c r="D443" s="1">
        <v>3</v>
      </c>
      <c r="E443" s="1">
        <v>6</v>
      </c>
      <c r="F443" s="1" t="s">
        <v>150</v>
      </c>
      <c r="G443" s="2">
        <v>65.5082333333334</v>
      </c>
      <c r="H443" s="6">
        <f>1+_xlfn.COUNTIFS(A:A,A443,O:O,"&lt;"&amp;O443)</f>
        <v>2</v>
      </c>
      <c r="I443" s="2">
        <f>_xlfn.AVERAGEIF(A:A,A443,G:G)</f>
        <v>50.883203703703686</v>
      </c>
      <c r="J443" s="2">
        <f t="shared" si="64"/>
        <v>14.625029629629708</v>
      </c>
      <c r="K443" s="2">
        <f t="shared" si="65"/>
        <v>104.62502962962971</v>
      </c>
      <c r="L443" s="2">
        <f t="shared" si="66"/>
        <v>532.456805455403</v>
      </c>
      <c r="M443" s="2">
        <f>SUMIF(A:A,A443,L:L)</f>
        <v>2702.948271015715</v>
      </c>
      <c r="N443" s="3">
        <f t="shared" si="67"/>
        <v>0.19699111935106187</v>
      </c>
      <c r="O443" s="7">
        <f t="shared" si="68"/>
        <v>5.076370971921225</v>
      </c>
      <c r="P443" s="3">
        <f t="shared" si="69"/>
        <v>0.19699111935106187</v>
      </c>
      <c r="Q443" s="3">
        <f>IF(ISNUMBER(P443),SUMIF(A:A,A443,P:P),"")</f>
        <v>0.9419414545345243</v>
      </c>
      <c r="R443" s="3">
        <f t="shared" si="70"/>
        <v>0.209133081894573</v>
      </c>
      <c r="S443" s="8">
        <f t="shared" si="71"/>
        <v>4.781644257048315</v>
      </c>
    </row>
    <row r="444" spans="1:19" ht="15">
      <c r="A444" s="1">
        <v>13</v>
      </c>
      <c r="B444" s="5">
        <v>0.6548611111111111</v>
      </c>
      <c r="C444" s="1" t="s">
        <v>136</v>
      </c>
      <c r="D444" s="1">
        <v>3</v>
      </c>
      <c r="E444" s="1">
        <v>3</v>
      </c>
      <c r="F444" s="1" t="s">
        <v>147</v>
      </c>
      <c r="G444" s="2">
        <v>60.362966666666594</v>
      </c>
      <c r="H444" s="6">
        <f>1+_xlfn.COUNTIFS(A:A,A444,O:O,"&lt;"&amp;O444)</f>
        <v>3</v>
      </c>
      <c r="I444" s="2">
        <f>_xlfn.AVERAGEIF(A:A,A444,G:G)</f>
        <v>50.883203703703686</v>
      </c>
      <c r="J444" s="2">
        <f t="shared" si="64"/>
        <v>9.479762962962909</v>
      </c>
      <c r="K444" s="2">
        <f t="shared" si="65"/>
        <v>99.47976296296291</v>
      </c>
      <c r="L444" s="2">
        <f t="shared" si="66"/>
        <v>391.0305843529364</v>
      </c>
      <c r="M444" s="2">
        <f>SUMIF(A:A,A444,L:L)</f>
        <v>2702.948271015715</v>
      </c>
      <c r="N444" s="3">
        <f t="shared" si="67"/>
        <v>0.14466817162061144</v>
      </c>
      <c r="O444" s="7">
        <f t="shared" si="68"/>
        <v>6.912370487562906</v>
      </c>
      <c r="P444" s="3">
        <f t="shared" si="69"/>
        <v>0.14466817162061144</v>
      </c>
      <c r="Q444" s="3">
        <f>IF(ISNUMBER(P444),SUMIF(A:A,A444,P:P),"")</f>
        <v>0.9419414545345243</v>
      </c>
      <c r="R444" s="3">
        <f t="shared" si="70"/>
        <v>0.1535850990782666</v>
      </c>
      <c r="S444" s="8">
        <f t="shared" si="71"/>
        <v>6.511048311336522</v>
      </c>
    </row>
    <row r="445" spans="1:19" ht="15">
      <c r="A445" s="1">
        <v>13</v>
      </c>
      <c r="B445" s="5">
        <v>0.6548611111111111</v>
      </c>
      <c r="C445" s="1" t="s">
        <v>136</v>
      </c>
      <c r="D445" s="1">
        <v>3</v>
      </c>
      <c r="E445" s="1">
        <v>1</v>
      </c>
      <c r="F445" s="1" t="s">
        <v>145</v>
      </c>
      <c r="G445" s="2">
        <v>51.718233333333295</v>
      </c>
      <c r="H445" s="6">
        <f>1+_xlfn.COUNTIFS(A:A,A445,O:O,"&lt;"&amp;O445)</f>
        <v>4</v>
      </c>
      <c r="I445" s="2">
        <f>_xlfn.AVERAGEIF(A:A,A445,G:G)</f>
        <v>50.883203703703686</v>
      </c>
      <c r="J445" s="2">
        <f t="shared" si="64"/>
        <v>0.8350296296296094</v>
      </c>
      <c r="K445" s="2">
        <f t="shared" si="65"/>
        <v>90.83502962962962</v>
      </c>
      <c r="L445" s="2">
        <f t="shared" si="66"/>
        <v>232.78185672212624</v>
      </c>
      <c r="M445" s="2">
        <f>SUMIF(A:A,A445,L:L)</f>
        <v>2702.948271015715</v>
      </c>
      <c r="N445" s="3">
        <f t="shared" si="67"/>
        <v>0.0861214619673988</v>
      </c>
      <c r="O445" s="7">
        <f t="shared" si="68"/>
        <v>11.611507482055393</v>
      </c>
      <c r="P445" s="3">
        <f t="shared" si="69"/>
        <v>0.0861214619673988</v>
      </c>
      <c r="Q445" s="3">
        <f>IF(ISNUMBER(P445),SUMIF(A:A,A445,P:P),"")</f>
        <v>0.9419414545345243</v>
      </c>
      <c r="R445" s="3">
        <f t="shared" si="70"/>
        <v>0.09142973966461336</v>
      </c>
      <c r="S445" s="8">
        <f t="shared" si="71"/>
        <v>10.937360246985767</v>
      </c>
    </row>
    <row r="446" spans="1:19" ht="15">
      <c r="A446" s="1">
        <v>13</v>
      </c>
      <c r="B446" s="5">
        <v>0.6548611111111111</v>
      </c>
      <c r="C446" s="1" t="s">
        <v>136</v>
      </c>
      <c r="D446" s="1">
        <v>3</v>
      </c>
      <c r="E446" s="1">
        <v>7</v>
      </c>
      <c r="F446" s="1" t="s">
        <v>151</v>
      </c>
      <c r="G446" s="2">
        <v>49.630966666666595</v>
      </c>
      <c r="H446" s="6">
        <f>1+_xlfn.COUNTIFS(A:A,A446,O:O,"&lt;"&amp;O446)</f>
        <v>5</v>
      </c>
      <c r="I446" s="2">
        <f>_xlfn.AVERAGEIF(A:A,A446,G:G)</f>
        <v>50.883203703703686</v>
      </c>
      <c r="J446" s="2">
        <f t="shared" si="64"/>
        <v>-1.2522370370370908</v>
      </c>
      <c r="K446" s="2">
        <f t="shared" si="65"/>
        <v>88.74776296296291</v>
      </c>
      <c r="L446" s="2">
        <f t="shared" si="66"/>
        <v>205.38079194837303</v>
      </c>
      <c r="M446" s="2">
        <f>SUMIF(A:A,A446,L:L)</f>
        <v>2702.948271015715</v>
      </c>
      <c r="N446" s="3">
        <f t="shared" si="67"/>
        <v>0.0759839890946914</v>
      </c>
      <c r="O446" s="7">
        <f t="shared" si="68"/>
        <v>13.160667292076466</v>
      </c>
      <c r="P446" s="3">
        <f t="shared" si="69"/>
        <v>0.0759839890946914</v>
      </c>
      <c r="Q446" s="3">
        <f>IF(ISNUMBER(P446),SUMIF(A:A,A446,P:P),"")</f>
        <v>0.9419414545345243</v>
      </c>
      <c r="R446" s="3">
        <f t="shared" si="70"/>
        <v>0.0806674222998712</v>
      </c>
      <c r="S446" s="8">
        <f t="shared" si="71"/>
        <v>12.396578091743446</v>
      </c>
    </row>
    <row r="447" spans="1:19" ht="15">
      <c r="A447" s="1">
        <v>13</v>
      </c>
      <c r="B447" s="5">
        <v>0.6548611111111111</v>
      </c>
      <c r="C447" s="1" t="s">
        <v>136</v>
      </c>
      <c r="D447" s="1">
        <v>3</v>
      </c>
      <c r="E447" s="1">
        <v>5</v>
      </c>
      <c r="F447" s="1" t="s">
        <v>149</v>
      </c>
      <c r="G447" s="2">
        <v>45.7055</v>
      </c>
      <c r="H447" s="6">
        <f>1+_xlfn.COUNTIFS(A:A,A447,O:O,"&lt;"&amp;O447)</f>
        <v>6</v>
      </c>
      <c r="I447" s="2">
        <f>_xlfn.AVERAGEIF(A:A,A447,G:G)</f>
        <v>50.883203703703686</v>
      </c>
      <c r="J447" s="2">
        <f t="shared" si="64"/>
        <v>-5.177703703703685</v>
      </c>
      <c r="K447" s="2">
        <f t="shared" si="65"/>
        <v>84.82229629629632</v>
      </c>
      <c r="L447" s="2">
        <f t="shared" si="66"/>
        <v>162.28235947739998</v>
      </c>
      <c r="M447" s="2">
        <f>SUMIF(A:A,A447,L:L)</f>
        <v>2702.948271015715</v>
      </c>
      <c r="N447" s="3">
        <f t="shared" si="67"/>
        <v>0.06003901784491697</v>
      </c>
      <c r="O447" s="7">
        <f t="shared" si="68"/>
        <v>16.655835419943703</v>
      </c>
      <c r="P447" s="3">
        <f t="shared" si="69"/>
        <v>0.06003901784491697</v>
      </c>
      <c r="Q447" s="3">
        <f>IF(ISNUMBER(P447),SUMIF(A:A,A447,P:P),"")</f>
        <v>0.9419414545345243</v>
      </c>
      <c r="R447" s="3">
        <f t="shared" si="70"/>
        <v>0.06373964916384982</v>
      </c>
      <c r="S447" s="8">
        <f t="shared" si="71"/>
        <v>15.688821841949418</v>
      </c>
    </row>
    <row r="448" spans="1:19" ht="15">
      <c r="A448" s="1">
        <v>13</v>
      </c>
      <c r="B448" s="5">
        <v>0.6548611111111111</v>
      </c>
      <c r="C448" s="1" t="s">
        <v>136</v>
      </c>
      <c r="D448" s="1">
        <v>3</v>
      </c>
      <c r="E448" s="1">
        <v>9</v>
      </c>
      <c r="F448" s="1" t="s">
        <v>153</v>
      </c>
      <c r="G448" s="2">
        <v>44.113433333333305</v>
      </c>
      <c r="H448" s="6">
        <f>1+_xlfn.COUNTIFS(A:A,A448,O:O,"&lt;"&amp;O448)</f>
        <v>7</v>
      </c>
      <c r="I448" s="2">
        <f>_xlfn.AVERAGEIF(A:A,A448,G:G)</f>
        <v>50.883203703703686</v>
      </c>
      <c r="J448" s="2">
        <f t="shared" si="64"/>
        <v>-6.769770370370381</v>
      </c>
      <c r="K448" s="2">
        <f t="shared" si="65"/>
        <v>83.23022962962962</v>
      </c>
      <c r="L448" s="2">
        <f t="shared" si="66"/>
        <v>147.49787630997906</v>
      </c>
      <c r="M448" s="2">
        <f>SUMIF(A:A,A448,L:L)</f>
        <v>2702.948271015715</v>
      </c>
      <c r="N448" s="3">
        <f t="shared" si="67"/>
        <v>0.05456925605703592</v>
      </c>
      <c r="O448" s="7">
        <f t="shared" si="68"/>
        <v>18.32533687017462</v>
      </c>
      <c r="P448" s="3">
        <f t="shared" si="69"/>
        <v>0.05456925605703592</v>
      </c>
      <c r="Q448" s="3">
        <f>IF(ISNUMBER(P448),SUMIF(A:A,A448,P:P),"")</f>
        <v>0.9419414545345243</v>
      </c>
      <c r="R448" s="3">
        <f t="shared" si="70"/>
        <v>0.05793274708777119</v>
      </c>
      <c r="S448" s="8">
        <f t="shared" si="71"/>
        <v>17.261394466327427</v>
      </c>
    </row>
    <row r="449" spans="1:19" ht="15">
      <c r="A449" s="1">
        <v>13</v>
      </c>
      <c r="B449" s="5">
        <v>0.6548611111111111</v>
      </c>
      <c r="C449" s="1" t="s">
        <v>136</v>
      </c>
      <c r="D449" s="1">
        <v>3</v>
      </c>
      <c r="E449" s="1">
        <v>4</v>
      </c>
      <c r="F449" s="1" t="s">
        <v>148</v>
      </c>
      <c r="G449" s="2">
        <v>32.5851</v>
      </c>
      <c r="H449" s="6">
        <f>1+_xlfn.COUNTIFS(A:A,A449,O:O,"&lt;"&amp;O449)</f>
        <v>9</v>
      </c>
      <c r="I449" s="2">
        <f>_xlfn.AVERAGEIF(A:A,A449,G:G)</f>
        <v>50.883203703703686</v>
      </c>
      <c r="J449" s="2">
        <f t="shared" si="64"/>
        <v>-18.29810370370369</v>
      </c>
      <c r="K449" s="2">
        <f t="shared" si="65"/>
        <v>71.70189629629631</v>
      </c>
      <c r="L449" s="2">
        <f t="shared" si="66"/>
        <v>73.85574344923646</v>
      </c>
      <c r="M449" s="2">
        <f>SUMIF(A:A,A449,L:L)</f>
        <v>2702.948271015715</v>
      </c>
      <c r="N449" s="3">
        <f t="shared" si="67"/>
        <v>0.02732414239710289</v>
      </c>
      <c r="O449" s="7">
        <f t="shared" si="68"/>
        <v>36.5976719586276</v>
      </c>
      <c r="P449" s="3">
        <f t="shared" si="69"/>
      </c>
      <c r="Q449" s="3">
        <f>IF(ISNUMBER(P449),SUMIF(A:A,A449,P:P),"")</f>
      </c>
      <c r="R449" s="3">
        <f t="shared" si="70"/>
      </c>
      <c r="S449" s="8">
        <f t="shared" si="71"/>
      </c>
    </row>
    <row r="450" spans="1:19" ht="15">
      <c r="A450" s="1">
        <v>13</v>
      </c>
      <c r="B450" s="5">
        <v>0.6548611111111111</v>
      </c>
      <c r="C450" s="1" t="s">
        <v>136</v>
      </c>
      <c r="D450" s="1">
        <v>3</v>
      </c>
      <c r="E450" s="1">
        <v>8</v>
      </c>
      <c r="F450" s="1" t="s">
        <v>152</v>
      </c>
      <c r="G450" s="2">
        <v>34.5453</v>
      </c>
      <c r="H450" s="6">
        <f>1+_xlfn.COUNTIFS(A:A,A450,O:O,"&lt;"&amp;O450)</f>
        <v>8</v>
      </c>
      <c r="I450" s="2">
        <f>_xlfn.AVERAGEIF(A:A,A450,G:G)</f>
        <v>50.883203703703686</v>
      </c>
      <c r="J450" s="2">
        <f t="shared" si="64"/>
        <v>-16.337903703703688</v>
      </c>
      <c r="K450" s="2">
        <f t="shared" si="65"/>
        <v>73.66209629629631</v>
      </c>
      <c r="L450" s="2">
        <f t="shared" si="66"/>
        <v>83.07350163435896</v>
      </c>
      <c r="M450" s="2">
        <f>SUMIF(A:A,A450,L:L)</f>
        <v>2702.948271015715</v>
      </c>
      <c r="N450" s="3">
        <f t="shared" si="67"/>
        <v>0.03073440306837303</v>
      </c>
      <c r="O450" s="7">
        <f t="shared" si="68"/>
        <v>32.53682844515829</v>
      </c>
      <c r="P450" s="3">
        <f t="shared" si="69"/>
      </c>
      <c r="Q450" s="3">
        <f>IF(ISNUMBER(P450),SUMIF(A:A,A450,P:P),"")</f>
      </c>
      <c r="R450" s="3">
        <f t="shared" si="70"/>
      </c>
      <c r="S450" s="8">
        <f t="shared" si="71"/>
      </c>
    </row>
    <row r="451" spans="1:19" ht="15">
      <c r="A451" s="1">
        <v>41</v>
      </c>
      <c r="B451" s="5">
        <v>0.6576388888888889</v>
      </c>
      <c r="C451" s="1" t="s">
        <v>405</v>
      </c>
      <c r="D451" s="1">
        <v>7</v>
      </c>
      <c r="E451" s="1">
        <v>1</v>
      </c>
      <c r="F451" s="1" t="s">
        <v>460</v>
      </c>
      <c r="G451" s="2">
        <v>72.8289666666667</v>
      </c>
      <c r="H451" s="6">
        <f>1+_xlfn.COUNTIFS(A:A,A451,O:O,"&lt;"&amp;O451)</f>
        <v>1</v>
      </c>
      <c r="I451" s="2">
        <f>_xlfn.AVERAGEIF(A:A,A451,G:G)</f>
        <v>49.75921666666667</v>
      </c>
      <c r="J451" s="2">
        <f t="shared" si="64"/>
        <v>23.069750000000035</v>
      </c>
      <c r="K451" s="2">
        <f t="shared" si="65"/>
        <v>113.06975000000003</v>
      </c>
      <c r="L451" s="2">
        <f t="shared" si="66"/>
        <v>883.7595293413488</v>
      </c>
      <c r="M451" s="2">
        <f>SUMIF(A:A,A451,L:L)</f>
        <v>3170.8743129532663</v>
      </c>
      <c r="N451" s="3">
        <f t="shared" si="67"/>
        <v>0.2787116240246808</v>
      </c>
      <c r="O451" s="7">
        <f t="shared" si="68"/>
        <v>3.5879379035567127</v>
      </c>
      <c r="P451" s="3">
        <f t="shared" si="69"/>
        <v>0.2787116240246808</v>
      </c>
      <c r="Q451" s="3">
        <f>IF(ISNUMBER(P451),SUMIF(A:A,A451,P:P),"")</f>
        <v>0.9302912431940296</v>
      </c>
      <c r="R451" s="3">
        <f t="shared" si="70"/>
        <v>0.2995960953773595</v>
      </c>
      <c r="S451" s="8">
        <f t="shared" si="71"/>
        <v>3.3378272128027544</v>
      </c>
    </row>
    <row r="452" spans="1:19" ht="15">
      <c r="A452" s="1">
        <v>41</v>
      </c>
      <c r="B452" s="5">
        <v>0.6576388888888889</v>
      </c>
      <c r="C452" s="1" t="s">
        <v>405</v>
      </c>
      <c r="D452" s="1">
        <v>7</v>
      </c>
      <c r="E452" s="1">
        <v>3</v>
      </c>
      <c r="F452" s="1" t="s">
        <v>462</v>
      </c>
      <c r="G452" s="2">
        <v>64.6535</v>
      </c>
      <c r="H452" s="6">
        <f>1+_xlfn.COUNTIFS(A:A,A452,O:O,"&lt;"&amp;O452)</f>
        <v>2</v>
      </c>
      <c r="I452" s="2">
        <f>_xlfn.AVERAGEIF(A:A,A452,G:G)</f>
        <v>49.75921666666667</v>
      </c>
      <c r="J452" s="2">
        <f t="shared" si="64"/>
        <v>14.894283333333327</v>
      </c>
      <c r="K452" s="2">
        <f t="shared" si="65"/>
        <v>104.89428333333333</v>
      </c>
      <c r="L452" s="2">
        <f t="shared" si="66"/>
        <v>541.128622431584</v>
      </c>
      <c r="M452" s="2">
        <f>SUMIF(A:A,A452,L:L)</f>
        <v>3170.8743129532663</v>
      </c>
      <c r="N452" s="3">
        <f t="shared" si="67"/>
        <v>0.17065596710062955</v>
      </c>
      <c r="O452" s="7">
        <f t="shared" si="68"/>
        <v>5.85974236347878</v>
      </c>
      <c r="P452" s="3">
        <f t="shared" si="69"/>
        <v>0.17065596710062955</v>
      </c>
      <c r="Q452" s="3">
        <f>IF(ISNUMBER(P452),SUMIF(A:A,A452,P:P),"")</f>
        <v>0.9302912431940296</v>
      </c>
      <c r="R452" s="3">
        <f t="shared" si="70"/>
        <v>0.18344359183120473</v>
      </c>
      <c r="S452" s="8">
        <f t="shared" si="71"/>
        <v>5.451267008117395</v>
      </c>
    </row>
    <row r="453" spans="1:19" ht="15">
      <c r="A453" s="1">
        <v>41</v>
      </c>
      <c r="B453" s="5">
        <v>0.6576388888888889</v>
      </c>
      <c r="C453" s="1" t="s">
        <v>405</v>
      </c>
      <c r="D453" s="1">
        <v>7</v>
      </c>
      <c r="E453" s="1">
        <v>6</v>
      </c>
      <c r="F453" s="1" t="s">
        <v>465</v>
      </c>
      <c r="G453" s="2">
        <v>64.1100666666666</v>
      </c>
      <c r="H453" s="6">
        <f>1+_xlfn.COUNTIFS(A:A,A453,O:O,"&lt;"&amp;O453)</f>
        <v>3</v>
      </c>
      <c r="I453" s="2">
        <f>_xlfn.AVERAGEIF(A:A,A453,G:G)</f>
        <v>49.75921666666667</v>
      </c>
      <c r="J453" s="2">
        <f t="shared" si="64"/>
        <v>14.35084999999993</v>
      </c>
      <c r="K453" s="2">
        <f t="shared" si="65"/>
        <v>104.35084999999992</v>
      </c>
      <c r="L453" s="2">
        <f t="shared" si="66"/>
        <v>523.7691322893976</v>
      </c>
      <c r="M453" s="2">
        <f>SUMIF(A:A,A453,L:L)</f>
        <v>3170.8743129532663</v>
      </c>
      <c r="N453" s="3">
        <f t="shared" si="67"/>
        <v>0.1651812972055563</v>
      </c>
      <c r="O453" s="7">
        <f t="shared" si="68"/>
        <v>6.0539541516953435</v>
      </c>
      <c r="P453" s="3">
        <f t="shared" si="69"/>
        <v>0.1651812972055563</v>
      </c>
      <c r="Q453" s="3">
        <f>IF(ISNUMBER(P453),SUMIF(A:A,A453,P:P),"")</f>
        <v>0.9302912431940296</v>
      </c>
      <c r="R453" s="3">
        <f t="shared" si="70"/>
        <v>0.1775586929512833</v>
      </c>
      <c r="S453" s="8">
        <f t="shared" si="71"/>
        <v>5.631940534020317</v>
      </c>
    </row>
    <row r="454" spans="1:19" ht="15">
      <c r="A454" s="1">
        <v>41</v>
      </c>
      <c r="B454" s="5">
        <v>0.6576388888888889</v>
      </c>
      <c r="C454" s="1" t="s">
        <v>405</v>
      </c>
      <c r="D454" s="1">
        <v>7</v>
      </c>
      <c r="E454" s="1">
        <v>4</v>
      </c>
      <c r="F454" s="1" t="s">
        <v>463</v>
      </c>
      <c r="G454" s="2">
        <v>57.6086333333333</v>
      </c>
      <c r="H454" s="6">
        <f>1+_xlfn.COUNTIFS(A:A,A454,O:O,"&lt;"&amp;O454)</f>
        <v>4</v>
      </c>
      <c r="I454" s="2">
        <f>_xlfn.AVERAGEIF(A:A,A454,G:G)</f>
        <v>49.75921666666667</v>
      </c>
      <c r="J454" s="2">
        <f t="shared" si="64"/>
        <v>7.8494166666666345</v>
      </c>
      <c r="K454" s="2">
        <f t="shared" si="65"/>
        <v>97.84941666666663</v>
      </c>
      <c r="L454" s="2">
        <f t="shared" si="66"/>
        <v>354.5909955295455</v>
      </c>
      <c r="M454" s="2">
        <f>SUMIF(A:A,A454,L:L)</f>
        <v>3170.8743129532663</v>
      </c>
      <c r="N454" s="3">
        <f t="shared" si="67"/>
        <v>0.11182751523168671</v>
      </c>
      <c r="O454" s="7">
        <f t="shared" si="68"/>
        <v>8.942343017531758</v>
      </c>
      <c r="P454" s="3">
        <f t="shared" si="69"/>
        <v>0.11182751523168671</v>
      </c>
      <c r="Q454" s="3">
        <f>IF(ISNUMBER(P454),SUMIF(A:A,A454,P:P),"")</f>
        <v>0.9302912431940296</v>
      </c>
      <c r="R454" s="3">
        <f t="shared" si="70"/>
        <v>0.12020699544342912</v>
      </c>
      <c r="S454" s="8">
        <f t="shared" si="71"/>
        <v>8.318983402847067</v>
      </c>
    </row>
    <row r="455" spans="1:19" ht="15">
      <c r="A455" s="1">
        <v>41</v>
      </c>
      <c r="B455" s="5">
        <v>0.6576388888888889</v>
      </c>
      <c r="C455" s="1" t="s">
        <v>405</v>
      </c>
      <c r="D455" s="1">
        <v>7</v>
      </c>
      <c r="E455" s="1">
        <v>5</v>
      </c>
      <c r="F455" s="1" t="s">
        <v>464</v>
      </c>
      <c r="G455" s="2">
        <v>52.4959666666667</v>
      </c>
      <c r="H455" s="6">
        <f>1+_xlfn.COUNTIFS(A:A,A455,O:O,"&lt;"&amp;O455)</f>
        <v>5</v>
      </c>
      <c r="I455" s="2">
        <f>_xlfn.AVERAGEIF(A:A,A455,G:G)</f>
        <v>49.75921666666667</v>
      </c>
      <c r="J455" s="2">
        <f t="shared" si="64"/>
        <v>2.736750000000036</v>
      </c>
      <c r="K455" s="2">
        <f t="shared" si="65"/>
        <v>92.73675000000003</v>
      </c>
      <c r="L455" s="2">
        <f t="shared" si="66"/>
        <v>260.9176916697847</v>
      </c>
      <c r="M455" s="2">
        <f>SUMIF(A:A,A455,L:L)</f>
        <v>3170.8743129532663</v>
      </c>
      <c r="N455" s="3">
        <f t="shared" si="67"/>
        <v>0.08228572498251216</v>
      </c>
      <c r="O455" s="7">
        <f t="shared" si="68"/>
        <v>12.152776197967823</v>
      </c>
      <c r="P455" s="3">
        <f t="shared" si="69"/>
        <v>0.08228572498251216</v>
      </c>
      <c r="Q455" s="3">
        <f>IF(ISNUMBER(P455),SUMIF(A:A,A455,P:P),"")</f>
        <v>0.9302912431940296</v>
      </c>
      <c r="R455" s="3">
        <f t="shared" si="70"/>
        <v>0.08845157426183571</v>
      </c>
      <c r="S455" s="8">
        <f t="shared" si="71"/>
        <v>11.305621277466296</v>
      </c>
    </row>
    <row r="456" spans="1:19" ht="15">
      <c r="A456" s="1">
        <v>41</v>
      </c>
      <c r="B456" s="5">
        <v>0.6576388888888889</v>
      </c>
      <c r="C456" s="1" t="s">
        <v>405</v>
      </c>
      <c r="D456" s="1">
        <v>7</v>
      </c>
      <c r="E456" s="1">
        <v>2</v>
      </c>
      <c r="F456" s="1" t="s">
        <v>461</v>
      </c>
      <c r="G456" s="2">
        <v>50.0775</v>
      </c>
      <c r="H456" s="6">
        <f>1+_xlfn.COUNTIFS(A:A,A456,O:O,"&lt;"&amp;O456)</f>
        <v>6</v>
      </c>
      <c r="I456" s="2">
        <f>_xlfn.AVERAGEIF(A:A,A456,G:G)</f>
        <v>49.75921666666667</v>
      </c>
      <c r="J456" s="2">
        <f t="shared" si="64"/>
        <v>0.3182833333333335</v>
      </c>
      <c r="K456" s="2">
        <f t="shared" si="65"/>
        <v>90.31828333333334</v>
      </c>
      <c r="L456" s="2">
        <f t="shared" si="66"/>
        <v>225.6752457186352</v>
      </c>
      <c r="M456" s="2">
        <f>SUMIF(A:A,A456,L:L)</f>
        <v>3170.8743129532663</v>
      </c>
      <c r="N456" s="3">
        <f t="shared" si="67"/>
        <v>0.07117129959920972</v>
      </c>
      <c r="O456" s="7">
        <f t="shared" si="68"/>
        <v>14.050607557138157</v>
      </c>
      <c r="P456" s="3">
        <f t="shared" si="69"/>
        <v>0.07117129959920972</v>
      </c>
      <c r="Q456" s="3">
        <f>IF(ISNUMBER(P456),SUMIF(A:A,A456,P:P),"")</f>
        <v>0.9302912431940296</v>
      </c>
      <c r="R456" s="3">
        <f t="shared" si="70"/>
        <v>0.07650432068440488</v>
      </c>
      <c r="S456" s="8">
        <f t="shared" si="71"/>
        <v>13.071157171961483</v>
      </c>
    </row>
    <row r="457" spans="1:19" ht="15">
      <c r="A457" s="1">
        <v>41</v>
      </c>
      <c r="B457" s="5">
        <v>0.6576388888888889</v>
      </c>
      <c r="C457" s="1" t="s">
        <v>405</v>
      </c>
      <c r="D457" s="1">
        <v>7</v>
      </c>
      <c r="E457" s="1">
        <v>8</v>
      </c>
      <c r="F457" s="1" t="s">
        <v>467</v>
      </c>
      <c r="G457" s="2">
        <v>44.3449666666667</v>
      </c>
      <c r="H457" s="6">
        <f>1+_xlfn.COUNTIFS(A:A,A457,O:O,"&lt;"&amp;O457)</f>
        <v>7</v>
      </c>
      <c r="I457" s="2">
        <f>_xlfn.AVERAGEIF(A:A,A457,G:G)</f>
        <v>49.75921666666667</v>
      </c>
      <c r="J457" s="2">
        <f t="shared" si="64"/>
        <v>-5.414249999999967</v>
      </c>
      <c r="K457" s="2">
        <f t="shared" si="65"/>
        <v>84.58575000000003</v>
      </c>
      <c r="L457" s="2">
        <f t="shared" si="66"/>
        <v>159.99538962901275</v>
      </c>
      <c r="M457" s="2">
        <f>SUMIF(A:A,A457,L:L)</f>
        <v>3170.8743129532663</v>
      </c>
      <c r="N457" s="3">
        <f t="shared" si="67"/>
        <v>0.05045781504975433</v>
      </c>
      <c r="O457" s="7">
        <f t="shared" si="68"/>
        <v>19.818535523465336</v>
      </c>
      <c r="P457" s="3">
        <f t="shared" si="69"/>
        <v>0.05045781504975433</v>
      </c>
      <c r="Q457" s="3">
        <f>IF(ISNUMBER(P457),SUMIF(A:A,A457,P:P),"")</f>
        <v>0.9302912431940296</v>
      </c>
      <c r="R457" s="3">
        <f t="shared" si="70"/>
        <v>0.05423872945048287</v>
      </c>
      <c r="S457" s="8">
        <f t="shared" si="71"/>
        <v>18.4370100504096</v>
      </c>
    </row>
    <row r="458" spans="1:19" ht="15">
      <c r="A458" s="1">
        <v>41</v>
      </c>
      <c r="B458" s="5">
        <v>0.6576388888888889</v>
      </c>
      <c r="C458" s="1" t="s">
        <v>405</v>
      </c>
      <c r="D458" s="1">
        <v>7</v>
      </c>
      <c r="E458" s="1">
        <v>7</v>
      </c>
      <c r="F458" s="1" t="s">
        <v>466</v>
      </c>
      <c r="G458" s="2">
        <v>35.6447333333333</v>
      </c>
      <c r="H458" s="6">
        <f>1+_xlfn.COUNTIFS(A:A,A458,O:O,"&lt;"&amp;O458)</f>
        <v>8</v>
      </c>
      <c r="I458" s="2">
        <f>_xlfn.AVERAGEIF(A:A,A458,G:G)</f>
        <v>49.75921666666667</v>
      </c>
      <c r="J458" s="2">
        <f t="shared" si="64"/>
        <v>-14.114483333333368</v>
      </c>
      <c r="K458" s="2">
        <f t="shared" si="65"/>
        <v>75.88551666666663</v>
      </c>
      <c r="L458" s="2">
        <f t="shared" si="66"/>
        <v>94.92916671820741</v>
      </c>
      <c r="M458" s="2">
        <f>SUMIF(A:A,A458,L:L)</f>
        <v>3170.8743129532663</v>
      </c>
      <c r="N458" s="3">
        <f t="shared" si="67"/>
        <v>0.029937852260625543</v>
      </c>
      <c r="O458" s="7">
        <f t="shared" si="68"/>
        <v>33.402529723723916</v>
      </c>
      <c r="P458" s="3">
        <f t="shared" si="69"/>
      </c>
      <c r="Q458" s="3">
        <f>IF(ISNUMBER(P458),SUMIF(A:A,A458,P:P),"")</f>
      </c>
      <c r="R458" s="3">
        <f t="shared" si="70"/>
      </c>
      <c r="S458" s="8">
        <f t="shared" si="71"/>
      </c>
    </row>
    <row r="459" spans="1:19" ht="15">
      <c r="A459" s="1">
        <v>41</v>
      </c>
      <c r="B459" s="5">
        <v>0.6576388888888889</v>
      </c>
      <c r="C459" s="1" t="s">
        <v>405</v>
      </c>
      <c r="D459" s="1">
        <v>7</v>
      </c>
      <c r="E459" s="1">
        <v>9</v>
      </c>
      <c r="F459" s="1" t="s">
        <v>19</v>
      </c>
      <c r="G459" s="2">
        <v>33.4776333333333</v>
      </c>
      <c r="H459" s="6">
        <f>1+_xlfn.COUNTIFS(A:A,A459,O:O,"&lt;"&amp;O459)</f>
        <v>9</v>
      </c>
      <c r="I459" s="2">
        <f>_xlfn.AVERAGEIF(A:A,A459,G:G)</f>
        <v>49.75921666666667</v>
      </c>
      <c r="J459" s="2">
        <f t="shared" si="64"/>
        <v>-16.281583333333366</v>
      </c>
      <c r="K459" s="2">
        <f t="shared" si="65"/>
        <v>73.71841666666663</v>
      </c>
      <c r="L459" s="2">
        <f t="shared" si="66"/>
        <v>83.35470030597206</v>
      </c>
      <c r="M459" s="2">
        <f>SUMIF(A:A,A459,L:L)</f>
        <v>3170.8743129532663</v>
      </c>
      <c r="N459" s="3">
        <f t="shared" si="67"/>
        <v>0.02628760779494213</v>
      </c>
      <c r="O459" s="7">
        <f t="shared" si="68"/>
        <v>38.040737970550715</v>
      </c>
      <c r="P459" s="3">
        <f t="shared" si="69"/>
      </c>
      <c r="Q459" s="3">
        <f>IF(ISNUMBER(P459),SUMIF(A:A,A459,P:P),"")</f>
      </c>
      <c r="R459" s="3">
        <f t="shared" si="70"/>
      </c>
      <c r="S459" s="8">
        <f t="shared" si="71"/>
      </c>
    </row>
    <row r="460" spans="1:19" ht="15">
      <c r="A460" s="1">
        <v>41</v>
      </c>
      <c r="B460" s="5">
        <v>0.6576388888888889</v>
      </c>
      <c r="C460" s="1" t="s">
        <v>405</v>
      </c>
      <c r="D460" s="1">
        <v>7</v>
      </c>
      <c r="E460" s="1">
        <v>10</v>
      </c>
      <c r="F460" s="1" t="s">
        <v>468</v>
      </c>
      <c r="G460" s="2">
        <v>22.3502</v>
      </c>
      <c r="H460" s="6">
        <f>1+_xlfn.COUNTIFS(A:A,A460,O:O,"&lt;"&amp;O460)</f>
        <v>10</v>
      </c>
      <c r="I460" s="2">
        <f>_xlfn.AVERAGEIF(A:A,A460,G:G)</f>
        <v>49.75921666666667</v>
      </c>
      <c r="J460" s="2">
        <f t="shared" si="64"/>
        <v>-27.409016666666666</v>
      </c>
      <c r="K460" s="2">
        <f t="shared" si="65"/>
        <v>62.590983333333334</v>
      </c>
      <c r="L460" s="2">
        <f t="shared" si="66"/>
        <v>42.753839319778365</v>
      </c>
      <c r="M460" s="2">
        <f>SUMIF(A:A,A460,L:L)</f>
        <v>3170.8743129532663</v>
      </c>
      <c r="N460" s="3">
        <f t="shared" si="67"/>
        <v>0.013483296750402761</v>
      </c>
      <c r="O460" s="7">
        <f t="shared" si="68"/>
        <v>74.16583781486</v>
      </c>
      <c r="P460" s="3">
        <f t="shared" si="69"/>
      </c>
      <c r="Q460" s="3">
        <f>IF(ISNUMBER(P460),SUMIF(A:A,A460,P:P),"")</f>
      </c>
      <c r="R460" s="3">
        <f t="shared" si="70"/>
      </c>
      <c r="S460" s="8">
        <f t="shared" si="71"/>
      </c>
    </row>
    <row r="461" spans="1:19" ht="15">
      <c r="A461" s="1">
        <v>21</v>
      </c>
      <c r="B461" s="5">
        <v>0.6604166666666667</v>
      </c>
      <c r="C461" s="1" t="s">
        <v>214</v>
      </c>
      <c r="D461" s="1">
        <v>5</v>
      </c>
      <c r="E461" s="1">
        <v>2</v>
      </c>
      <c r="F461" s="1" t="s">
        <v>237</v>
      </c>
      <c r="G461" s="2">
        <v>64.3273</v>
      </c>
      <c r="H461" s="6">
        <f>1+_xlfn.COUNTIFS(A:A,A461,O:O,"&lt;"&amp;O461)</f>
        <v>1</v>
      </c>
      <c r="I461" s="2">
        <f>_xlfn.AVERAGEIF(A:A,A461,G:G)</f>
        <v>47.063897435897424</v>
      </c>
      <c r="J461" s="2">
        <f t="shared" si="64"/>
        <v>17.26340256410257</v>
      </c>
      <c r="K461" s="2">
        <f t="shared" si="65"/>
        <v>107.26340256410256</v>
      </c>
      <c r="L461" s="2">
        <f t="shared" si="66"/>
        <v>623.7839995308843</v>
      </c>
      <c r="M461" s="2">
        <f>SUMIF(A:A,A461,L:L)</f>
        <v>3501.793160999366</v>
      </c>
      <c r="N461" s="3">
        <f t="shared" si="67"/>
        <v>0.1781327368155761</v>
      </c>
      <c r="O461" s="7">
        <f t="shared" si="68"/>
        <v>5.613791254076545</v>
      </c>
      <c r="P461" s="3">
        <f t="shared" si="69"/>
        <v>0.1781327368155761</v>
      </c>
      <c r="Q461" s="3">
        <f>IF(ISNUMBER(P461),SUMIF(A:A,A461,P:P),"")</f>
        <v>0.8210284816265627</v>
      </c>
      <c r="R461" s="3">
        <f t="shared" si="70"/>
        <v>0.21696292004714904</v>
      </c>
      <c r="S461" s="8">
        <f t="shared" si="71"/>
        <v>4.609082509502943</v>
      </c>
    </row>
    <row r="462" spans="1:19" ht="15">
      <c r="A462" s="1">
        <v>21</v>
      </c>
      <c r="B462" s="5">
        <v>0.6604166666666667</v>
      </c>
      <c r="C462" s="1" t="s">
        <v>214</v>
      </c>
      <c r="D462" s="1">
        <v>5</v>
      </c>
      <c r="E462" s="1">
        <v>3</v>
      </c>
      <c r="F462" s="1" t="s">
        <v>238</v>
      </c>
      <c r="G462" s="2">
        <v>59.2786666666667</v>
      </c>
      <c r="H462" s="6">
        <f>1+_xlfn.COUNTIFS(A:A,A462,O:O,"&lt;"&amp;O462)</f>
        <v>2</v>
      </c>
      <c r="I462" s="2">
        <f>_xlfn.AVERAGEIF(A:A,A462,G:G)</f>
        <v>47.063897435897424</v>
      </c>
      <c r="J462" s="2">
        <f t="shared" si="64"/>
        <v>12.214769230769278</v>
      </c>
      <c r="K462" s="2">
        <f t="shared" si="65"/>
        <v>102.21476923076928</v>
      </c>
      <c r="L462" s="2">
        <f t="shared" si="66"/>
        <v>460.7640794893495</v>
      </c>
      <c r="M462" s="2">
        <f>SUMIF(A:A,A462,L:L)</f>
        <v>3501.793160999366</v>
      </c>
      <c r="N462" s="3">
        <f t="shared" si="67"/>
        <v>0.13157946751996438</v>
      </c>
      <c r="O462" s="7">
        <f t="shared" si="68"/>
        <v>7.5999699561656255</v>
      </c>
      <c r="P462" s="3">
        <f t="shared" si="69"/>
        <v>0.13157946751996438</v>
      </c>
      <c r="Q462" s="3">
        <f>IF(ISNUMBER(P462),SUMIF(A:A,A462,P:P),"")</f>
        <v>0.8210284816265627</v>
      </c>
      <c r="R462" s="3">
        <f t="shared" si="70"/>
        <v>0.16026175761806533</v>
      </c>
      <c r="S462" s="8">
        <f t="shared" si="71"/>
        <v>6.239791793518157</v>
      </c>
    </row>
    <row r="463" spans="1:19" ht="15">
      <c r="A463" s="1">
        <v>21</v>
      </c>
      <c r="B463" s="5">
        <v>0.6604166666666667</v>
      </c>
      <c r="C463" s="1" t="s">
        <v>214</v>
      </c>
      <c r="D463" s="1">
        <v>5</v>
      </c>
      <c r="E463" s="1">
        <v>4</v>
      </c>
      <c r="F463" s="1" t="s">
        <v>239</v>
      </c>
      <c r="G463" s="2">
        <v>57.2308666666666</v>
      </c>
      <c r="H463" s="6">
        <f>1+_xlfn.COUNTIFS(A:A,A463,O:O,"&lt;"&amp;O463)</f>
        <v>3</v>
      </c>
      <c r="I463" s="2">
        <f>_xlfn.AVERAGEIF(A:A,A463,G:G)</f>
        <v>47.063897435897424</v>
      </c>
      <c r="J463" s="2">
        <f t="shared" si="64"/>
        <v>10.166969230769176</v>
      </c>
      <c r="K463" s="2">
        <f t="shared" si="65"/>
        <v>100.16696923076918</v>
      </c>
      <c r="L463" s="2">
        <f t="shared" si="66"/>
        <v>407.49071773055255</v>
      </c>
      <c r="M463" s="2">
        <f>SUMIF(A:A,A463,L:L)</f>
        <v>3501.793160999366</v>
      </c>
      <c r="N463" s="3">
        <f t="shared" si="67"/>
        <v>0.11636630120502606</v>
      </c>
      <c r="O463" s="7">
        <f t="shared" si="68"/>
        <v>8.593553199204104</v>
      </c>
      <c r="P463" s="3">
        <f t="shared" si="69"/>
        <v>0.11636630120502606</v>
      </c>
      <c r="Q463" s="3">
        <f>IF(ISNUMBER(P463),SUMIF(A:A,A463,P:P),"")</f>
        <v>0.8210284816265627</v>
      </c>
      <c r="R463" s="3">
        <f t="shared" si="70"/>
        <v>0.14173235619608407</v>
      </c>
      <c r="S463" s="8">
        <f t="shared" si="71"/>
        <v>7.055551934919636</v>
      </c>
    </row>
    <row r="464" spans="1:19" ht="15">
      <c r="A464" s="1">
        <v>21</v>
      </c>
      <c r="B464" s="5">
        <v>0.6604166666666667</v>
      </c>
      <c r="C464" s="1" t="s">
        <v>214</v>
      </c>
      <c r="D464" s="1">
        <v>5</v>
      </c>
      <c r="E464" s="1">
        <v>1</v>
      </c>
      <c r="F464" s="1" t="s">
        <v>236</v>
      </c>
      <c r="G464" s="2">
        <v>56.2548666666668</v>
      </c>
      <c r="H464" s="6">
        <f>1+_xlfn.COUNTIFS(A:A,A464,O:O,"&lt;"&amp;O464)</f>
        <v>4</v>
      </c>
      <c r="I464" s="2">
        <f>_xlfn.AVERAGEIF(A:A,A464,G:G)</f>
        <v>47.063897435897424</v>
      </c>
      <c r="J464" s="2">
        <f t="shared" si="64"/>
        <v>9.190969230769376</v>
      </c>
      <c r="K464" s="2">
        <f t="shared" si="65"/>
        <v>99.19096923076938</v>
      </c>
      <c r="L464" s="2">
        <f t="shared" si="66"/>
        <v>384.31331863740854</v>
      </c>
      <c r="M464" s="2">
        <f>SUMIF(A:A,A464,L:L)</f>
        <v>3501.793160999366</v>
      </c>
      <c r="N464" s="3">
        <f t="shared" si="67"/>
        <v>0.10974757816013626</v>
      </c>
      <c r="O464" s="7">
        <f t="shared" si="68"/>
        <v>9.111818381457743</v>
      </c>
      <c r="P464" s="3">
        <f t="shared" si="69"/>
        <v>0.10974757816013626</v>
      </c>
      <c r="Q464" s="3">
        <f>IF(ISNUMBER(P464),SUMIF(A:A,A464,P:P),"")</f>
        <v>0.8210284816265627</v>
      </c>
      <c r="R464" s="3">
        <f t="shared" si="70"/>
        <v>0.13367085383288074</v>
      </c>
      <c r="S464" s="8">
        <f t="shared" si="71"/>
        <v>7.481062410585254</v>
      </c>
    </row>
    <row r="465" spans="1:19" ht="15">
      <c r="A465" s="1">
        <v>21</v>
      </c>
      <c r="B465" s="5">
        <v>0.6604166666666667</v>
      </c>
      <c r="C465" s="1" t="s">
        <v>214</v>
      </c>
      <c r="D465" s="1">
        <v>5</v>
      </c>
      <c r="E465" s="1">
        <v>7</v>
      </c>
      <c r="F465" s="1" t="s">
        <v>242</v>
      </c>
      <c r="G465" s="2">
        <v>52.37873333333331</v>
      </c>
      <c r="H465" s="6">
        <f>1+_xlfn.COUNTIFS(A:A,A465,O:O,"&lt;"&amp;O465)</f>
        <v>5</v>
      </c>
      <c r="I465" s="2">
        <f>_xlfn.AVERAGEIF(A:A,A465,G:G)</f>
        <v>47.063897435897424</v>
      </c>
      <c r="J465" s="2">
        <f t="shared" si="64"/>
        <v>5.314835897435884</v>
      </c>
      <c r="K465" s="2">
        <f t="shared" si="65"/>
        <v>95.31483589743588</v>
      </c>
      <c r="L465" s="2">
        <f t="shared" si="66"/>
        <v>304.56671311603736</v>
      </c>
      <c r="M465" s="2">
        <f>SUMIF(A:A,A465,L:L)</f>
        <v>3501.793160999366</v>
      </c>
      <c r="N465" s="3">
        <f t="shared" si="67"/>
        <v>0.08697450109506696</v>
      </c>
      <c r="O465" s="7">
        <f t="shared" si="68"/>
        <v>11.497622721709618</v>
      </c>
      <c r="P465" s="3">
        <f t="shared" si="69"/>
        <v>0.08697450109506696</v>
      </c>
      <c r="Q465" s="3">
        <f>IF(ISNUMBER(P465),SUMIF(A:A,A465,P:P),"")</f>
        <v>0.8210284816265627</v>
      </c>
      <c r="R465" s="3">
        <f t="shared" si="70"/>
        <v>0.1059335979706323</v>
      </c>
      <c r="S465" s="8">
        <f t="shared" si="71"/>
        <v>9.439875725520315</v>
      </c>
    </row>
    <row r="466" spans="1:19" ht="15">
      <c r="A466" s="1">
        <v>21</v>
      </c>
      <c r="B466" s="5">
        <v>0.6604166666666667</v>
      </c>
      <c r="C466" s="1" t="s">
        <v>214</v>
      </c>
      <c r="D466" s="1">
        <v>5</v>
      </c>
      <c r="E466" s="1">
        <v>5</v>
      </c>
      <c r="F466" s="1" t="s">
        <v>240</v>
      </c>
      <c r="G466" s="2">
        <v>52.0784666666666</v>
      </c>
      <c r="H466" s="6">
        <f>1+_xlfn.COUNTIFS(A:A,A466,O:O,"&lt;"&amp;O466)</f>
        <v>6</v>
      </c>
      <c r="I466" s="2">
        <f>_xlfn.AVERAGEIF(A:A,A466,G:G)</f>
        <v>47.063897435897424</v>
      </c>
      <c r="J466" s="2">
        <f t="shared" si="64"/>
        <v>5.014569230769176</v>
      </c>
      <c r="K466" s="2">
        <f t="shared" si="65"/>
        <v>95.01456923076918</v>
      </c>
      <c r="L466" s="2">
        <f t="shared" si="66"/>
        <v>299.12877127739193</v>
      </c>
      <c r="M466" s="2">
        <f>SUMIF(A:A,A466,L:L)</f>
        <v>3501.793160999366</v>
      </c>
      <c r="N466" s="3">
        <f t="shared" si="67"/>
        <v>0.08542159902786048</v>
      </c>
      <c r="O466" s="7">
        <f t="shared" si="68"/>
        <v>11.706641076501592</v>
      </c>
      <c r="P466" s="3">
        <f t="shared" si="69"/>
        <v>0.08542159902786048</v>
      </c>
      <c r="Q466" s="3">
        <f>IF(ISNUMBER(P466),SUMIF(A:A,A466,P:P),"")</f>
        <v>0.8210284816265627</v>
      </c>
      <c r="R466" s="3">
        <f t="shared" si="70"/>
        <v>0.10404218725595163</v>
      </c>
      <c r="S466" s="8">
        <f t="shared" si="71"/>
        <v>9.611485747987253</v>
      </c>
    </row>
    <row r="467" spans="1:19" ht="15">
      <c r="A467" s="1">
        <v>21</v>
      </c>
      <c r="B467" s="5">
        <v>0.6604166666666667</v>
      </c>
      <c r="C467" s="1" t="s">
        <v>214</v>
      </c>
      <c r="D467" s="1">
        <v>5</v>
      </c>
      <c r="E467" s="1">
        <v>6</v>
      </c>
      <c r="F467" s="1" t="s">
        <v>241</v>
      </c>
      <c r="G467" s="2">
        <v>45.162000000000106</v>
      </c>
      <c r="H467" s="6">
        <f>1+_xlfn.COUNTIFS(A:A,A467,O:O,"&lt;"&amp;O467)</f>
        <v>7</v>
      </c>
      <c r="I467" s="2">
        <f>_xlfn.AVERAGEIF(A:A,A467,G:G)</f>
        <v>47.063897435897424</v>
      </c>
      <c r="J467" s="2">
        <f t="shared" si="64"/>
        <v>-1.9018974358973182</v>
      </c>
      <c r="K467" s="2">
        <f t="shared" si="65"/>
        <v>88.09810256410267</v>
      </c>
      <c r="L467" s="2">
        <f t="shared" si="66"/>
        <v>197.529147127795</v>
      </c>
      <c r="M467" s="2">
        <f>SUMIF(A:A,A467,L:L)</f>
        <v>3501.793160999366</v>
      </c>
      <c r="N467" s="3">
        <f t="shared" si="67"/>
        <v>0.056407999572259934</v>
      </c>
      <c r="O467" s="7">
        <f t="shared" si="68"/>
        <v>17.72798198097731</v>
      </c>
      <c r="P467" s="3">
        <f t="shared" si="69"/>
        <v>0.056407999572259934</v>
      </c>
      <c r="Q467" s="3">
        <f>IF(ISNUMBER(P467),SUMIF(A:A,A467,P:P),"")</f>
        <v>0.8210284816265627</v>
      </c>
      <c r="R467" s="3">
        <f t="shared" si="70"/>
        <v>0.06870407158166847</v>
      </c>
      <c r="S467" s="8">
        <f t="shared" si="71"/>
        <v>14.555178128144863</v>
      </c>
    </row>
    <row r="468" spans="1:19" ht="15">
      <c r="A468" s="1">
        <v>21</v>
      </c>
      <c r="B468" s="5">
        <v>0.6604166666666667</v>
      </c>
      <c r="C468" s="1" t="s">
        <v>214</v>
      </c>
      <c r="D468" s="1">
        <v>5</v>
      </c>
      <c r="E468" s="1">
        <v>9</v>
      </c>
      <c r="F468" s="1" t="s">
        <v>244</v>
      </c>
      <c r="G468" s="2">
        <v>45.1591333333333</v>
      </c>
      <c r="H468" s="6">
        <f>1+_xlfn.COUNTIFS(A:A,A468,O:O,"&lt;"&amp;O468)</f>
        <v>8</v>
      </c>
      <c r="I468" s="2">
        <f>_xlfn.AVERAGEIF(A:A,A468,G:G)</f>
        <v>47.063897435897424</v>
      </c>
      <c r="J468" s="2">
        <f t="shared" si="64"/>
        <v>-1.9047641025641227</v>
      </c>
      <c r="K468" s="2">
        <f t="shared" si="65"/>
        <v>88.09523589743588</v>
      </c>
      <c r="L468" s="2">
        <f t="shared" si="66"/>
        <v>197.49517503617125</v>
      </c>
      <c r="M468" s="2">
        <f>SUMIF(A:A,A468,L:L)</f>
        <v>3501.793160999366</v>
      </c>
      <c r="N468" s="3">
        <f t="shared" si="67"/>
        <v>0.0563982982306724</v>
      </c>
      <c r="O468" s="7">
        <f t="shared" si="68"/>
        <v>17.73103145612551</v>
      </c>
      <c r="P468" s="3">
        <f t="shared" si="69"/>
        <v>0.0563982982306724</v>
      </c>
      <c r="Q468" s="3">
        <f>IF(ISNUMBER(P468),SUMIF(A:A,A468,P:P),"")</f>
        <v>0.8210284816265627</v>
      </c>
      <c r="R468" s="3">
        <f t="shared" si="70"/>
        <v>0.06869225549756829</v>
      </c>
      <c r="S468" s="8">
        <f t="shared" si="71"/>
        <v>14.55768183409555</v>
      </c>
    </row>
    <row r="469" spans="1:19" ht="15">
      <c r="A469" s="1">
        <v>21</v>
      </c>
      <c r="B469" s="5">
        <v>0.6604166666666667</v>
      </c>
      <c r="C469" s="1" t="s">
        <v>214</v>
      </c>
      <c r="D469" s="1">
        <v>5</v>
      </c>
      <c r="E469" s="1">
        <v>8</v>
      </c>
      <c r="F469" s="1" t="s">
        <v>243</v>
      </c>
      <c r="G469" s="2">
        <v>40.610600000000005</v>
      </c>
      <c r="H469" s="6">
        <f>1+_xlfn.COUNTIFS(A:A,A469,O:O,"&lt;"&amp;O469)</f>
        <v>11</v>
      </c>
      <c r="I469" s="2">
        <f>_xlfn.AVERAGEIF(A:A,A469,G:G)</f>
        <v>47.063897435897424</v>
      </c>
      <c r="J469" s="2">
        <f t="shared" si="64"/>
        <v>-6.453297435897419</v>
      </c>
      <c r="K469" s="2">
        <f t="shared" si="65"/>
        <v>83.54670256410259</v>
      </c>
      <c r="L469" s="2">
        <f t="shared" si="66"/>
        <v>150.32538136306133</v>
      </c>
      <c r="M469" s="2">
        <f>SUMIF(A:A,A469,L:L)</f>
        <v>3501.793160999366</v>
      </c>
      <c r="N469" s="3">
        <f t="shared" si="67"/>
        <v>0.042928115525864015</v>
      </c>
      <c r="O469" s="7">
        <f t="shared" si="68"/>
        <v>23.29475654242274</v>
      </c>
      <c r="P469" s="3">
        <f t="shared" si="69"/>
      </c>
      <c r="Q469" s="3">
        <f>IF(ISNUMBER(P469),SUMIF(A:A,A469,P:P),"")</f>
      </c>
      <c r="R469" s="3">
        <f t="shared" si="70"/>
      </c>
      <c r="S469" s="8">
        <f t="shared" si="71"/>
      </c>
    </row>
    <row r="470" spans="1:19" ht="15">
      <c r="A470" s="1">
        <v>21</v>
      </c>
      <c r="B470" s="5">
        <v>0.6604166666666667</v>
      </c>
      <c r="C470" s="1" t="s">
        <v>214</v>
      </c>
      <c r="D470" s="1">
        <v>5</v>
      </c>
      <c r="E470" s="1">
        <v>10</v>
      </c>
      <c r="F470" s="1" t="s">
        <v>245</v>
      </c>
      <c r="G470" s="2">
        <v>35.8320333333333</v>
      </c>
      <c r="H470" s="6">
        <f>1+_xlfn.COUNTIFS(A:A,A470,O:O,"&lt;"&amp;O470)</f>
        <v>12</v>
      </c>
      <c r="I470" s="2">
        <f>_xlfn.AVERAGEIF(A:A,A470,G:G)</f>
        <v>47.063897435897424</v>
      </c>
      <c r="J470" s="2">
        <f t="shared" si="64"/>
        <v>-11.231864102564124</v>
      </c>
      <c r="K470" s="2">
        <f t="shared" si="65"/>
        <v>78.76813589743588</v>
      </c>
      <c r="L470" s="2">
        <f t="shared" si="66"/>
        <v>112.85323326456454</v>
      </c>
      <c r="M470" s="2">
        <f>SUMIF(A:A,A470,L:L)</f>
        <v>3501.793160999366</v>
      </c>
      <c r="N470" s="3">
        <f t="shared" si="67"/>
        <v>0.03222726988031403</v>
      </c>
      <c r="O470" s="7">
        <f t="shared" si="68"/>
        <v>31.029621923104575</v>
      </c>
      <c r="P470" s="3">
        <f t="shared" si="69"/>
      </c>
      <c r="Q470" s="3">
        <f>IF(ISNUMBER(P470),SUMIF(A:A,A470,P:P),"")</f>
      </c>
      <c r="R470" s="3">
        <f t="shared" si="70"/>
      </c>
      <c r="S470" s="8">
        <f t="shared" si="71"/>
      </c>
    </row>
    <row r="471" spans="1:19" ht="15">
      <c r="A471" s="1">
        <v>21</v>
      </c>
      <c r="B471" s="5">
        <v>0.6604166666666667</v>
      </c>
      <c r="C471" s="1" t="s">
        <v>214</v>
      </c>
      <c r="D471" s="1">
        <v>5</v>
      </c>
      <c r="E471" s="1">
        <v>11</v>
      </c>
      <c r="F471" s="1" t="s">
        <v>246</v>
      </c>
      <c r="G471" s="2">
        <v>41.0088666666666</v>
      </c>
      <c r="H471" s="6">
        <f>1+_xlfn.COUNTIFS(A:A,A471,O:O,"&lt;"&amp;O471)</f>
        <v>10</v>
      </c>
      <c r="I471" s="2">
        <f>_xlfn.AVERAGEIF(A:A,A471,G:G)</f>
        <v>47.063897435897424</v>
      </c>
      <c r="J471" s="2">
        <f t="shared" si="64"/>
        <v>-6.055030769230825</v>
      </c>
      <c r="K471" s="2">
        <f t="shared" si="65"/>
        <v>83.94496923076917</v>
      </c>
      <c r="L471" s="2">
        <f t="shared" si="66"/>
        <v>153.96081990547913</v>
      </c>
      <c r="M471" s="2">
        <f>SUMIF(A:A,A471,L:L)</f>
        <v>3501.793160999366</v>
      </c>
      <c r="N471" s="3">
        <f t="shared" si="67"/>
        <v>0.043966280367496266</v>
      </c>
      <c r="O471" s="7">
        <f t="shared" si="68"/>
        <v>22.744703250795986</v>
      </c>
      <c r="P471" s="3">
        <f t="shared" si="69"/>
      </c>
      <c r="Q471" s="3">
        <f>IF(ISNUMBER(P471),SUMIF(A:A,A471,P:P),"")</f>
      </c>
      <c r="R471" s="3">
        <f t="shared" si="70"/>
      </c>
      <c r="S471" s="8">
        <f t="shared" si="71"/>
      </c>
    </row>
    <row r="472" spans="1:19" ht="15">
      <c r="A472" s="1">
        <v>21</v>
      </c>
      <c r="B472" s="5">
        <v>0.6604166666666667</v>
      </c>
      <c r="C472" s="1" t="s">
        <v>214</v>
      </c>
      <c r="D472" s="1">
        <v>5</v>
      </c>
      <c r="E472" s="1">
        <v>12</v>
      </c>
      <c r="F472" s="1" t="s">
        <v>247</v>
      </c>
      <c r="G472" s="2">
        <v>42.1654</v>
      </c>
      <c r="H472" s="6">
        <f>1+_xlfn.COUNTIFS(A:A,A472,O:O,"&lt;"&amp;O472)</f>
        <v>9</v>
      </c>
      <c r="I472" s="2">
        <f>_xlfn.AVERAGEIF(A:A,A472,G:G)</f>
        <v>47.063897435897424</v>
      </c>
      <c r="J472" s="2">
        <f t="shared" si="64"/>
        <v>-4.898497435897426</v>
      </c>
      <c r="K472" s="2">
        <f t="shared" si="65"/>
        <v>85.10150256410257</v>
      </c>
      <c r="L472" s="2">
        <f t="shared" si="66"/>
        <v>165.02387391801662</v>
      </c>
      <c r="M472" s="2">
        <f>SUMIF(A:A,A472,L:L)</f>
        <v>3501.793160999366</v>
      </c>
      <c r="N472" s="3">
        <f t="shared" si="67"/>
        <v>0.0471255343564955</v>
      </c>
      <c r="O472" s="7">
        <f t="shared" si="68"/>
        <v>21.219918535781353</v>
      </c>
      <c r="P472" s="3">
        <f t="shared" si="69"/>
      </c>
      <c r="Q472" s="3">
        <f>IF(ISNUMBER(P472),SUMIF(A:A,A472,P:P),"")</f>
      </c>
      <c r="R472" s="3">
        <f t="shared" si="70"/>
      </c>
      <c r="S472" s="8">
        <f t="shared" si="71"/>
      </c>
    </row>
    <row r="473" spans="1:19" ht="15">
      <c r="A473" s="1">
        <v>21</v>
      </c>
      <c r="B473" s="5">
        <v>0.6604166666666667</v>
      </c>
      <c r="C473" s="1" t="s">
        <v>214</v>
      </c>
      <c r="D473" s="1">
        <v>5</v>
      </c>
      <c r="E473" s="1">
        <v>13</v>
      </c>
      <c r="F473" s="1" t="s">
        <v>248</v>
      </c>
      <c r="G473" s="2">
        <v>20.3437333333333</v>
      </c>
      <c r="H473" s="6">
        <f>1+_xlfn.COUNTIFS(A:A,A473,O:O,"&lt;"&amp;O473)</f>
        <v>13</v>
      </c>
      <c r="I473" s="2">
        <f>_xlfn.AVERAGEIF(A:A,A473,G:G)</f>
        <v>47.063897435897424</v>
      </c>
      <c r="J473" s="2">
        <f t="shared" si="64"/>
        <v>-26.720164102564123</v>
      </c>
      <c r="K473" s="2">
        <f t="shared" si="65"/>
        <v>63.27983589743587</v>
      </c>
      <c r="L473" s="2">
        <f t="shared" si="66"/>
        <v>44.557930602654245</v>
      </c>
      <c r="M473" s="2">
        <f>SUMIF(A:A,A473,L:L)</f>
        <v>3501.793160999366</v>
      </c>
      <c r="N473" s="3">
        <f t="shared" si="67"/>
        <v>0.012724318243267684</v>
      </c>
      <c r="O473" s="7">
        <f t="shared" si="68"/>
        <v>78.58967222303565</v>
      </c>
      <c r="P473" s="3">
        <f t="shared" si="69"/>
      </c>
      <c r="Q473" s="3">
        <f>IF(ISNUMBER(P473),SUMIF(A:A,A473,P:P),"")</f>
      </c>
      <c r="R473" s="3">
        <f t="shared" si="70"/>
      </c>
      <c r="S473" s="8">
        <f t="shared" si="71"/>
      </c>
    </row>
    <row r="474" spans="1:19" ht="15">
      <c r="A474" s="1">
        <v>28</v>
      </c>
      <c r="B474" s="5">
        <v>0.6631944444444444</v>
      </c>
      <c r="C474" s="1" t="s">
        <v>261</v>
      </c>
      <c r="D474" s="1">
        <v>7</v>
      </c>
      <c r="E474" s="1">
        <v>6</v>
      </c>
      <c r="F474" s="1" t="s">
        <v>327</v>
      </c>
      <c r="G474" s="2">
        <v>74.2089333333333</v>
      </c>
      <c r="H474" s="6">
        <f>1+_xlfn.COUNTIFS(A:A,A474,O:O,"&lt;"&amp;O474)</f>
        <v>1</v>
      </c>
      <c r="I474" s="2">
        <f>_xlfn.AVERAGEIF(A:A,A474,G:G)</f>
        <v>47.10060666666667</v>
      </c>
      <c r="J474" s="2">
        <f t="shared" si="64"/>
        <v>27.108326666666635</v>
      </c>
      <c r="K474" s="2">
        <f t="shared" si="65"/>
        <v>117.10832666666664</v>
      </c>
      <c r="L474" s="2">
        <f t="shared" si="66"/>
        <v>1126.0819659873775</v>
      </c>
      <c r="M474" s="2">
        <f>SUMIF(A:A,A474,L:L)</f>
        <v>3017.3091806463685</v>
      </c>
      <c r="N474" s="3">
        <f t="shared" si="67"/>
        <v>0.37320735084435336</v>
      </c>
      <c r="O474" s="7">
        <f t="shared" si="68"/>
        <v>2.6794756259156625</v>
      </c>
      <c r="P474" s="3">
        <f t="shared" si="69"/>
        <v>0.37320735084435336</v>
      </c>
      <c r="Q474" s="3">
        <f>IF(ISNUMBER(P474),SUMIF(A:A,A474,P:P),"")</f>
        <v>0.8439612622769905</v>
      </c>
      <c r="R474" s="3">
        <f t="shared" si="70"/>
        <v>0.4422091007322391</v>
      </c>
      <c r="S474" s="8">
        <f t="shared" si="71"/>
        <v>2.261373631488212</v>
      </c>
    </row>
    <row r="475" spans="1:19" ht="15">
      <c r="A475" s="1">
        <v>28</v>
      </c>
      <c r="B475" s="5">
        <v>0.6631944444444444</v>
      </c>
      <c r="C475" s="1" t="s">
        <v>261</v>
      </c>
      <c r="D475" s="1">
        <v>7</v>
      </c>
      <c r="E475" s="1">
        <v>2</v>
      </c>
      <c r="F475" s="1" t="s">
        <v>323</v>
      </c>
      <c r="G475" s="2">
        <v>57.813033333333394</v>
      </c>
      <c r="H475" s="6">
        <f>1+_xlfn.COUNTIFS(A:A,A475,O:O,"&lt;"&amp;O475)</f>
        <v>2</v>
      </c>
      <c r="I475" s="2">
        <f>_xlfn.AVERAGEIF(A:A,A475,G:G)</f>
        <v>47.10060666666667</v>
      </c>
      <c r="J475" s="2">
        <f t="shared" si="64"/>
        <v>10.712426666666722</v>
      </c>
      <c r="K475" s="2">
        <f t="shared" si="65"/>
        <v>100.71242666666672</v>
      </c>
      <c r="L475" s="2">
        <f t="shared" si="66"/>
        <v>421.04747729658817</v>
      </c>
      <c r="M475" s="2">
        <f>SUMIF(A:A,A475,L:L)</f>
        <v>3017.3091806463685</v>
      </c>
      <c r="N475" s="3">
        <f t="shared" si="67"/>
        <v>0.13954402816830036</v>
      </c>
      <c r="O475" s="7">
        <f t="shared" si="68"/>
        <v>7.166197028467076</v>
      </c>
      <c r="P475" s="3">
        <f t="shared" si="69"/>
        <v>0.13954402816830036</v>
      </c>
      <c r="Q475" s="3">
        <f>IF(ISNUMBER(P475),SUMIF(A:A,A475,P:P),"")</f>
        <v>0.8439612622769905</v>
      </c>
      <c r="R475" s="3">
        <f t="shared" si="70"/>
        <v>0.1653441151929336</v>
      </c>
      <c r="S475" s="8">
        <f t="shared" si="71"/>
        <v>6.047992689870692</v>
      </c>
    </row>
    <row r="476" spans="1:19" ht="15">
      <c r="A476" s="1">
        <v>28</v>
      </c>
      <c r="B476" s="5">
        <v>0.6631944444444444</v>
      </c>
      <c r="C476" s="1" t="s">
        <v>261</v>
      </c>
      <c r="D476" s="1">
        <v>7</v>
      </c>
      <c r="E476" s="1">
        <v>10</v>
      </c>
      <c r="F476" s="1" t="s">
        <v>329</v>
      </c>
      <c r="G476" s="2">
        <v>53.4545666666666</v>
      </c>
      <c r="H476" s="6">
        <f>1+_xlfn.COUNTIFS(A:A,A476,O:O,"&lt;"&amp;O476)</f>
        <v>3</v>
      </c>
      <c r="I476" s="2">
        <f>_xlfn.AVERAGEIF(A:A,A476,G:G)</f>
        <v>47.10060666666667</v>
      </c>
      <c r="J476" s="2">
        <f t="shared" si="64"/>
        <v>6.35395999999993</v>
      </c>
      <c r="K476" s="2">
        <f t="shared" si="65"/>
        <v>96.35395999999993</v>
      </c>
      <c r="L476" s="2">
        <f t="shared" si="66"/>
        <v>324.16012283710893</v>
      </c>
      <c r="M476" s="2">
        <f>SUMIF(A:A,A476,L:L)</f>
        <v>3017.3091806463685</v>
      </c>
      <c r="N476" s="3">
        <f t="shared" si="67"/>
        <v>0.10743351225533583</v>
      </c>
      <c r="O476" s="7">
        <f t="shared" si="68"/>
        <v>9.308082543399614</v>
      </c>
      <c r="P476" s="3">
        <f t="shared" si="69"/>
        <v>0.10743351225533583</v>
      </c>
      <c r="Q476" s="3">
        <f>IF(ISNUMBER(P476),SUMIF(A:A,A476,P:P),"")</f>
        <v>0.8439612622769905</v>
      </c>
      <c r="R476" s="3">
        <f t="shared" si="70"/>
        <v>0.12729673393478083</v>
      </c>
      <c r="S476" s="8">
        <f t="shared" si="71"/>
        <v>7.855661092705958</v>
      </c>
    </row>
    <row r="477" spans="1:19" ht="15">
      <c r="A477" s="1">
        <v>28</v>
      </c>
      <c r="B477" s="5">
        <v>0.6631944444444444</v>
      </c>
      <c r="C477" s="1" t="s">
        <v>261</v>
      </c>
      <c r="D477" s="1">
        <v>7</v>
      </c>
      <c r="E477" s="1">
        <v>11</v>
      </c>
      <c r="F477" s="1" t="s">
        <v>330</v>
      </c>
      <c r="G477" s="2">
        <v>51.43903333333329</v>
      </c>
      <c r="H477" s="6">
        <f>1+_xlfn.COUNTIFS(A:A,A477,O:O,"&lt;"&amp;O477)</f>
        <v>4</v>
      </c>
      <c r="I477" s="2">
        <f>_xlfn.AVERAGEIF(A:A,A477,G:G)</f>
        <v>47.10060666666667</v>
      </c>
      <c r="J477" s="2">
        <f t="shared" si="64"/>
        <v>4.338426666666621</v>
      </c>
      <c r="K477" s="2">
        <f t="shared" si="65"/>
        <v>94.33842666666662</v>
      </c>
      <c r="L477" s="2">
        <f t="shared" si="66"/>
        <v>287.2364085911858</v>
      </c>
      <c r="M477" s="2">
        <f>SUMIF(A:A,A477,L:L)</f>
        <v>3017.3091806463685</v>
      </c>
      <c r="N477" s="3">
        <f t="shared" si="67"/>
        <v>0.09519621337898623</v>
      </c>
      <c r="O477" s="7">
        <f t="shared" si="68"/>
        <v>10.504619506438704</v>
      </c>
      <c r="P477" s="3">
        <f t="shared" si="69"/>
        <v>0.09519621337898623</v>
      </c>
      <c r="Q477" s="3">
        <f>IF(ISNUMBER(P477),SUMIF(A:A,A477,P:P),"")</f>
        <v>0.8439612622769905</v>
      </c>
      <c r="R477" s="3">
        <f t="shared" si="70"/>
        <v>0.11279689913983584</v>
      </c>
      <c r="S477" s="8">
        <f t="shared" si="71"/>
        <v>8.865491938393506</v>
      </c>
    </row>
    <row r="478" spans="1:19" ht="15">
      <c r="A478" s="1">
        <v>28</v>
      </c>
      <c r="B478" s="5">
        <v>0.6631944444444444</v>
      </c>
      <c r="C478" s="1" t="s">
        <v>261</v>
      </c>
      <c r="D478" s="1">
        <v>7</v>
      </c>
      <c r="E478" s="1">
        <v>3</v>
      </c>
      <c r="F478" s="1" t="s">
        <v>324</v>
      </c>
      <c r="G478" s="2">
        <v>47.586966666666704</v>
      </c>
      <c r="H478" s="6">
        <f>1+_xlfn.COUNTIFS(A:A,A478,O:O,"&lt;"&amp;O478)</f>
        <v>5</v>
      </c>
      <c r="I478" s="2">
        <f>_xlfn.AVERAGEIF(A:A,A478,G:G)</f>
        <v>47.10060666666667</v>
      </c>
      <c r="J478" s="2">
        <f t="shared" si="64"/>
        <v>0.4863600000000332</v>
      </c>
      <c r="K478" s="2">
        <f t="shared" si="65"/>
        <v>90.48636000000003</v>
      </c>
      <c r="L478" s="2">
        <f t="shared" si="66"/>
        <v>227.9626044654469</v>
      </c>
      <c r="M478" s="2">
        <f>SUMIF(A:A,A478,L:L)</f>
        <v>3017.3091806463685</v>
      </c>
      <c r="N478" s="3">
        <f t="shared" si="67"/>
        <v>0.07555162259394733</v>
      </c>
      <c r="O478" s="7">
        <f t="shared" si="68"/>
        <v>13.23598310223602</v>
      </c>
      <c r="P478" s="3">
        <f t="shared" si="69"/>
        <v>0.07555162259394733</v>
      </c>
      <c r="Q478" s="3">
        <f>IF(ISNUMBER(P478),SUMIF(A:A,A478,P:P),"")</f>
        <v>0.8439612622769905</v>
      </c>
      <c r="R478" s="3">
        <f t="shared" si="70"/>
        <v>0.08952024929451215</v>
      </c>
      <c r="S478" s="8">
        <f t="shared" si="71"/>
        <v>11.170657006440027</v>
      </c>
    </row>
    <row r="479" spans="1:19" ht="15">
      <c r="A479" s="1">
        <v>28</v>
      </c>
      <c r="B479" s="5">
        <v>0.6631944444444444</v>
      </c>
      <c r="C479" s="1" t="s">
        <v>261</v>
      </c>
      <c r="D479" s="1">
        <v>7</v>
      </c>
      <c r="E479" s="1">
        <v>1</v>
      </c>
      <c r="F479" s="1" t="s">
        <v>322</v>
      </c>
      <c r="G479" s="2">
        <v>38.4409666666667</v>
      </c>
      <c r="H479" s="6">
        <f>1+_xlfn.COUNTIFS(A:A,A479,O:O,"&lt;"&amp;O479)</f>
        <v>8</v>
      </c>
      <c r="I479" s="2">
        <f>_xlfn.AVERAGEIF(A:A,A479,G:G)</f>
        <v>47.10060666666667</v>
      </c>
      <c r="J479" s="2">
        <f t="shared" si="64"/>
        <v>-8.659639999999975</v>
      </c>
      <c r="K479" s="2">
        <f t="shared" si="65"/>
        <v>81.34036000000003</v>
      </c>
      <c r="L479" s="2">
        <f t="shared" si="66"/>
        <v>131.68617107381777</v>
      </c>
      <c r="M479" s="2">
        <f>SUMIF(A:A,A479,L:L)</f>
        <v>3017.3091806463685</v>
      </c>
      <c r="N479" s="3">
        <f t="shared" si="67"/>
        <v>0.043643578827943626</v>
      </c>
      <c r="O479" s="7">
        <f t="shared" si="68"/>
        <v>22.912878064888005</v>
      </c>
      <c r="P479" s="3">
        <f t="shared" si="69"/>
      </c>
      <c r="Q479" s="3">
        <f>IF(ISNUMBER(P479),SUMIF(A:A,A479,P:P),"")</f>
      </c>
      <c r="R479" s="3">
        <f t="shared" si="70"/>
      </c>
      <c r="S479" s="8">
        <f t="shared" si="71"/>
      </c>
    </row>
    <row r="480" spans="1:19" ht="15">
      <c r="A480" s="1">
        <v>28</v>
      </c>
      <c r="B480" s="5">
        <v>0.6631944444444444</v>
      </c>
      <c r="C480" s="1" t="s">
        <v>261</v>
      </c>
      <c r="D480" s="1">
        <v>7</v>
      </c>
      <c r="E480" s="1">
        <v>4</v>
      </c>
      <c r="F480" s="1" t="s">
        <v>325</v>
      </c>
      <c r="G480" s="2">
        <v>38.9916666666667</v>
      </c>
      <c r="H480" s="6">
        <f>1+_xlfn.COUNTIFS(A:A,A480,O:O,"&lt;"&amp;O480)</f>
        <v>7</v>
      </c>
      <c r="I480" s="2">
        <f>_xlfn.AVERAGEIF(A:A,A480,G:G)</f>
        <v>47.10060666666667</v>
      </c>
      <c r="J480" s="2">
        <f t="shared" si="64"/>
        <v>-8.108939999999969</v>
      </c>
      <c r="K480" s="2">
        <f t="shared" si="65"/>
        <v>81.89106000000004</v>
      </c>
      <c r="L480" s="2">
        <f t="shared" si="66"/>
        <v>136.11002962516406</v>
      </c>
      <c r="M480" s="2">
        <f>SUMIF(A:A,A480,L:L)</f>
        <v>3017.3091806463685</v>
      </c>
      <c r="N480" s="3">
        <f t="shared" si="67"/>
        <v>0.04510973900129338</v>
      </c>
      <c r="O480" s="7">
        <f t="shared" si="68"/>
        <v>22.168161956586097</v>
      </c>
      <c r="P480" s="3">
        <f t="shared" si="69"/>
      </c>
      <c r="Q480" s="3">
        <f>IF(ISNUMBER(P480),SUMIF(A:A,A480,P:P),"")</f>
      </c>
      <c r="R480" s="3">
        <f t="shared" si="70"/>
      </c>
      <c r="S480" s="8">
        <f t="shared" si="71"/>
      </c>
    </row>
    <row r="481" spans="1:19" ht="15">
      <c r="A481" s="1">
        <v>28</v>
      </c>
      <c r="B481" s="5">
        <v>0.6631944444444444</v>
      </c>
      <c r="C481" s="1" t="s">
        <v>261</v>
      </c>
      <c r="D481" s="1">
        <v>7</v>
      </c>
      <c r="E481" s="1">
        <v>5</v>
      </c>
      <c r="F481" s="1" t="s">
        <v>326</v>
      </c>
      <c r="G481" s="2">
        <v>41.687200000000004</v>
      </c>
      <c r="H481" s="6">
        <f>1+_xlfn.COUNTIFS(A:A,A481,O:O,"&lt;"&amp;O481)</f>
        <v>6</v>
      </c>
      <c r="I481" s="2">
        <f>_xlfn.AVERAGEIF(A:A,A481,G:G)</f>
        <v>47.10060666666667</v>
      </c>
      <c r="J481" s="2">
        <f t="shared" si="64"/>
        <v>-5.413406666666667</v>
      </c>
      <c r="K481" s="2">
        <f t="shared" si="65"/>
        <v>84.58659333333333</v>
      </c>
      <c r="L481" s="2">
        <f t="shared" si="66"/>
        <v>160.00348560055403</v>
      </c>
      <c r="M481" s="2">
        <f>SUMIF(A:A,A481,L:L)</f>
        <v>3017.3091806463685</v>
      </c>
      <c r="N481" s="3">
        <f t="shared" si="67"/>
        <v>0.053028535036067484</v>
      </c>
      <c r="O481" s="7">
        <f t="shared" si="68"/>
        <v>18.857771562421018</v>
      </c>
      <c r="P481" s="3">
        <f t="shared" si="69"/>
        <v>0.053028535036067484</v>
      </c>
      <c r="Q481" s="3">
        <f>IF(ISNUMBER(P481),SUMIF(A:A,A481,P:P),"")</f>
        <v>0.8439612622769905</v>
      </c>
      <c r="R481" s="3">
        <f t="shared" si="70"/>
        <v>0.06283290170569863</v>
      </c>
      <c r="S481" s="8">
        <f t="shared" si="71"/>
        <v>15.915228691551976</v>
      </c>
    </row>
    <row r="482" spans="1:19" ht="15">
      <c r="A482" s="1">
        <v>28</v>
      </c>
      <c r="B482" s="5">
        <v>0.6631944444444444</v>
      </c>
      <c r="C482" s="1" t="s">
        <v>261</v>
      </c>
      <c r="D482" s="1">
        <v>7</v>
      </c>
      <c r="E482" s="1">
        <v>9</v>
      </c>
      <c r="F482" s="1" t="s">
        <v>328</v>
      </c>
      <c r="G482" s="2">
        <v>37.4105</v>
      </c>
      <c r="H482" s="6">
        <f>1+_xlfn.COUNTIFS(A:A,A482,O:O,"&lt;"&amp;O482)</f>
        <v>9</v>
      </c>
      <c r="I482" s="2">
        <f>_xlfn.AVERAGEIF(A:A,A482,G:G)</f>
        <v>47.10060666666667</v>
      </c>
      <c r="J482" s="2">
        <f t="shared" si="64"/>
        <v>-9.690106666666672</v>
      </c>
      <c r="K482" s="2">
        <f t="shared" si="65"/>
        <v>80.30989333333332</v>
      </c>
      <c r="L482" s="2">
        <f t="shared" si="66"/>
        <v>123.79086881775179</v>
      </c>
      <c r="M482" s="2">
        <f>SUMIF(A:A,A482,L:L)</f>
        <v>3017.3091806463685</v>
      </c>
      <c r="N482" s="3">
        <f t="shared" si="67"/>
        <v>0.041026908880194134</v>
      </c>
      <c r="O482" s="7">
        <f t="shared" si="68"/>
        <v>24.37424673938214</v>
      </c>
      <c r="P482" s="3">
        <f t="shared" si="69"/>
      </c>
      <c r="Q482" s="3">
        <f>IF(ISNUMBER(P482),SUMIF(A:A,A482,P:P),"")</f>
      </c>
      <c r="R482" s="3">
        <f t="shared" si="70"/>
      </c>
      <c r="S482" s="8">
        <f t="shared" si="71"/>
      </c>
    </row>
    <row r="483" spans="1:19" ht="15">
      <c r="A483" s="1">
        <v>28</v>
      </c>
      <c r="B483" s="5">
        <v>0.6631944444444444</v>
      </c>
      <c r="C483" s="1" t="s">
        <v>261</v>
      </c>
      <c r="D483" s="1">
        <v>7</v>
      </c>
      <c r="E483" s="1">
        <v>13</v>
      </c>
      <c r="F483" s="1" t="s">
        <v>331</v>
      </c>
      <c r="G483" s="2">
        <v>29.9732</v>
      </c>
      <c r="H483" s="6">
        <f>1+_xlfn.COUNTIFS(A:A,A483,O:O,"&lt;"&amp;O483)</f>
        <v>10</v>
      </c>
      <c r="I483" s="2">
        <f>_xlfn.AVERAGEIF(A:A,A483,G:G)</f>
        <v>47.10060666666667</v>
      </c>
      <c r="J483" s="2">
        <f t="shared" si="64"/>
        <v>-17.127406666666673</v>
      </c>
      <c r="K483" s="2">
        <f t="shared" si="65"/>
        <v>72.87259333333333</v>
      </c>
      <c r="L483" s="2">
        <f t="shared" si="66"/>
        <v>79.2300463513739</v>
      </c>
      <c r="M483" s="2">
        <f>SUMIF(A:A,A483,L:L)</f>
        <v>3017.3091806463685</v>
      </c>
      <c r="N483" s="3">
        <f t="shared" si="67"/>
        <v>0.026258511013578404</v>
      </c>
      <c r="O483" s="7">
        <f t="shared" si="68"/>
        <v>38.082890514351526</v>
      </c>
      <c r="P483" s="3">
        <f t="shared" si="69"/>
      </c>
      <c r="Q483" s="3">
        <f>IF(ISNUMBER(P483),SUMIF(A:A,A483,P:P),"")</f>
      </c>
      <c r="R483" s="3">
        <f t="shared" si="70"/>
      </c>
      <c r="S483" s="8">
        <f t="shared" si="71"/>
      </c>
    </row>
    <row r="484" spans="1:19" ht="15">
      <c r="A484" s="1">
        <v>70</v>
      </c>
      <c r="B484" s="5">
        <v>0.6659722222222222</v>
      </c>
      <c r="C484" s="1" t="s">
        <v>737</v>
      </c>
      <c r="D484" s="1">
        <v>7</v>
      </c>
      <c r="E484" s="1">
        <v>4</v>
      </c>
      <c r="F484" s="1" t="s">
        <v>770</v>
      </c>
      <c r="G484" s="2">
        <v>76.2655000000001</v>
      </c>
      <c r="H484" s="6">
        <f>1+_xlfn.COUNTIFS(A:A,A484,O:O,"&lt;"&amp;O484)</f>
        <v>1</v>
      </c>
      <c r="I484" s="2">
        <f>_xlfn.AVERAGEIF(A:A,A484,G:G)</f>
        <v>51.753520000000016</v>
      </c>
      <c r="J484" s="2">
        <f t="shared" si="64"/>
        <v>24.511980000000086</v>
      </c>
      <c r="K484" s="2">
        <f t="shared" si="65"/>
        <v>114.51198000000008</v>
      </c>
      <c r="L484" s="2">
        <f t="shared" si="66"/>
        <v>963.640982065712</v>
      </c>
      <c r="M484" s="2">
        <f>SUMIF(A:A,A484,L:L)</f>
        <v>3068.216157494778</v>
      </c>
      <c r="N484" s="3">
        <f t="shared" si="67"/>
        <v>0.31407206422266293</v>
      </c>
      <c r="O484" s="7">
        <f t="shared" si="68"/>
        <v>3.18398263938255</v>
      </c>
      <c r="P484" s="3">
        <f t="shared" si="69"/>
        <v>0.31407206422266293</v>
      </c>
      <c r="Q484" s="3">
        <f>IF(ISNUMBER(P484),SUMIF(A:A,A484,P:P),"")</f>
        <v>0.9283559113708537</v>
      </c>
      <c r="R484" s="3">
        <f t="shared" si="70"/>
        <v>0.33830997398281165</v>
      </c>
      <c r="S484" s="8">
        <f t="shared" si="71"/>
        <v>2.9558691049729635</v>
      </c>
    </row>
    <row r="485" spans="1:19" ht="15">
      <c r="A485" s="1">
        <v>70</v>
      </c>
      <c r="B485" s="5">
        <v>0.6659722222222222</v>
      </c>
      <c r="C485" s="1" t="s">
        <v>737</v>
      </c>
      <c r="D485" s="1">
        <v>7</v>
      </c>
      <c r="E485" s="1">
        <v>6</v>
      </c>
      <c r="F485" s="1" t="s">
        <v>772</v>
      </c>
      <c r="G485" s="2">
        <v>60.83333333333329</v>
      </c>
      <c r="H485" s="6">
        <f>1+_xlfn.COUNTIFS(A:A,A485,O:O,"&lt;"&amp;O485)</f>
        <v>2</v>
      </c>
      <c r="I485" s="2">
        <f>_xlfn.AVERAGEIF(A:A,A485,G:G)</f>
        <v>51.753520000000016</v>
      </c>
      <c r="J485" s="2">
        <f t="shared" si="64"/>
        <v>9.079813333333277</v>
      </c>
      <c r="K485" s="2">
        <f t="shared" si="65"/>
        <v>99.07981333333328</v>
      </c>
      <c r="L485" s="2">
        <f t="shared" si="66"/>
        <v>381.75872534001616</v>
      </c>
      <c r="M485" s="2">
        <f>SUMIF(A:A,A485,L:L)</f>
        <v>3068.216157494778</v>
      </c>
      <c r="N485" s="3">
        <f t="shared" si="67"/>
        <v>0.12442367347798763</v>
      </c>
      <c r="O485" s="7">
        <f t="shared" si="68"/>
        <v>8.037055747087507</v>
      </c>
      <c r="P485" s="3">
        <f t="shared" si="69"/>
        <v>0.12442367347798763</v>
      </c>
      <c r="Q485" s="3">
        <f>IF(ISNUMBER(P485),SUMIF(A:A,A485,P:P),"")</f>
        <v>0.9283559113708537</v>
      </c>
      <c r="R485" s="3">
        <f t="shared" si="70"/>
        <v>0.13402583206935992</v>
      </c>
      <c r="S485" s="8">
        <f t="shared" si="71"/>
        <v>7.461248212825781</v>
      </c>
    </row>
    <row r="486" spans="1:19" ht="15">
      <c r="A486" s="1">
        <v>70</v>
      </c>
      <c r="B486" s="5">
        <v>0.6659722222222222</v>
      </c>
      <c r="C486" s="1" t="s">
        <v>737</v>
      </c>
      <c r="D486" s="1">
        <v>7</v>
      </c>
      <c r="E486" s="1">
        <v>3</v>
      </c>
      <c r="F486" s="1" t="s">
        <v>769</v>
      </c>
      <c r="G486" s="2">
        <v>60.1937333333334</v>
      </c>
      <c r="H486" s="6">
        <f>1+_xlfn.COUNTIFS(A:A,A486,O:O,"&lt;"&amp;O486)</f>
        <v>3</v>
      </c>
      <c r="I486" s="2">
        <f>_xlfn.AVERAGEIF(A:A,A486,G:G)</f>
        <v>51.753520000000016</v>
      </c>
      <c r="J486" s="2">
        <f t="shared" si="64"/>
        <v>8.440213333333382</v>
      </c>
      <c r="K486" s="2">
        <f t="shared" si="65"/>
        <v>98.44021333333339</v>
      </c>
      <c r="L486" s="2">
        <f t="shared" si="66"/>
        <v>367.38590211074194</v>
      </c>
      <c r="M486" s="2">
        <f>SUMIF(A:A,A486,L:L)</f>
        <v>3068.216157494778</v>
      </c>
      <c r="N486" s="3">
        <f t="shared" si="67"/>
        <v>0.11973925018722127</v>
      </c>
      <c r="O486" s="7">
        <f t="shared" si="68"/>
        <v>8.351480391237002</v>
      </c>
      <c r="P486" s="3">
        <f t="shared" si="69"/>
        <v>0.11973925018722127</v>
      </c>
      <c r="Q486" s="3">
        <f>IF(ISNUMBER(P486),SUMIF(A:A,A486,P:P),"")</f>
        <v>0.9283559113708537</v>
      </c>
      <c r="R486" s="3">
        <f t="shared" si="70"/>
        <v>0.1289798973869932</v>
      </c>
      <c r="S486" s="8">
        <f t="shared" si="71"/>
        <v>7.753146189902641</v>
      </c>
    </row>
    <row r="487" spans="1:19" ht="15">
      <c r="A487" s="1">
        <v>70</v>
      </c>
      <c r="B487" s="5">
        <v>0.6659722222222222</v>
      </c>
      <c r="C487" s="1" t="s">
        <v>737</v>
      </c>
      <c r="D487" s="1">
        <v>7</v>
      </c>
      <c r="E487" s="1">
        <v>9</v>
      </c>
      <c r="F487" s="1" t="s">
        <v>775</v>
      </c>
      <c r="G487" s="2">
        <v>59.8091333333333</v>
      </c>
      <c r="H487" s="6">
        <f>1+_xlfn.COUNTIFS(A:A,A487,O:O,"&lt;"&amp;O487)</f>
        <v>4</v>
      </c>
      <c r="I487" s="2">
        <f>_xlfn.AVERAGEIF(A:A,A487,G:G)</f>
        <v>51.753520000000016</v>
      </c>
      <c r="J487" s="2">
        <f t="shared" si="64"/>
        <v>8.055613333333284</v>
      </c>
      <c r="K487" s="2">
        <f t="shared" si="65"/>
        <v>98.05561333333328</v>
      </c>
      <c r="L487" s="2">
        <f t="shared" si="66"/>
        <v>359.00517376998755</v>
      </c>
      <c r="M487" s="2">
        <f>SUMIF(A:A,A487,L:L)</f>
        <v>3068.216157494778</v>
      </c>
      <c r="N487" s="3">
        <f t="shared" si="67"/>
        <v>0.11700778411359322</v>
      </c>
      <c r="O487" s="7">
        <f t="shared" si="68"/>
        <v>8.546439944791898</v>
      </c>
      <c r="P487" s="3">
        <f t="shared" si="69"/>
        <v>0.11700778411359322</v>
      </c>
      <c r="Q487" s="3">
        <f>IF(ISNUMBER(P487),SUMIF(A:A,A487,P:P),"")</f>
        <v>0.9283559113708537</v>
      </c>
      <c r="R487" s="3">
        <f t="shared" si="70"/>
        <v>0.12603763565291898</v>
      </c>
      <c r="S487" s="8">
        <f t="shared" si="71"/>
        <v>7.934138043923553</v>
      </c>
    </row>
    <row r="488" spans="1:19" ht="15">
      <c r="A488" s="1">
        <v>70</v>
      </c>
      <c r="B488" s="5">
        <v>0.6659722222222222</v>
      </c>
      <c r="C488" s="1" t="s">
        <v>737</v>
      </c>
      <c r="D488" s="1">
        <v>7</v>
      </c>
      <c r="E488" s="1">
        <v>2</v>
      </c>
      <c r="F488" s="1" t="s">
        <v>768</v>
      </c>
      <c r="G488" s="2">
        <v>59.6547333333333</v>
      </c>
      <c r="H488" s="6">
        <f>1+_xlfn.COUNTIFS(A:A,A488,O:O,"&lt;"&amp;O488)</f>
        <v>5</v>
      </c>
      <c r="I488" s="2">
        <f>_xlfn.AVERAGEIF(A:A,A488,G:G)</f>
        <v>51.753520000000016</v>
      </c>
      <c r="J488" s="2">
        <f t="shared" si="64"/>
        <v>7.901213333333281</v>
      </c>
      <c r="K488" s="2">
        <f t="shared" si="65"/>
        <v>97.90121333333329</v>
      </c>
      <c r="L488" s="2">
        <f t="shared" si="66"/>
        <v>355.69470759528826</v>
      </c>
      <c r="M488" s="2">
        <f>SUMIF(A:A,A488,L:L)</f>
        <v>3068.216157494778</v>
      </c>
      <c r="N488" s="3">
        <f t="shared" si="67"/>
        <v>0.11592882943609674</v>
      </c>
      <c r="O488" s="7">
        <f t="shared" si="68"/>
        <v>8.62598203453118</v>
      </c>
      <c r="P488" s="3">
        <f t="shared" si="69"/>
        <v>0.11592882943609674</v>
      </c>
      <c r="Q488" s="3">
        <f>IF(ISNUMBER(P488),SUMIF(A:A,A488,P:P),"")</f>
        <v>0.9283559113708537</v>
      </c>
      <c r="R488" s="3">
        <f t="shared" si="70"/>
        <v>0.12487541471558122</v>
      </c>
      <c r="S488" s="8">
        <f t="shared" si="71"/>
        <v>8.007981413135806</v>
      </c>
    </row>
    <row r="489" spans="1:19" ht="15">
      <c r="A489" s="1">
        <v>70</v>
      </c>
      <c r="B489" s="5">
        <v>0.6659722222222222</v>
      </c>
      <c r="C489" s="1" t="s">
        <v>737</v>
      </c>
      <c r="D489" s="1">
        <v>7</v>
      </c>
      <c r="E489" s="1">
        <v>5</v>
      </c>
      <c r="F489" s="1" t="s">
        <v>771</v>
      </c>
      <c r="G489" s="2">
        <v>51.5310333333333</v>
      </c>
      <c r="H489" s="6">
        <f>1+_xlfn.COUNTIFS(A:A,A489,O:O,"&lt;"&amp;O489)</f>
        <v>6</v>
      </c>
      <c r="I489" s="2">
        <f>_xlfn.AVERAGEIF(A:A,A489,G:G)</f>
        <v>51.753520000000016</v>
      </c>
      <c r="J489" s="2">
        <f t="shared" si="64"/>
        <v>-0.22248666666671824</v>
      </c>
      <c r="K489" s="2">
        <f t="shared" si="65"/>
        <v>89.77751333333327</v>
      </c>
      <c r="L489" s="2">
        <f t="shared" si="66"/>
        <v>218.47045762128533</v>
      </c>
      <c r="M489" s="2">
        <f>SUMIF(A:A,A489,L:L)</f>
        <v>3068.216157494778</v>
      </c>
      <c r="N489" s="3">
        <f t="shared" si="67"/>
        <v>0.07120438926300034</v>
      </c>
      <c r="O489" s="7">
        <f t="shared" si="68"/>
        <v>14.044078045616018</v>
      </c>
      <c r="P489" s="3">
        <f t="shared" si="69"/>
        <v>0.07120438926300034</v>
      </c>
      <c r="Q489" s="3">
        <f>IF(ISNUMBER(P489),SUMIF(A:A,A489,P:P),"")</f>
        <v>0.9283559113708537</v>
      </c>
      <c r="R489" s="3">
        <f t="shared" si="70"/>
        <v>0.07669945156901797</v>
      </c>
      <c r="S489" s="8">
        <f t="shared" si="71"/>
        <v>13.037902873401258</v>
      </c>
    </row>
    <row r="490" spans="1:19" ht="15">
      <c r="A490" s="1">
        <v>70</v>
      </c>
      <c r="B490" s="5">
        <v>0.6659722222222222</v>
      </c>
      <c r="C490" s="1" t="s">
        <v>737</v>
      </c>
      <c r="D490" s="1">
        <v>7</v>
      </c>
      <c r="E490" s="1">
        <v>8</v>
      </c>
      <c r="F490" s="1" t="s">
        <v>774</v>
      </c>
      <c r="G490" s="2">
        <v>50.2609666666667</v>
      </c>
      <c r="H490" s="6">
        <f>1+_xlfn.COUNTIFS(A:A,A490,O:O,"&lt;"&amp;O490)</f>
        <v>7</v>
      </c>
      <c r="I490" s="2">
        <f>_xlfn.AVERAGEIF(A:A,A490,G:G)</f>
        <v>51.753520000000016</v>
      </c>
      <c r="J490" s="2">
        <f t="shared" si="64"/>
        <v>-1.4925533333333192</v>
      </c>
      <c r="K490" s="2">
        <f t="shared" si="65"/>
        <v>88.50744666666668</v>
      </c>
      <c r="L490" s="2">
        <f t="shared" si="66"/>
        <v>202.4406586708122</v>
      </c>
      <c r="M490" s="2">
        <f>SUMIF(A:A,A490,L:L)</f>
        <v>3068.216157494778</v>
      </c>
      <c r="N490" s="3">
        <f t="shared" si="67"/>
        <v>0.06597992067029154</v>
      </c>
      <c r="O490" s="7">
        <f t="shared" si="68"/>
        <v>15.156126134147735</v>
      </c>
      <c r="P490" s="3">
        <f t="shared" si="69"/>
        <v>0.06597992067029154</v>
      </c>
      <c r="Q490" s="3">
        <f>IF(ISNUMBER(P490),SUMIF(A:A,A490,P:P),"")</f>
        <v>0.9283559113708537</v>
      </c>
      <c r="R490" s="3">
        <f t="shared" si="70"/>
        <v>0.07107179462331693</v>
      </c>
      <c r="S490" s="8">
        <f t="shared" si="71"/>
        <v>14.070279290118338</v>
      </c>
    </row>
    <row r="491" spans="1:19" ht="15">
      <c r="A491" s="1">
        <v>70</v>
      </c>
      <c r="B491" s="5">
        <v>0.6659722222222222</v>
      </c>
      <c r="C491" s="1" t="s">
        <v>737</v>
      </c>
      <c r="D491" s="1">
        <v>7</v>
      </c>
      <c r="E491" s="1">
        <v>1</v>
      </c>
      <c r="F491" s="1" t="s">
        <v>767</v>
      </c>
      <c r="G491" s="2">
        <v>35.9164666666667</v>
      </c>
      <c r="H491" s="6">
        <f>1+_xlfn.COUNTIFS(A:A,A491,O:O,"&lt;"&amp;O491)</f>
        <v>8</v>
      </c>
      <c r="I491" s="2">
        <f>_xlfn.AVERAGEIF(A:A,A491,G:G)</f>
        <v>51.753520000000016</v>
      </c>
      <c r="J491" s="2">
        <f t="shared" si="64"/>
        <v>-15.837053333333316</v>
      </c>
      <c r="K491" s="2">
        <f t="shared" si="65"/>
        <v>74.16294666666668</v>
      </c>
      <c r="L491" s="2">
        <f t="shared" si="66"/>
        <v>85.60783420103255</v>
      </c>
      <c r="M491" s="2">
        <f>SUMIF(A:A,A491,L:L)</f>
        <v>3068.216157494778</v>
      </c>
      <c r="N491" s="3">
        <f t="shared" si="67"/>
        <v>0.02790150035287344</v>
      </c>
      <c r="O491" s="7">
        <f t="shared" si="68"/>
        <v>35.840366552080944</v>
      </c>
      <c r="P491" s="3">
        <f t="shared" si="69"/>
      </c>
      <c r="Q491" s="3">
        <f>IF(ISNUMBER(P491),SUMIF(A:A,A491,P:P),"")</f>
      </c>
      <c r="R491" s="3">
        <f t="shared" si="70"/>
      </c>
      <c r="S491" s="8">
        <f t="shared" si="71"/>
      </c>
    </row>
    <row r="492" spans="1:19" ht="15">
      <c r="A492" s="1">
        <v>70</v>
      </c>
      <c r="B492" s="5">
        <v>0.6659722222222222</v>
      </c>
      <c r="C492" s="1" t="s">
        <v>737</v>
      </c>
      <c r="D492" s="1">
        <v>7</v>
      </c>
      <c r="E492" s="1">
        <v>7</v>
      </c>
      <c r="F492" s="1" t="s">
        <v>773</v>
      </c>
      <c r="G492" s="2">
        <v>28.243833333333303</v>
      </c>
      <c r="H492" s="6">
        <f>1+_xlfn.COUNTIFS(A:A,A492,O:O,"&lt;"&amp;O492)</f>
        <v>10</v>
      </c>
      <c r="I492" s="2">
        <f>_xlfn.AVERAGEIF(A:A,A492,G:G)</f>
        <v>51.753520000000016</v>
      </c>
      <c r="J492" s="2">
        <f t="shared" si="64"/>
        <v>-23.509686666666713</v>
      </c>
      <c r="K492" s="2">
        <f t="shared" si="65"/>
        <v>66.49031333333329</v>
      </c>
      <c r="L492" s="2">
        <f t="shared" si="66"/>
        <v>54.02348178955353</v>
      </c>
      <c r="M492" s="2">
        <f>SUMIF(A:A,A492,L:L)</f>
        <v>3068.216157494778</v>
      </c>
      <c r="N492" s="3">
        <f t="shared" si="67"/>
        <v>0.01760745626007788</v>
      </c>
      <c r="O492" s="7">
        <f t="shared" si="68"/>
        <v>56.79412092406225</v>
      </c>
      <c r="P492" s="3">
        <f t="shared" si="69"/>
      </c>
      <c r="Q492" s="3">
        <f>IF(ISNUMBER(P492),SUMIF(A:A,A492,P:P),"")</f>
      </c>
      <c r="R492" s="3">
        <f t="shared" si="70"/>
      </c>
      <c r="S492" s="8">
        <f t="shared" si="71"/>
      </c>
    </row>
    <row r="493" spans="1:19" ht="15">
      <c r="A493" s="1">
        <v>70</v>
      </c>
      <c r="B493" s="5">
        <v>0.6659722222222222</v>
      </c>
      <c r="C493" s="1" t="s">
        <v>737</v>
      </c>
      <c r="D493" s="1">
        <v>7</v>
      </c>
      <c r="E493" s="1">
        <v>10</v>
      </c>
      <c r="F493" s="1" t="s">
        <v>776</v>
      </c>
      <c r="G493" s="2">
        <v>34.8264666666667</v>
      </c>
      <c r="H493" s="6">
        <f>1+_xlfn.COUNTIFS(A:A,A493,O:O,"&lt;"&amp;O493)</f>
        <v>9</v>
      </c>
      <c r="I493" s="2">
        <f>_xlfn.AVERAGEIF(A:A,A493,G:G)</f>
        <v>51.753520000000016</v>
      </c>
      <c r="J493" s="2">
        <f t="shared" si="64"/>
        <v>-16.92705333333332</v>
      </c>
      <c r="K493" s="2">
        <f t="shared" si="65"/>
        <v>73.07294666666668</v>
      </c>
      <c r="L493" s="2">
        <f t="shared" si="66"/>
        <v>80.18823433034855</v>
      </c>
      <c r="M493" s="2">
        <f>SUMIF(A:A,A493,L:L)</f>
        <v>3068.216157494778</v>
      </c>
      <c r="N493" s="3">
        <f t="shared" si="67"/>
        <v>0.02613513201619499</v>
      </c>
      <c r="O493" s="7">
        <f t="shared" si="68"/>
        <v>38.26267261172954</v>
      </c>
      <c r="P493" s="3">
        <f t="shared" si="69"/>
      </c>
      <c r="Q493" s="3">
        <f>IF(ISNUMBER(P493),SUMIF(A:A,A493,P:P),"")</f>
      </c>
      <c r="R493" s="3">
        <f t="shared" si="70"/>
      </c>
      <c r="S493" s="8">
        <f t="shared" si="71"/>
      </c>
    </row>
    <row r="494" spans="1:19" ht="15">
      <c r="A494" s="1">
        <v>63</v>
      </c>
      <c r="B494" s="5">
        <v>0.6687500000000001</v>
      </c>
      <c r="C494" s="1" t="s">
        <v>637</v>
      </c>
      <c r="D494" s="1">
        <v>6</v>
      </c>
      <c r="E494" s="1">
        <v>8</v>
      </c>
      <c r="F494" s="1" t="s">
        <v>704</v>
      </c>
      <c r="G494" s="2">
        <v>66.6160333333333</v>
      </c>
      <c r="H494" s="6">
        <f>1+_xlfn.COUNTIFS(A:A,A494,O:O,"&lt;"&amp;O494)</f>
        <v>1</v>
      </c>
      <c r="I494" s="2">
        <f>_xlfn.AVERAGEIF(A:A,A494,G:G)</f>
        <v>48.25455454545454</v>
      </c>
      <c r="J494" s="2">
        <f t="shared" si="64"/>
        <v>18.361478787878767</v>
      </c>
      <c r="K494" s="2">
        <f t="shared" si="65"/>
        <v>108.36147878787877</v>
      </c>
      <c r="L494" s="2">
        <f t="shared" si="66"/>
        <v>666.2658248198009</v>
      </c>
      <c r="M494" s="2">
        <f>SUMIF(A:A,A494,L:L)</f>
        <v>3100.3034792154444</v>
      </c>
      <c r="N494" s="3">
        <f t="shared" si="67"/>
        <v>0.2149034213219683</v>
      </c>
      <c r="O494" s="7">
        <f t="shared" si="68"/>
        <v>4.6532530466408915</v>
      </c>
      <c r="P494" s="3">
        <f t="shared" si="69"/>
        <v>0.2149034213219683</v>
      </c>
      <c r="Q494" s="3">
        <f>IF(ISNUMBER(P494),SUMIF(A:A,A494,P:P),"")</f>
        <v>0.9168334684172534</v>
      </c>
      <c r="R494" s="3">
        <f t="shared" si="70"/>
        <v>0.2343974437287505</v>
      </c>
      <c r="S494" s="8">
        <f t="shared" si="71"/>
        <v>4.266258130174919</v>
      </c>
    </row>
    <row r="495" spans="1:19" ht="15">
      <c r="A495" s="1">
        <v>63</v>
      </c>
      <c r="B495" s="5">
        <v>0.6687500000000001</v>
      </c>
      <c r="C495" s="1" t="s">
        <v>637</v>
      </c>
      <c r="D495" s="1">
        <v>6</v>
      </c>
      <c r="E495" s="1">
        <v>6</v>
      </c>
      <c r="F495" s="1" t="s">
        <v>340</v>
      </c>
      <c r="G495" s="2">
        <v>62.2708666666666</v>
      </c>
      <c r="H495" s="6">
        <f>1+_xlfn.COUNTIFS(A:A,A495,O:O,"&lt;"&amp;O495)</f>
        <v>2</v>
      </c>
      <c r="I495" s="2">
        <f>_xlfn.AVERAGEIF(A:A,A495,G:G)</f>
        <v>48.25455454545454</v>
      </c>
      <c r="J495" s="2">
        <f t="shared" si="64"/>
        <v>14.01631212121206</v>
      </c>
      <c r="K495" s="2">
        <f t="shared" si="65"/>
        <v>104.01631212121205</v>
      </c>
      <c r="L495" s="2">
        <f t="shared" si="66"/>
        <v>513.360705270091</v>
      </c>
      <c r="M495" s="2">
        <f>SUMIF(A:A,A495,L:L)</f>
        <v>3100.3034792154444</v>
      </c>
      <c r="N495" s="3">
        <f t="shared" si="67"/>
        <v>0.1655840174072252</v>
      </c>
      <c r="O495" s="7">
        <f t="shared" si="68"/>
        <v>6.0392302086781315</v>
      </c>
      <c r="P495" s="3">
        <f t="shared" si="69"/>
        <v>0.1655840174072252</v>
      </c>
      <c r="Q495" s="3">
        <f>IF(ISNUMBER(P495),SUMIF(A:A,A495,P:P),"")</f>
        <v>0.9168334684172534</v>
      </c>
      <c r="R495" s="3">
        <f t="shared" si="70"/>
        <v>0.1806042461485137</v>
      </c>
      <c r="S495" s="8">
        <f t="shared" si="71"/>
        <v>5.536968378792625</v>
      </c>
    </row>
    <row r="496" spans="1:19" ht="15">
      <c r="A496" s="1">
        <v>63</v>
      </c>
      <c r="B496" s="5">
        <v>0.6687500000000001</v>
      </c>
      <c r="C496" s="1" t="s">
        <v>637</v>
      </c>
      <c r="D496" s="1">
        <v>6</v>
      </c>
      <c r="E496" s="1">
        <v>3</v>
      </c>
      <c r="F496" s="1" t="s">
        <v>701</v>
      </c>
      <c r="G496" s="2">
        <v>58.1662</v>
      </c>
      <c r="H496" s="6">
        <f>1+_xlfn.COUNTIFS(A:A,A496,O:O,"&lt;"&amp;O496)</f>
        <v>3</v>
      </c>
      <c r="I496" s="2">
        <f>_xlfn.AVERAGEIF(A:A,A496,G:G)</f>
        <v>48.25455454545454</v>
      </c>
      <c r="J496" s="2">
        <f t="shared" si="64"/>
        <v>9.911645454545464</v>
      </c>
      <c r="K496" s="2">
        <f t="shared" si="65"/>
        <v>99.91164545454546</v>
      </c>
      <c r="L496" s="2">
        <f t="shared" si="66"/>
        <v>401.2957663072753</v>
      </c>
      <c r="M496" s="2">
        <f>SUMIF(A:A,A496,L:L)</f>
        <v>3100.3034792154444</v>
      </c>
      <c r="N496" s="3">
        <f t="shared" si="67"/>
        <v>0.12943757570753245</v>
      </c>
      <c r="O496" s="7">
        <f t="shared" si="68"/>
        <v>7.7257318404937205</v>
      </c>
      <c r="P496" s="3">
        <f t="shared" si="69"/>
        <v>0.12943757570753245</v>
      </c>
      <c r="Q496" s="3">
        <f>IF(ISNUMBER(P496),SUMIF(A:A,A496,P:P),"")</f>
        <v>0.9168334684172534</v>
      </c>
      <c r="R496" s="3">
        <f t="shared" si="70"/>
        <v>0.1411789383419684</v>
      </c>
      <c r="S496" s="8">
        <f t="shared" si="71"/>
        <v>7.083209519381469</v>
      </c>
    </row>
    <row r="497" spans="1:19" ht="15">
      <c r="A497" s="1">
        <v>63</v>
      </c>
      <c r="B497" s="5">
        <v>0.6687500000000001</v>
      </c>
      <c r="C497" s="1" t="s">
        <v>637</v>
      </c>
      <c r="D497" s="1">
        <v>6</v>
      </c>
      <c r="E497" s="1">
        <v>1</v>
      </c>
      <c r="F497" s="1" t="s">
        <v>700</v>
      </c>
      <c r="G497" s="2">
        <v>56.517866666666706</v>
      </c>
      <c r="H497" s="6">
        <f>1+_xlfn.COUNTIFS(A:A,A497,O:O,"&lt;"&amp;O497)</f>
        <v>4</v>
      </c>
      <c r="I497" s="2">
        <f>_xlfn.AVERAGEIF(A:A,A497,G:G)</f>
        <v>48.25455454545454</v>
      </c>
      <c r="J497" s="2">
        <f t="shared" si="64"/>
        <v>8.263312121212167</v>
      </c>
      <c r="K497" s="2">
        <f t="shared" si="65"/>
        <v>98.26331212121217</v>
      </c>
      <c r="L497" s="2">
        <f t="shared" si="66"/>
        <v>363.50706298236094</v>
      </c>
      <c r="M497" s="2">
        <f>SUMIF(A:A,A497,L:L)</f>
        <v>3100.3034792154444</v>
      </c>
      <c r="N497" s="3">
        <f t="shared" si="67"/>
        <v>0.11724886464158314</v>
      </c>
      <c r="O497" s="7">
        <f t="shared" si="68"/>
        <v>8.528867235148843</v>
      </c>
      <c r="P497" s="3">
        <f t="shared" si="69"/>
        <v>0.11724886464158314</v>
      </c>
      <c r="Q497" s="3">
        <f>IF(ISNUMBER(P497),SUMIF(A:A,A497,P:P),"")</f>
        <v>0.9168334684172534</v>
      </c>
      <c r="R497" s="3">
        <f t="shared" si="70"/>
        <v>0.12788458174851758</v>
      </c>
      <c r="S497" s="8">
        <f t="shared" si="71"/>
        <v>7.819550928871783</v>
      </c>
    </row>
    <row r="498" spans="1:19" ht="15">
      <c r="A498" s="1">
        <v>63</v>
      </c>
      <c r="B498" s="5">
        <v>0.6687500000000001</v>
      </c>
      <c r="C498" s="1" t="s">
        <v>637</v>
      </c>
      <c r="D498" s="1">
        <v>6</v>
      </c>
      <c r="E498" s="1">
        <v>10</v>
      </c>
      <c r="F498" s="1" t="s">
        <v>706</v>
      </c>
      <c r="G498" s="2">
        <v>53.9426666666667</v>
      </c>
      <c r="H498" s="6">
        <f>1+_xlfn.COUNTIFS(A:A,A498,O:O,"&lt;"&amp;O498)</f>
        <v>5</v>
      </c>
      <c r="I498" s="2">
        <f>_xlfn.AVERAGEIF(A:A,A498,G:G)</f>
        <v>48.25455454545454</v>
      </c>
      <c r="J498" s="2">
        <f t="shared" si="64"/>
        <v>5.688112121212164</v>
      </c>
      <c r="K498" s="2">
        <f t="shared" si="65"/>
        <v>95.68811212121216</v>
      </c>
      <c r="L498" s="2">
        <f t="shared" si="66"/>
        <v>311.46492366261333</v>
      </c>
      <c r="M498" s="2">
        <f>SUMIF(A:A,A498,L:L)</f>
        <v>3100.3034792154444</v>
      </c>
      <c r="N498" s="3">
        <f t="shared" si="67"/>
        <v>0.1004627210693038</v>
      </c>
      <c r="O498" s="7">
        <f t="shared" si="68"/>
        <v>9.953941017685098</v>
      </c>
      <c r="P498" s="3">
        <f t="shared" si="69"/>
        <v>0.1004627210693038</v>
      </c>
      <c r="Q498" s="3">
        <f>IF(ISNUMBER(P498),SUMIF(A:A,A498,P:P),"")</f>
        <v>0.9168334684172534</v>
      </c>
      <c r="R498" s="3">
        <f t="shared" si="70"/>
        <v>0.10957575669956122</v>
      </c>
      <c r="S498" s="8">
        <f t="shared" si="71"/>
        <v>9.126106267664992</v>
      </c>
    </row>
    <row r="499" spans="1:19" ht="15">
      <c r="A499" s="1">
        <v>63</v>
      </c>
      <c r="B499" s="5">
        <v>0.6687500000000001</v>
      </c>
      <c r="C499" s="1" t="s">
        <v>637</v>
      </c>
      <c r="D499" s="1">
        <v>6</v>
      </c>
      <c r="E499" s="1">
        <v>11</v>
      </c>
      <c r="F499" s="1" t="s">
        <v>707</v>
      </c>
      <c r="G499" s="2">
        <v>48.7520333333333</v>
      </c>
      <c r="H499" s="6">
        <f>1+_xlfn.COUNTIFS(A:A,A499,O:O,"&lt;"&amp;O499)</f>
        <v>6</v>
      </c>
      <c r="I499" s="2">
        <f>_xlfn.AVERAGEIF(A:A,A499,G:G)</f>
        <v>48.25455454545454</v>
      </c>
      <c r="J499" s="2">
        <f aca="true" t="shared" si="72" ref="J499:J557">G499-I499</f>
        <v>0.4974787878787623</v>
      </c>
      <c r="K499" s="2">
        <f aca="true" t="shared" si="73" ref="K499:K557">90+J499</f>
        <v>90.49747878787876</v>
      </c>
      <c r="L499" s="2">
        <f aca="true" t="shared" si="74" ref="L499:L557">EXP(0.06*K499)</f>
        <v>228.11473527571098</v>
      </c>
      <c r="M499" s="2">
        <f>SUMIF(A:A,A499,L:L)</f>
        <v>3100.3034792154444</v>
      </c>
      <c r="N499" s="3">
        <f aca="true" t="shared" si="75" ref="N499:N557">L499/M499</f>
        <v>0.0735781954266739</v>
      </c>
      <c r="O499" s="7">
        <f aca="true" t="shared" si="76" ref="O499:O557">1/N499</f>
        <v>13.590982956310388</v>
      </c>
      <c r="P499" s="3">
        <f aca="true" t="shared" si="77" ref="P499:P557">IF(O499&gt;21,"",N499)</f>
        <v>0.0735781954266739</v>
      </c>
      <c r="Q499" s="3">
        <f>IF(ISNUMBER(P499),SUMIF(A:A,A499,P:P),"")</f>
        <v>0.9168334684172534</v>
      </c>
      <c r="R499" s="3">
        <f aca="true" t="shared" si="78" ref="R499:R557">_xlfn.IFERROR(P499*(1/Q499),"")</f>
        <v>0.08025251909018255</v>
      </c>
      <c r="S499" s="8">
        <f aca="true" t="shared" si="79" ref="S499:S557">_xlfn.IFERROR(1/R499,"")</f>
        <v>12.460668043033829</v>
      </c>
    </row>
    <row r="500" spans="1:19" ht="15">
      <c r="A500" s="1">
        <v>63</v>
      </c>
      <c r="B500" s="5">
        <v>0.6687500000000001</v>
      </c>
      <c r="C500" s="1" t="s">
        <v>637</v>
      </c>
      <c r="D500" s="1">
        <v>6</v>
      </c>
      <c r="E500" s="1">
        <v>4</v>
      </c>
      <c r="F500" s="1" t="s">
        <v>702</v>
      </c>
      <c r="G500" s="2">
        <v>46.3478</v>
      </c>
      <c r="H500" s="6">
        <f>1+_xlfn.COUNTIFS(A:A,A500,O:O,"&lt;"&amp;O500)</f>
        <v>7</v>
      </c>
      <c r="I500" s="2">
        <f>_xlfn.AVERAGEIF(A:A,A500,G:G)</f>
        <v>48.25455454545454</v>
      </c>
      <c r="J500" s="2">
        <f t="shared" si="72"/>
        <v>-1.9067545454545396</v>
      </c>
      <c r="K500" s="2">
        <f t="shared" si="73"/>
        <v>88.09324545454547</v>
      </c>
      <c r="L500" s="2">
        <f t="shared" si="74"/>
        <v>197.47159027250046</v>
      </c>
      <c r="M500" s="2">
        <f>SUMIF(A:A,A500,L:L)</f>
        <v>3100.3034792154444</v>
      </c>
      <c r="N500" s="3">
        <f t="shared" si="75"/>
        <v>0.06369427754294305</v>
      </c>
      <c r="O500" s="7">
        <f t="shared" si="76"/>
        <v>15.699997528440358</v>
      </c>
      <c r="P500" s="3">
        <f t="shared" si="77"/>
        <v>0.06369427754294305</v>
      </c>
      <c r="Q500" s="3">
        <f>IF(ISNUMBER(P500),SUMIF(A:A,A500,P:P),"")</f>
        <v>0.9168334684172534</v>
      </c>
      <c r="R500" s="3">
        <f t="shared" si="78"/>
        <v>0.0694720248955349</v>
      </c>
      <c r="S500" s="8">
        <f t="shared" si="79"/>
        <v>14.39428318814228</v>
      </c>
    </row>
    <row r="501" spans="1:19" ht="15">
      <c r="A501" s="1">
        <v>63</v>
      </c>
      <c r="B501" s="5">
        <v>0.6687500000000001</v>
      </c>
      <c r="C501" s="1" t="s">
        <v>637</v>
      </c>
      <c r="D501" s="1">
        <v>6</v>
      </c>
      <c r="E501" s="1">
        <v>5</v>
      </c>
      <c r="F501" s="1" t="s">
        <v>703</v>
      </c>
      <c r="G501" s="2">
        <v>25.7306</v>
      </c>
      <c r="H501" s="6">
        <f>1+_xlfn.COUNTIFS(A:A,A501,O:O,"&lt;"&amp;O501)</f>
        <v>11</v>
      </c>
      <c r="I501" s="2">
        <f>_xlfn.AVERAGEIF(A:A,A501,G:G)</f>
        <v>48.25455454545454</v>
      </c>
      <c r="J501" s="2">
        <f t="shared" si="72"/>
        <v>-22.52395454545454</v>
      </c>
      <c r="K501" s="2">
        <f t="shared" si="73"/>
        <v>67.47604545454546</v>
      </c>
      <c r="L501" s="2">
        <f t="shared" si="74"/>
        <v>57.315020501908954</v>
      </c>
      <c r="M501" s="2">
        <f>SUMIF(A:A,A501,L:L)</f>
        <v>3100.3034792154444</v>
      </c>
      <c r="N501" s="3">
        <f t="shared" si="75"/>
        <v>0.01848690648710718</v>
      </c>
      <c r="O501" s="7">
        <f t="shared" si="76"/>
        <v>54.09233830967895</v>
      </c>
      <c r="P501" s="3">
        <f t="shared" si="77"/>
      </c>
      <c r="Q501" s="3">
        <f>IF(ISNUMBER(P501),SUMIF(A:A,A501,P:P),"")</f>
      </c>
      <c r="R501" s="3">
        <f t="shared" si="78"/>
      </c>
      <c r="S501" s="8">
        <f t="shared" si="79"/>
      </c>
    </row>
    <row r="502" spans="1:19" ht="15">
      <c r="A502" s="1">
        <v>63</v>
      </c>
      <c r="B502" s="5">
        <v>0.6687500000000001</v>
      </c>
      <c r="C502" s="1" t="s">
        <v>637</v>
      </c>
      <c r="D502" s="1">
        <v>6</v>
      </c>
      <c r="E502" s="1">
        <v>9</v>
      </c>
      <c r="F502" s="1" t="s">
        <v>705</v>
      </c>
      <c r="G502" s="2">
        <v>37.8992666666667</v>
      </c>
      <c r="H502" s="6">
        <f>1+_xlfn.COUNTIFS(A:A,A502,O:O,"&lt;"&amp;O502)</f>
        <v>9</v>
      </c>
      <c r="I502" s="2">
        <f>_xlfn.AVERAGEIF(A:A,A502,G:G)</f>
        <v>48.25455454545454</v>
      </c>
      <c r="J502" s="2">
        <f t="shared" si="72"/>
        <v>-10.355287878787841</v>
      </c>
      <c r="K502" s="2">
        <f t="shared" si="73"/>
        <v>79.64471212121217</v>
      </c>
      <c r="L502" s="2">
        <f t="shared" si="74"/>
        <v>118.94756042281895</v>
      </c>
      <c r="M502" s="2">
        <f>SUMIF(A:A,A502,L:L)</f>
        <v>3100.3034792154444</v>
      </c>
      <c r="N502" s="3">
        <f t="shared" si="75"/>
        <v>0.038366424842034993</v>
      </c>
      <c r="O502" s="7">
        <f t="shared" si="76"/>
        <v>26.0644562040188</v>
      </c>
      <c r="P502" s="3">
        <f t="shared" si="77"/>
      </c>
      <c r="Q502" s="3">
        <f>IF(ISNUMBER(P502),SUMIF(A:A,A502,P:P),"")</f>
      </c>
      <c r="R502" s="3">
        <f t="shared" si="78"/>
      </c>
      <c r="S502" s="8">
        <f t="shared" si="79"/>
      </c>
    </row>
    <row r="503" spans="1:19" ht="15">
      <c r="A503" s="1">
        <v>63</v>
      </c>
      <c r="B503" s="5">
        <v>0.6687500000000001</v>
      </c>
      <c r="C503" s="1" t="s">
        <v>637</v>
      </c>
      <c r="D503" s="1">
        <v>6</v>
      </c>
      <c r="E503" s="1">
        <v>13</v>
      </c>
      <c r="F503" s="1" t="s">
        <v>708</v>
      </c>
      <c r="G503" s="2">
        <v>42.9427</v>
      </c>
      <c r="H503" s="6">
        <f>1+_xlfn.COUNTIFS(A:A,A503,O:O,"&lt;"&amp;O503)</f>
        <v>8</v>
      </c>
      <c r="I503" s="2">
        <f>_xlfn.AVERAGEIF(A:A,A503,G:G)</f>
        <v>48.25455454545454</v>
      </c>
      <c r="J503" s="2">
        <f t="shared" si="72"/>
        <v>-5.311854545454537</v>
      </c>
      <c r="K503" s="2">
        <f t="shared" si="73"/>
        <v>84.68814545454546</v>
      </c>
      <c r="L503" s="2">
        <f t="shared" si="74"/>
        <v>160.9813834048215</v>
      </c>
      <c r="M503" s="2">
        <f>SUMIF(A:A,A503,L:L)</f>
        <v>3100.3034792154444</v>
      </c>
      <c r="N503" s="3">
        <f t="shared" si="75"/>
        <v>0.05192439530002369</v>
      </c>
      <c r="O503" s="7">
        <f t="shared" si="76"/>
        <v>19.258770260528074</v>
      </c>
      <c r="P503" s="3">
        <f t="shared" si="77"/>
        <v>0.05192439530002369</v>
      </c>
      <c r="Q503" s="3">
        <f>IF(ISNUMBER(P503),SUMIF(A:A,A503,P:P),"")</f>
        <v>0.9168334684172534</v>
      </c>
      <c r="R503" s="3">
        <f t="shared" si="78"/>
        <v>0.05663448934697131</v>
      </c>
      <c r="S503" s="8">
        <f t="shared" si="79"/>
        <v>17.657085135411005</v>
      </c>
    </row>
    <row r="504" spans="1:19" ht="15">
      <c r="A504" s="1">
        <v>63</v>
      </c>
      <c r="B504" s="5">
        <v>0.6687500000000001</v>
      </c>
      <c r="C504" s="1" t="s">
        <v>637</v>
      </c>
      <c r="D504" s="1">
        <v>6</v>
      </c>
      <c r="E504" s="1">
        <v>14</v>
      </c>
      <c r="F504" s="1" t="s">
        <v>709</v>
      </c>
      <c r="G504" s="2">
        <v>31.6140666666667</v>
      </c>
      <c r="H504" s="6">
        <f>1+_xlfn.COUNTIFS(A:A,A504,O:O,"&lt;"&amp;O504)</f>
        <v>10</v>
      </c>
      <c r="I504" s="2">
        <f>_xlfn.AVERAGEIF(A:A,A504,G:G)</f>
        <v>48.25455454545454</v>
      </c>
      <c r="J504" s="2">
        <f t="shared" si="72"/>
        <v>-16.640487878787837</v>
      </c>
      <c r="K504" s="2">
        <f t="shared" si="73"/>
        <v>73.35951212121216</v>
      </c>
      <c r="L504" s="2">
        <f t="shared" si="74"/>
        <v>81.57890629554247</v>
      </c>
      <c r="M504" s="2">
        <f>SUMIF(A:A,A504,L:L)</f>
        <v>3100.3034792154444</v>
      </c>
      <c r="N504" s="3">
        <f t="shared" si="75"/>
        <v>0.02631320025360441</v>
      </c>
      <c r="O504" s="7">
        <f t="shared" si="76"/>
        <v>38.003739201696646</v>
      </c>
      <c r="P504" s="3">
        <f t="shared" si="77"/>
      </c>
      <c r="Q504" s="3">
        <f>IF(ISNUMBER(P504),SUMIF(A:A,A504,P:P),"")</f>
      </c>
      <c r="R504" s="3">
        <f t="shared" si="78"/>
      </c>
      <c r="S504" s="8">
        <f t="shared" si="79"/>
      </c>
    </row>
    <row r="505" spans="1:19" ht="15">
      <c r="A505" s="1">
        <v>56</v>
      </c>
      <c r="B505" s="5">
        <v>0.6715277777777778</v>
      </c>
      <c r="C505" s="1" t="s">
        <v>585</v>
      </c>
      <c r="D505" s="1">
        <v>5</v>
      </c>
      <c r="E505" s="1">
        <v>3</v>
      </c>
      <c r="F505" s="1" t="s">
        <v>621</v>
      </c>
      <c r="G505" s="2">
        <v>60.197900000000004</v>
      </c>
      <c r="H505" s="6">
        <f>1+_xlfn.COUNTIFS(A:A,A505,O:O,"&lt;"&amp;O505)</f>
        <v>1</v>
      </c>
      <c r="I505" s="2">
        <f>_xlfn.AVERAGEIF(A:A,A505,G:G)</f>
        <v>49.83088888888887</v>
      </c>
      <c r="J505" s="2">
        <f t="shared" si="72"/>
        <v>10.367011111111132</v>
      </c>
      <c r="K505" s="2">
        <f t="shared" si="73"/>
        <v>100.36701111111114</v>
      </c>
      <c r="L505" s="2">
        <f t="shared" si="74"/>
        <v>412.411099699012</v>
      </c>
      <c r="M505" s="2">
        <f>SUMIF(A:A,A505,L:L)</f>
        <v>2246.853085181512</v>
      </c>
      <c r="N505" s="3">
        <f t="shared" si="75"/>
        <v>0.18355054116308428</v>
      </c>
      <c r="O505" s="7">
        <f t="shared" si="76"/>
        <v>5.448090720209329</v>
      </c>
      <c r="P505" s="3">
        <f t="shared" si="77"/>
        <v>0.18355054116308428</v>
      </c>
      <c r="Q505" s="3">
        <f>IF(ISNUMBER(P505),SUMIF(A:A,A505,P:P),"")</f>
        <v>0.959975648424964</v>
      </c>
      <c r="R505" s="3">
        <f t="shared" si="78"/>
        <v>0.1912033304847226</v>
      </c>
      <c r="S505" s="8">
        <f t="shared" si="79"/>
        <v>5.230034421810981</v>
      </c>
    </row>
    <row r="506" spans="1:19" ht="15">
      <c r="A506" s="1">
        <v>56</v>
      </c>
      <c r="B506" s="5">
        <v>0.6715277777777778</v>
      </c>
      <c r="C506" s="1" t="s">
        <v>585</v>
      </c>
      <c r="D506" s="1">
        <v>5</v>
      </c>
      <c r="E506" s="1">
        <v>6</v>
      </c>
      <c r="F506" s="1" t="s">
        <v>624</v>
      </c>
      <c r="G506" s="2">
        <v>59.9144666666667</v>
      </c>
      <c r="H506" s="6">
        <f>1+_xlfn.COUNTIFS(A:A,A506,O:O,"&lt;"&amp;O506)</f>
        <v>2</v>
      </c>
      <c r="I506" s="2">
        <f>_xlfn.AVERAGEIF(A:A,A506,G:G)</f>
        <v>49.83088888888887</v>
      </c>
      <c r="J506" s="2">
        <f t="shared" si="72"/>
        <v>10.083577777777826</v>
      </c>
      <c r="K506" s="2">
        <f t="shared" si="73"/>
        <v>100.08357777777783</v>
      </c>
      <c r="L506" s="2">
        <f t="shared" si="74"/>
        <v>405.4569353935118</v>
      </c>
      <c r="M506" s="2">
        <f>SUMIF(A:A,A506,L:L)</f>
        <v>2246.853085181512</v>
      </c>
      <c r="N506" s="3">
        <f t="shared" si="75"/>
        <v>0.1804554726197227</v>
      </c>
      <c r="O506" s="7">
        <f t="shared" si="76"/>
        <v>5.54153324076416</v>
      </c>
      <c r="P506" s="3">
        <f t="shared" si="77"/>
        <v>0.1804554726197227</v>
      </c>
      <c r="Q506" s="3">
        <f>IF(ISNUMBER(P506),SUMIF(A:A,A506,P:P),"")</f>
        <v>0.959975648424964</v>
      </c>
      <c r="R506" s="3">
        <f t="shared" si="78"/>
        <v>0.18797921896851938</v>
      </c>
      <c r="S506" s="8">
        <f t="shared" si="79"/>
        <v>5.3197369660710665</v>
      </c>
    </row>
    <row r="507" spans="1:19" ht="15">
      <c r="A507" s="1">
        <v>56</v>
      </c>
      <c r="B507" s="5">
        <v>0.6715277777777778</v>
      </c>
      <c r="C507" s="1" t="s">
        <v>585</v>
      </c>
      <c r="D507" s="1">
        <v>5</v>
      </c>
      <c r="E507" s="1">
        <v>8</v>
      </c>
      <c r="F507" s="1" t="s">
        <v>626</v>
      </c>
      <c r="G507" s="2">
        <v>56.8161666666667</v>
      </c>
      <c r="H507" s="6">
        <f>1+_xlfn.COUNTIFS(A:A,A507,O:O,"&lt;"&amp;O507)</f>
        <v>3</v>
      </c>
      <c r="I507" s="2">
        <f>_xlfn.AVERAGEIF(A:A,A507,G:G)</f>
        <v>49.83088888888887</v>
      </c>
      <c r="J507" s="2">
        <f t="shared" si="72"/>
        <v>6.985277777777831</v>
      </c>
      <c r="K507" s="2">
        <f t="shared" si="73"/>
        <v>96.98527777777784</v>
      </c>
      <c r="L507" s="2">
        <f t="shared" si="74"/>
        <v>336.67452640990103</v>
      </c>
      <c r="M507" s="2">
        <f>SUMIF(A:A,A507,L:L)</f>
        <v>2246.853085181512</v>
      </c>
      <c r="N507" s="3">
        <f t="shared" si="75"/>
        <v>0.1498426971617963</v>
      </c>
      <c r="O507" s="7">
        <f t="shared" si="76"/>
        <v>6.67366524322654</v>
      </c>
      <c r="P507" s="3">
        <f t="shared" si="77"/>
        <v>0.1498426971617963</v>
      </c>
      <c r="Q507" s="3">
        <f>IF(ISNUMBER(P507),SUMIF(A:A,A507,P:P),"")</f>
        <v>0.959975648424964</v>
      </c>
      <c r="R507" s="3">
        <f t="shared" si="78"/>
        <v>0.15609010229336945</v>
      </c>
      <c r="S507" s="8">
        <f t="shared" si="79"/>
        <v>6.406556119237543</v>
      </c>
    </row>
    <row r="508" spans="1:19" ht="15">
      <c r="A508" s="1">
        <v>56</v>
      </c>
      <c r="B508" s="5">
        <v>0.6715277777777778</v>
      </c>
      <c r="C508" s="1" t="s">
        <v>585</v>
      </c>
      <c r="D508" s="1">
        <v>5</v>
      </c>
      <c r="E508" s="1">
        <v>1</v>
      </c>
      <c r="F508" s="1" t="s">
        <v>619</v>
      </c>
      <c r="G508" s="2">
        <v>52.8488666666666</v>
      </c>
      <c r="H508" s="6">
        <f>1+_xlfn.COUNTIFS(A:A,A508,O:O,"&lt;"&amp;O508)</f>
        <v>4</v>
      </c>
      <c r="I508" s="2">
        <f>_xlfn.AVERAGEIF(A:A,A508,G:G)</f>
        <v>49.83088888888887</v>
      </c>
      <c r="J508" s="2">
        <f t="shared" si="72"/>
        <v>3.0179777777777304</v>
      </c>
      <c r="K508" s="2">
        <f t="shared" si="73"/>
        <v>93.01797777777773</v>
      </c>
      <c r="L508" s="2">
        <f t="shared" si="74"/>
        <v>265.357683955422</v>
      </c>
      <c r="M508" s="2">
        <f>SUMIF(A:A,A508,L:L)</f>
        <v>2246.853085181512</v>
      </c>
      <c r="N508" s="3">
        <f t="shared" si="75"/>
        <v>0.11810192918509625</v>
      </c>
      <c r="O508" s="7">
        <f t="shared" si="76"/>
        <v>8.467262193767738</v>
      </c>
      <c r="P508" s="3">
        <f t="shared" si="77"/>
        <v>0.11810192918509625</v>
      </c>
      <c r="Q508" s="3">
        <f>IF(ISNUMBER(P508),SUMIF(A:A,A508,P:P),"")</f>
        <v>0.959975648424964</v>
      </c>
      <c r="R508" s="3">
        <f t="shared" si="78"/>
        <v>0.12302596360529204</v>
      </c>
      <c r="S508" s="8">
        <f t="shared" si="79"/>
        <v>8.128365514846367</v>
      </c>
    </row>
    <row r="509" spans="1:19" ht="15">
      <c r="A509" s="1">
        <v>56</v>
      </c>
      <c r="B509" s="5">
        <v>0.6715277777777778</v>
      </c>
      <c r="C509" s="1" t="s">
        <v>585</v>
      </c>
      <c r="D509" s="1">
        <v>5</v>
      </c>
      <c r="E509" s="1">
        <v>2</v>
      </c>
      <c r="F509" s="1" t="s">
        <v>620</v>
      </c>
      <c r="G509" s="2">
        <v>52.7724999999999</v>
      </c>
      <c r="H509" s="6">
        <f>1+_xlfn.COUNTIFS(A:A,A509,O:O,"&lt;"&amp;O509)</f>
        <v>5</v>
      </c>
      <c r="I509" s="2">
        <f>_xlfn.AVERAGEIF(A:A,A509,G:G)</f>
        <v>49.83088888888887</v>
      </c>
      <c r="J509" s="2">
        <f t="shared" si="72"/>
        <v>2.9416111111110297</v>
      </c>
      <c r="K509" s="2">
        <f t="shared" si="73"/>
        <v>92.94161111111103</v>
      </c>
      <c r="L509" s="2">
        <f t="shared" si="74"/>
        <v>264.1445963536027</v>
      </c>
      <c r="M509" s="2">
        <f>SUMIF(A:A,A509,L:L)</f>
        <v>2246.853085181512</v>
      </c>
      <c r="N509" s="3">
        <f t="shared" si="75"/>
        <v>0.11756202401291573</v>
      </c>
      <c r="O509" s="7">
        <f t="shared" si="76"/>
        <v>8.506148208967012</v>
      </c>
      <c r="P509" s="3">
        <f t="shared" si="77"/>
        <v>0.11756202401291573</v>
      </c>
      <c r="Q509" s="3">
        <f>IF(ISNUMBER(P509),SUMIF(A:A,A509,P:P),"")</f>
        <v>0.959975648424964</v>
      </c>
      <c r="R509" s="3">
        <f t="shared" si="78"/>
        <v>0.12246354811791342</v>
      </c>
      <c r="S509" s="8">
        <f t="shared" si="79"/>
        <v>8.165695142501955</v>
      </c>
    </row>
    <row r="510" spans="1:19" ht="15">
      <c r="A510" s="1">
        <v>56</v>
      </c>
      <c r="B510" s="5">
        <v>0.6715277777777778</v>
      </c>
      <c r="C510" s="1" t="s">
        <v>585</v>
      </c>
      <c r="D510" s="1">
        <v>5</v>
      </c>
      <c r="E510" s="1">
        <v>4</v>
      </c>
      <c r="F510" s="1" t="s">
        <v>622</v>
      </c>
      <c r="G510" s="2">
        <v>46.8100666666666</v>
      </c>
      <c r="H510" s="6">
        <f>1+_xlfn.COUNTIFS(A:A,A510,O:O,"&lt;"&amp;O510)</f>
        <v>6</v>
      </c>
      <c r="I510" s="2">
        <f>_xlfn.AVERAGEIF(A:A,A510,G:G)</f>
        <v>49.83088888888887</v>
      </c>
      <c r="J510" s="2">
        <f t="shared" si="72"/>
        <v>-3.0208222222222716</v>
      </c>
      <c r="K510" s="2">
        <f t="shared" si="73"/>
        <v>86.97917777777772</v>
      </c>
      <c r="L510" s="2">
        <f t="shared" si="74"/>
        <v>184.70328389572617</v>
      </c>
      <c r="M510" s="2">
        <f>SUMIF(A:A,A510,L:L)</f>
        <v>2246.853085181512</v>
      </c>
      <c r="N510" s="3">
        <f t="shared" si="75"/>
        <v>0.08220532313122061</v>
      </c>
      <c r="O510" s="7">
        <f t="shared" si="76"/>
        <v>12.164662358953878</v>
      </c>
      <c r="P510" s="3">
        <f t="shared" si="77"/>
        <v>0.08220532313122061</v>
      </c>
      <c r="Q510" s="3">
        <f>IF(ISNUMBER(P510),SUMIF(A:A,A510,P:P),"")</f>
        <v>0.959975648424964</v>
      </c>
      <c r="R510" s="3">
        <f t="shared" si="78"/>
        <v>0.0856327171070383</v>
      </c>
      <c r="S510" s="8">
        <f t="shared" si="79"/>
        <v>11.677779635907504</v>
      </c>
    </row>
    <row r="511" spans="1:19" ht="15">
      <c r="A511" s="1">
        <v>56</v>
      </c>
      <c r="B511" s="5">
        <v>0.6715277777777778</v>
      </c>
      <c r="C511" s="1" t="s">
        <v>585</v>
      </c>
      <c r="D511" s="1">
        <v>5</v>
      </c>
      <c r="E511" s="1">
        <v>9</v>
      </c>
      <c r="F511" s="1" t="s">
        <v>627</v>
      </c>
      <c r="G511" s="2">
        <v>46.3349333333333</v>
      </c>
      <c r="H511" s="6">
        <f>1+_xlfn.COUNTIFS(A:A,A511,O:O,"&lt;"&amp;O511)</f>
        <v>7</v>
      </c>
      <c r="I511" s="2">
        <f>_xlfn.AVERAGEIF(A:A,A511,G:G)</f>
        <v>49.83088888888887</v>
      </c>
      <c r="J511" s="2">
        <f t="shared" si="72"/>
        <v>-3.495955555555568</v>
      </c>
      <c r="K511" s="2">
        <f t="shared" si="73"/>
        <v>86.50404444444443</v>
      </c>
      <c r="L511" s="2">
        <f t="shared" si="74"/>
        <v>179.5121092519634</v>
      </c>
      <c r="M511" s="2">
        <f>SUMIF(A:A,A511,L:L)</f>
        <v>2246.853085181512</v>
      </c>
      <c r="N511" s="3">
        <f t="shared" si="75"/>
        <v>0.07989490298047748</v>
      </c>
      <c r="O511" s="7">
        <f t="shared" si="76"/>
        <v>12.516443010693092</v>
      </c>
      <c r="P511" s="3">
        <f t="shared" si="77"/>
        <v>0.07989490298047748</v>
      </c>
      <c r="Q511" s="3">
        <f>IF(ISNUMBER(P511),SUMIF(A:A,A511,P:P),"")</f>
        <v>0.959975648424964</v>
      </c>
      <c r="R511" s="3">
        <f t="shared" si="78"/>
        <v>0.08322596839988741</v>
      </c>
      <c r="S511" s="8">
        <f t="shared" si="79"/>
        <v>12.015480495164208</v>
      </c>
    </row>
    <row r="512" spans="1:19" ht="15">
      <c r="A512" s="1">
        <v>56</v>
      </c>
      <c r="B512" s="5">
        <v>0.6715277777777778</v>
      </c>
      <c r="C512" s="1" t="s">
        <v>585</v>
      </c>
      <c r="D512" s="1">
        <v>5</v>
      </c>
      <c r="E512" s="1">
        <v>7</v>
      </c>
      <c r="F512" s="1" t="s">
        <v>625</v>
      </c>
      <c r="G512" s="2">
        <v>37.968566666666696</v>
      </c>
      <c r="H512" s="6">
        <f>1+_xlfn.COUNTIFS(A:A,A512,O:O,"&lt;"&amp;O512)</f>
        <v>8</v>
      </c>
      <c r="I512" s="2">
        <f>_xlfn.AVERAGEIF(A:A,A512,G:G)</f>
        <v>49.83088888888887</v>
      </c>
      <c r="J512" s="2">
        <f t="shared" si="72"/>
        <v>-11.862322222222176</v>
      </c>
      <c r="K512" s="2">
        <f t="shared" si="73"/>
        <v>78.13767777777782</v>
      </c>
      <c r="L512" s="2">
        <f t="shared" si="74"/>
        <v>108.66401240361375</v>
      </c>
      <c r="M512" s="2">
        <f>SUMIF(A:A,A512,L:L)</f>
        <v>2246.853085181512</v>
      </c>
      <c r="N512" s="3">
        <f t="shared" si="75"/>
        <v>0.04836275817065063</v>
      </c>
      <c r="O512" s="7">
        <f t="shared" si="76"/>
        <v>20.67706718610724</v>
      </c>
      <c r="P512" s="3">
        <f t="shared" si="77"/>
        <v>0.04836275817065063</v>
      </c>
      <c r="Q512" s="3">
        <f>IF(ISNUMBER(P512),SUMIF(A:A,A512,P:P),"")</f>
        <v>0.959975648424964</v>
      </c>
      <c r="R512" s="3">
        <f t="shared" si="78"/>
        <v>0.05037915102325732</v>
      </c>
      <c r="S512" s="8">
        <f t="shared" si="79"/>
        <v>19.849480979509845</v>
      </c>
    </row>
    <row r="513" spans="1:19" ht="15">
      <c r="A513" s="1">
        <v>56</v>
      </c>
      <c r="B513" s="5">
        <v>0.6715277777777778</v>
      </c>
      <c r="C513" s="1" t="s">
        <v>585</v>
      </c>
      <c r="D513" s="1">
        <v>5</v>
      </c>
      <c r="E513" s="1">
        <v>5</v>
      </c>
      <c r="F513" s="1" t="s">
        <v>623</v>
      </c>
      <c r="G513" s="2">
        <v>34.814533333333294</v>
      </c>
      <c r="H513" s="6">
        <f>1+_xlfn.COUNTIFS(A:A,A513,O:O,"&lt;"&amp;O513)</f>
        <v>9</v>
      </c>
      <c r="I513" s="2">
        <f>_xlfn.AVERAGEIF(A:A,A513,G:G)</f>
        <v>49.83088888888887</v>
      </c>
      <c r="J513" s="2">
        <f t="shared" si="72"/>
        <v>-15.016355555555577</v>
      </c>
      <c r="K513" s="2">
        <f t="shared" si="73"/>
        <v>74.98364444444442</v>
      </c>
      <c r="L513" s="2">
        <f t="shared" si="74"/>
        <v>89.9288378187595</v>
      </c>
      <c r="M513" s="2">
        <f>SUMIF(A:A,A513,L:L)</f>
        <v>2246.853085181512</v>
      </c>
      <c r="N513" s="3">
        <f t="shared" si="75"/>
        <v>0.04002435157503616</v>
      </c>
      <c r="O513" s="7">
        <f t="shared" si="76"/>
        <v>24.984789525577632</v>
      </c>
      <c r="P513" s="3">
        <f t="shared" si="77"/>
      </c>
      <c r="Q513" s="3">
        <f>IF(ISNUMBER(P513),SUMIF(A:A,A513,P:P),"")</f>
      </c>
      <c r="R513" s="3">
        <f t="shared" si="78"/>
      </c>
      <c r="S513" s="8">
        <f t="shared" si="79"/>
      </c>
    </row>
    <row r="514" spans="1:19" ht="15">
      <c r="A514" s="1">
        <v>10</v>
      </c>
      <c r="B514" s="5">
        <v>0.6743055555555556</v>
      </c>
      <c r="C514" s="1" t="s">
        <v>78</v>
      </c>
      <c r="D514" s="1">
        <v>6</v>
      </c>
      <c r="E514" s="1">
        <v>13</v>
      </c>
      <c r="F514" s="1" t="s">
        <v>124</v>
      </c>
      <c r="G514" s="2">
        <v>67.5856</v>
      </c>
      <c r="H514" s="6">
        <f>1+_xlfn.COUNTIFS(A:A,A514,O:O,"&lt;"&amp;O514)</f>
        <v>1</v>
      </c>
      <c r="I514" s="2">
        <f>_xlfn.AVERAGEIF(A:A,A514,G:G)</f>
        <v>48.931964102564095</v>
      </c>
      <c r="J514" s="2">
        <f t="shared" si="72"/>
        <v>18.653635897435905</v>
      </c>
      <c r="K514" s="2">
        <f t="shared" si="73"/>
        <v>108.6536358974359</v>
      </c>
      <c r="L514" s="2">
        <f t="shared" si="74"/>
        <v>678.0480487865944</v>
      </c>
      <c r="M514" s="2">
        <f>SUMIF(A:A,A514,L:L)</f>
        <v>3856.2262513389533</v>
      </c>
      <c r="N514" s="3">
        <f t="shared" si="75"/>
        <v>0.17583201933526685</v>
      </c>
      <c r="O514" s="7">
        <f t="shared" si="76"/>
        <v>5.687246292117336</v>
      </c>
      <c r="P514" s="3">
        <f t="shared" si="77"/>
        <v>0.17583201933526685</v>
      </c>
      <c r="Q514" s="3">
        <f>IF(ISNUMBER(P514),SUMIF(A:A,A514,P:P),"")</f>
        <v>0.8697460285772894</v>
      </c>
      <c r="R514" s="3">
        <f t="shared" si="78"/>
        <v>0.2021647855327248</v>
      </c>
      <c r="S514" s="8">
        <f t="shared" si="79"/>
        <v>4.946459876109968</v>
      </c>
    </row>
    <row r="515" spans="1:19" ht="15">
      <c r="A515" s="1">
        <v>10</v>
      </c>
      <c r="B515" s="5">
        <v>0.6743055555555556</v>
      </c>
      <c r="C515" s="1" t="s">
        <v>78</v>
      </c>
      <c r="D515" s="1">
        <v>6</v>
      </c>
      <c r="E515" s="1">
        <v>7</v>
      </c>
      <c r="F515" s="1" t="s">
        <v>119</v>
      </c>
      <c r="G515" s="2">
        <v>66.0455333333333</v>
      </c>
      <c r="H515" s="6">
        <f>1+_xlfn.COUNTIFS(A:A,A515,O:O,"&lt;"&amp;O515)</f>
        <v>2</v>
      </c>
      <c r="I515" s="2">
        <f>_xlfn.AVERAGEIF(A:A,A515,G:G)</f>
        <v>48.931964102564095</v>
      </c>
      <c r="J515" s="2">
        <f t="shared" si="72"/>
        <v>17.1135692307692</v>
      </c>
      <c r="K515" s="2">
        <f t="shared" si="73"/>
        <v>107.1135692307692</v>
      </c>
      <c r="L515" s="2">
        <f t="shared" si="74"/>
        <v>618.2013131497724</v>
      </c>
      <c r="M515" s="2">
        <f>SUMIF(A:A,A515,L:L)</f>
        <v>3856.2262513389533</v>
      </c>
      <c r="N515" s="3">
        <f t="shared" si="75"/>
        <v>0.16031251095163865</v>
      </c>
      <c r="O515" s="7">
        <f t="shared" si="76"/>
        <v>6.237816338000402</v>
      </c>
      <c r="P515" s="3">
        <f t="shared" si="77"/>
        <v>0.16031251095163865</v>
      </c>
      <c r="Q515" s="3">
        <f>IF(ISNUMBER(P515),SUMIF(A:A,A515,P:P),"")</f>
        <v>0.8697460285772894</v>
      </c>
      <c r="R515" s="3">
        <f t="shared" si="78"/>
        <v>0.18432106118825764</v>
      </c>
      <c r="S515" s="8">
        <f t="shared" si="79"/>
        <v>5.425315986970381</v>
      </c>
    </row>
    <row r="516" spans="1:19" ht="15">
      <c r="A516" s="1">
        <v>10</v>
      </c>
      <c r="B516" s="5">
        <v>0.6743055555555556</v>
      </c>
      <c r="C516" s="1" t="s">
        <v>78</v>
      </c>
      <c r="D516" s="1">
        <v>6</v>
      </c>
      <c r="E516" s="1">
        <v>12</v>
      </c>
      <c r="F516" s="1" t="s">
        <v>123</v>
      </c>
      <c r="G516" s="2">
        <v>65.2511999999999</v>
      </c>
      <c r="H516" s="6">
        <f>1+_xlfn.COUNTIFS(A:A,A516,O:O,"&lt;"&amp;O516)</f>
        <v>3</v>
      </c>
      <c r="I516" s="2">
        <f>_xlfn.AVERAGEIF(A:A,A516,G:G)</f>
        <v>48.931964102564095</v>
      </c>
      <c r="J516" s="2">
        <f t="shared" si="72"/>
        <v>16.319235897435803</v>
      </c>
      <c r="K516" s="2">
        <f t="shared" si="73"/>
        <v>106.3192358974358</v>
      </c>
      <c r="L516" s="2">
        <f t="shared" si="74"/>
        <v>589.4289305499823</v>
      </c>
      <c r="M516" s="2">
        <f>SUMIF(A:A,A516,L:L)</f>
        <v>3856.2262513389533</v>
      </c>
      <c r="N516" s="3">
        <f t="shared" si="75"/>
        <v>0.1528512312640685</v>
      </c>
      <c r="O516" s="7">
        <f t="shared" si="76"/>
        <v>6.542309091854041</v>
      </c>
      <c r="P516" s="3">
        <f t="shared" si="77"/>
        <v>0.1528512312640685</v>
      </c>
      <c r="Q516" s="3">
        <f>IF(ISNUMBER(P516),SUMIF(A:A,A516,P:P),"")</f>
        <v>0.8697460285772894</v>
      </c>
      <c r="R516" s="3">
        <f t="shared" si="78"/>
        <v>0.1757423733386849</v>
      </c>
      <c r="S516" s="8">
        <f t="shared" si="79"/>
        <v>5.690147350365145</v>
      </c>
    </row>
    <row r="517" spans="1:19" ht="15">
      <c r="A517" s="1">
        <v>10</v>
      </c>
      <c r="B517" s="5">
        <v>0.6743055555555556</v>
      </c>
      <c r="C517" s="1" t="s">
        <v>78</v>
      </c>
      <c r="D517" s="1">
        <v>6</v>
      </c>
      <c r="E517" s="1">
        <v>8</v>
      </c>
      <c r="F517" s="1" t="s">
        <v>120</v>
      </c>
      <c r="G517" s="2">
        <v>57.7052</v>
      </c>
      <c r="H517" s="6">
        <f>1+_xlfn.COUNTIFS(A:A,A517,O:O,"&lt;"&amp;O517)</f>
        <v>4</v>
      </c>
      <c r="I517" s="2">
        <f>_xlfn.AVERAGEIF(A:A,A517,G:G)</f>
        <v>48.931964102564095</v>
      </c>
      <c r="J517" s="2">
        <f t="shared" si="72"/>
        <v>8.773235897435903</v>
      </c>
      <c r="K517" s="2">
        <f t="shared" si="73"/>
        <v>98.77323589743591</v>
      </c>
      <c r="L517" s="2">
        <f t="shared" si="74"/>
        <v>374.8006009854933</v>
      </c>
      <c r="M517" s="2">
        <f>SUMIF(A:A,A517,L:L)</f>
        <v>3856.2262513389533</v>
      </c>
      <c r="N517" s="3">
        <f t="shared" si="75"/>
        <v>0.09719362313229303</v>
      </c>
      <c r="O517" s="7">
        <f t="shared" si="76"/>
        <v>10.288740842996164</v>
      </c>
      <c r="P517" s="3">
        <f t="shared" si="77"/>
        <v>0.09719362313229303</v>
      </c>
      <c r="Q517" s="3">
        <f>IF(ISNUMBER(P517),SUMIF(A:A,A517,P:P),"")</f>
        <v>0.8697460285772894</v>
      </c>
      <c r="R517" s="3">
        <f t="shared" si="78"/>
        <v>0.11174943022307342</v>
      </c>
      <c r="S517" s="8">
        <f t="shared" si="79"/>
        <v>8.948591487256866</v>
      </c>
    </row>
    <row r="518" spans="1:19" ht="15">
      <c r="A518" s="1">
        <v>10</v>
      </c>
      <c r="B518" s="5">
        <v>0.6743055555555556</v>
      </c>
      <c r="C518" s="1" t="s">
        <v>78</v>
      </c>
      <c r="D518" s="1">
        <v>6</v>
      </c>
      <c r="E518" s="1">
        <v>3</v>
      </c>
      <c r="F518" s="1" t="s">
        <v>115</v>
      </c>
      <c r="G518" s="2">
        <v>55.2971666666666</v>
      </c>
      <c r="H518" s="6">
        <f>1+_xlfn.COUNTIFS(A:A,A518,O:O,"&lt;"&amp;O518)</f>
        <v>5</v>
      </c>
      <c r="I518" s="2">
        <f>_xlfn.AVERAGEIF(A:A,A518,G:G)</f>
        <v>48.931964102564095</v>
      </c>
      <c r="J518" s="2">
        <f t="shared" si="72"/>
        <v>6.365202564102503</v>
      </c>
      <c r="K518" s="2">
        <f t="shared" si="73"/>
        <v>96.3652025641025</v>
      </c>
      <c r="L518" s="2">
        <f t="shared" si="74"/>
        <v>324.3788600614625</v>
      </c>
      <c r="M518" s="2">
        <f>SUMIF(A:A,A518,L:L)</f>
        <v>3856.2262513389533</v>
      </c>
      <c r="N518" s="3">
        <f t="shared" si="75"/>
        <v>0.08411821270830054</v>
      </c>
      <c r="O518" s="7">
        <f t="shared" si="76"/>
        <v>11.888031946990273</v>
      </c>
      <c r="P518" s="3">
        <f t="shared" si="77"/>
        <v>0.08411821270830054</v>
      </c>
      <c r="Q518" s="3">
        <f>IF(ISNUMBER(P518),SUMIF(A:A,A518,P:P),"")</f>
        <v>0.8697460285772894</v>
      </c>
      <c r="R518" s="3">
        <f t="shared" si="78"/>
        <v>0.09671583421415465</v>
      </c>
      <c r="S518" s="8">
        <f t="shared" si="79"/>
        <v>10.339568573494732</v>
      </c>
    </row>
    <row r="519" spans="1:19" ht="15">
      <c r="A519" s="1">
        <v>10</v>
      </c>
      <c r="B519" s="5">
        <v>0.6743055555555556</v>
      </c>
      <c r="C519" s="1" t="s">
        <v>78</v>
      </c>
      <c r="D519" s="1">
        <v>6</v>
      </c>
      <c r="E519" s="1">
        <v>2</v>
      </c>
      <c r="F519" s="1" t="s">
        <v>114</v>
      </c>
      <c r="G519" s="2">
        <v>55.010033333333396</v>
      </c>
      <c r="H519" s="6">
        <f>1+_xlfn.COUNTIFS(A:A,A519,O:O,"&lt;"&amp;O519)</f>
        <v>6</v>
      </c>
      <c r="I519" s="2">
        <f>_xlfn.AVERAGEIF(A:A,A519,G:G)</f>
        <v>48.931964102564095</v>
      </c>
      <c r="J519" s="2">
        <f t="shared" si="72"/>
        <v>6.078069230769302</v>
      </c>
      <c r="K519" s="2">
        <f t="shared" si="73"/>
        <v>96.0780692307693</v>
      </c>
      <c r="L519" s="2">
        <f t="shared" si="74"/>
        <v>318.83832427269067</v>
      </c>
      <c r="M519" s="2">
        <f>SUMIF(A:A,A519,L:L)</f>
        <v>3856.2262513389533</v>
      </c>
      <c r="N519" s="3">
        <f t="shared" si="75"/>
        <v>0.08268143607029907</v>
      </c>
      <c r="O519" s="7">
        <f t="shared" si="76"/>
        <v>12.094613344037226</v>
      </c>
      <c r="P519" s="3">
        <f t="shared" si="77"/>
        <v>0.08268143607029907</v>
      </c>
      <c r="Q519" s="3">
        <f>IF(ISNUMBER(P519),SUMIF(A:A,A519,P:P),"")</f>
        <v>0.8697460285772894</v>
      </c>
      <c r="R519" s="3">
        <f t="shared" si="78"/>
        <v>0.09506388457507241</v>
      </c>
      <c r="S519" s="8">
        <f t="shared" si="79"/>
        <v>10.519241923154267</v>
      </c>
    </row>
    <row r="520" spans="1:19" ht="15">
      <c r="A520" s="1">
        <v>10</v>
      </c>
      <c r="B520" s="5">
        <v>0.6743055555555556</v>
      </c>
      <c r="C520" s="1" t="s">
        <v>78</v>
      </c>
      <c r="D520" s="1">
        <v>6</v>
      </c>
      <c r="E520" s="1">
        <v>1</v>
      </c>
      <c r="F520" s="1" t="s">
        <v>113</v>
      </c>
      <c r="G520" s="2">
        <v>51.836166666666706</v>
      </c>
      <c r="H520" s="6">
        <f>1+_xlfn.COUNTIFS(A:A,A520,O:O,"&lt;"&amp;O520)</f>
        <v>7</v>
      </c>
      <c r="I520" s="2">
        <f>_xlfn.AVERAGEIF(A:A,A520,G:G)</f>
        <v>48.931964102564095</v>
      </c>
      <c r="J520" s="2">
        <f t="shared" si="72"/>
        <v>2.9042025641026115</v>
      </c>
      <c r="K520" s="2">
        <f t="shared" si="73"/>
        <v>92.9042025641026</v>
      </c>
      <c r="L520" s="2">
        <f t="shared" si="74"/>
        <v>263.55238528191296</v>
      </c>
      <c r="M520" s="2">
        <f>SUMIF(A:A,A520,L:L)</f>
        <v>3856.2262513389533</v>
      </c>
      <c r="N520" s="3">
        <f t="shared" si="75"/>
        <v>0.06834463750419278</v>
      </c>
      <c r="O520" s="7">
        <f t="shared" si="76"/>
        <v>14.63172586054981</v>
      </c>
      <c r="P520" s="3">
        <f t="shared" si="77"/>
        <v>0.06834463750419278</v>
      </c>
      <c r="Q520" s="3">
        <f>IF(ISNUMBER(P520),SUMIF(A:A,A520,P:P),"")</f>
        <v>0.8697460285772894</v>
      </c>
      <c r="R520" s="3">
        <f t="shared" si="78"/>
        <v>0.0785799937666739</v>
      </c>
      <c r="S520" s="8">
        <f t="shared" si="79"/>
        <v>12.72588545844482</v>
      </c>
    </row>
    <row r="521" spans="1:19" ht="15">
      <c r="A521" s="1">
        <v>10</v>
      </c>
      <c r="B521" s="5">
        <v>0.6743055555555556</v>
      </c>
      <c r="C521" s="1" t="s">
        <v>78</v>
      </c>
      <c r="D521" s="1">
        <v>6</v>
      </c>
      <c r="E521" s="1">
        <v>4</v>
      </c>
      <c r="F521" s="1" t="s">
        <v>116</v>
      </c>
      <c r="G521" s="2">
        <v>40.4619</v>
      </c>
      <c r="H521" s="6">
        <f>1+_xlfn.COUNTIFS(A:A,A521,O:O,"&lt;"&amp;O521)</f>
        <v>10</v>
      </c>
      <c r="I521" s="2">
        <f>_xlfn.AVERAGEIF(A:A,A521,G:G)</f>
        <v>48.931964102564095</v>
      </c>
      <c r="J521" s="2">
        <f t="shared" si="72"/>
        <v>-8.470064102564095</v>
      </c>
      <c r="K521" s="2">
        <f t="shared" si="73"/>
        <v>81.5299358974359</v>
      </c>
      <c r="L521" s="2">
        <f t="shared" si="74"/>
        <v>133.19259371846235</v>
      </c>
      <c r="M521" s="2">
        <f>SUMIF(A:A,A521,L:L)</f>
        <v>3856.2262513389533</v>
      </c>
      <c r="N521" s="3">
        <f t="shared" si="75"/>
        <v>0.03453962113146639</v>
      </c>
      <c r="O521" s="7">
        <f t="shared" si="76"/>
        <v>28.952257356667324</v>
      </c>
      <c r="P521" s="3">
        <f t="shared" si="77"/>
      </c>
      <c r="Q521" s="3">
        <f>IF(ISNUMBER(P521),SUMIF(A:A,A521,P:P),"")</f>
      </c>
      <c r="R521" s="3">
        <f t="shared" si="78"/>
      </c>
      <c r="S521" s="8">
        <f t="shared" si="79"/>
      </c>
    </row>
    <row r="522" spans="1:19" ht="15">
      <c r="A522" s="1">
        <v>10</v>
      </c>
      <c r="B522" s="5">
        <v>0.6743055555555556</v>
      </c>
      <c r="C522" s="1" t="s">
        <v>78</v>
      </c>
      <c r="D522" s="1">
        <v>6</v>
      </c>
      <c r="E522" s="1">
        <v>5</v>
      </c>
      <c r="F522" s="1" t="s">
        <v>117</v>
      </c>
      <c r="G522" s="2">
        <v>34.0571</v>
      </c>
      <c r="H522" s="6">
        <f>1+_xlfn.COUNTIFS(A:A,A522,O:O,"&lt;"&amp;O522)</f>
        <v>11</v>
      </c>
      <c r="I522" s="2">
        <f>_xlfn.AVERAGEIF(A:A,A522,G:G)</f>
        <v>48.931964102564095</v>
      </c>
      <c r="J522" s="2">
        <f t="shared" si="72"/>
        <v>-14.874864102564096</v>
      </c>
      <c r="K522" s="2">
        <f t="shared" si="73"/>
        <v>75.12513589743591</v>
      </c>
      <c r="L522" s="2">
        <f t="shared" si="74"/>
        <v>90.69553737275207</v>
      </c>
      <c r="M522" s="2">
        <f>SUMIF(A:A,A522,L:L)</f>
        <v>3856.2262513389533</v>
      </c>
      <c r="N522" s="3">
        <f t="shared" si="75"/>
        <v>0.02351924691692063</v>
      </c>
      <c r="O522" s="7">
        <f t="shared" si="76"/>
        <v>42.518368191481606</v>
      </c>
      <c r="P522" s="3">
        <f t="shared" si="77"/>
      </c>
      <c r="Q522" s="3">
        <f>IF(ISNUMBER(P522),SUMIF(A:A,A522,P:P),"")</f>
      </c>
      <c r="R522" s="3">
        <f t="shared" si="78"/>
      </c>
      <c r="S522" s="8">
        <f t="shared" si="79"/>
      </c>
    </row>
    <row r="523" spans="1:19" ht="15">
      <c r="A523" s="1">
        <v>10</v>
      </c>
      <c r="B523" s="5">
        <v>0.6743055555555556</v>
      </c>
      <c r="C523" s="1" t="s">
        <v>78</v>
      </c>
      <c r="D523" s="1">
        <v>6</v>
      </c>
      <c r="E523" s="1">
        <v>6</v>
      </c>
      <c r="F523" s="1" t="s">
        <v>118</v>
      </c>
      <c r="G523" s="2">
        <v>43.8459333333333</v>
      </c>
      <c r="H523" s="6">
        <f>1+_xlfn.COUNTIFS(A:A,A523,O:O,"&lt;"&amp;O523)</f>
        <v>9</v>
      </c>
      <c r="I523" s="2">
        <f>_xlfn.AVERAGEIF(A:A,A523,G:G)</f>
        <v>48.931964102564095</v>
      </c>
      <c r="J523" s="2">
        <f t="shared" si="72"/>
        <v>-5.086030769230796</v>
      </c>
      <c r="K523" s="2">
        <f t="shared" si="73"/>
        <v>84.9139692307692</v>
      </c>
      <c r="L523" s="2">
        <f t="shared" si="74"/>
        <v>163.1774328472218</v>
      </c>
      <c r="M523" s="2">
        <f>SUMIF(A:A,A523,L:L)</f>
        <v>3856.2262513389533</v>
      </c>
      <c r="N523" s="3">
        <f t="shared" si="75"/>
        <v>0.0423153161178143</v>
      </c>
      <c r="O523" s="7">
        <f t="shared" si="76"/>
        <v>23.632105151141968</v>
      </c>
      <c r="P523" s="3">
        <f t="shared" si="77"/>
      </c>
      <c r="Q523" s="3">
        <f>IF(ISNUMBER(P523),SUMIF(A:A,A523,P:P),"")</f>
      </c>
      <c r="R523" s="3">
        <f t="shared" si="78"/>
      </c>
      <c r="S523" s="8">
        <f t="shared" si="79"/>
      </c>
    </row>
    <row r="524" spans="1:19" ht="15">
      <c r="A524" s="1">
        <v>10</v>
      </c>
      <c r="B524" s="5">
        <v>0.6743055555555556</v>
      </c>
      <c r="C524" s="1" t="s">
        <v>78</v>
      </c>
      <c r="D524" s="1">
        <v>6</v>
      </c>
      <c r="E524" s="1">
        <v>9</v>
      </c>
      <c r="F524" s="1" t="s">
        <v>121</v>
      </c>
      <c r="G524" s="2">
        <v>27.4463666666666</v>
      </c>
      <c r="H524" s="6">
        <f>1+_xlfn.COUNTIFS(A:A,A524,O:O,"&lt;"&amp;O524)</f>
        <v>12</v>
      </c>
      <c r="I524" s="2">
        <f>_xlfn.AVERAGEIF(A:A,A524,G:G)</f>
        <v>48.931964102564095</v>
      </c>
      <c r="J524" s="2">
        <f t="shared" si="72"/>
        <v>-21.485597435897496</v>
      </c>
      <c r="K524" s="2">
        <f t="shared" si="73"/>
        <v>68.51440256410251</v>
      </c>
      <c r="L524" s="2">
        <f t="shared" si="74"/>
        <v>60.999407672919034</v>
      </c>
      <c r="M524" s="2">
        <f>SUMIF(A:A,A524,L:L)</f>
        <v>3856.2262513389533</v>
      </c>
      <c r="N524" s="3">
        <f t="shared" si="75"/>
        <v>0.015818420314871025</v>
      </c>
      <c r="O524" s="7">
        <f t="shared" si="76"/>
        <v>63.217437651463335</v>
      </c>
      <c r="P524" s="3">
        <f t="shared" si="77"/>
      </c>
      <c r="Q524" s="3">
        <f>IF(ISNUMBER(P524),SUMIF(A:A,A524,P:P),"")</f>
      </c>
      <c r="R524" s="3">
        <f t="shared" si="78"/>
      </c>
      <c r="S524" s="8">
        <f t="shared" si="79"/>
      </c>
    </row>
    <row r="525" spans="1:19" ht="15">
      <c r="A525" s="1">
        <v>10</v>
      </c>
      <c r="B525" s="5">
        <v>0.6743055555555556</v>
      </c>
      <c r="C525" s="1" t="s">
        <v>78</v>
      </c>
      <c r="D525" s="1">
        <v>6</v>
      </c>
      <c r="E525" s="1">
        <v>10</v>
      </c>
      <c r="F525" s="1" t="s">
        <v>122</v>
      </c>
      <c r="G525" s="2">
        <v>25.483966666666703</v>
      </c>
      <c r="H525" s="6">
        <f>1+_xlfn.COUNTIFS(A:A,A525,O:O,"&lt;"&amp;O525)</f>
        <v>13</v>
      </c>
      <c r="I525" s="2">
        <f>_xlfn.AVERAGEIF(A:A,A525,G:G)</f>
        <v>48.931964102564095</v>
      </c>
      <c r="J525" s="2">
        <f t="shared" si="72"/>
        <v>-23.447997435897392</v>
      </c>
      <c r="K525" s="2">
        <f t="shared" si="73"/>
        <v>66.55200256410261</v>
      </c>
      <c r="L525" s="2">
        <f t="shared" si="74"/>
        <v>54.2238123300555</v>
      </c>
      <c r="M525" s="2">
        <f>SUMIF(A:A,A525,L:L)</f>
        <v>3856.2262513389533</v>
      </c>
      <c r="N525" s="3">
        <f t="shared" si="75"/>
        <v>0.01406136694163834</v>
      </c>
      <c r="O525" s="7">
        <f t="shared" si="76"/>
        <v>71.11684121113522</v>
      </c>
      <c r="P525" s="3">
        <f t="shared" si="77"/>
      </c>
      <c r="Q525" s="3">
        <f>IF(ISNUMBER(P525),SUMIF(A:A,A525,P:P),"")</f>
      </c>
      <c r="R525" s="3">
        <f t="shared" si="78"/>
      </c>
      <c r="S525" s="8">
        <f t="shared" si="79"/>
      </c>
    </row>
    <row r="526" spans="1:19" ht="15">
      <c r="A526" s="1">
        <v>10</v>
      </c>
      <c r="B526" s="5">
        <v>0.6743055555555556</v>
      </c>
      <c r="C526" s="1" t="s">
        <v>78</v>
      </c>
      <c r="D526" s="1">
        <v>6</v>
      </c>
      <c r="E526" s="1">
        <v>14</v>
      </c>
      <c r="F526" s="1" t="s">
        <v>125</v>
      </c>
      <c r="G526" s="2">
        <v>46.0893666666667</v>
      </c>
      <c r="H526" s="6">
        <f>1+_xlfn.COUNTIFS(A:A,A526,O:O,"&lt;"&amp;O526)</f>
        <v>8</v>
      </c>
      <c r="I526" s="2">
        <f>_xlfn.AVERAGEIF(A:A,A526,G:G)</f>
        <v>48.931964102564095</v>
      </c>
      <c r="J526" s="2">
        <f t="shared" si="72"/>
        <v>-2.842597435897396</v>
      </c>
      <c r="K526" s="2">
        <f t="shared" si="73"/>
        <v>87.1574025641026</v>
      </c>
      <c r="L526" s="2">
        <f t="shared" si="74"/>
        <v>186.68900430963404</v>
      </c>
      <c r="M526" s="2">
        <f>SUMIF(A:A,A526,L:L)</f>
        <v>3856.2262513389533</v>
      </c>
      <c r="N526" s="3">
        <f t="shared" si="75"/>
        <v>0.04841235761122993</v>
      </c>
      <c r="O526" s="7">
        <f t="shared" si="76"/>
        <v>20.655883112125814</v>
      </c>
      <c r="P526" s="3">
        <f t="shared" si="77"/>
        <v>0.04841235761122993</v>
      </c>
      <c r="Q526" s="3">
        <f>IF(ISNUMBER(P526),SUMIF(A:A,A526,P:P),"")</f>
        <v>0.8697460285772894</v>
      </c>
      <c r="R526" s="3">
        <f t="shared" si="78"/>
        <v>0.055662637161358185</v>
      </c>
      <c r="S526" s="8">
        <f t="shared" si="79"/>
        <v>17.96537230352813</v>
      </c>
    </row>
    <row r="527" spans="1:19" ht="15">
      <c r="A527" s="1">
        <v>50</v>
      </c>
      <c r="B527" s="5">
        <v>0.6770833333333334</v>
      </c>
      <c r="C527" s="1" t="s">
        <v>482</v>
      </c>
      <c r="D527" s="1">
        <v>8</v>
      </c>
      <c r="E527" s="1">
        <v>6</v>
      </c>
      <c r="F527" s="1" t="s">
        <v>561</v>
      </c>
      <c r="G527" s="2">
        <v>65.9268333333334</v>
      </c>
      <c r="H527" s="6">
        <f>1+_xlfn.COUNTIFS(A:A,A527,O:O,"&lt;"&amp;O527)</f>
        <v>1</v>
      </c>
      <c r="I527" s="2">
        <f>_xlfn.AVERAGEIF(A:A,A527,G:G)</f>
        <v>51.11540833333333</v>
      </c>
      <c r="J527" s="2">
        <f t="shared" si="72"/>
        <v>14.811425000000078</v>
      </c>
      <c r="K527" s="2">
        <f t="shared" si="73"/>
        <v>104.81142500000007</v>
      </c>
      <c r="L527" s="2">
        <f t="shared" si="74"/>
        <v>538.4450776338124</v>
      </c>
      <c r="M527" s="2">
        <f>SUMIF(A:A,A527,L:L)</f>
        <v>4297.560883832684</v>
      </c>
      <c r="N527" s="3">
        <f t="shared" si="75"/>
        <v>0.12529085501951331</v>
      </c>
      <c r="O527" s="7">
        <f t="shared" si="76"/>
        <v>7.98142849168246</v>
      </c>
      <c r="P527" s="3">
        <f t="shared" si="77"/>
        <v>0.12529085501951331</v>
      </c>
      <c r="Q527" s="3">
        <f>IF(ISNUMBER(P527),SUMIF(A:A,A527,P:P),"")</f>
        <v>0.8103012797315975</v>
      </c>
      <c r="R527" s="3">
        <f t="shared" si="78"/>
        <v>0.15462255602140282</v>
      </c>
      <c r="S527" s="8">
        <f t="shared" si="79"/>
        <v>6.467361720896531</v>
      </c>
    </row>
    <row r="528" spans="1:19" ht="15">
      <c r="A528" s="1">
        <v>50</v>
      </c>
      <c r="B528" s="5">
        <v>0.6770833333333334</v>
      </c>
      <c r="C528" s="1" t="s">
        <v>482</v>
      </c>
      <c r="D528" s="1">
        <v>8</v>
      </c>
      <c r="E528" s="1">
        <v>8</v>
      </c>
      <c r="F528" s="1" t="s">
        <v>563</v>
      </c>
      <c r="G528" s="2">
        <v>64.41946666666671</v>
      </c>
      <c r="H528" s="6">
        <f>1+_xlfn.COUNTIFS(A:A,A528,O:O,"&lt;"&amp;O528)</f>
        <v>2</v>
      </c>
      <c r="I528" s="2">
        <f>_xlfn.AVERAGEIF(A:A,A528,G:G)</f>
        <v>51.11540833333333</v>
      </c>
      <c r="J528" s="2">
        <f t="shared" si="72"/>
        <v>13.30405833333338</v>
      </c>
      <c r="K528" s="2">
        <f t="shared" si="73"/>
        <v>103.30405833333339</v>
      </c>
      <c r="L528" s="2">
        <f t="shared" si="74"/>
        <v>491.8842870951111</v>
      </c>
      <c r="M528" s="2">
        <f>SUMIF(A:A,A528,L:L)</f>
        <v>4297.560883832684</v>
      </c>
      <c r="N528" s="3">
        <f t="shared" si="75"/>
        <v>0.11445661862419854</v>
      </c>
      <c r="O528" s="7">
        <f t="shared" si="76"/>
        <v>8.73693467464169</v>
      </c>
      <c r="P528" s="3">
        <f t="shared" si="77"/>
        <v>0.11445661862419854</v>
      </c>
      <c r="Q528" s="3">
        <f>IF(ISNUMBER(P528),SUMIF(A:A,A528,P:P),"")</f>
        <v>0.8103012797315975</v>
      </c>
      <c r="R528" s="3">
        <f t="shared" si="78"/>
        <v>0.1412519287419994</v>
      </c>
      <c r="S528" s="8">
        <f t="shared" si="79"/>
        <v>7.079549347793529</v>
      </c>
    </row>
    <row r="529" spans="1:19" ht="15">
      <c r="A529" s="1">
        <v>50</v>
      </c>
      <c r="B529" s="5">
        <v>0.6770833333333334</v>
      </c>
      <c r="C529" s="1" t="s">
        <v>482</v>
      </c>
      <c r="D529" s="1">
        <v>8</v>
      </c>
      <c r="E529" s="1">
        <v>3</v>
      </c>
      <c r="F529" s="1" t="s">
        <v>558</v>
      </c>
      <c r="G529" s="2">
        <v>61.795666666666605</v>
      </c>
      <c r="H529" s="6">
        <f>1+_xlfn.COUNTIFS(A:A,A529,O:O,"&lt;"&amp;O529)</f>
        <v>3</v>
      </c>
      <c r="I529" s="2">
        <f>_xlfn.AVERAGEIF(A:A,A529,G:G)</f>
        <v>51.11540833333333</v>
      </c>
      <c r="J529" s="2">
        <f t="shared" si="72"/>
        <v>10.680258333333278</v>
      </c>
      <c r="K529" s="2">
        <f t="shared" si="73"/>
        <v>100.68025833333328</v>
      </c>
      <c r="L529" s="2">
        <f t="shared" si="74"/>
        <v>420.23559731747</v>
      </c>
      <c r="M529" s="2">
        <f>SUMIF(A:A,A529,L:L)</f>
        <v>4297.560883832684</v>
      </c>
      <c r="N529" s="3">
        <f t="shared" si="75"/>
        <v>0.09778467569787917</v>
      </c>
      <c r="O529" s="7">
        <f t="shared" si="76"/>
        <v>10.226551275678963</v>
      </c>
      <c r="P529" s="3">
        <f t="shared" si="77"/>
        <v>0.09778467569787917</v>
      </c>
      <c r="Q529" s="3">
        <f>IF(ISNUMBER(P529),SUMIF(A:A,A529,P:P),"")</f>
        <v>0.8103012797315975</v>
      </c>
      <c r="R529" s="3">
        <f t="shared" si="78"/>
        <v>0.12067693602837351</v>
      </c>
      <c r="S529" s="8">
        <f t="shared" si="79"/>
        <v>8.286587585923465</v>
      </c>
    </row>
    <row r="530" spans="1:19" ht="15">
      <c r="A530" s="1">
        <v>50</v>
      </c>
      <c r="B530" s="5">
        <v>0.6770833333333334</v>
      </c>
      <c r="C530" s="1" t="s">
        <v>482</v>
      </c>
      <c r="D530" s="1">
        <v>8</v>
      </c>
      <c r="E530" s="1">
        <v>13</v>
      </c>
      <c r="F530" s="1" t="s">
        <v>568</v>
      </c>
      <c r="G530" s="2">
        <v>60.9616666666667</v>
      </c>
      <c r="H530" s="6">
        <f>1+_xlfn.COUNTIFS(A:A,A530,O:O,"&lt;"&amp;O530)</f>
        <v>4</v>
      </c>
      <c r="I530" s="2">
        <f>_xlfn.AVERAGEIF(A:A,A530,G:G)</f>
        <v>51.11540833333333</v>
      </c>
      <c r="J530" s="2">
        <f t="shared" si="72"/>
        <v>9.846258333333374</v>
      </c>
      <c r="K530" s="2">
        <f t="shared" si="73"/>
        <v>99.84625833333337</v>
      </c>
      <c r="L530" s="2">
        <f t="shared" si="74"/>
        <v>399.724476092185</v>
      </c>
      <c r="M530" s="2">
        <f>SUMIF(A:A,A530,L:L)</f>
        <v>4297.560883832684</v>
      </c>
      <c r="N530" s="3">
        <f t="shared" si="75"/>
        <v>0.09301194023706294</v>
      </c>
      <c r="O530" s="7">
        <f t="shared" si="76"/>
        <v>10.75130781544029</v>
      </c>
      <c r="P530" s="3">
        <f t="shared" si="77"/>
        <v>0.09301194023706294</v>
      </c>
      <c r="Q530" s="3">
        <f>IF(ISNUMBER(P530),SUMIF(A:A,A530,P:P),"")</f>
        <v>0.8103012797315975</v>
      </c>
      <c r="R530" s="3">
        <f t="shared" si="78"/>
        <v>0.1147868608425153</v>
      </c>
      <c r="S530" s="8">
        <f t="shared" si="79"/>
        <v>8.711798481639592</v>
      </c>
    </row>
    <row r="531" spans="1:19" ht="15">
      <c r="A531" s="1">
        <v>50</v>
      </c>
      <c r="B531" s="5">
        <v>0.6770833333333334</v>
      </c>
      <c r="C531" s="1" t="s">
        <v>482</v>
      </c>
      <c r="D531" s="1">
        <v>8</v>
      </c>
      <c r="E531" s="1">
        <v>5</v>
      </c>
      <c r="F531" s="1" t="s">
        <v>560</v>
      </c>
      <c r="G531" s="2">
        <v>57.048666666666605</v>
      </c>
      <c r="H531" s="6">
        <f>1+_xlfn.COUNTIFS(A:A,A531,O:O,"&lt;"&amp;O531)</f>
        <v>5</v>
      </c>
      <c r="I531" s="2">
        <f>_xlfn.AVERAGEIF(A:A,A531,G:G)</f>
        <v>51.11540833333333</v>
      </c>
      <c r="J531" s="2">
        <f t="shared" si="72"/>
        <v>5.933258333333278</v>
      </c>
      <c r="K531" s="2">
        <f t="shared" si="73"/>
        <v>95.93325833333327</v>
      </c>
      <c r="L531" s="2">
        <f t="shared" si="74"/>
        <v>316.08004864372333</v>
      </c>
      <c r="M531" s="2">
        <f>SUMIF(A:A,A531,L:L)</f>
        <v>4297.560883832684</v>
      </c>
      <c r="N531" s="3">
        <f t="shared" si="75"/>
        <v>0.07354870755474542</v>
      </c>
      <c r="O531" s="7">
        <f t="shared" si="76"/>
        <v>13.59643198700205</v>
      </c>
      <c r="P531" s="3">
        <f t="shared" si="77"/>
        <v>0.07354870755474542</v>
      </c>
      <c r="Q531" s="3">
        <f>IF(ISNUMBER(P531),SUMIF(A:A,A531,P:P),"")</f>
        <v>0.8103012797315975</v>
      </c>
      <c r="R531" s="3">
        <f t="shared" si="78"/>
        <v>0.09076711267086675</v>
      </c>
      <c r="S531" s="8">
        <f t="shared" si="79"/>
        <v>11.017206238851388</v>
      </c>
    </row>
    <row r="532" spans="1:19" ht="15">
      <c r="A532" s="1">
        <v>50</v>
      </c>
      <c r="B532" s="5">
        <v>0.6770833333333334</v>
      </c>
      <c r="C532" s="1" t="s">
        <v>482</v>
      </c>
      <c r="D532" s="1">
        <v>8</v>
      </c>
      <c r="E532" s="1">
        <v>16</v>
      </c>
      <c r="F532" s="1" t="s">
        <v>571</v>
      </c>
      <c r="G532" s="2">
        <v>56.8596</v>
      </c>
      <c r="H532" s="6">
        <f>1+_xlfn.COUNTIFS(A:A,A532,O:O,"&lt;"&amp;O532)</f>
        <v>6</v>
      </c>
      <c r="I532" s="2">
        <f>_xlfn.AVERAGEIF(A:A,A532,G:G)</f>
        <v>51.11540833333333</v>
      </c>
      <c r="J532" s="2">
        <f t="shared" si="72"/>
        <v>5.744191666666673</v>
      </c>
      <c r="K532" s="2">
        <f t="shared" si="73"/>
        <v>95.74419166666667</v>
      </c>
      <c r="L532" s="2">
        <f t="shared" si="74"/>
        <v>312.51469747797194</v>
      </c>
      <c r="M532" s="2">
        <f>SUMIF(A:A,A532,L:L)</f>
        <v>4297.560883832684</v>
      </c>
      <c r="N532" s="3">
        <f t="shared" si="75"/>
        <v>0.07271908552910661</v>
      </c>
      <c r="O532" s="7">
        <f t="shared" si="76"/>
        <v>13.751548066425272</v>
      </c>
      <c r="P532" s="3">
        <f t="shared" si="77"/>
        <v>0.07271908552910661</v>
      </c>
      <c r="Q532" s="3">
        <f>IF(ISNUMBER(P532),SUMIF(A:A,A532,P:P),"")</f>
        <v>0.8103012797315975</v>
      </c>
      <c r="R532" s="3">
        <f t="shared" si="78"/>
        <v>0.08974326876688869</v>
      </c>
      <c r="S532" s="8">
        <f t="shared" si="79"/>
        <v>11.142896996514972</v>
      </c>
    </row>
    <row r="533" spans="1:19" ht="15">
      <c r="A533" s="1">
        <v>50</v>
      </c>
      <c r="B533" s="5">
        <v>0.6770833333333334</v>
      </c>
      <c r="C533" s="1" t="s">
        <v>482</v>
      </c>
      <c r="D533" s="1">
        <v>8</v>
      </c>
      <c r="E533" s="1">
        <v>15</v>
      </c>
      <c r="F533" s="1" t="s">
        <v>570</v>
      </c>
      <c r="G533" s="2">
        <v>55.23313333333329</v>
      </c>
      <c r="H533" s="6">
        <f>1+_xlfn.COUNTIFS(A:A,A533,O:O,"&lt;"&amp;O533)</f>
        <v>7</v>
      </c>
      <c r="I533" s="2">
        <f>_xlfn.AVERAGEIF(A:A,A533,G:G)</f>
        <v>51.11540833333333</v>
      </c>
      <c r="J533" s="2">
        <f t="shared" si="72"/>
        <v>4.1177249999999646</v>
      </c>
      <c r="K533" s="2">
        <f t="shared" si="73"/>
        <v>94.11772499999996</v>
      </c>
      <c r="L533" s="2">
        <f t="shared" si="74"/>
        <v>283.457868462865</v>
      </c>
      <c r="M533" s="2">
        <f>SUMIF(A:A,A533,L:L)</f>
        <v>4297.560883832684</v>
      </c>
      <c r="N533" s="3">
        <f t="shared" si="75"/>
        <v>0.06595784821321005</v>
      </c>
      <c r="O533" s="7">
        <f t="shared" si="76"/>
        <v>15.161198054361632</v>
      </c>
      <c r="P533" s="3">
        <f t="shared" si="77"/>
        <v>0.06595784821321005</v>
      </c>
      <c r="Q533" s="3">
        <f>IF(ISNUMBER(P533),SUMIF(A:A,A533,P:P),"")</f>
        <v>0.8103012797315975</v>
      </c>
      <c r="R533" s="3">
        <f t="shared" si="78"/>
        <v>0.0813991657955394</v>
      </c>
      <c r="S533" s="8">
        <f t="shared" si="79"/>
        <v>12.285138185713436</v>
      </c>
    </row>
    <row r="534" spans="1:19" ht="15">
      <c r="A534" s="1">
        <v>50</v>
      </c>
      <c r="B534" s="5">
        <v>0.6770833333333334</v>
      </c>
      <c r="C534" s="1" t="s">
        <v>482</v>
      </c>
      <c r="D534" s="1">
        <v>8</v>
      </c>
      <c r="E534" s="1">
        <v>7</v>
      </c>
      <c r="F534" s="1" t="s">
        <v>562</v>
      </c>
      <c r="G534" s="2">
        <v>54.9886</v>
      </c>
      <c r="H534" s="6">
        <f>1+_xlfn.COUNTIFS(A:A,A534,O:O,"&lt;"&amp;O534)</f>
        <v>8</v>
      </c>
      <c r="I534" s="2">
        <f>_xlfn.AVERAGEIF(A:A,A534,G:G)</f>
        <v>51.11540833333333</v>
      </c>
      <c r="J534" s="2">
        <f t="shared" si="72"/>
        <v>3.8731916666666706</v>
      </c>
      <c r="K534" s="2">
        <f t="shared" si="73"/>
        <v>93.87319166666667</v>
      </c>
      <c r="L534" s="2">
        <f t="shared" si="74"/>
        <v>279.3293355952376</v>
      </c>
      <c r="M534" s="2">
        <f>SUMIF(A:A,A534,L:L)</f>
        <v>4297.560883832684</v>
      </c>
      <c r="N534" s="3">
        <f t="shared" si="75"/>
        <v>0.0649971793642453</v>
      </c>
      <c r="O534" s="7">
        <f t="shared" si="76"/>
        <v>15.385283019682792</v>
      </c>
      <c r="P534" s="3">
        <f t="shared" si="77"/>
        <v>0.0649971793642453</v>
      </c>
      <c r="Q534" s="3">
        <f>IF(ISNUMBER(P534),SUMIF(A:A,A534,P:P),"")</f>
        <v>0.8103012797315975</v>
      </c>
      <c r="R534" s="3">
        <f t="shared" si="78"/>
        <v>0.08021359584397403</v>
      </c>
      <c r="S534" s="8">
        <f t="shared" si="79"/>
        <v>12.466714519881782</v>
      </c>
    </row>
    <row r="535" spans="1:19" ht="15">
      <c r="A535" s="1">
        <v>50</v>
      </c>
      <c r="B535" s="5">
        <v>0.6770833333333334</v>
      </c>
      <c r="C535" s="1" t="s">
        <v>482</v>
      </c>
      <c r="D535" s="1">
        <v>8</v>
      </c>
      <c r="E535" s="1">
        <v>4</v>
      </c>
      <c r="F535" s="1" t="s">
        <v>559</v>
      </c>
      <c r="G535" s="2">
        <v>51.2845666666667</v>
      </c>
      <c r="H535" s="6">
        <f>1+_xlfn.COUNTIFS(A:A,A535,O:O,"&lt;"&amp;O535)</f>
        <v>9</v>
      </c>
      <c r="I535" s="2">
        <f>_xlfn.AVERAGEIF(A:A,A535,G:G)</f>
        <v>51.11540833333333</v>
      </c>
      <c r="J535" s="2">
        <f t="shared" si="72"/>
        <v>0.16915833333337105</v>
      </c>
      <c r="K535" s="2">
        <f t="shared" si="73"/>
        <v>90.16915833333337</v>
      </c>
      <c r="L535" s="2">
        <f t="shared" si="74"/>
        <v>223.6650231021402</v>
      </c>
      <c r="M535" s="2">
        <f>SUMIF(A:A,A535,L:L)</f>
        <v>4297.560883832684</v>
      </c>
      <c r="N535" s="3">
        <f t="shared" si="75"/>
        <v>0.05204464326347589</v>
      </c>
      <c r="O535" s="7">
        <f t="shared" si="76"/>
        <v>19.21427331027138</v>
      </c>
      <c r="P535" s="3">
        <f t="shared" si="77"/>
        <v>0.05204464326347589</v>
      </c>
      <c r="Q535" s="3">
        <f>IF(ISNUMBER(P535),SUMIF(A:A,A535,P:P),"")</f>
        <v>0.8103012797315975</v>
      </c>
      <c r="R535" s="3">
        <f t="shared" si="78"/>
        <v>0.06422875610009533</v>
      </c>
      <c r="S535" s="8">
        <f t="shared" si="79"/>
        <v>15.569350252425576</v>
      </c>
    </row>
    <row r="536" spans="1:19" ht="15">
      <c r="A536" s="1">
        <v>50</v>
      </c>
      <c r="B536" s="5">
        <v>0.6770833333333334</v>
      </c>
      <c r="C536" s="1" t="s">
        <v>482</v>
      </c>
      <c r="D536" s="1">
        <v>8</v>
      </c>
      <c r="E536" s="1">
        <v>1</v>
      </c>
      <c r="F536" s="1" t="s">
        <v>556</v>
      </c>
      <c r="G536" s="2">
        <v>50.7790333333334</v>
      </c>
      <c r="H536" s="6">
        <f>1+_xlfn.COUNTIFS(A:A,A536,O:O,"&lt;"&amp;O536)</f>
        <v>10</v>
      </c>
      <c r="I536" s="2">
        <f>_xlfn.AVERAGEIF(A:A,A536,G:G)</f>
        <v>51.11540833333333</v>
      </c>
      <c r="J536" s="2">
        <f t="shared" si="72"/>
        <v>-0.3363749999999257</v>
      </c>
      <c r="K536" s="2">
        <f t="shared" si="73"/>
        <v>89.66362500000008</v>
      </c>
      <c r="L536" s="2">
        <f t="shared" si="74"/>
        <v>216.98267247356273</v>
      </c>
      <c r="M536" s="2">
        <f>SUMIF(A:A,A536,L:L)</f>
        <v>4297.560883832684</v>
      </c>
      <c r="N536" s="3">
        <f t="shared" si="75"/>
        <v>0.050489726228160274</v>
      </c>
      <c r="O536" s="7">
        <f t="shared" si="76"/>
        <v>19.8060095529347</v>
      </c>
      <c r="P536" s="3">
        <f t="shared" si="77"/>
        <v>0.050489726228160274</v>
      </c>
      <c r="Q536" s="3">
        <f>IF(ISNUMBER(P536),SUMIF(A:A,A536,P:P),"")</f>
        <v>0.8103012797315975</v>
      </c>
      <c r="R536" s="3">
        <f t="shared" si="78"/>
        <v>0.06230981918834484</v>
      </c>
      <c r="S536" s="8">
        <f t="shared" si="79"/>
        <v>16.04883488711923</v>
      </c>
    </row>
    <row r="537" spans="1:19" ht="15">
      <c r="A537" s="1">
        <v>50</v>
      </c>
      <c r="B537" s="5">
        <v>0.6770833333333334</v>
      </c>
      <c r="C537" s="1" t="s">
        <v>482</v>
      </c>
      <c r="D537" s="1">
        <v>8</v>
      </c>
      <c r="E537" s="1">
        <v>2</v>
      </c>
      <c r="F537" s="1" t="s">
        <v>557</v>
      </c>
      <c r="G537" s="2">
        <v>46.6194333333333</v>
      </c>
      <c r="H537" s="6">
        <f>1+_xlfn.COUNTIFS(A:A,A537,O:O,"&lt;"&amp;O537)</f>
        <v>13</v>
      </c>
      <c r="I537" s="2">
        <f>_xlfn.AVERAGEIF(A:A,A537,G:G)</f>
        <v>51.11540833333333</v>
      </c>
      <c r="J537" s="2">
        <f t="shared" si="72"/>
        <v>-4.49597500000003</v>
      </c>
      <c r="K537" s="2">
        <f t="shared" si="73"/>
        <v>85.50402499999997</v>
      </c>
      <c r="L537" s="2">
        <f t="shared" si="74"/>
        <v>169.05794060802074</v>
      </c>
      <c r="M537" s="2">
        <f>SUMIF(A:A,A537,L:L)</f>
        <v>4297.560883832684</v>
      </c>
      <c r="N537" s="3">
        <f t="shared" si="75"/>
        <v>0.039338114148426015</v>
      </c>
      <c r="O537" s="7">
        <f t="shared" si="76"/>
        <v>25.42063903284524</v>
      </c>
      <c r="P537" s="3">
        <f t="shared" si="77"/>
      </c>
      <c r="Q537" s="3">
        <f>IF(ISNUMBER(P537),SUMIF(A:A,A537,P:P),"")</f>
      </c>
      <c r="R537" s="3">
        <f t="shared" si="78"/>
      </c>
      <c r="S537" s="8">
        <f t="shared" si="79"/>
      </c>
    </row>
    <row r="538" spans="1:19" ht="15">
      <c r="A538" s="1">
        <v>50</v>
      </c>
      <c r="B538" s="5">
        <v>0.6770833333333334</v>
      </c>
      <c r="C538" s="1" t="s">
        <v>482</v>
      </c>
      <c r="D538" s="1">
        <v>8</v>
      </c>
      <c r="E538" s="1">
        <v>9</v>
      </c>
      <c r="F538" s="1" t="s">
        <v>564</v>
      </c>
      <c r="G538" s="2">
        <v>49.6822</v>
      </c>
      <c r="H538" s="6">
        <f>1+_xlfn.COUNTIFS(A:A,A538,O:O,"&lt;"&amp;O538)</f>
        <v>11</v>
      </c>
      <c r="I538" s="2">
        <f>_xlfn.AVERAGEIF(A:A,A538,G:G)</f>
        <v>51.11540833333333</v>
      </c>
      <c r="J538" s="2">
        <f t="shared" si="72"/>
        <v>-1.4332083333333259</v>
      </c>
      <c r="K538" s="2">
        <f t="shared" si="73"/>
        <v>88.56679166666667</v>
      </c>
      <c r="L538" s="2">
        <f t="shared" si="74"/>
        <v>203.16277397918086</v>
      </c>
      <c r="M538" s="2">
        <f>SUMIF(A:A,A538,L:L)</f>
        <v>4297.560883832684</v>
      </c>
      <c r="N538" s="3">
        <f t="shared" si="75"/>
        <v>0.047273972253301655</v>
      </c>
      <c r="O538" s="7">
        <f t="shared" si="76"/>
        <v>21.153289058127733</v>
      </c>
      <c r="P538" s="3">
        <f t="shared" si="77"/>
      </c>
      <c r="Q538" s="3">
        <f>IF(ISNUMBER(P538),SUMIF(A:A,A538,P:P),"")</f>
      </c>
      <c r="R538" s="3">
        <f t="shared" si="78"/>
      </c>
      <c r="S538" s="8">
        <f t="shared" si="79"/>
      </c>
    </row>
    <row r="539" spans="1:19" ht="15">
      <c r="A539" s="1">
        <v>50</v>
      </c>
      <c r="B539" s="5">
        <v>0.6770833333333334</v>
      </c>
      <c r="C539" s="1" t="s">
        <v>482</v>
      </c>
      <c r="D539" s="1">
        <v>8</v>
      </c>
      <c r="E539" s="1">
        <v>10</v>
      </c>
      <c r="F539" s="1" t="s">
        <v>565</v>
      </c>
      <c r="G539" s="2">
        <v>27.0915666666667</v>
      </c>
      <c r="H539" s="6">
        <f>1+_xlfn.COUNTIFS(A:A,A539,O:O,"&lt;"&amp;O539)</f>
        <v>15</v>
      </c>
      <c r="I539" s="2">
        <f>_xlfn.AVERAGEIF(A:A,A539,G:G)</f>
        <v>51.11540833333333</v>
      </c>
      <c r="J539" s="2">
        <f t="shared" si="72"/>
        <v>-24.023841666666627</v>
      </c>
      <c r="K539" s="2">
        <f t="shared" si="73"/>
        <v>65.97615833333337</v>
      </c>
      <c r="L539" s="2">
        <f t="shared" si="74"/>
        <v>52.38233939125175</v>
      </c>
      <c r="M539" s="2">
        <f>SUMIF(A:A,A539,L:L)</f>
        <v>4297.560883832684</v>
      </c>
      <c r="N539" s="3">
        <f t="shared" si="75"/>
        <v>0.012188853353611065</v>
      </c>
      <c r="O539" s="7">
        <f t="shared" si="76"/>
        <v>82.04217172764166</v>
      </c>
      <c r="P539" s="3">
        <f t="shared" si="77"/>
      </c>
      <c r="Q539" s="3">
        <f>IF(ISNUMBER(P539),SUMIF(A:A,A539,P:P),"")</f>
      </c>
      <c r="R539" s="3">
        <f t="shared" si="78"/>
      </c>
      <c r="S539" s="8">
        <f t="shared" si="79"/>
      </c>
    </row>
    <row r="540" spans="1:19" ht="15">
      <c r="A540" s="1">
        <v>50</v>
      </c>
      <c r="B540" s="5">
        <v>0.6770833333333334</v>
      </c>
      <c r="C540" s="1" t="s">
        <v>482</v>
      </c>
      <c r="D540" s="1">
        <v>8</v>
      </c>
      <c r="E540" s="1">
        <v>11</v>
      </c>
      <c r="F540" s="1" t="s">
        <v>566</v>
      </c>
      <c r="G540" s="2">
        <v>20.3039</v>
      </c>
      <c r="H540" s="6">
        <f>1+_xlfn.COUNTIFS(A:A,A540,O:O,"&lt;"&amp;O540)</f>
        <v>16</v>
      </c>
      <c r="I540" s="2">
        <f>_xlfn.AVERAGEIF(A:A,A540,G:G)</f>
        <v>51.11540833333333</v>
      </c>
      <c r="J540" s="2">
        <f t="shared" si="72"/>
        <v>-30.81150833333333</v>
      </c>
      <c r="K540" s="2">
        <f t="shared" si="73"/>
        <v>59.18849166666667</v>
      </c>
      <c r="L540" s="2">
        <f t="shared" si="74"/>
        <v>34.858935388654004</v>
      </c>
      <c r="M540" s="2">
        <f>SUMIF(A:A,A540,L:L)</f>
        <v>4297.560883832684</v>
      </c>
      <c r="N540" s="3">
        <f t="shared" si="75"/>
        <v>0.008111330201229363</v>
      </c>
      <c r="O540" s="7">
        <f t="shared" si="76"/>
        <v>123.2843411859178</v>
      </c>
      <c r="P540" s="3">
        <f t="shared" si="77"/>
      </c>
      <c r="Q540" s="3">
        <f>IF(ISNUMBER(P540),SUMIF(A:A,A540,P:P),"")</f>
      </c>
      <c r="R540" s="3">
        <f t="shared" si="78"/>
      </c>
      <c r="S540" s="8">
        <f t="shared" si="79"/>
      </c>
    </row>
    <row r="541" spans="1:19" ht="15">
      <c r="A541" s="1">
        <v>50</v>
      </c>
      <c r="B541" s="5">
        <v>0.6770833333333334</v>
      </c>
      <c r="C541" s="1" t="s">
        <v>482</v>
      </c>
      <c r="D541" s="1">
        <v>8</v>
      </c>
      <c r="E541" s="1">
        <v>12</v>
      </c>
      <c r="F541" s="1" t="s">
        <v>567</v>
      </c>
      <c r="G541" s="2">
        <v>48.6106</v>
      </c>
      <c r="H541" s="6">
        <f>1+_xlfn.COUNTIFS(A:A,A541,O:O,"&lt;"&amp;O541)</f>
        <v>12</v>
      </c>
      <c r="I541" s="2">
        <f>_xlfn.AVERAGEIF(A:A,A541,G:G)</f>
        <v>51.11540833333333</v>
      </c>
      <c r="J541" s="2">
        <f t="shared" si="72"/>
        <v>-2.5048083333333295</v>
      </c>
      <c r="K541" s="2">
        <f t="shared" si="73"/>
        <v>87.49519166666667</v>
      </c>
      <c r="L541" s="2">
        <f t="shared" si="74"/>
        <v>190.51129802004675</v>
      </c>
      <c r="M541" s="2">
        <f>SUMIF(A:A,A541,L:L)</f>
        <v>4297.560883832684</v>
      </c>
      <c r="N541" s="3">
        <f t="shared" si="75"/>
        <v>0.04433009866986305</v>
      </c>
      <c r="O541" s="7">
        <f t="shared" si="76"/>
        <v>22.558036864461805</v>
      </c>
      <c r="P541" s="3">
        <f t="shared" si="77"/>
      </c>
      <c r="Q541" s="3">
        <f>IF(ISNUMBER(P541),SUMIF(A:A,A541,P:P),"")</f>
      </c>
      <c r="R541" s="3">
        <f t="shared" si="78"/>
      </c>
      <c r="S541" s="8">
        <f t="shared" si="79"/>
      </c>
    </row>
    <row r="542" spans="1:19" ht="15">
      <c r="A542" s="1">
        <v>50</v>
      </c>
      <c r="B542" s="5">
        <v>0.6770833333333334</v>
      </c>
      <c r="C542" s="1" t="s">
        <v>482</v>
      </c>
      <c r="D542" s="1">
        <v>8</v>
      </c>
      <c r="E542" s="1">
        <v>14</v>
      </c>
      <c r="F542" s="1" t="s">
        <v>569</v>
      </c>
      <c r="G542" s="2">
        <v>46.2416</v>
      </c>
      <c r="H542" s="6">
        <f>1+_xlfn.COUNTIFS(A:A,A542,O:O,"&lt;"&amp;O542)</f>
        <v>14</v>
      </c>
      <c r="I542" s="2">
        <f>_xlfn.AVERAGEIF(A:A,A542,G:G)</f>
        <v>51.11540833333333</v>
      </c>
      <c r="J542" s="2">
        <f t="shared" si="72"/>
        <v>-4.873808333333329</v>
      </c>
      <c r="K542" s="2">
        <f t="shared" si="73"/>
        <v>85.12619166666667</v>
      </c>
      <c r="L542" s="2">
        <f t="shared" si="74"/>
        <v>165.2685125514511</v>
      </c>
      <c r="M542" s="2">
        <f>SUMIF(A:A,A542,L:L)</f>
        <v>4297.560883832684</v>
      </c>
      <c r="N542" s="3">
        <f t="shared" si="75"/>
        <v>0.0384563516419714</v>
      </c>
      <c r="O542" s="7">
        <f t="shared" si="76"/>
        <v>26.003506762939946</v>
      </c>
      <c r="P542" s="3">
        <f t="shared" si="77"/>
      </c>
      <c r="Q542" s="3">
        <f>IF(ISNUMBER(P542),SUMIF(A:A,A542,P:P),"")</f>
      </c>
      <c r="R542" s="3">
        <f t="shared" si="78"/>
      </c>
      <c r="S542" s="8">
        <f t="shared" si="79"/>
      </c>
    </row>
    <row r="543" spans="1:19" ht="15">
      <c r="A543" s="1">
        <v>35</v>
      </c>
      <c r="B543" s="5">
        <v>0.6784722222222223</v>
      </c>
      <c r="C543" s="1" t="s">
        <v>353</v>
      </c>
      <c r="D543" s="1">
        <v>7</v>
      </c>
      <c r="E543" s="1">
        <v>5</v>
      </c>
      <c r="F543" s="1" t="s">
        <v>396</v>
      </c>
      <c r="G543" s="2">
        <v>63.4694666666666</v>
      </c>
      <c r="H543" s="6">
        <f>1+_xlfn.COUNTIFS(A:A,A543,O:O,"&lt;"&amp;O543)</f>
        <v>1</v>
      </c>
      <c r="I543" s="2">
        <f>_xlfn.AVERAGEIF(A:A,A543,G:G)</f>
        <v>46.544797435897436</v>
      </c>
      <c r="J543" s="2">
        <f t="shared" si="72"/>
        <v>16.92466923076916</v>
      </c>
      <c r="K543" s="2">
        <f t="shared" si="73"/>
        <v>106.92466923076915</v>
      </c>
      <c r="L543" s="2">
        <f t="shared" si="74"/>
        <v>611.2341768109401</v>
      </c>
      <c r="M543" s="2">
        <f>SUMIF(A:A,A543,L:L)</f>
        <v>3434.099733037781</v>
      </c>
      <c r="N543" s="3">
        <f t="shared" si="75"/>
        <v>0.17798964046691987</v>
      </c>
      <c r="O543" s="7">
        <f t="shared" si="76"/>
        <v>5.618304511300219</v>
      </c>
      <c r="P543" s="3">
        <f t="shared" si="77"/>
        <v>0.17798964046691987</v>
      </c>
      <c r="Q543" s="3">
        <f>IF(ISNUMBER(P543),SUMIF(A:A,A543,P:P),"")</f>
        <v>0.8656312765732117</v>
      </c>
      <c r="R543" s="3">
        <f t="shared" si="78"/>
        <v>0.2056183103405532</v>
      </c>
      <c r="S543" s="8">
        <f t="shared" si="79"/>
        <v>4.863380106293843</v>
      </c>
    </row>
    <row r="544" spans="1:19" ht="15">
      <c r="A544" s="1">
        <v>35</v>
      </c>
      <c r="B544" s="5">
        <v>0.6784722222222223</v>
      </c>
      <c r="C544" s="1" t="s">
        <v>353</v>
      </c>
      <c r="D544" s="1">
        <v>7</v>
      </c>
      <c r="E544" s="1">
        <v>1</v>
      </c>
      <c r="F544" s="1" t="s">
        <v>392</v>
      </c>
      <c r="G544" s="2">
        <v>63.4060333333333</v>
      </c>
      <c r="H544" s="6">
        <f>1+_xlfn.COUNTIFS(A:A,A544,O:O,"&lt;"&amp;O544)</f>
        <v>2</v>
      </c>
      <c r="I544" s="2">
        <f>_xlfn.AVERAGEIF(A:A,A544,G:G)</f>
        <v>46.544797435897436</v>
      </c>
      <c r="J544" s="2">
        <f t="shared" si="72"/>
        <v>16.86123589743586</v>
      </c>
      <c r="K544" s="2">
        <f t="shared" si="73"/>
        <v>106.86123589743586</v>
      </c>
      <c r="L544" s="2">
        <f t="shared" si="74"/>
        <v>608.9122409807765</v>
      </c>
      <c r="M544" s="2">
        <f>SUMIF(A:A,A544,L:L)</f>
        <v>3434.099733037781</v>
      </c>
      <c r="N544" s="3">
        <f t="shared" si="75"/>
        <v>0.17731349940793273</v>
      </c>
      <c r="O544" s="7">
        <f t="shared" si="76"/>
        <v>5.639728522301453</v>
      </c>
      <c r="P544" s="3">
        <f t="shared" si="77"/>
        <v>0.17731349940793273</v>
      </c>
      <c r="Q544" s="3">
        <f>IF(ISNUMBER(P544),SUMIF(A:A,A544,P:P),"")</f>
        <v>0.8656312765732117</v>
      </c>
      <c r="R544" s="3">
        <f t="shared" si="78"/>
        <v>0.20483721441982378</v>
      </c>
      <c r="S544" s="8">
        <f t="shared" si="79"/>
        <v>4.881925400286159</v>
      </c>
    </row>
    <row r="545" spans="1:19" ht="15">
      <c r="A545" s="1">
        <v>35</v>
      </c>
      <c r="B545" s="5">
        <v>0.6784722222222223</v>
      </c>
      <c r="C545" s="1" t="s">
        <v>353</v>
      </c>
      <c r="D545" s="1">
        <v>7</v>
      </c>
      <c r="E545" s="1">
        <v>3</v>
      </c>
      <c r="F545" s="1" t="s">
        <v>394</v>
      </c>
      <c r="G545" s="2">
        <v>53.7238</v>
      </c>
      <c r="H545" s="6">
        <f>1+_xlfn.COUNTIFS(A:A,A545,O:O,"&lt;"&amp;O545)</f>
        <v>3</v>
      </c>
      <c r="I545" s="2">
        <f>_xlfn.AVERAGEIF(A:A,A545,G:G)</f>
        <v>46.544797435897436</v>
      </c>
      <c r="J545" s="2">
        <f t="shared" si="72"/>
        <v>7.179002564102561</v>
      </c>
      <c r="K545" s="2">
        <f t="shared" si="73"/>
        <v>97.17900256410256</v>
      </c>
      <c r="L545" s="2">
        <f t="shared" si="74"/>
        <v>340.6106901090997</v>
      </c>
      <c r="M545" s="2">
        <f>SUMIF(A:A,A545,L:L)</f>
        <v>3434.099733037781</v>
      </c>
      <c r="N545" s="3">
        <f t="shared" si="75"/>
        <v>0.09918485675656188</v>
      </c>
      <c r="O545" s="7">
        <f t="shared" si="76"/>
        <v>10.08218424365312</v>
      </c>
      <c r="P545" s="3">
        <f t="shared" si="77"/>
        <v>0.09918485675656188</v>
      </c>
      <c r="Q545" s="3">
        <f>IF(ISNUMBER(P545),SUMIF(A:A,A545,P:P),"")</f>
        <v>0.8656312765732117</v>
      </c>
      <c r="R545" s="3">
        <f t="shared" si="78"/>
        <v>0.11458095316195893</v>
      </c>
      <c r="S545" s="8">
        <f t="shared" si="79"/>
        <v>8.727454017479772</v>
      </c>
    </row>
    <row r="546" spans="1:19" ht="15">
      <c r="A546" s="1">
        <v>35</v>
      </c>
      <c r="B546" s="5">
        <v>0.6784722222222223</v>
      </c>
      <c r="C546" s="1" t="s">
        <v>353</v>
      </c>
      <c r="D546" s="1">
        <v>7</v>
      </c>
      <c r="E546" s="1">
        <v>7</v>
      </c>
      <c r="F546" s="1" t="s">
        <v>398</v>
      </c>
      <c r="G546" s="2">
        <v>53.0211333333333</v>
      </c>
      <c r="H546" s="6">
        <f>1+_xlfn.COUNTIFS(A:A,A546,O:O,"&lt;"&amp;O546)</f>
        <v>4</v>
      </c>
      <c r="I546" s="2">
        <f>_xlfn.AVERAGEIF(A:A,A546,G:G)</f>
        <v>46.544797435897436</v>
      </c>
      <c r="J546" s="2">
        <f t="shared" si="72"/>
        <v>6.476335897435867</v>
      </c>
      <c r="K546" s="2">
        <f t="shared" si="73"/>
        <v>96.47633589743586</v>
      </c>
      <c r="L546" s="2">
        <f t="shared" si="74"/>
        <v>326.54904565819834</v>
      </c>
      <c r="M546" s="2">
        <f>SUMIF(A:A,A546,L:L)</f>
        <v>3434.099733037781</v>
      </c>
      <c r="N546" s="3">
        <f t="shared" si="75"/>
        <v>0.09509014619366786</v>
      </c>
      <c r="O546" s="7">
        <f t="shared" si="76"/>
        <v>10.516336760733584</v>
      </c>
      <c r="P546" s="3">
        <f t="shared" si="77"/>
        <v>0.09509014619366786</v>
      </c>
      <c r="Q546" s="3">
        <f>IF(ISNUMBER(P546),SUMIF(A:A,A546,P:P),"")</f>
        <v>0.8656312765732117</v>
      </c>
      <c r="R546" s="3">
        <f t="shared" si="78"/>
        <v>0.10985063590828505</v>
      </c>
      <c r="S546" s="8">
        <f t="shared" si="79"/>
        <v>9.103270015067604</v>
      </c>
    </row>
    <row r="547" spans="1:19" ht="15">
      <c r="A547" s="1">
        <v>35</v>
      </c>
      <c r="B547" s="5">
        <v>0.6784722222222223</v>
      </c>
      <c r="C547" s="1" t="s">
        <v>353</v>
      </c>
      <c r="D547" s="1">
        <v>7</v>
      </c>
      <c r="E547" s="1">
        <v>11</v>
      </c>
      <c r="F547" s="1" t="s">
        <v>402</v>
      </c>
      <c r="G547" s="2">
        <v>48.5319333333334</v>
      </c>
      <c r="H547" s="6">
        <f>1+_xlfn.COUNTIFS(A:A,A547,O:O,"&lt;"&amp;O547)</f>
        <v>5</v>
      </c>
      <c r="I547" s="2">
        <f>_xlfn.AVERAGEIF(A:A,A547,G:G)</f>
        <v>46.544797435897436</v>
      </c>
      <c r="J547" s="2">
        <f t="shared" si="72"/>
        <v>1.9871358974359623</v>
      </c>
      <c r="K547" s="2">
        <f t="shared" si="73"/>
        <v>91.98713589743596</v>
      </c>
      <c r="L547" s="2">
        <f t="shared" si="74"/>
        <v>249.44243168684483</v>
      </c>
      <c r="M547" s="2">
        <f>SUMIF(A:A,A547,L:L)</f>
        <v>3434.099733037781</v>
      </c>
      <c r="N547" s="3">
        <f t="shared" si="75"/>
        <v>0.07263692119570149</v>
      </c>
      <c r="O547" s="7">
        <f t="shared" si="76"/>
        <v>13.767103334484089</v>
      </c>
      <c r="P547" s="3">
        <f t="shared" si="77"/>
        <v>0.07263692119570149</v>
      </c>
      <c r="Q547" s="3">
        <f>IF(ISNUMBER(P547),SUMIF(A:A,A547,P:P),"")</f>
        <v>0.8656312765732117</v>
      </c>
      <c r="R547" s="3">
        <f t="shared" si="78"/>
        <v>0.08391208030658323</v>
      </c>
      <c r="S547" s="8">
        <f t="shared" si="79"/>
        <v>11.91723523414478</v>
      </c>
    </row>
    <row r="548" spans="1:19" ht="15">
      <c r="A548" s="1">
        <v>35</v>
      </c>
      <c r="B548" s="5">
        <v>0.6784722222222223</v>
      </c>
      <c r="C548" s="1" t="s">
        <v>353</v>
      </c>
      <c r="D548" s="1">
        <v>7</v>
      </c>
      <c r="E548" s="1">
        <v>4</v>
      </c>
      <c r="F548" s="1" t="s">
        <v>395</v>
      </c>
      <c r="G548" s="2">
        <v>46.7764666666667</v>
      </c>
      <c r="H548" s="6">
        <f>1+_xlfn.COUNTIFS(A:A,A548,O:O,"&lt;"&amp;O548)</f>
        <v>6</v>
      </c>
      <c r="I548" s="2">
        <f>_xlfn.AVERAGEIF(A:A,A548,G:G)</f>
        <v>46.544797435897436</v>
      </c>
      <c r="J548" s="2">
        <f t="shared" si="72"/>
        <v>0.23166923076926338</v>
      </c>
      <c r="K548" s="2">
        <f t="shared" si="73"/>
        <v>90.23166923076926</v>
      </c>
      <c r="L548" s="2">
        <f t="shared" si="74"/>
        <v>224.50548834311905</v>
      </c>
      <c r="M548" s="2">
        <f>SUMIF(A:A,A548,L:L)</f>
        <v>3434.099733037781</v>
      </c>
      <c r="N548" s="3">
        <f t="shared" si="75"/>
        <v>0.06537535476423774</v>
      </c>
      <c r="O548" s="7">
        <f t="shared" si="76"/>
        <v>15.296284105933903</v>
      </c>
      <c r="P548" s="3">
        <f t="shared" si="77"/>
        <v>0.06537535476423774</v>
      </c>
      <c r="Q548" s="3">
        <f>IF(ISNUMBER(P548),SUMIF(A:A,A548,P:P),"")</f>
        <v>0.8656312765732117</v>
      </c>
      <c r="R548" s="3">
        <f t="shared" si="78"/>
        <v>0.07552332792668975</v>
      </c>
      <c r="S548" s="8">
        <f t="shared" si="79"/>
        <v>13.240941937446092</v>
      </c>
    </row>
    <row r="549" spans="1:19" ht="15">
      <c r="A549" s="1">
        <v>35</v>
      </c>
      <c r="B549" s="5">
        <v>0.6784722222222223</v>
      </c>
      <c r="C549" s="1" t="s">
        <v>353</v>
      </c>
      <c r="D549" s="1">
        <v>7</v>
      </c>
      <c r="E549" s="1">
        <v>2</v>
      </c>
      <c r="F549" s="1" t="s">
        <v>393</v>
      </c>
      <c r="G549" s="2">
        <v>46.540066666666604</v>
      </c>
      <c r="H549" s="6">
        <f>1+_xlfn.COUNTIFS(A:A,A549,O:O,"&lt;"&amp;O549)</f>
        <v>7</v>
      </c>
      <c r="I549" s="2">
        <f>_xlfn.AVERAGEIF(A:A,A549,G:G)</f>
        <v>46.544797435897436</v>
      </c>
      <c r="J549" s="2">
        <f t="shared" si="72"/>
        <v>-0.004730769230832266</v>
      </c>
      <c r="K549" s="2">
        <f t="shared" si="73"/>
        <v>89.99526923076917</v>
      </c>
      <c r="L549" s="2">
        <f t="shared" si="74"/>
        <v>221.34357976287274</v>
      </c>
      <c r="M549" s="2">
        <f>SUMIF(A:A,A549,L:L)</f>
        <v>3434.099733037781</v>
      </c>
      <c r="N549" s="3">
        <f t="shared" si="75"/>
        <v>0.0644546160478204</v>
      </c>
      <c r="O549" s="7">
        <f t="shared" si="76"/>
        <v>15.51479259853284</v>
      </c>
      <c r="P549" s="3">
        <f t="shared" si="77"/>
        <v>0.0644546160478204</v>
      </c>
      <c r="Q549" s="3">
        <f>IF(ISNUMBER(P549),SUMIF(A:A,A549,P:P),"")</f>
        <v>0.8656312765732117</v>
      </c>
      <c r="R549" s="3">
        <f t="shared" si="78"/>
        <v>0.07445966636392568</v>
      </c>
      <c r="S549" s="8">
        <f t="shared" si="79"/>
        <v>13.430089722836597</v>
      </c>
    </row>
    <row r="550" spans="1:19" ht="15">
      <c r="A550" s="1">
        <v>35</v>
      </c>
      <c r="B550" s="5">
        <v>0.6784722222222223</v>
      </c>
      <c r="C550" s="1" t="s">
        <v>353</v>
      </c>
      <c r="D550" s="1">
        <v>7</v>
      </c>
      <c r="E550" s="1">
        <v>9</v>
      </c>
      <c r="F550" s="1" t="s">
        <v>400</v>
      </c>
      <c r="G550" s="2">
        <v>45.0539666666667</v>
      </c>
      <c r="H550" s="6">
        <f>1+_xlfn.COUNTIFS(A:A,A550,O:O,"&lt;"&amp;O550)</f>
        <v>8</v>
      </c>
      <c r="I550" s="2">
        <f>_xlfn.AVERAGEIF(A:A,A550,G:G)</f>
        <v>46.544797435897436</v>
      </c>
      <c r="J550" s="2">
        <f t="shared" si="72"/>
        <v>-1.4908307692307332</v>
      </c>
      <c r="K550" s="2">
        <f t="shared" si="73"/>
        <v>88.50916923076926</v>
      </c>
      <c r="L550" s="2">
        <f t="shared" si="74"/>
        <v>202.4615827727786</v>
      </c>
      <c r="M550" s="2">
        <f>SUMIF(A:A,A550,L:L)</f>
        <v>3434.099733037781</v>
      </c>
      <c r="N550" s="3">
        <f t="shared" si="75"/>
        <v>0.058956232640827375</v>
      </c>
      <c r="O550" s="7">
        <f t="shared" si="76"/>
        <v>16.96173509071027</v>
      </c>
      <c r="P550" s="3">
        <f t="shared" si="77"/>
        <v>0.058956232640827375</v>
      </c>
      <c r="Q550" s="3">
        <f>IF(ISNUMBER(P550),SUMIF(A:A,A550,P:P),"")</f>
        <v>0.8656312765732117</v>
      </c>
      <c r="R550" s="3">
        <f t="shared" si="78"/>
        <v>0.06810778935139492</v>
      </c>
      <c r="S550" s="8">
        <f t="shared" si="79"/>
        <v>14.682608399468174</v>
      </c>
    </row>
    <row r="551" spans="1:19" ht="15">
      <c r="A551" s="1">
        <v>35</v>
      </c>
      <c r="B551" s="5">
        <v>0.6784722222222223</v>
      </c>
      <c r="C551" s="1" t="s">
        <v>353</v>
      </c>
      <c r="D551" s="1">
        <v>7</v>
      </c>
      <c r="E551" s="1">
        <v>6</v>
      </c>
      <c r="F551" s="1" t="s">
        <v>397</v>
      </c>
      <c r="G551" s="2">
        <v>43.7837666666666</v>
      </c>
      <c r="H551" s="6">
        <f>1+_xlfn.COUNTIFS(A:A,A551,O:O,"&lt;"&amp;O551)</f>
        <v>9</v>
      </c>
      <c r="I551" s="2">
        <f>_xlfn.AVERAGEIF(A:A,A551,G:G)</f>
        <v>46.544797435897436</v>
      </c>
      <c r="J551" s="2">
        <f t="shared" si="72"/>
        <v>-2.7610307692308353</v>
      </c>
      <c r="K551" s="2">
        <f t="shared" si="73"/>
        <v>87.23896923076916</v>
      </c>
      <c r="L551" s="2">
        <f t="shared" si="74"/>
        <v>187.60489966458977</v>
      </c>
      <c r="M551" s="2">
        <f>SUMIF(A:A,A551,L:L)</f>
        <v>3434.099733037781</v>
      </c>
      <c r="N551" s="3">
        <f t="shared" si="75"/>
        <v>0.054630009099542305</v>
      </c>
      <c r="O551" s="7">
        <f t="shared" si="76"/>
        <v>18.30495759533707</v>
      </c>
      <c r="P551" s="3">
        <f t="shared" si="77"/>
        <v>0.054630009099542305</v>
      </c>
      <c r="Q551" s="3">
        <f>IF(ISNUMBER(P551),SUMIF(A:A,A551,P:P),"")</f>
        <v>0.8656312765732117</v>
      </c>
      <c r="R551" s="3">
        <f t="shared" si="78"/>
        <v>0.0631100222207855</v>
      </c>
      <c r="S551" s="8">
        <f t="shared" si="79"/>
        <v>15.845343810870132</v>
      </c>
    </row>
    <row r="552" spans="1:19" ht="15">
      <c r="A552" s="1">
        <v>35</v>
      </c>
      <c r="B552" s="5">
        <v>0.6784722222222223</v>
      </c>
      <c r="C552" s="1" t="s">
        <v>353</v>
      </c>
      <c r="D552" s="1">
        <v>7</v>
      </c>
      <c r="E552" s="1">
        <v>8</v>
      </c>
      <c r="F552" s="1" t="s">
        <v>399</v>
      </c>
      <c r="G552" s="2">
        <v>29.1020333333334</v>
      </c>
      <c r="H552" s="6">
        <f>1+_xlfn.COUNTIFS(A:A,A552,O:O,"&lt;"&amp;O552)</f>
        <v>13</v>
      </c>
      <c r="I552" s="2">
        <f>_xlfn.AVERAGEIF(A:A,A552,G:G)</f>
        <v>46.544797435897436</v>
      </c>
      <c r="J552" s="2">
        <f t="shared" si="72"/>
        <v>-17.442764102564038</v>
      </c>
      <c r="K552" s="2">
        <f t="shared" si="73"/>
        <v>72.55723589743596</v>
      </c>
      <c r="L552" s="2">
        <f t="shared" si="74"/>
        <v>77.74499327788597</v>
      </c>
      <c r="M552" s="2">
        <f>SUMIF(A:A,A552,L:L)</f>
        <v>3434.099733037781</v>
      </c>
      <c r="N552" s="3">
        <f t="shared" si="75"/>
        <v>0.022639119222409212</v>
      </c>
      <c r="O552" s="7">
        <f t="shared" si="76"/>
        <v>44.17132973133316</v>
      </c>
      <c r="P552" s="3">
        <f t="shared" si="77"/>
      </c>
      <c r="Q552" s="3">
        <f>IF(ISNUMBER(P552),SUMIF(A:A,A552,P:P),"")</f>
      </c>
      <c r="R552" s="3">
        <f t="shared" si="78"/>
      </c>
      <c r="S552" s="8">
        <f t="shared" si="79"/>
      </c>
    </row>
    <row r="553" spans="1:19" ht="15">
      <c r="A553" s="1">
        <v>35</v>
      </c>
      <c r="B553" s="5">
        <v>0.6784722222222223</v>
      </c>
      <c r="C553" s="1" t="s">
        <v>353</v>
      </c>
      <c r="D553" s="1">
        <v>7</v>
      </c>
      <c r="E553" s="1">
        <v>10</v>
      </c>
      <c r="F553" s="1" t="s">
        <v>401</v>
      </c>
      <c r="G553" s="2">
        <v>40.575333333333305</v>
      </c>
      <c r="H553" s="6">
        <f>1+_xlfn.COUNTIFS(A:A,A553,O:O,"&lt;"&amp;O553)</f>
        <v>10</v>
      </c>
      <c r="I553" s="2">
        <f>_xlfn.AVERAGEIF(A:A,A553,G:G)</f>
        <v>46.544797435897436</v>
      </c>
      <c r="J553" s="2">
        <f t="shared" si="72"/>
        <v>-5.969464102564132</v>
      </c>
      <c r="K553" s="2">
        <f t="shared" si="73"/>
        <v>84.03053589743587</v>
      </c>
      <c r="L553" s="2">
        <f t="shared" si="74"/>
        <v>154.75328727796838</v>
      </c>
      <c r="M553" s="2">
        <f>SUMIF(A:A,A553,L:L)</f>
        <v>3434.099733037781</v>
      </c>
      <c r="N553" s="3">
        <f t="shared" si="75"/>
        <v>0.04506371372653021</v>
      </c>
      <c r="O553" s="7">
        <f t="shared" si="76"/>
        <v>22.190803138607578</v>
      </c>
      <c r="P553" s="3">
        <f t="shared" si="77"/>
      </c>
      <c r="Q553" s="3">
        <f>IF(ISNUMBER(P553),SUMIF(A:A,A553,P:P),"")</f>
      </c>
      <c r="R553" s="3">
        <f t="shared" si="78"/>
      </c>
      <c r="S553" s="8">
        <f t="shared" si="79"/>
      </c>
    </row>
    <row r="554" spans="1:19" ht="15">
      <c r="A554" s="1">
        <v>35</v>
      </c>
      <c r="B554" s="5">
        <v>0.6784722222222223</v>
      </c>
      <c r="C554" s="1" t="s">
        <v>353</v>
      </c>
      <c r="D554" s="1">
        <v>7</v>
      </c>
      <c r="E554" s="1">
        <v>12</v>
      </c>
      <c r="F554" s="1" t="s">
        <v>403</v>
      </c>
      <c r="G554" s="2">
        <v>35.4040666666667</v>
      </c>
      <c r="H554" s="6">
        <f>1+_xlfn.COUNTIFS(A:A,A554,O:O,"&lt;"&amp;O554)</f>
        <v>12</v>
      </c>
      <c r="I554" s="2">
        <f>_xlfn.AVERAGEIF(A:A,A554,G:G)</f>
        <v>46.544797435897436</v>
      </c>
      <c r="J554" s="2">
        <f t="shared" si="72"/>
        <v>-11.140730769230736</v>
      </c>
      <c r="K554" s="2">
        <f t="shared" si="73"/>
        <v>78.85926923076926</v>
      </c>
      <c r="L554" s="2">
        <f t="shared" si="74"/>
        <v>113.47200492405094</v>
      </c>
      <c r="M554" s="2">
        <f>SUMIF(A:A,A554,L:L)</f>
        <v>3434.099733037781</v>
      </c>
      <c r="N554" s="3">
        <f t="shared" si="75"/>
        <v>0.03304272261879663</v>
      </c>
      <c r="O554" s="7">
        <f t="shared" si="76"/>
        <v>30.263849971949394</v>
      </c>
      <c r="P554" s="3">
        <f t="shared" si="77"/>
      </c>
      <c r="Q554" s="3">
        <f>IF(ISNUMBER(P554),SUMIF(A:A,A554,P:P),"")</f>
      </c>
      <c r="R554" s="3">
        <f t="shared" si="78"/>
      </c>
      <c r="S554" s="8">
        <f t="shared" si="79"/>
      </c>
    </row>
    <row r="555" spans="1:19" ht="15">
      <c r="A555" s="1">
        <v>35</v>
      </c>
      <c r="B555" s="5">
        <v>0.6784722222222223</v>
      </c>
      <c r="C555" s="1" t="s">
        <v>353</v>
      </c>
      <c r="D555" s="1">
        <v>7</v>
      </c>
      <c r="E555" s="1">
        <v>13</v>
      </c>
      <c r="F555" s="1" t="s">
        <v>404</v>
      </c>
      <c r="G555" s="2">
        <v>35.6943</v>
      </c>
      <c r="H555" s="6">
        <f>1+_xlfn.COUNTIFS(A:A,A555,O:O,"&lt;"&amp;O555)</f>
        <v>11</v>
      </c>
      <c r="I555" s="2">
        <f>_xlfn.AVERAGEIF(A:A,A555,G:G)</f>
        <v>46.544797435897436</v>
      </c>
      <c r="J555" s="2">
        <f t="shared" si="72"/>
        <v>-10.850497435897438</v>
      </c>
      <c r="K555" s="2">
        <f t="shared" si="73"/>
        <v>79.14950256410256</v>
      </c>
      <c r="L555" s="2">
        <f t="shared" si="74"/>
        <v>115.46531176865616</v>
      </c>
      <c r="M555" s="2">
        <f>SUMIF(A:A,A555,L:L)</f>
        <v>3434.099733037781</v>
      </c>
      <c r="N555" s="3">
        <f t="shared" si="75"/>
        <v>0.033623167859052346</v>
      </c>
      <c r="O555" s="7">
        <f t="shared" si="76"/>
        <v>29.741397484971678</v>
      </c>
      <c r="P555" s="3">
        <f t="shared" si="77"/>
      </c>
      <c r="Q555" s="3">
        <f>IF(ISNUMBER(P555),SUMIF(A:A,A555,P:P),"")</f>
      </c>
      <c r="R555" s="3">
        <f t="shared" si="78"/>
      </c>
      <c r="S555" s="8">
        <f t="shared" si="79"/>
      </c>
    </row>
    <row r="556" spans="1:19" ht="15">
      <c r="A556" s="1">
        <v>14</v>
      </c>
      <c r="B556" s="5">
        <v>0.6798611111111111</v>
      </c>
      <c r="C556" s="1" t="s">
        <v>136</v>
      </c>
      <c r="D556" s="1">
        <v>4</v>
      </c>
      <c r="E556" s="1">
        <v>6</v>
      </c>
      <c r="F556" s="1" t="s">
        <v>159</v>
      </c>
      <c r="G556" s="2">
        <v>70.1223333333333</v>
      </c>
      <c r="H556" s="6">
        <f>1+_xlfn.COUNTIFS(A:A,A556,O:O,"&lt;"&amp;O556)</f>
        <v>1</v>
      </c>
      <c r="I556" s="2">
        <f>_xlfn.AVERAGEIF(A:A,A556,G:G)</f>
        <v>51.99513333333332</v>
      </c>
      <c r="J556" s="2">
        <f t="shared" si="72"/>
        <v>18.12719999999998</v>
      </c>
      <c r="K556" s="2">
        <f t="shared" si="73"/>
        <v>108.12719999999999</v>
      </c>
      <c r="L556" s="2">
        <f t="shared" si="74"/>
        <v>656.9658247444903</v>
      </c>
      <c r="M556" s="2">
        <f>SUMIF(A:A,A556,L:L)</f>
        <v>2692.7591696047475</v>
      </c>
      <c r="N556" s="3">
        <f t="shared" si="75"/>
        <v>0.24397496521789655</v>
      </c>
      <c r="O556" s="7">
        <f t="shared" si="76"/>
        <v>4.09878119710721</v>
      </c>
      <c r="P556" s="3">
        <f t="shared" si="77"/>
        <v>0.24397496521789655</v>
      </c>
      <c r="Q556" s="3">
        <f>IF(ISNUMBER(P556),SUMIF(A:A,A556,P:P),"")</f>
        <v>0.8558531372406706</v>
      </c>
      <c r="R556" s="3">
        <f t="shared" si="78"/>
        <v>0.285066391185395</v>
      </c>
      <c r="S556" s="8">
        <f t="shared" si="79"/>
        <v>3.507954746407277</v>
      </c>
    </row>
    <row r="557" spans="1:19" ht="15">
      <c r="A557" s="1">
        <v>14</v>
      </c>
      <c r="B557" s="5">
        <v>0.6798611111111111</v>
      </c>
      <c r="C557" s="1" t="s">
        <v>136</v>
      </c>
      <c r="D557" s="1">
        <v>4</v>
      </c>
      <c r="E557" s="1">
        <v>5</v>
      </c>
      <c r="F557" s="1" t="s">
        <v>158</v>
      </c>
      <c r="G557" s="2">
        <v>69.3664333333333</v>
      </c>
      <c r="H557" s="6">
        <f>1+_xlfn.COUNTIFS(A:A,A557,O:O,"&lt;"&amp;O557)</f>
        <v>2</v>
      </c>
      <c r="I557" s="2">
        <f>_xlfn.AVERAGEIF(A:A,A557,G:G)</f>
        <v>51.99513333333332</v>
      </c>
      <c r="J557" s="2">
        <f t="shared" si="72"/>
        <v>17.371299999999984</v>
      </c>
      <c r="K557" s="2">
        <f t="shared" si="73"/>
        <v>107.37129999999999</v>
      </c>
      <c r="L557" s="2">
        <f t="shared" si="74"/>
        <v>627.8353810376994</v>
      </c>
      <c r="M557" s="2">
        <f>SUMIF(A:A,A557,L:L)</f>
        <v>2692.7591696047475</v>
      </c>
      <c r="N557" s="3">
        <f t="shared" si="75"/>
        <v>0.23315690022507854</v>
      </c>
      <c r="O557" s="7">
        <f t="shared" si="76"/>
        <v>4.28895734603886</v>
      </c>
      <c r="P557" s="3">
        <f t="shared" si="77"/>
        <v>0.23315690022507854</v>
      </c>
      <c r="Q557" s="3">
        <f>IF(ISNUMBER(P557),SUMIF(A:A,A557,P:P),"")</f>
        <v>0.8558531372406706</v>
      </c>
      <c r="R557" s="3">
        <f t="shared" si="78"/>
        <v>0.27242629614794944</v>
      </c>
      <c r="S557" s="8">
        <f t="shared" si="79"/>
        <v>3.670717600098778</v>
      </c>
    </row>
    <row r="558" spans="1:19" ht="15">
      <c r="A558" s="1">
        <v>14</v>
      </c>
      <c r="B558" s="5">
        <v>0.6798611111111111</v>
      </c>
      <c r="C558" s="1" t="s">
        <v>136</v>
      </c>
      <c r="D558" s="1">
        <v>4</v>
      </c>
      <c r="E558" s="1">
        <v>2</v>
      </c>
      <c r="F558" s="1" t="s">
        <v>155</v>
      </c>
      <c r="G558" s="2">
        <v>60.396300000000004</v>
      </c>
      <c r="H558" s="6">
        <f>1+_xlfn.COUNTIFS(A:A,A558,O:O,"&lt;"&amp;O558)</f>
        <v>3</v>
      </c>
      <c r="I558" s="2">
        <f>_xlfn.AVERAGEIF(A:A,A558,G:G)</f>
        <v>51.99513333333332</v>
      </c>
      <c r="J558" s="2">
        <f aca="true" t="shared" si="80" ref="J558:J611">G558-I558</f>
        <v>8.401166666666683</v>
      </c>
      <c r="K558" s="2">
        <f aca="true" t="shared" si="81" ref="K558:K611">90+J558</f>
        <v>98.40116666666668</v>
      </c>
      <c r="L558" s="2">
        <f aca="true" t="shared" si="82" ref="L558:L611">EXP(0.06*K558)</f>
        <v>366.52619787004585</v>
      </c>
      <c r="M558" s="2">
        <f>SUMIF(A:A,A558,L:L)</f>
        <v>2692.7591696047475</v>
      </c>
      <c r="N558" s="3">
        <f aca="true" t="shared" si="83" ref="N558:N611">L558/M558</f>
        <v>0.1361154766483799</v>
      </c>
      <c r="O558" s="7">
        <f aca="true" t="shared" si="84" ref="O558:O611">1/N558</f>
        <v>7.346703142238914</v>
      </c>
      <c r="P558" s="3">
        <f aca="true" t="shared" si="85" ref="P558:P611">IF(O558&gt;21,"",N558)</f>
        <v>0.1361154766483799</v>
      </c>
      <c r="Q558" s="3">
        <f>IF(ISNUMBER(P558),SUMIF(A:A,A558,P:P),"")</f>
        <v>0.8558531372406706</v>
      </c>
      <c r="R558" s="3">
        <f aca="true" t="shared" si="86" ref="R558:R611">_xlfn.IFERROR(P558*(1/Q558),"")</f>
        <v>0.15904069369567955</v>
      </c>
      <c r="S558" s="8">
        <f aca="true" t="shared" si="87" ref="S558:S611">_xlfn.IFERROR(1/R558,"")</f>
        <v>6.287698932661067</v>
      </c>
    </row>
    <row r="559" spans="1:19" ht="15">
      <c r="A559" s="1">
        <v>14</v>
      </c>
      <c r="B559" s="5">
        <v>0.6798611111111111</v>
      </c>
      <c r="C559" s="1" t="s">
        <v>136</v>
      </c>
      <c r="D559" s="1">
        <v>4</v>
      </c>
      <c r="E559" s="1">
        <v>9</v>
      </c>
      <c r="F559" s="1" t="s">
        <v>162</v>
      </c>
      <c r="G559" s="2">
        <v>58.825966666666595</v>
      </c>
      <c r="H559" s="6">
        <f>1+_xlfn.COUNTIFS(A:A,A559,O:O,"&lt;"&amp;O559)</f>
        <v>4</v>
      </c>
      <c r="I559" s="2">
        <f>_xlfn.AVERAGEIF(A:A,A559,G:G)</f>
        <v>51.99513333333332</v>
      </c>
      <c r="J559" s="2">
        <f t="shared" si="80"/>
        <v>6.830833333333274</v>
      </c>
      <c r="K559" s="2">
        <f t="shared" si="81"/>
        <v>96.83083333333327</v>
      </c>
      <c r="L559" s="2">
        <f t="shared" si="82"/>
        <v>333.5690865587429</v>
      </c>
      <c r="M559" s="2">
        <f>SUMIF(A:A,A559,L:L)</f>
        <v>2692.7591696047475</v>
      </c>
      <c r="N559" s="3">
        <f t="shared" si="83"/>
        <v>0.1238763162795971</v>
      </c>
      <c r="O559" s="7">
        <f t="shared" si="84"/>
        <v>8.072568106908616</v>
      </c>
      <c r="P559" s="3">
        <f t="shared" si="85"/>
        <v>0.1238763162795971</v>
      </c>
      <c r="Q559" s="3">
        <f>IF(ISNUMBER(P559),SUMIF(A:A,A559,P:P),"")</f>
        <v>0.8558531372406706</v>
      </c>
      <c r="R559" s="3">
        <f t="shared" si="86"/>
        <v>0.14474015562878328</v>
      </c>
      <c r="S559" s="8">
        <f t="shared" si="87"/>
        <v>6.90893273988672</v>
      </c>
    </row>
    <row r="560" spans="1:19" ht="15">
      <c r="A560" s="1">
        <v>14</v>
      </c>
      <c r="B560" s="5">
        <v>0.6798611111111111</v>
      </c>
      <c r="C560" s="1" t="s">
        <v>136</v>
      </c>
      <c r="D560" s="1">
        <v>4</v>
      </c>
      <c r="E560" s="1">
        <v>4</v>
      </c>
      <c r="F560" s="1" t="s">
        <v>157</v>
      </c>
      <c r="G560" s="2">
        <v>58.118700000000004</v>
      </c>
      <c r="H560" s="6">
        <f>1+_xlfn.COUNTIFS(A:A,A560,O:O,"&lt;"&amp;O560)</f>
        <v>5</v>
      </c>
      <c r="I560" s="2">
        <f>_xlfn.AVERAGEIF(A:A,A560,G:G)</f>
        <v>51.99513333333332</v>
      </c>
      <c r="J560" s="2">
        <f t="shared" si="80"/>
        <v>6.123566666666683</v>
      </c>
      <c r="K560" s="2">
        <f t="shared" si="81"/>
        <v>96.12356666666668</v>
      </c>
      <c r="L560" s="2">
        <f t="shared" si="82"/>
        <v>319.7098929288275</v>
      </c>
      <c r="M560" s="2">
        <f>SUMIF(A:A,A560,L:L)</f>
        <v>2692.7591696047475</v>
      </c>
      <c r="N560" s="3">
        <f t="shared" si="83"/>
        <v>0.11872947886971846</v>
      </c>
      <c r="O560" s="7">
        <f t="shared" si="84"/>
        <v>8.422508121149065</v>
      </c>
      <c r="P560" s="3">
        <f t="shared" si="85"/>
        <v>0.11872947886971846</v>
      </c>
      <c r="Q560" s="3">
        <f>IF(ISNUMBER(P560),SUMIF(A:A,A560,P:P),"")</f>
        <v>0.8558531372406706</v>
      </c>
      <c r="R560" s="3">
        <f t="shared" si="86"/>
        <v>0.13872646334219266</v>
      </c>
      <c r="S560" s="8">
        <f t="shared" si="87"/>
        <v>7.208429998920453</v>
      </c>
    </row>
    <row r="561" spans="1:19" ht="15">
      <c r="A561" s="1">
        <v>14</v>
      </c>
      <c r="B561" s="5">
        <v>0.6798611111111111</v>
      </c>
      <c r="C561" s="1" t="s">
        <v>136</v>
      </c>
      <c r="D561" s="1">
        <v>4</v>
      </c>
      <c r="E561" s="1">
        <v>1</v>
      </c>
      <c r="F561" s="1" t="s">
        <v>154</v>
      </c>
      <c r="G561" s="2">
        <v>42.7123</v>
      </c>
      <c r="H561" s="6">
        <f>1+_xlfn.COUNTIFS(A:A,A561,O:O,"&lt;"&amp;O561)</f>
        <v>6</v>
      </c>
      <c r="I561" s="2">
        <f>_xlfn.AVERAGEIF(A:A,A561,G:G)</f>
        <v>51.99513333333332</v>
      </c>
      <c r="J561" s="2">
        <f t="shared" si="80"/>
        <v>-9.282833333333322</v>
      </c>
      <c r="K561" s="2">
        <f t="shared" si="81"/>
        <v>80.71716666666669</v>
      </c>
      <c r="L561" s="2">
        <f t="shared" si="82"/>
        <v>126.85313500389394</v>
      </c>
      <c r="M561" s="2">
        <f>SUMIF(A:A,A561,L:L)</f>
        <v>2692.7591696047475</v>
      </c>
      <c r="N561" s="3">
        <f t="shared" si="83"/>
        <v>0.04710897893721178</v>
      </c>
      <c r="O561" s="7">
        <f t="shared" si="84"/>
        <v>21.227375811579975</v>
      </c>
      <c r="P561" s="3">
        <f t="shared" si="85"/>
      </c>
      <c r="Q561" s="3">
        <f>IF(ISNUMBER(P561),SUMIF(A:A,A561,P:P),"")</f>
      </c>
      <c r="R561" s="3">
        <f t="shared" si="86"/>
      </c>
      <c r="S561" s="8">
        <f t="shared" si="87"/>
      </c>
    </row>
    <row r="562" spans="1:19" ht="15">
      <c r="A562" s="1">
        <v>14</v>
      </c>
      <c r="B562" s="5">
        <v>0.6798611111111111</v>
      </c>
      <c r="C562" s="1" t="s">
        <v>136</v>
      </c>
      <c r="D562" s="1">
        <v>4</v>
      </c>
      <c r="E562" s="1">
        <v>3</v>
      </c>
      <c r="F562" s="1" t="s">
        <v>156</v>
      </c>
      <c r="G562" s="2">
        <v>35.8491</v>
      </c>
      <c r="H562" s="6">
        <f>1+_xlfn.COUNTIFS(A:A,A562,O:O,"&lt;"&amp;O562)</f>
        <v>8</v>
      </c>
      <c r="I562" s="2">
        <f>_xlfn.AVERAGEIF(A:A,A562,G:G)</f>
        <v>51.99513333333332</v>
      </c>
      <c r="J562" s="2">
        <f t="shared" si="80"/>
        <v>-16.14603333333332</v>
      </c>
      <c r="K562" s="2">
        <f t="shared" si="81"/>
        <v>73.85396666666668</v>
      </c>
      <c r="L562" s="2">
        <f t="shared" si="82"/>
        <v>84.03538834944537</v>
      </c>
      <c r="M562" s="2">
        <f>SUMIF(A:A,A562,L:L)</f>
        <v>2692.7591696047475</v>
      </c>
      <c r="N562" s="3">
        <f t="shared" si="83"/>
        <v>0.03120791094057638</v>
      </c>
      <c r="O562" s="7">
        <f t="shared" si="84"/>
        <v>32.04315732328641</v>
      </c>
      <c r="P562" s="3">
        <f t="shared" si="85"/>
      </c>
      <c r="Q562" s="3">
        <f>IF(ISNUMBER(P562),SUMIF(A:A,A562,P:P),"")</f>
      </c>
      <c r="R562" s="3">
        <f t="shared" si="86"/>
      </c>
      <c r="S562" s="8">
        <f t="shared" si="87"/>
      </c>
    </row>
    <row r="563" spans="1:19" ht="15">
      <c r="A563" s="1">
        <v>14</v>
      </c>
      <c r="B563" s="5">
        <v>0.6798611111111111</v>
      </c>
      <c r="C563" s="1" t="s">
        <v>136</v>
      </c>
      <c r="D563" s="1">
        <v>4</v>
      </c>
      <c r="E563" s="1">
        <v>7</v>
      </c>
      <c r="F563" s="1" t="s">
        <v>160</v>
      </c>
      <c r="G563" s="2">
        <v>32.3739333333333</v>
      </c>
      <c r="H563" s="6">
        <f>1+_xlfn.COUNTIFS(A:A,A563,O:O,"&lt;"&amp;O563)</f>
        <v>9</v>
      </c>
      <c r="I563" s="2">
        <f>_xlfn.AVERAGEIF(A:A,A563,G:G)</f>
        <v>51.99513333333332</v>
      </c>
      <c r="J563" s="2">
        <f t="shared" si="80"/>
        <v>-19.621200000000023</v>
      </c>
      <c r="K563" s="2">
        <f t="shared" si="81"/>
        <v>70.37879999999998</v>
      </c>
      <c r="L563" s="2">
        <f t="shared" si="82"/>
        <v>68.2193330169686</v>
      </c>
      <c r="M563" s="2">
        <f>SUMIF(A:A,A563,L:L)</f>
        <v>2692.7591696047475</v>
      </c>
      <c r="N563" s="3">
        <f t="shared" si="83"/>
        <v>0.02533436104758751</v>
      </c>
      <c r="O563" s="7">
        <f t="shared" si="84"/>
        <v>39.47208292017398</v>
      </c>
      <c r="P563" s="3">
        <f t="shared" si="85"/>
      </c>
      <c r="Q563" s="3">
        <f>IF(ISNUMBER(P563),SUMIF(A:A,A563,P:P),"")</f>
      </c>
      <c r="R563" s="3">
        <f t="shared" si="86"/>
      </c>
      <c r="S563" s="8">
        <f t="shared" si="87"/>
      </c>
    </row>
    <row r="564" spans="1:19" ht="15">
      <c r="A564" s="1">
        <v>14</v>
      </c>
      <c r="B564" s="5">
        <v>0.6798611111111111</v>
      </c>
      <c r="C564" s="1" t="s">
        <v>136</v>
      </c>
      <c r="D564" s="1">
        <v>4</v>
      </c>
      <c r="E564" s="1">
        <v>8</v>
      </c>
      <c r="F564" s="1" t="s">
        <v>161</v>
      </c>
      <c r="G564" s="2">
        <v>40.191133333333404</v>
      </c>
      <c r="H564" s="6">
        <f>1+_xlfn.COUNTIFS(A:A,A564,O:O,"&lt;"&amp;O564)</f>
        <v>7</v>
      </c>
      <c r="I564" s="2">
        <f>_xlfn.AVERAGEIF(A:A,A564,G:G)</f>
        <v>51.99513333333332</v>
      </c>
      <c r="J564" s="2">
        <f t="shared" si="80"/>
        <v>-11.803999999999917</v>
      </c>
      <c r="K564" s="2">
        <f t="shared" si="81"/>
        <v>78.19600000000008</v>
      </c>
      <c r="L564" s="2">
        <f t="shared" si="82"/>
        <v>109.04493009463317</v>
      </c>
      <c r="M564" s="2">
        <f>SUMIF(A:A,A564,L:L)</f>
        <v>2692.7591696047475</v>
      </c>
      <c r="N564" s="3">
        <f t="shared" si="83"/>
        <v>0.040495611833953636</v>
      </c>
      <c r="O564" s="7">
        <f t="shared" si="84"/>
        <v>24.69403361777455</v>
      </c>
      <c r="P564" s="3">
        <f t="shared" si="85"/>
      </c>
      <c r="Q564" s="3">
        <f>IF(ISNUMBER(P564),SUMIF(A:A,A564,P:P),"")</f>
      </c>
      <c r="R564" s="3">
        <f t="shared" si="86"/>
      </c>
      <c r="S564" s="8">
        <f t="shared" si="87"/>
      </c>
    </row>
    <row r="565" spans="1:19" ht="15">
      <c r="A565" s="1">
        <v>42</v>
      </c>
      <c r="B565" s="5">
        <v>0.6826388888888889</v>
      </c>
      <c r="C565" s="1" t="s">
        <v>405</v>
      </c>
      <c r="D565" s="1">
        <v>8</v>
      </c>
      <c r="E565" s="1">
        <v>7</v>
      </c>
      <c r="F565" s="1" t="s">
        <v>473</v>
      </c>
      <c r="G565" s="2">
        <v>75.97516666666671</v>
      </c>
      <c r="H565" s="6">
        <f>1+_xlfn.COUNTIFS(A:A,A565,O:O,"&lt;"&amp;O565)</f>
        <v>1</v>
      </c>
      <c r="I565" s="2">
        <f>_xlfn.AVERAGEIF(A:A,A565,G:G)</f>
        <v>50.643438461538445</v>
      </c>
      <c r="J565" s="2">
        <f t="shared" si="80"/>
        <v>25.331728205128265</v>
      </c>
      <c r="K565" s="2">
        <f t="shared" si="81"/>
        <v>115.33172820512826</v>
      </c>
      <c r="L565" s="2">
        <f t="shared" si="82"/>
        <v>1012.2225050269379</v>
      </c>
      <c r="M565" s="2">
        <f>SUMIF(A:A,A565,L:L)</f>
        <v>3923.480109743281</v>
      </c>
      <c r="N565" s="3">
        <f t="shared" si="83"/>
        <v>0.25799098675516646</v>
      </c>
      <c r="O565" s="7">
        <f t="shared" si="84"/>
        <v>3.876104404178276</v>
      </c>
      <c r="P565" s="3">
        <f t="shared" si="85"/>
        <v>0.25799098675516646</v>
      </c>
      <c r="Q565" s="3">
        <f>IF(ISNUMBER(P565),SUMIF(A:A,A565,P:P),"")</f>
        <v>0.8661440823618469</v>
      </c>
      <c r="R565" s="3">
        <f t="shared" si="86"/>
        <v>0.29786151289247764</v>
      </c>
      <c r="S565" s="8">
        <f t="shared" si="87"/>
        <v>3.357264892295706</v>
      </c>
    </row>
    <row r="566" spans="1:19" ht="15">
      <c r="A566" s="1">
        <v>42</v>
      </c>
      <c r="B566" s="5">
        <v>0.6826388888888889</v>
      </c>
      <c r="C566" s="1" t="s">
        <v>405</v>
      </c>
      <c r="D566" s="1">
        <v>8</v>
      </c>
      <c r="E566" s="1">
        <v>9</v>
      </c>
      <c r="F566" s="1" t="s">
        <v>475</v>
      </c>
      <c r="G566" s="2">
        <v>68.3098333333333</v>
      </c>
      <c r="H566" s="6">
        <f>1+_xlfn.COUNTIFS(A:A,A566,O:O,"&lt;"&amp;O566)</f>
        <v>2</v>
      </c>
      <c r="I566" s="2">
        <f>_xlfn.AVERAGEIF(A:A,A566,G:G)</f>
        <v>50.643438461538445</v>
      </c>
      <c r="J566" s="2">
        <f t="shared" si="80"/>
        <v>17.666394871794857</v>
      </c>
      <c r="K566" s="2">
        <f t="shared" si="81"/>
        <v>107.66639487179486</v>
      </c>
      <c r="L566" s="2">
        <f t="shared" si="82"/>
        <v>639.0506350434516</v>
      </c>
      <c r="M566" s="2">
        <f>SUMIF(A:A,A566,L:L)</f>
        <v>3923.480109743281</v>
      </c>
      <c r="N566" s="3">
        <f t="shared" si="83"/>
        <v>0.16287852038716352</v>
      </c>
      <c r="O566" s="7">
        <f t="shared" si="84"/>
        <v>6.139544966536976</v>
      </c>
      <c r="P566" s="3">
        <f t="shared" si="85"/>
        <v>0.16287852038716352</v>
      </c>
      <c r="Q566" s="3">
        <f>IF(ISNUMBER(P566),SUMIF(A:A,A566,P:P),"")</f>
        <v>0.8661440823618469</v>
      </c>
      <c r="R566" s="3">
        <f t="shared" si="86"/>
        <v>0.18805014512483637</v>
      </c>
      <c r="S566" s="8">
        <f t="shared" si="87"/>
        <v>5.317730541160465</v>
      </c>
    </row>
    <row r="567" spans="1:19" ht="15">
      <c r="A567" s="1">
        <v>42</v>
      </c>
      <c r="B567" s="5">
        <v>0.6826388888888889</v>
      </c>
      <c r="C567" s="1" t="s">
        <v>405</v>
      </c>
      <c r="D567" s="1">
        <v>8</v>
      </c>
      <c r="E567" s="1">
        <v>2</v>
      </c>
      <c r="F567" s="1" t="s">
        <v>469</v>
      </c>
      <c r="G567" s="2">
        <v>59.815200000000004</v>
      </c>
      <c r="H567" s="6">
        <f>1+_xlfn.COUNTIFS(A:A,A567,O:O,"&lt;"&amp;O567)</f>
        <v>3</v>
      </c>
      <c r="I567" s="2">
        <f>_xlfn.AVERAGEIF(A:A,A567,G:G)</f>
        <v>50.643438461538445</v>
      </c>
      <c r="J567" s="2">
        <f t="shared" si="80"/>
        <v>9.17176153846156</v>
      </c>
      <c r="K567" s="2">
        <f t="shared" si="81"/>
        <v>99.17176153846157</v>
      </c>
      <c r="L567" s="2">
        <f t="shared" si="82"/>
        <v>383.870667437192</v>
      </c>
      <c r="M567" s="2">
        <f>SUMIF(A:A,A567,L:L)</f>
        <v>3923.480109743281</v>
      </c>
      <c r="N567" s="3">
        <f t="shared" si="83"/>
        <v>0.09783933056877642</v>
      </c>
      <c r="O567" s="7">
        <f t="shared" si="84"/>
        <v>10.220838533814858</v>
      </c>
      <c r="P567" s="3">
        <f t="shared" si="85"/>
        <v>0.09783933056877642</v>
      </c>
      <c r="Q567" s="3">
        <f>IF(ISNUMBER(P567),SUMIF(A:A,A567,P:P),"")</f>
        <v>0.8661440823618469</v>
      </c>
      <c r="R567" s="3">
        <f t="shared" si="86"/>
        <v>0.11295964789366571</v>
      </c>
      <c r="S567" s="8">
        <f t="shared" si="87"/>
        <v>8.852718812839676</v>
      </c>
    </row>
    <row r="568" spans="1:19" ht="15">
      <c r="A568" s="1">
        <v>42</v>
      </c>
      <c r="B568" s="5">
        <v>0.6826388888888889</v>
      </c>
      <c r="C568" s="1" t="s">
        <v>405</v>
      </c>
      <c r="D568" s="1">
        <v>8</v>
      </c>
      <c r="E568" s="1">
        <v>4</v>
      </c>
      <c r="F568" s="1" t="s">
        <v>471</v>
      </c>
      <c r="G568" s="2">
        <v>58.727933333333205</v>
      </c>
      <c r="H568" s="6">
        <f>1+_xlfn.COUNTIFS(A:A,A568,O:O,"&lt;"&amp;O568)</f>
        <v>4</v>
      </c>
      <c r="I568" s="2">
        <f>_xlfn.AVERAGEIF(A:A,A568,G:G)</f>
        <v>50.643438461538445</v>
      </c>
      <c r="J568" s="2">
        <f t="shared" si="80"/>
        <v>8.08449487179476</v>
      </c>
      <c r="K568" s="2">
        <f t="shared" si="81"/>
        <v>98.08449487179476</v>
      </c>
      <c r="L568" s="2">
        <f t="shared" si="82"/>
        <v>359.6278304166753</v>
      </c>
      <c r="M568" s="2">
        <f>SUMIF(A:A,A568,L:L)</f>
        <v>3923.480109743281</v>
      </c>
      <c r="N568" s="3">
        <f t="shared" si="83"/>
        <v>0.09166041890300453</v>
      </c>
      <c r="O568" s="7">
        <f t="shared" si="84"/>
        <v>10.909834495282032</v>
      </c>
      <c r="P568" s="3">
        <f t="shared" si="85"/>
        <v>0.09166041890300453</v>
      </c>
      <c r="Q568" s="3">
        <f>IF(ISNUMBER(P568),SUMIF(A:A,A568,P:P),"")</f>
        <v>0.8661440823618469</v>
      </c>
      <c r="R568" s="3">
        <f t="shared" si="86"/>
        <v>0.10582583287189368</v>
      </c>
      <c r="S568" s="8">
        <f t="shared" si="87"/>
        <v>9.44948858763568</v>
      </c>
    </row>
    <row r="569" spans="1:19" ht="15">
      <c r="A569" s="1">
        <v>42</v>
      </c>
      <c r="B569" s="5">
        <v>0.6826388888888889</v>
      </c>
      <c r="C569" s="1" t="s">
        <v>405</v>
      </c>
      <c r="D569" s="1">
        <v>8</v>
      </c>
      <c r="E569" s="1">
        <v>10</v>
      </c>
      <c r="F569" s="1" t="s">
        <v>476</v>
      </c>
      <c r="G569" s="2">
        <v>55.6496666666666</v>
      </c>
      <c r="H569" s="6">
        <f>1+_xlfn.COUNTIFS(A:A,A569,O:O,"&lt;"&amp;O569)</f>
        <v>5</v>
      </c>
      <c r="I569" s="2">
        <f>_xlfn.AVERAGEIF(A:A,A569,G:G)</f>
        <v>50.643438461538445</v>
      </c>
      <c r="J569" s="2">
        <f t="shared" si="80"/>
        <v>5.006228205128153</v>
      </c>
      <c r="K569" s="2">
        <f t="shared" si="81"/>
        <v>95.00622820512815</v>
      </c>
      <c r="L569" s="2">
        <f t="shared" si="82"/>
        <v>298.97910628623004</v>
      </c>
      <c r="M569" s="2">
        <f>SUMIF(A:A,A569,L:L)</f>
        <v>3923.480109743281</v>
      </c>
      <c r="N569" s="3">
        <f t="shared" si="83"/>
        <v>0.07620252885793084</v>
      </c>
      <c r="O569" s="7">
        <f t="shared" si="84"/>
        <v>13.122924068102291</v>
      </c>
      <c r="P569" s="3">
        <f t="shared" si="85"/>
        <v>0.07620252885793084</v>
      </c>
      <c r="Q569" s="3">
        <f>IF(ISNUMBER(P569),SUMIF(A:A,A569,P:P),"")</f>
        <v>0.8661440823618469</v>
      </c>
      <c r="R569" s="3">
        <f t="shared" si="86"/>
        <v>0.08797904460668693</v>
      </c>
      <c r="S569" s="8">
        <f t="shared" si="87"/>
        <v>11.366343024870654</v>
      </c>
    </row>
    <row r="570" spans="1:19" ht="15">
      <c r="A570" s="1">
        <v>42</v>
      </c>
      <c r="B570" s="5">
        <v>0.6826388888888889</v>
      </c>
      <c r="C570" s="1" t="s">
        <v>405</v>
      </c>
      <c r="D570" s="1">
        <v>8</v>
      </c>
      <c r="E570" s="1">
        <v>12</v>
      </c>
      <c r="F570" s="1" t="s">
        <v>478</v>
      </c>
      <c r="G570" s="2">
        <v>54.34949999999989</v>
      </c>
      <c r="H570" s="6">
        <f>1+_xlfn.COUNTIFS(A:A,A570,O:O,"&lt;"&amp;O570)</f>
        <v>6</v>
      </c>
      <c r="I570" s="2">
        <f>_xlfn.AVERAGEIF(A:A,A570,G:G)</f>
        <v>50.643438461538445</v>
      </c>
      <c r="J570" s="2">
        <f t="shared" si="80"/>
        <v>3.706061538461448</v>
      </c>
      <c r="K570" s="2">
        <f t="shared" si="81"/>
        <v>93.70606153846146</v>
      </c>
      <c r="L570" s="2">
        <f t="shared" si="82"/>
        <v>276.5422721579932</v>
      </c>
      <c r="M570" s="2">
        <f>SUMIF(A:A,A570,L:L)</f>
        <v>3923.480109743281</v>
      </c>
      <c r="N570" s="3">
        <f t="shared" si="83"/>
        <v>0.07048392356348347</v>
      </c>
      <c r="O570" s="7">
        <f t="shared" si="84"/>
        <v>14.187632433647368</v>
      </c>
      <c r="P570" s="3">
        <f t="shared" si="85"/>
        <v>0.07048392356348347</v>
      </c>
      <c r="Q570" s="3">
        <f>IF(ISNUMBER(P570),SUMIF(A:A,A570,P:P),"")</f>
        <v>0.8661440823618469</v>
      </c>
      <c r="R570" s="3">
        <f t="shared" si="86"/>
        <v>0.08137667277167585</v>
      </c>
      <c r="S570" s="8">
        <f t="shared" si="87"/>
        <v>12.288533875128676</v>
      </c>
    </row>
    <row r="571" spans="1:19" ht="15">
      <c r="A571" s="1">
        <v>42</v>
      </c>
      <c r="B571" s="5">
        <v>0.6826388888888889</v>
      </c>
      <c r="C571" s="1" t="s">
        <v>405</v>
      </c>
      <c r="D571" s="1">
        <v>8</v>
      </c>
      <c r="E571" s="1">
        <v>8</v>
      </c>
      <c r="F571" s="1" t="s">
        <v>474</v>
      </c>
      <c r="G571" s="2">
        <v>51.365066666666706</v>
      </c>
      <c r="H571" s="6">
        <f>1+_xlfn.COUNTIFS(A:A,A571,O:O,"&lt;"&amp;O571)</f>
        <v>7</v>
      </c>
      <c r="I571" s="2">
        <f>_xlfn.AVERAGEIF(A:A,A571,G:G)</f>
        <v>50.643438461538445</v>
      </c>
      <c r="J571" s="2">
        <f t="shared" si="80"/>
        <v>0.7216282051282619</v>
      </c>
      <c r="K571" s="2">
        <f t="shared" si="81"/>
        <v>90.72162820512827</v>
      </c>
      <c r="L571" s="2">
        <f t="shared" si="82"/>
        <v>231.20336525828174</v>
      </c>
      <c r="M571" s="2">
        <f>SUMIF(A:A,A571,L:L)</f>
        <v>3923.480109743281</v>
      </c>
      <c r="N571" s="3">
        <f t="shared" si="83"/>
        <v>0.058928134918825856</v>
      </c>
      <c r="O571" s="7">
        <f t="shared" si="84"/>
        <v>16.9698226726081</v>
      </c>
      <c r="P571" s="3">
        <f t="shared" si="85"/>
        <v>0.058928134918825856</v>
      </c>
      <c r="Q571" s="3">
        <f>IF(ISNUMBER(P571),SUMIF(A:A,A571,P:P),"")</f>
        <v>0.8661440823618469</v>
      </c>
      <c r="R571" s="3">
        <f t="shared" si="86"/>
        <v>0.06803502571782</v>
      </c>
      <c r="S571" s="8">
        <f t="shared" si="87"/>
        <v>14.698311486609406</v>
      </c>
    </row>
    <row r="572" spans="1:19" ht="15">
      <c r="A572" s="1">
        <v>42</v>
      </c>
      <c r="B572" s="5">
        <v>0.6826388888888889</v>
      </c>
      <c r="C572" s="1" t="s">
        <v>405</v>
      </c>
      <c r="D572" s="1">
        <v>8</v>
      </c>
      <c r="E572" s="1">
        <v>3</v>
      </c>
      <c r="F572" s="1" t="s">
        <v>470</v>
      </c>
      <c r="G572" s="2">
        <v>48.680133333333295</v>
      </c>
      <c r="H572" s="6">
        <f>1+_xlfn.COUNTIFS(A:A,A572,O:O,"&lt;"&amp;O572)</f>
        <v>8</v>
      </c>
      <c r="I572" s="2">
        <f>_xlfn.AVERAGEIF(A:A,A572,G:G)</f>
        <v>50.643438461538445</v>
      </c>
      <c r="J572" s="2">
        <f t="shared" si="80"/>
        <v>-1.9633051282051497</v>
      </c>
      <c r="K572" s="2">
        <f t="shared" si="81"/>
        <v>88.03669487179485</v>
      </c>
      <c r="L572" s="2">
        <f t="shared" si="82"/>
        <v>196.80269769179057</v>
      </c>
      <c r="M572" s="2">
        <f>SUMIF(A:A,A572,L:L)</f>
        <v>3923.480109743281</v>
      </c>
      <c r="N572" s="3">
        <f t="shared" si="83"/>
        <v>0.05016023840749575</v>
      </c>
      <c r="O572" s="7">
        <f t="shared" si="84"/>
        <v>19.936109391588616</v>
      </c>
      <c r="P572" s="3">
        <f t="shared" si="85"/>
        <v>0.05016023840749575</v>
      </c>
      <c r="Q572" s="3">
        <f>IF(ISNUMBER(P572),SUMIF(A:A,A572,P:P),"")</f>
        <v>0.8661440823618469</v>
      </c>
      <c r="R572" s="3">
        <f t="shared" si="86"/>
        <v>0.057912118120943795</v>
      </c>
      <c r="S572" s="8">
        <f t="shared" si="87"/>
        <v>17.26754317484292</v>
      </c>
    </row>
    <row r="573" spans="1:19" ht="15">
      <c r="A573" s="1">
        <v>42</v>
      </c>
      <c r="B573" s="5">
        <v>0.6826388888888889</v>
      </c>
      <c r="C573" s="1" t="s">
        <v>405</v>
      </c>
      <c r="D573" s="1">
        <v>8</v>
      </c>
      <c r="E573" s="1">
        <v>5</v>
      </c>
      <c r="F573" s="1" t="s">
        <v>472</v>
      </c>
      <c r="G573" s="2">
        <v>38.884633333333305</v>
      </c>
      <c r="H573" s="6">
        <f>1+_xlfn.COUNTIFS(A:A,A573,O:O,"&lt;"&amp;O573)</f>
        <v>11</v>
      </c>
      <c r="I573" s="2">
        <f>_xlfn.AVERAGEIF(A:A,A573,G:G)</f>
        <v>50.643438461538445</v>
      </c>
      <c r="J573" s="2">
        <f t="shared" si="80"/>
        <v>-11.75880512820514</v>
      </c>
      <c r="K573" s="2">
        <f t="shared" si="81"/>
        <v>78.24119487179486</v>
      </c>
      <c r="L573" s="2">
        <f t="shared" si="82"/>
        <v>109.34102767408669</v>
      </c>
      <c r="M573" s="2">
        <f>SUMIF(A:A,A573,L:L)</f>
        <v>3923.480109743281</v>
      </c>
      <c r="N573" s="3">
        <f t="shared" si="83"/>
        <v>0.027868378229459416</v>
      </c>
      <c r="O573" s="7">
        <f t="shared" si="84"/>
        <v>35.88296354263302</v>
      </c>
      <c r="P573" s="3">
        <f t="shared" si="85"/>
      </c>
      <c r="Q573" s="3">
        <f>IF(ISNUMBER(P573),SUMIF(A:A,A573,P:P),"")</f>
      </c>
      <c r="R573" s="3">
        <f t="shared" si="86"/>
      </c>
      <c r="S573" s="8">
        <f t="shared" si="87"/>
      </c>
    </row>
    <row r="574" spans="1:19" ht="15">
      <c r="A574" s="1">
        <v>42</v>
      </c>
      <c r="B574" s="5">
        <v>0.6826388888888889</v>
      </c>
      <c r="C574" s="1" t="s">
        <v>405</v>
      </c>
      <c r="D574" s="1">
        <v>8</v>
      </c>
      <c r="E574" s="1">
        <v>11</v>
      </c>
      <c r="F574" s="1" t="s">
        <v>477</v>
      </c>
      <c r="G574" s="2">
        <v>44.6853</v>
      </c>
      <c r="H574" s="6">
        <f>1+_xlfn.COUNTIFS(A:A,A574,O:O,"&lt;"&amp;O574)</f>
        <v>9</v>
      </c>
      <c r="I574" s="2">
        <f>_xlfn.AVERAGEIF(A:A,A574,G:G)</f>
        <v>50.643438461538445</v>
      </c>
      <c r="J574" s="2">
        <f t="shared" si="80"/>
        <v>-5.9581384615384465</v>
      </c>
      <c r="K574" s="2">
        <f t="shared" si="81"/>
        <v>84.04186153846155</v>
      </c>
      <c r="L574" s="2">
        <f t="shared" si="82"/>
        <v>154.85848382722608</v>
      </c>
      <c r="M574" s="2">
        <f>SUMIF(A:A,A574,L:L)</f>
        <v>3923.480109743281</v>
      </c>
      <c r="N574" s="3">
        <f t="shared" si="83"/>
        <v>0.039469674751928</v>
      </c>
      <c r="O574" s="7">
        <f t="shared" si="84"/>
        <v>25.335906776154832</v>
      </c>
      <c r="P574" s="3">
        <f t="shared" si="85"/>
      </c>
      <c r="Q574" s="3">
        <f>IF(ISNUMBER(P574),SUMIF(A:A,A574,P:P),"")</f>
      </c>
      <c r="R574" s="3">
        <f t="shared" si="86"/>
      </c>
      <c r="S574" s="8">
        <f t="shared" si="87"/>
      </c>
    </row>
    <row r="575" spans="1:19" ht="15">
      <c r="A575" s="1">
        <v>42</v>
      </c>
      <c r="B575" s="5">
        <v>0.6826388888888889</v>
      </c>
      <c r="C575" s="1" t="s">
        <v>405</v>
      </c>
      <c r="D575" s="1">
        <v>8</v>
      </c>
      <c r="E575" s="1">
        <v>13</v>
      </c>
      <c r="F575" s="1" t="s">
        <v>479</v>
      </c>
      <c r="G575" s="2">
        <v>29.362500000000004</v>
      </c>
      <c r="H575" s="6">
        <f>1+_xlfn.COUNTIFS(A:A,A575,O:O,"&lt;"&amp;O575)</f>
        <v>13</v>
      </c>
      <c r="I575" s="2">
        <f>_xlfn.AVERAGEIF(A:A,A575,G:G)</f>
        <v>50.643438461538445</v>
      </c>
      <c r="J575" s="2">
        <f t="shared" si="80"/>
        <v>-21.28093846153844</v>
      </c>
      <c r="K575" s="2">
        <f t="shared" si="81"/>
        <v>68.71906153846156</v>
      </c>
      <c r="L575" s="2">
        <f t="shared" si="82"/>
        <v>61.753070088692596</v>
      </c>
      <c r="M575" s="2">
        <f>SUMIF(A:A,A575,L:L)</f>
        <v>3923.480109743281</v>
      </c>
      <c r="N575" s="3">
        <f t="shared" si="83"/>
        <v>0.01573936106757355</v>
      </c>
      <c r="O575" s="7">
        <f t="shared" si="84"/>
        <v>63.5349805946198</v>
      </c>
      <c r="P575" s="3">
        <f t="shared" si="85"/>
      </c>
      <c r="Q575" s="3">
        <f>IF(ISNUMBER(P575),SUMIF(A:A,A575,P:P),"")</f>
      </c>
      <c r="R575" s="3">
        <f t="shared" si="86"/>
      </c>
      <c r="S575" s="8">
        <f t="shared" si="87"/>
      </c>
    </row>
    <row r="576" spans="1:19" ht="15">
      <c r="A576" s="1">
        <v>42</v>
      </c>
      <c r="B576" s="5">
        <v>0.6826388888888889</v>
      </c>
      <c r="C576" s="1" t="s">
        <v>405</v>
      </c>
      <c r="D576" s="1">
        <v>8</v>
      </c>
      <c r="E576" s="1">
        <v>14</v>
      </c>
      <c r="F576" s="1" t="s">
        <v>480</v>
      </c>
      <c r="G576" s="2">
        <v>42.264</v>
      </c>
      <c r="H576" s="6">
        <f>1+_xlfn.COUNTIFS(A:A,A576,O:O,"&lt;"&amp;O576)</f>
        <v>10</v>
      </c>
      <c r="I576" s="2">
        <f>_xlfn.AVERAGEIF(A:A,A576,G:G)</f>
        <v>50.643438461538445</v>
      </c>
      <c r="J576" s="2">
        <f t="shared" si="80"/>
        <v>-8.379438461538442</v>
      </c>
      <c r="K576" s="2">
        <f t="shared" si="81"/>
        <v>81.62056153846156</v>
      </c>
      <c r="L576" s="2">
        <f t="shared" si="82"/>
        <v>133.9188061843905</v>
      </c>
      <c r="M576" s="2">
        <f>SUMIF(A:A,A576,L:L)</f>
        <v>3923.480109743281</v>
      </c>
      <c r="N576" s="3">
        <f t="shared" si="83"/>
        <v>0.03413265836414626</v>
      </c>
      <c r="O576" s="7">
        <f t="shared" si="84"/>
        <v>29.297454342156467</v>
      </c>
      <c r="P576" s="3">
        <f t="shared" si="85"/>
      </c>
      <c r="Q576" s="3">
        <f>IF(ISNUMBER(P576),SUMIF(A:A,A576,P:P),"")</f>
      </c>
      <c r="R576" s="3">
        <f t="shared" si="86"/>
      </c>
      <c r="S576" s="8">
        <f t="shared" si="87"/>
      </c>
    </row>
    <row r="577" spans="1:19" ht="15">
      <c r="A577" s="1">
        <v>42</v>
      </c>
      <c r="B577" s="5">
        <v>0.6826388888888889</v>
      </c>
      <c r="C577" s="1" t="s">
        <v>405</v>
      </c>
      <c r="D577" s="1">
        <v>8</v>
      </c>
      <c r="E577" s="1">
        <v>15</v>
      </c>
      <c r="F577" s="1" t="s">
        <v>481</v>
      </c>
      <c r="G577" s="2">
        <v>30.2957666666667</v>
      </c>
      <c r="H577" s="6">
        <f>1+_xlfn.COUNTIFS(A:A,A577,O:O,"&lt;"&amp;O577)</f>
        <v>12</v>
      </c>
      <c r="I577" s="2">
        <f>_xlfn.AVERAGEIF(A:A,A577,G:G)</f>
        <v>50.643438461538445</v>
      </c>
      <c r="J577" s="2">
        <f t="shared" si="80"/>
        <v>-20.347671794871744</v>
      </c>
      <c r="K577" s="2">
        <f t="shared" si="81"/>
        <v>69.65232820512826</v>
      </c>
      <c r="L577" s="2">
        <f t="shared" si="82"/>
        <v>65.3096426503329</v>
      </c>
      <c r="M577" s="2">
        <f>SUMIF(A:A,A577,L:L)</f>
        <v>3923.480109743281</v>
      </c>
      <c r="N577" s="3">
        <f t="shared" si="83"/>
        <v>0.016645845225045936</v>
      </c>
      <c r="O577" s="7">
        <f t="shared" si="84"/>
        <v>60.07505094997304</v>
      </c>
      <c r="P577" s="3">
        <f t="shared" si="85"/>
      </c>
      <c r="Q577" s="3">
        <f>IF(ISNUMBER(P577),SUMIF(A:A,A577,P:P),"")</f>
      </c>
      <c r="R577" s="3">
        <f t="shared" si="86"/>
      </c>
      <c r="S577" s="8">
        <f t="shared" si="87"/>
      </c>
    </row>
    <row r="578" spans="1:19" ht="15">
      <c r="A578" s="1">
        <v>4</v>
      </c>
      <c r="B578" s="5">
        <v>0.6840277777777778</v>
      </c>
      <c r="C578" s="1" t="s">
        <v>21</v>
      </c>
      <c r="D578" s="1">
        <v>5</v>
      </c>
      <c r="E578" s="1">
        <v>4</v>
      </c>
      <c r="F578" s="1" t="s">
        <v>53</v>
      </c>
      <c r="G578" s="2">
        <v>68.7847666666667</v>
      </c>
      <c r="H578" s="6">
        <f>1+_xlfn.COUNTIFS(A:A,A578,O:O,"&lt;"&amp;O578)</f>
        <v>1</v>
      </c>
      <c r="I578" s="2">
        <f>_xlfn.AVERAGEIF(A:A,A578,G:G)</f>
        <v>50.85527619047618</v>
      </c>
      <c r="J578" s="2">
        <f t="shared" si="80"/>
        <v>17.929490476190516</v>
      </c>
      <c r="K578" s="2">
        <f t="shared" si="81"/>
        <v>107.92949047619052</v>
      </c>
      <c r="L578" s="2">
        <f t="shared" si="82"/>
        <v>649.2185627961832</v>
      </c>
      <c r="M578" s="2">
        <f>SUMIF(A:A,A578,L:L)</f>
        <v>1919.5831771074388</v>
      </c>
      <c r="N578" s="3">
        <f t="shared" si="83"/>
        <v>0.33820809149539993</v>
      </c>
      <c r="O578" s="7">
        <f t="shared" si="84"/>
        <v>2.9567595369420703</v>
      </c>
      <c r="P578" s="3">
        <f t="shared" si="85"/>
        <v>0.33820809149539993</v>
      </c>
      <c r="Q578" s="3">
        <f>IF(ISNUMBER(P578),SUMIF(A:A,A578,P:P),"")</f>
        <v>0.959621261916975</v>
      </c>
      <c r="R578" s="3">
        <f t="shared" si="86"/>
        <v>0.3524391391868318</v>
      </c>
      <c r="S578" s="8">
        <f t="shared" si="87"/>
        <v>2.8373693180254</v>
      </c>
    </row>
    <row r="579" spans="1:19" ht="15">
      <c r="A579" s="1">
        <v>4</v>
      </c>
      <c r="B579" s="5">
        <v>0.6840277777777778</v>
      </c>
      <c r="C579" s="1" t="s">
        <v>21</v>
      </c>
      <c r="D579" s="1">
        <v>5</v>
      </c>
      <c r="E579" s="1">
        <v>6</v>
      </c>
      <c r="F579" s="1" t="s">
        <v>55</v>
      </c>
      <c r="G579" s="2">
        <v>62.171466666666696</v>
      </c>
      <c r="H579" s="6">
        <f>1+_xlfn.COUNTIFS(A:A,A579,O:O,"&lt;"&amp;O579)</f>
        <v>2</v>
      </c>
      <c r="I579" s="2">
        <f>_xlfn.AVERAGEIF(A:A,A579,G:G)</f>
        <v>50.85527619047618</v>
      </c>
      <c r="J579" s="2">
        <f t="shared" si="80"/>
        <v>11.316190476190513</v>
      </c>
      <c r="K579" s="2">
        <f t="shared" si="81"/>
        <v>101.31619047619051</v>
      </c>
      <c r="L579" s="2">
        <f t="shared" si="82"/>
        <v>436.5799100755374</v>
      </c>
      <c r="M579" s="2">
        <f>SUMIF(A:A,A579,L:L)</f>
        <v>1919.5831771074388</v>
      </c>
      <c r="N579" s="3">
        <f t="shared" si="83"/>
        <v>0.2274347448352857</v>
      </c>
      <c r="O579" s="7">
        <f t="shared" si="84"/>
        <v>4.396865574449615</v>
      </c>
      <c r="P579" s="3">
        <f t="shared" si="85"/>
        <v>0.2274347448352857</v>
      </c>
      <c r="Q579" s="3">
        <f>IF(ISNUMBER(P579),SUMIF(A:A,A579,P:P),"")</f>
        <v>0.959621261916975</v>
      </c>
      <c r="R579" s="3">
        <f t="shared" si="86"/>
        <v>0.23700469535340807</v>
      </c>
      <c r="S579" s="8">
        <f t="shared" si="87"/>
        <v>4.219325691032645</v>
      </c>
    </row>
    <row r="580" spans="1:19" ht="15">
      <c r="A580" s="1">
        <v>4</v>
      </c>
      <c r="B580" s="5">
        <v>0.6840277777777778</v>
      </c>
      <c r="C580" s="1" t="s">
        <v>21</v>
      </c>
      <c r="D580" s="1">
        <v>5</v>
      </c>
      <c r="E580" s="1">
        <v>3</v>
      </c>
      <c r="F580" s="1" t="s">
        <v>52</v>
      </c>
      <c r="G580" s="2">
        <v>52.588266666666605</v>
      </c>
      <c r="H580" s="6">
        <f>1+_xlfn.COUNTIFS(A:A,A580,O:O,"&lt;"&amp;O580)</f>
        <v>3</v>
      </c>
      <c r="I580" s="2">
        <f>_xlfn.AVERAGEIF(A:A,A580,G:G)</f>
        <v>50.85527619047618</v>
      </c>
      <c r="J580" s="2">
        <f t="shared" si="80"/>
        <v>1.7329904761904231</v>
      </c>
      <c r="K580" s="2">
        <f t="shared" si="81"/>
        <v>91.73299047619042</v>
      </c>
      <c r="L580" s="2">
        <f t="shared" si="82"/>
        <v>245.66760635579578</v>
      </c>
      <c r="M580" s="2">
        <f>SUMIF(A:A,A580,L:L)</f>
        <v>1919.5831771074388</v>
      </c>
      <c r="N580" s="3">
        <f t="shared" si="83"/>
        <v>0.12797966208788347</v>
      </c>
      <c r="O580" s="7">
        <f t="shared" si="84"/>
        <v>7.813741524909648</v>
      </c>
      <c r="P580" s="3">
        <f t="shared" si="85"/>
        <v>0.12797966208788347</v>
      </c>
      <c r="Q580" s="3">
        <f>IF(ISNUMBER(P580),SUMIF(A:A,A580,P:P),"")</f>
        <v>0.959621261916975</v>
      </c>
      <c r="R580" s="3">
        <f t="shared" si="86"/>
        <v>0.13336476291930688</v>
      </c>
      <c r="S580" s="8">
        <f t="shared" si="87"/>
        <v>7.498232502426865</v>
      </c>
    </row>
    <row r="581" spans="1:19" ht="15">
      <c r="A581" s="1">
        <v>4</v>
      </c>
      <c r="B581" s="5">
        <v>0.6840277777777778</v>
      </c>
      <c r="C581" s="1" t="s">
        <v>21</v>
      </c>
      <c r="D581" s="1">
        <v>5</v>
      </c>
      <c r="E581" s="1">
        <v>1</v>
      </c>
      <c r="F581" s="1" t="s">
        <v>50</v>
      </c>
      <c r="G581" s="2">
        <v>48.5788</v>
      </c>
      <c r="H581" s="6">
        <f>1+_xlfn.COUNTIFS(A:A,A581,O:O,"&lt;"&amp;O581)</f>
        <v>4</v>
      </c>
      <c r="I581" s="2">
        <f>_xlfn.AVERAGEIF(A:A,A581,G:G)</f>
        <v>50.85527619047618</v>
      </c>
      <c r="J581" s="2">
        <f t="shared" si="80"/>
        <v>-2.276476190476181</v>
      </c>
      <c r="K581" s="2">
        <f t="shared" si="81"/>
        <v>87.72352380952381</v>
      </c>
      <c r="L581" s="2">
        <f t="shared" si="82"/>
        <v>193.1392494657256</v>
      </c>
      <c r="M581" s="2">
        <f>SUMIF(A:A,A581,L:L)</f>
        <v>1919.5831771074388</v>
      </c>
      <c r="N581" s="3">
        <f t="shared" si="83"/>
        <v>0.10061520217986138</v>
      </c>
      <c r="O581" s="7">
        <f t="shared" si="84"/>
        <v>9.938855941594031</v>
      </c>
      <c r="P581" s="3">
        <f t="shared" si="85"/>
        <v>0.10061520217986138</v>
      </c>
      <c r="Q581" s="3">
        <f>IF(ISNUMBER(P581),SUMIF(A:A,A581,P:P),"")</f>
        <v>0.959621261916975</v>
      </c>
      <c r="R581" s="3">
        <f t="shared" si="86"/>
        <v>0.10484886712375328</v>
      </c>
      <c r="S581" s="8">
        <f t="shared" si="87"/>
        <v>9.537537480683492</v>
      </c>
    </row>
    <row r="582" spans="1:19" ht="15">
      <c r="A582" s="1">
        <v>4</v>
      </c>
      <c r="B582" s="5">
        <v>0.6840277777777778</v>
      </c>
      <c r="C582" s="1" t="s">
        <v>21</v>
      </c>
      <c r="D582" s="1">
        <v>5</v>
      </c>
      <c r="E582" s="1">
        <v>2</v>
      </c>
      <c r="F582" s="1" t="s">
        <v>51</v>
      </c>
      <c r="G582" s="2">
        <v>46.6459666666667</v>
      </c>
      <c r="H582" s="6">
        <f>1+_xlfn.COUNTIFS(A:A,A582,O:O,"&lt;"&amp;O582)</f>
        <v>5</v>
      </c>
      <c r="I582" s="2">
        <f>_xlfn.AVERAGEIF(A:A,A582,G:G)</f>
        <v>50.85527619047618</v>
      </c>
      <c r="J582" s="2">
        <f t="shared" si="80"/>
        <v>-4.20930952380948</v>
      </c>
      <c r="K582" s="2">
        <f t="shared" si="81"/>
        <v>85.79069047619052</v>
      </c>
      <c r="L582" s="2">
        <f t="shared" si="82"/>
        <v>171.99087594438197</v>
      </c>
      <c r="M582" s="2">
        <f>SUMIF(A:A,A582,L:L)</f>
        <v>1919.5831771074388</v>
      </c>
      <c r="N582" s="3">
        <f t="shared" si="83"/>
        <v>0.08959803252888981</v>
      </c>
      <c r="O582" s="7">
        <f t="shared" si="84"/>
        <v>11.160959362333788</v>
      </c>
      <c r="P582" s="3">
        <f t="shared" si="85"/>
        <v>0.08959803252888981</v>
      </c>
      <c r="Q582" s="3">
        <f>IF(ISNUMBER(P582),SUMIF(A:A,A582,P:P),"")</f>
        <v>0.959621261916975</v>
      </c>
      <c r="R582" s="3">
        <f t="shared" si="86"/>
        <v>0.09336811936607725</v>
      </c>
      <c r="S582" s="8">
        <f t="shared" si="87"/>
        <v>10.710293907486827</v>
      </c>
    </row>
    <row r="583" spans="1:19" ht="15">
      <c r="A583" s="1">
        <v>4</v>
      </c>
      <c r="B583" s="5">
        <v>0.6840277777777778</v>
      </c>
      <c r="C583" s="1" t="s">
        <v>21</v>
      </c>
      <c r="D583" s="1">
        <v>5</v>
      </c>
      <c r="E583" s="1">
        <v>5</v>
      </c>
      <c r="F583" s="1" t="s">
        <v>54</v>
      </c>
      <c r="G583" s="2">
        <v>43.855533333333305</v>
      </c>
      <c r="H583" s="6">
        <f>1+_xlfn.COUNTIFS(A:A,A583,O:O,"&lt;"&amp;O583)</f>
        <v>6</v>
      </c>
      <c r="I583" s="2">
        <f>_xlfn.AVERAGEIF(A:A,A583,G:G)</f>
        <v>50.85527619047618</v>
      </c>
      <c r="J583" s="2">
        <f t="shared" si="80"/>
        <v>-6.999742857142877</v>
      </c>
      <c r="K583" s="2">
        <f t="shared" si="81"/>
        <v>83.00025714285712</v>
      </c>
      <c r="L583" s="2">
        <f t="shared" si="82"/>
        <v>145.47662613281264</v>
      </c>
      <c r="M583" s="2">
        <f>SUMIF(A:A,A583,L:L)</f>
        <v>1919.5831771074388</v>
      </c>
      <c r="N583" s="3">
        <f t="shared" si="83"/>
        <v>0.0757855287896547</v>
      </c>
      <c r="O583" s="7">
        <f t="shared" si="84"/>
        <v>13.195131260158307</v>
      </c>
      <c r="P583" s="3">
        <f t="shared" si="85"/>
        <v>0.0757855287896547</v>
      </c>
      <c r="Q583" s="3">
        <f>IF(ISNUMBER(P583),SUMIF(A:A,A583,P:P),"")</f>
        <v>0.959621261916975</v>
      </c>
      <c r="R583" s="3">
        <f t="shared" si="86"/>
        <v>0.07897441605062262</v>
      </c>
      <c r="S583" s="8">
        <f t="shared" si="87"/>
        <v>12.662328511033241</v>
      </c>
    </row>
    <row r="584" spans="1:19" ht="15">
      <c r="A584" s="1">
        <v>4</v>
      </c>
      <c r="B584" s="5">
        <v>0.6840277777777778</v>
      </c>
      <c r="C584" s="1" t="s">
        <v>21</v>
      </c>
      <c r="D584" s="1">
        <v>5</v>
      </c>
      <c r="E584" s="1">
        <v>7</v>
      </c>
      <c r="F584" s="1" t="s">
        <v>56</v>
      </c>
      <c r="G584" s="2">
        <v>33.3621333333333</v>
      </c>
      <c r="H584" s="6">
        <f>1+_xlfn.COUNTIFS(A:A,A584,O:O,"&lt;"&amp;O584)</f>
        <v>7</v>
      </c>
      <c r="I584" s="2">
        <f>_xlfn.AVERAGEIF(A:A,A584,G:G)</f>
        <v>50.85527619047618</v>
      </c>
      <c r="J584" s="2">
        <f t="shared" si="80"/>
        <v>-17.493142857142885</v>
      </c>
      <c r="K584" s="2">
        <f t="shared" si="81"/>
        <v>72.50685714285711</v>
      </c>
      <c r="L584" s="2">
        <f t="shared" si="82"/>
        <v>77.51034633700205</v>
      </c>
      <c r="M584" s="2">
        <f>SUMIF(A:A,A584,L:L)</f>
        <v>1919.5831771074388</v>
      </c>
      <c r="N584" s="3">
        <f t="shared" si="83"/>
        <v>0.04037873808302489</v>
      </c>
      <c r="O584" s="7">
        <f t="shared" si="84"/>
        <v>24.765508965234286</v>
      </c>
      <c r="P584" s="3">
        <f t="shared" si="85"/>
      </c>
      <c r="Q584" s="3">
        <f>IF(ISNUMBER(P584),SUMIF(A:A,A584,P:P),"")</f>
      </c>
      <c r="R584" s="3">
        <f t="shared" si="86"/>
      </c>
      <c r="S584" s="8">
        <f t="shared" si="87"/>
      </c>
    </row>
    <row r="585" spans="1:19" ht="15">
      <c r="A585" s="1">
        <v>22</v>
      </c>
      <c r="B585" s="5">
        <v>0.6854166666666667</v>
      </c>
      <c r="C585" s="1" t="s">
        <v>214</v>
      </c>
      <c r="D585" s="1">
        <v>6</v>
      </c>
      <c r="E585" s="1">
        <v>1</v>
      </c>
      <c r="F585" s="1" t="s">
        <v>249</v>
      </c>
      <c r="G585" s="2">
        <v>64.0918333333333</v>
      </c>
      <c r="H585" s="6">
        <f>1+_xlfn.COUNTIFS(A:A,A585,O:O,"&lt;"&amp;O585)</f>
        <v>1</v>
      </c>
      <c r="I585" s="2">
        <f>_xlfn.AVERAGEIF(A:A,A585,G:G)</f>
        <v>49.48663333333331</v>
      </c>
      <c r="J585" s="2">
        <f t="shared" si="80"/>
        <v>14.60519999999999</v>
      </c>
      <c r="K585" s="2">
        <f t="shared" si="81"/>
        <v>104.6052</v>
      </c>
      <c r="L585" s="2">
        <f t="shared" si="82"/>
        <v>531.8236768964745</v>
      </c>
      <c r="M585" s="2">
        <f>SUMIF(A:A,A585,L:L)</f>
        <v>2990.1418564138057</v>
      </c>
      <c r="N585" s="3">
        <f t="shared" si="83"/>
        <v>0.1778590121922548</v>
      </c>
      <c r="O585" s="7">
        <f t="shared" si="84"/>
        <v>5.62243086630359</v>
      </c>
      <c r="P585" s="3">
        <f t="shared" si="85"/>
        <v>0.1778590121922548</v>
      </c>
      <c r="Q585" s="3">
        <f>IF(ISNUMBER(P585),SUMIF(A:A,A585,P:P),"")</f>
        <v>0.979235450740476</v>
      </c>
      <c r="R585" s="3">
        <f t="shared" si="86"/>
        <v>0.18163048739479537</v>
      </c>
      <c r="S585" s="8">
        <f t="shared" si="87"/>
        <v>5.5056836236219615</v>
      </c>
    </row>
    <row r="586" spans="1:19" ht="15">
      <c r="A586" s="1">
        <v>22</v>
      </c>
      <c r="B586" s="5">
        <v>0.6854166666666667</v>
      </c>
      <c r="C586" s="1" t="s">
        <v>214</v>
      </c>
      <c r="D586" s="1">
        <v>6</v>
      </c>
      <c r="E586" s="1">
        <v>10</v>
      </c>
      <c r="F586" s="1" t="s">
        <v>258</v>
      </c>
      <c r="G586" s="2">
        <v>55.5777666666666</v>
      </c>
      <c r="H586" s="6">
        <f>1+_xlfn.COUNTIFS(A:A,A586,O:O,"&lt;"&amp;O586)</f>
        <v>2</v>
      </c>
      <c r="I586" s="2">
        <f>_xlfn.AVERAGEIF(A:A,A586,G:G)</f>
        <v>49.48663333333331</v>
      </c>
      <c r="J586" s="2">
        <f t="shared" si="80"/>
        <v>6.091133333333289</v>
      </c>
      <c r="K586" s="2">
        <f t="shared" si="81"/>
        <v>96.09113333333329</v>
      </c>
      <c r="L586" s="2">
        <f t="shared" si="82"/>
        <v>319.08834244195714</v>
      </c>
      <c r="M586" s="2">
        <f>SUMIF(A:A,A586,L:L)</f>
        <v>2990.1418564138057</v>
      </c>
      <c r="N586" s="3">
        <f t="shared" si="83"/>
        <v>0.10671344630607335</v>
      </c>
      <c r="O586" s="7">
        <f t="shared" si="84"/>
        <v>9.370890310597037</v>
      </c>
      <c r="P586" s="3">
        <f t="shared" si="85"/>
        <v>0.10671344630607335</v>
      </c>
      <c r="Q586" s="3">
        <f>IF(ISNUMBER(P586),SUMIF(A:A,A586,P:P),"")</f>
        <v>0.979235450740476</v>
      </c>
      <c r="R586" s="3">
        <f t="shared" si="86"/>
        <v>0.10897628984467322</v>
      </c>
      <c r="S586" s="8">
        <f t="shared" si="87"/>
        <v>9.17630799713705</v>
      </c>
    </row>
    <row r="587" spans="1:19" ht="15">
      <c r="A587" s="1">
        <v>22</v>
      </c>
      <c r="B587" s="5">
        <v>0.6854166666666667</v>
      </c>
      <c r="C587" s="1" t="s">
        <v>214</v>
      </c>
      <c r="D587" s="1">
        <v>6</v>
      </c>
      <c r="E587" s="1">
        <v>8</v>
      </c>
      <c r="F587" s="1" t="s">
        <v>256</v>
      </c>
      <c r="G587" s="2">
        <v>55.1385</v>
      </c>
      <c r="H587" s="6">
        <f>1+_xlfn.COUNTIFS(A:A,A587,O:O,"&lt;"&amp;O587)</f>
        <v>3</v>
      </c>
      <c r="I587" s="2">
        <f>_xlfn.AVERAGEIF(A:A,A587,G:G)</f>
        <v>49.48663333333331</v>
      </c>
      <c r="J587" s="2">
        <f t="shared" si="80"/>
        <v>5.651866666666692</v>
      </c>
      <c r="K587" s="2">
        <f t="shared" si="81"/>
        <v>95.65186666666669</v>
      </c>
      <c r="L587" s="2">
        <f t="shared" si="82"/>
        <v>310.7883083921347</v>
      </c>
      <c r="M587" s="2">
        <f>SUMIF(A:A,A587,L:L)</f>
        <v>2990.1418564138057</v>
      </c>
      <c r="N587" s="3">
        <f t="shared" si="83"/>
        <v>0.1039376468796953</v>
      </c>
      <c r="O587" s="7">
        <f t="shared" si="84"/>
        <v>9.621152970275245</v>
      </c>
      <c r="P587" s="3">
        <f t="shared" si="85"/>
        <v>0.1039376468796953</v>
      </c>
      <c r="Q587" s="3">
        <f>IF(ISNUMBER(P587),SUMIF(A:A,A587,P:P),"")</f>
        <v>0.979235450740476</v>
      </c>
      <c r="R587" s="3">
        <f t="shared" si="86"/>
        <v>0.1061416299839839</v>
      </c>
      <c r="S587" s="8">
        <f t="shared" si="87"/>
        <v>9.42137406549055</v>
      </c>
    </row>
    <row r="588" spans="1:19" ht="15">
      <c r="A588" s="1">
        <v>22</v>
      </c>
      <c r="B588" s="5">
        <v>0.6854166666666667</v>
      </c>
      <c r="C588" s="1" t="s">
        <v>214</v>
      </c>
      <c r="D588" s="1">
        <v>6</v>
      </c>
      <c r="E588" s="1">
        <v>11</v>
      </c>
      <c r="F588" s="1" t="s">
        <v>259</v>
      </c>
      <c r="G588" s="2">
        <v>54.8679333333333</v>
      </c>
      <c r="H588" s="6">
        <f>1+_xlfn.COUNTIFS(A:A,A588,O:O,"&lt;"&amp;O588)</f>
        <v>4</v>
      </c>
      <c r="I588" s="2">
        <f>_xlfn.AVERAGEIF(A:A,A588,G:G)</f>
        <v>49.48663333333331</v>
      </c>
      <c r="J588" s="2">
        <f t="shared" si="80"/>
        <v>5.381299999999989</v>
      </c>
      <c r="K588" s="2">
        <f t="shared" si="81"/>
        <v>95.38129999999998</v>
      </c>
      <c r="L588" s="2">
        <f t="shared" si="82"/>
        <v>305.7837032834986</v>
      </c>
      <c r="M588" s="2">
        <f>SUMIF(A:A,A588,L:L)</f>
        <v>2990.1418564138057</v>
      </c>
      <c r="N588" s="3">
        <f t="shared" si="83"/>
        <v>0.10226394531336282</v>
      </c>
      <c r="O588" s="7">
        <f t="shared" si="84"/>
        <v>9.778617448561612</v>
      </c>
      <c r="P588" s="3">
        <f t="shared" si="85"/>
        <v>0.10226394531336282</v>
      </c>
      <c r="Q588" s="3">
        <f>IF(ISNUMBER(P588),SUMIF(A:A,A588,P:P),"")</f>
        <v>0.979235450740476</v>
      </c>
      <c r="R588" s="3">
        <f t="shared" si="86"/>
        <v>0.10443243781261503</v>
      </c>
      <c r="S588" s="8">
        <f t="shared" si="87"/>
        <v>9.575568864860912</v>
      </c>
    </row>
    <row r="589" spans="1:19" ht="15">
      <c r="A589" s="1">
        <v>22</v>
      </c>
      <c r="B589" s="5">
        <v>0.6854166666666667</v>
      </c>
      <c r="C589" s="1" t="s">
        <v>214</v>
      </c>
      <c r="D589" s="1">
        <v>6</v>
      </c>
      <c r="E589" s="1">
        <v>2</v>
      </c>
      <c r="F589" s="1" t="s">
        <v>250</v>
      </c>
      <c r="G589" s="2">
        <v>54.854400000000005</v>
      </c>
      <c r="H589" s="6">
        <f>1+_xlfn.COUNTIFS(A:A,A589,O:O,"&lt;"&amp;O589)</f>
        <v>5</v>
      </c>
      <c r="I589" s="2">
        <f>_xlfn.AVERAGEIF(A:A,A589,G:G)</f>
        <v>49.48663333333331</v>
      </c>
      <c r="J589" s="2">
        <f t="shared" si="80"/>
        <v>5.3677666666666966</v>
      </c>
      <c r="K589" s="2">
        <f t="shared" si="81"/>
        <v>95.3677666666667</v>
      </c>
      <c r="L589" s="2">
        <f t="shared" si="82"/>
        <v>305.5355076974784</v>
      </c>
      <c r="M589" s="2">
        <f>SUMIF(A:A,A589,L:L)</f>
        <v>2990.1418564138057</v>
      </c>
      <c r="N589" s="3">
        <f t="shared" si="83"/>
        <v>0.10218094069420476</v>
      </c>
      <c r="O589" s="7">
        <f t="shared" si="84"/>
        <v>9.78656091053892</v>
      </c>
      <c r="P589" s="3">
        <f t="shared" si="85"/>
        <v>0.10218094069420476</v>
      </c>
      <c r="Q589" s="3">
        <f>IF(ISNUMBER(P589),SUMIF(A:A,A589,P:P),"")</f>
        <v>0.979235450740476</v>
      </c>
      <c r="R589" s="3">
        <f t="shared" si="86"/>
        <v>0.1043476730922454</v>
      </c>
      <c r="S589" s="8">
        <f t="shared" si="87"/>
        <v>9.583347384430704</v>
      </c>
    </row>
    <row r="590" spans="1:19" ht="15">
      <c r="A590" s="1">
        <v>22</v>
      </c>
      <c r="B590" s="5">
        <v>0.6854166666666667</v>
      </c>
      <c r="C590" s="1" t="s">
        <v>214</v>
      </c>
      <c r="D590" s="1">
        <v>6</v>
      </c>
      <c r="E590" s="1">
        <v>6</v>
      </c>
      <c r="F590" s="1" t="s">
        <v>254</v>
      </c>
      <c r="G590" s="2">
        <v>53.3409666666666</v>
      </c>
      <c r="H590" s="6">
        <f>1+_xlfn.COUNTIFS(A:A,A590,O:O,"&lt;"&amp;O590)</f>
        <v>6</v>
      </c>
      <c r="I590" s="2">
        <f>_xlfn.AVERAGEIF(A:A,A590,G:G)</f>
        <v>49.48663333333331</v>
      </c>
      <c r="J590" s="2">
        <f t="shared" si="80"/>
        <v>3.854333333333294</v>
      </c>
      <c r="K590" s="2">
        <f t="shared" si="81"/>
        <v>93.8543333333333</v>
      </c>
      <c r="L590" s="2">
        <f t="shared" si="82"/>
        <v>279.01345319617997</v>
      </c>
      <c r="M590" s="2">
        <f>SUMIF(A:A,A590,L:L)</f>
        <v>2990.1418564138057</v>
      </c>
      <c r="N590" s="3">
        <f t="shared" si="83"/>
        <v>0.09331110916952005</v>
      </c>
      <c r="O590" s="7">
        <f t="shared" si="84"/>
        <v>10.716837565217247</v>
      </c>
      <c r="P590" s="3">
        <f t="shared" si="85"/>
        <v>0.09331110916952005</v>
      </c>
      <c r="Q590" s="3">
        <f>IF(ISNUMBER(P590),SUMIF(A:A,A590,P:P),"")</f>
        <v>0.979235450740476</v>
      </c>
      <c r="R590" s="3">
        <f t="shared" si="86"/>
        <v>0.0952897580443603</v>
      </c>
      <c r="S590" s="8">
        <f t="shared" si="87"/>
        <v>10.494307263687976</v>
      </c>
    </row>
    <row r="591" spans="1:19" ht="15">
      <c r="A591" s="1">
        <v>22</v>
      </c>
      <c r="B591" s="5">
        <v>0.6854166666666667</v>
      </c>
      <c r="C591" s="1" t="s">
        <v>214</v>
      </c>
      <c r="D591" s="1">
        <v>6</v>
      </c>
      <c r="E591" s="1">
        <v>12</v>
      </c>
      <c r="F591" s="1" t="s">
        <v>260</v>
      </c>
      <c r="G591" s="2">
        <v>47.513433333333296</v>
      </c>
      <c r="H591" s="6">
        <f>1+_xlfn.COUNTIFS(A:A,A591,O:O,"&lt;"&amp;O591)</f>
        <v>7</v>
      </c>
      <c r="I591" s="2">
        <f>_xlfn.AVERAGEIF(A:A,A591,G:G)</f>
        <v>49.48663333333331</v>
      </c>
      <c r="J591" s="2">
        <f t="shared" si="80"/>
        <v>-1.9732000000000127</v>
      </c>
      <c r="K591" s="2">
        <f t="shared" si="81"/>
        <v>88.02679999999998</v>
      </c>
      <c r="L591" s="2">
        <f t="shared" si="82"/>
        <v>196.68589212075324</v>
      </c>
      <c r="M591" s="2">
        <f>SUMIF(A:A,A591,L:L)</f>
        <v>2990.1418564138057</v>
      </c>
      <c r="N591" s="3">
        <f t="shared" si="83"/>
        <v>0.06577811407136594</v>
      </c>
      <c r="O591" s="7">
        <f t="shared" si="84"/>
        <v>15.2026249781964</v>
      </c>
      <c r="P591" s="3">
        <f t="shared" si="85"/>
        <v>0.06577811407136594</v>
      </c>
      <c r="Q591" s="3">
        <f>IF(ISNUMBER(P591),SUMIF(A:A,A591,P:P),"")</f>
        <v>0.979235450740476</v>
      </c>
      <c r="R591" s="3">
        <f t="shared" si="86"/>
        <v>0.06717292967858342</v>
      </c>
      <c r="S591" s="8">
        <f t="shared" si="87"/>
        <v>14.886949322962574</v>
      </c>
    </row>
    <row r="592" spans="1:19" ht="15">
      <c r="A592" s="1">
        <v>22</v>
      </c>
      <c r="B592" s="5">
        <v>0.6854166666666667</v>
      </c>
      <c r="C592" s="1" t="s">
        <v>214</v>
      </c>
      <c r="D592" s="1">
        <v>6</v>
      </c>
      <c r="E592" s="1">
        <v>3</v>
      </c>
      <c r="F592" s="1" t="s">
        <v>251</v>
      </c>
      <c r="G592" s="2">
        <v>46.2750333333333</v>
      </c>
      <c r="H592" s="6">
        <f>1+_xlfn.COUNTIFS(A:A,A592,O:O,"&lt;"&amp;O592)</f>
        <v>8</v>
      </c>
      <c r="I592" s="2">
        <f>_xlfn.AVERAGEIF(A:A,A592,G:G)</f>
        <v>49.48663333333331</v>
      </c>
      <c r="J592" s="2">
        <f t="shared" si="80"/>
        <v>-3.2116000000000113</v>
      </c>
      <c r="K592" s="2">
        <f t="shared" si="81"/>
        <v>86.7884</v>
      </c>
      <c r="L592" s="2">
        <f t="shared" si="82"/>
        <v>182.60110141714722</v>
      </c>
      <c r="M592" s="2">
        <f>SUMIF(A:A,A592,L:L)</f>
        <v>2990.1418564138057</v>
      </c>
      <c r="N592" s="3">
        <f t="shared" si="83"/>
        <v>0.06106770520785521</v>
      </c>
      <c r="O592" s="7">
        <f t="shared" si="84"/>
        <v>16.375267362615237</v>
      </c>
      <c r="P592" s="3">
        <f t="shared" si="85"/>
        <v>0.06106770520785521</v>
      </c>
      <c r="Q592" s="3">
        <f>IF(ISNUMBER(P592),SUMIF(A:A,A592,P:P),"")</f>
        <v>0.979235450740476</v>
      </c>
      <c r="R592" s="3">
        <f t="shared" si="86"/>
        <v>0.06236263726121963</v>
      </c>
      <c r="S592" s="8">
        <f t="shared" si="87"/>
        <v>16.035242316826338</v>
      </c>
    </row>
    <row r="593" spans="1:19" ht="15">
      <c r="A593" s="1">
        <v>22</v>
      </c>
      <c r="B593" s="5">
        <v>0.6854166666666667</v>
      </c>
      <c r="C593" s="1" t="s">
        <v>214</v>
      </c>
      <c r="D593" s="1">
        <v>6</v>
      </c>
      <c r="E593" s="1">
        <v>4</v>
      </c>
      <c r="F593" s="1" t="s">
        <v>252</v>
      </c>
      <c r="G593" s="2">
        <v>45.5639333333333</v>
      </c>
      <c r="H593" s="6">
        <f>1+_xlfn.COUNTIFS(A:A,A593,O:O,"&lt;"&amp;O593)</f>
        <v>9</v>
      </c>
      <c r="I593" s="2">
        <f>_xlfn.AVERAGEIF(A:A,A593,G:G)</f>
        <v>49.48663333333331</v>
      </c>
      <c r="J593" s="2">
        <f t="shared" si="80"/>
        <v>-3.922700000000006</v>
      </c>
      <c r="K593" s="2">
        <f t="shared" si="81"/>
        <v>86.0773</v>
      </c>
      <c r="L593" s="2">
        <f t="shared" si="82"/>
        <v>174.97410647921507</v>
      </c>
      <c r="M593" s="2">
        <f>SUMIF(A:A,A593,L:L)</f>
        <v>2990.1418564138057</v>
      </c>
      <c r="N593" s="3">
        <f t="shared" si="83"/>
        <v>0.05851699179552249</v>
      </c>
      <c r="O593" s="7">
        <f t="shared" si="84"/>
        <v>17.08905344099586</v>
      </c>
      <c r="P593" s="3">
        <f t="shared" si="85"/>
        <v>0.05851699179552249</v>
      </c>
      <c r="Q593" s="3">
        <f>IF(ISNUMBER(P593),SUMIF(A:A,A593,P:P),"")</f>
        <v>0.979235450740476</v>
      </c>
      <c r="R593" s="3">
        <f t="shared" si="86"/>
        <v>0.059757836331674107</v>
      </c>
      <c r="S593" s="8">
        <f t="shared" si="87"/>
        <v>16.73420694902166</v>
      </c>
    </row>
    <row r="594" spans="1:19" ht="15">
      <c r="A594" s="1">
        <v>22</v>
      </c>
      <c r="B594" s="5">
        <v>0.6854166666666667</v>
      </c>
      <c r="C594" s="1" t="s">
        <v>214</v>
      </c>
      <c r="D594" s="1">
        <v>6</v>
      </c>
      <c r="E594" s="1">
        <v>5</v>
      </c>
      <c r="F594" s="1" t="s">
        <v>253</v>
      </c>
      <c r="G594" s="2">
        <v>44.5414333333333</v>
      </c>
      <c r="H594" s="6">
        <f>1+_xlfn.COUNTIFS(A:A,A594,O:O,"&lt;"&amp;O594)</f>
        <v>10</v>
      </c>
      <c r="I594" s="2">
        <f>_xlfn.AVERAGEIF(A:A,A594,G:G)</f>
        <v>49.48663333333331</v>
      </c>
      <c r="J594" s="2">
        <f t="shared" si="80"/>
        <v>-4.945200000000007</v>
      </c>
      <c r="K594" s="2">
        <f t="shared" si="81"/>
        <v>85.0548</v>
      </c>
      <c r="L594" s="2">
        <f t="shared" si="82"/>
        <v>164.56209891946136</v>
      </c>
      <c r="M594" s="2">
        <f>SUMIF(A:A,A594,L:L)</f>
        <v>2990.1418564138057</v>
      </c>
      <c r="N594" s="3">
        <f t="shared" si="83"/>
        <v>0.05503488022365171</v>
      </c>
      <c r="O594" s="7">
        <f t="shared" si="84"/>
        <v>18.170294837313765</v>
      </c>
      <c r="P594" s="3">
        <f t="shared" si="85"/>
        <v>0.05503488022365171</v>
      </c>
      <c r="Q594" s="3">
        <f>IF(ISNUMBER(P594),SUMIF(A:A,A594,P:P),"")</f>
        <v>0.979235450740476</v>
      </c>
      <c r="R594" s="3">
        <f t="shared" si="86"/>
        <v>0.056201887076326285</v>
      </c>
      <c r="S594" s="8">
        <f t="shared" si="87"/>
        <v>17.79299685510429</v>
      </c>
    </row>
    <row r="595" spans="1:19" ht="15">
      <c r="A595" s="1">
        <v>22</v>
      </c>
      <c r="B595" s="5">
        <v>0.6854166666666667</v>
      </c>
      <c r="C595" s="1" t="s">
        <v>214</v>
      </c>
      <c r="D595" s="1">
        <v>6</v>
      </c>
      <c r="E595" s="1">
        <v>7</v>
      </c>
      <c r="F595" s="1" t="s">
        <v>255</v>
      </c>
      <c r="G595" s="2">
        <v>43.778266666666696</v>
      </c>
      <c r="H595" s="6">
        <f>1+_xlfn.COUNTIFS(A:A,A595,O:O,"&lt;"&amp;O595)</f>
        <v>11</v>
      </c>
      <c r="I595" s="2">
        <f>_xlfn.AVERAGEIF(A:A,A595,G:G)</f>
        <v>49.48663333333331</v>
      </c>
      <c r="J595" s="2">
        <f t="shared" si="80"/>
        <v>-5.708366666666613</v>
      </c>
      <c r="K595" s="2">
        <f t="shared" si="81"/>
        <v>84.29163333333338</v>
      </c>
      <c r="L595" s="2">
        <f t="shared" si="82"/>
        <v>157.19671769903704</v>
      </c>
      <c r="M595" s="2">
        <f>SUMIF(A:A,A595,L:L)</f>
        <v>2990.1418564138057</v>
      </c>
      <c r="N595" s="3">
        <f t="shared" si="83"/>
        <v>0.052571658886969734</v>
      </c>
      <c r="O595" s="7">
        <f t="shared" si="84"/>
        <v>19.02165579652</v>
      </c>
      <c r="P595" s="3">
        <f t="shared" si="85"/>
        <v>0.052571658886969734</v>
      </c>
      <c r="Q595" s="3">
        <f>IF(ISNUMBER(P595),SUMIF(A:A,A595,P:P),"")</f>
        <v>0.979235450740476</v>
      </c>
      <c r="R595" s="3">
        <f t="shared" si="86"/>
        <v>0.053686433479523454</v>
      </c>
      <c r="S595" s="8">
        <f t="shared" si="87"/>
        <v>18.62667968773545</v>
      </c>
    </row>
    <row r="596" spans="1:19" ht="15">
      <c r="A596" s="1">
        <v>22</v>
      </c>
      <c r="B596" s="5">
        <v>0.6854166666666667</v>
      </c>
      <c r="C596" s="1" t="s">
        <v>214</v>
      </c>
      <c r="D596" s="1">
        <v>6</v>
      </c>
      <c r="E596" s="1">
        <v>9</v>
      </c>
      <c r="F596" s="1" t="s">
        <v>257</v>
      </c>
      <c r="G596" s="2">
        <v>28.296100000000003</v>
      </c>
      <c r="H596" s="6">
        <f>1+_xlfn.COUNTIFS(A:A,A596,O:O,"&lt;"&amp;O596)</f>
        <v>12</v>
      </c>
      <c r="I596" s="2">
        <f>_xlfn.AVERAGEIF(A:A,A596,G:G)</f>
        <v>49.48663333333331</v>
      </c>
      <c r="J596" s="2">
        <f t="shared" si="80"/>
        <v>-21.190533333333306</v>
      </c>
      <c r="K596" s="2">
        <f t="shared" si="81"/>
        <v>68.8094666666667</v>
      </c>
      <c r="L596" s="2">
        <f t="shared" si="82"/>
        <v>62.08894787046887</v>
      </c>
      <c r="M596" s="2">
        <f>SUMIF(A:A,A596,L:L)</f>
        <v>2990.1418564138057</v>
      </c>
      <c r="N596" s="3">
        <f t="shared" si="83"/>
        <v>0.020764549259523955</v>
      </c>
      <c r="O596" s="7">
        <f t="shared" si="84"/>
        <v>48.159003477589856</v>
      </c>
      <c r="P596" s="3">
        <f t="shared" si="85"/>
      </c>
      <c r="Q596" s="3">
        <f>IF(ISNUMBER(P596),SUMIF(A:A,A596,P:P),"")</f>
      </c>
      <c r="R596" s="3">
        <f t="shared" si="86"/>
      </c>
      <c r="S596" s="8">
        <f t="shared" si="87"/>
      </c>
    </row>
    <row r="597" spans="1:19" ht="15">
      <c r="A597" s="1">
        <v>29</v>
      </c>
      <c r="B597" s="5">
        <v>0.6875</v>
      </c>
      <c r="C597" s="1" t="s">
        <v>261</v>
      </c>
      <c r="D597" s="1">
        <v>8</v>
      </c>
      <c r="E597" s="1">
        <v>4</v>
      </c>
      <c r="F597" s="1" t="s">
        <v>335</v>
      </c>
      <c r="G597" s="2">
        <v>72.8216333333333</v>
      </c>
      <c r="H597" s="6">
        <f>1+_xlfn.COUNTIFS(A:A,A597,O:O,"&lt;"&amp;O597)</f>
        <v>1</v>
      </c>
      <c r="I597" s="2">
        <f>_xlfn.AVERAGEIF(A:A,A597,G:G)</f>
        <v>53.734777777777765</v>
      </c>
      <c r="J597" s="2">
        <f t="shared" si="80"/>
        <v>19.08685555555553</v>
      </c>
      <c r="K597" s="2">
        <f t="shared" si="81"/>
        <v>109.08685555555553</v>
      </c>
      <c r="L597" s="2">
        <f t="shared" si="82"/>
        <v>695.9037310656928</v>
      </c>
      <c r="M597" s="2">
        <f>SUMIF(A:A,A597,L:L)</f>
        <v>2385.3793934921464</v>
      </c>
      <c r="N597" s="3">
        <f t="shared" si="83"/>
        <v>0.2917371270013799</v>
      </c>
      <c r="O597" s="7">
        <f t="shared" si="84"/>
        <v>3.4277433601903886</v>
      </c>
      <c r="P597" s="3">
        <f t="shared" si="85"/>
        <v>0.2917371270013799</v>
      </c>
      <c r="Q597" s="3">
        <f>IF(ISNUMBER(P597),SUMIF(A:A,A597,P:P),"")</f>
        <v>0.9742593064357091</v>
      </c>
      <c r="R597" s="3">
        <f t="shared" si="86"/>
        <v>0.29944505027998053</v>
      </c>
      <c r="S597" s="8">
        <f t="shared" si="87"/>
        <v>3.339510868738695</v>
      </c>
    </row>
    <row r="598" spans="1:19" ht="15">
      <c r="A598" s="1">
        <v>29</v>
      </c>
      <c r="B598" s="5">
        <v>0.6875</v>
      </c>
      <c r="C598" s="1" t="s">
        <v>261</v>
      </c>
      <c r="D598" s="1">
        <v>8</v>
      </c>
      <c r="E598" s="1">
        <v>10</v>
      </c>
      <c r="F598" s="1" t="s">
        <v>341</v>
      </c>
      <c r="G598" s="2">
        <v>59.9144</v>
      </c>
      <c r="H598" s="6">
        <f>1+_xlfn.COUNTIFS(A:A,A598,O:O,"&lt;"&amp;O598)</f>
        <v>2</v>
      </c>
      <c r="I598" s="2">
        <f>_xlfn.AVERAGEIF(A:A,A598,G:G)</f>
        <v>53.734777777777765</v>
      </c>
      <c r="J598" s="2">
        <f t="shared" si="80"/>
        <v>6.1796222222222355</v>
      </c>
      <c r="K598" s="2">
        <f t="shared" si="81"/>
        <v>96.17962222222224</v>
      </c>
      <c r="L598" s="2">
        <f t="shared" si="82"/>
        <v>320.78699417863174</v>
      </c>
      <c r="M598" s="2">
        <f>SUMIF(A:A,A598,L:L)</f>
        <v>2385.3793934921464</v>
      </c>
      <c r="N598" s="3">
        <f t="shared" si="83"/>
        <v>0.13448049188896788</v>
      </c>
      <c r="O598" s="7">
        <f t="shared" si="84"/>
        <v>7.436022771433922</v>
      </c>
      <c r="P598" s="3">
        <f t="shared" si="85"/>
        <v>0.13448049188896788</v>
      </c>
      <c r="Q598" s="3">
        <f>IF(ISNUMBER(P598),SUMIF(A:A,A598,P:P),"")</f>
        <v>0.9742593064357091</v>
      </c>
      <c r="R598" s="3">
        <f t="shared" si="86"/>
        <v>0.138033571761259</v>
      </c>
      <c r="S598" s="8">
        <f t="shared" si="87"/>
        <v>7.244614387937353</v>
      </c>
    </row>
    <row r="599" spans="1:19" ht="15">
      <c r="A599" s="1">
        <v>29</v>
      </c>
      <c r="B599" s="5">
        <v>0.6875</v>
      </c>
      <c r="C599" s="1" t="s">
        <v>261</v>
      </c>
      <c r="D599" s="1">
        <v>8</v>
      </c>
      <c r="E599" s="1">
        <v>5</v>
      </c>
      <c r="F599" s="1" t="s">
        <v>336</v>
      </c>
      <c r="G599" s="2">
        <v>57.664466666666705</v>
      </c>
      <c r="H599" s="6">
        <f>1+_xlfn.COUNTIFS(A:A,A599,O:O,"&lt;"&amp;O599)</f>
        <v>3</v>
      </c>
      <c r="I599" s="2">
        <f>_xlfn.AVERAGEIF(A:A,A599,G:G)</f>
        <v>53.734777777777765</v>
      </c>
      <c r="J599" s="2">
        <f t="shared" si="80"/>
        <v>3.92968888888894</v>
      </c>
      <c r="K599" s="2">
        <f t="shared" si="81"/>
        <v>93.92968888888893</v>
      </c>
      <c r="L599" s="2">
        <f t="shared" si="82"/>
        <v>280.2778221854944</v>
      </c>
      <c r="M599" s="2">
        <f>SUMIF(A:A,A599,L:L)</f>
        <v>2385.3793934921464</v>
      </c>
      <c r="N599" s="3">
        <f t="shared" si="83"/>
        <v>0.11749821556694738</v>
      </c>
      <c r="O599" s="7">
        <f t="shared" si="84"/>
        <v>8.510767548041837</v>
      </c>
      <c r="P599" s="3">
        <f t="shared" si="85"/>
        <v>0.11749821556694738</v>
      </c>
      <c r="Q599" s="3">
        <f>IF(ISNUMBER(P599),SUMIF(A:A,A599,P:P),"")</f>
        <v>0.9742593064357091</v>
      </c>
      <c r="R599" s="3">
        <f t="shared" si="86"/>
        <v>0.12060261040442115</v>
      </c>
      <c r="S599" s="8">
        <f t="shared" si="87"/>
        <v>8.291694488590782</v>
      </c>
    </row>
    <row r="600" spans="1:19" ht="15">
      <c r="A600" s="1">
        <v>29</v>
      </c>
      <c r="B600" s="5">
        <v>0.6875</v>
      </c>
      <c r="C600" s="1" t="s">
        <v>261</v>
      </c>
      <c r="D600" s="1">
        <v>8</v>
      </c>
      <c r="E600" s="1">
        <v>2</v>
      </c>
      <c r="F600" s="1" t="s">
        <v>333</v>
      </c>
      <c r="G600" s="2">
        <v>56.138</v>
      </c>
      <c r="H600" s="6">
        <f>1+_xlfn.COUNTIFS(A:A,A600,O:O,"&lt;"&amp;O600)</f>
        <v>4</v>
      </c>
      <c r="I600" s="2">
        <f>_xlfn.AVERAGEIF(A:A,A600,G:G)</f>
        <v>53.734777777777765</v>
      </c>
      <c r="J600" s="2">
        <f t="shared" si="80"/>
        <v>2.403222222222233</v>
      </c>
      <c r="K600" s="2">
        <f t="shared" si="81"/>
        <v>92.40322222222224</v>
      </c>
      <c r="L600" s="2">
        <f t="shared" si="82"/>
        <v>255.74819147067828</v>
      </c>
      <c r="M600" s="2">
        <f>SUMIF(A:A,A600,L:L)</f>
        <v>2385.3793934921464</v>
      </c>
      <c r="N600" s="3">
        <f t="shared" si="83"/>
        <v>0.10721489091773706</v>
      </c>
      <c r="O600" s="7">
        <f t="shared" si="84"/>
        <v>9.327062607070799</v>
      </c>
      <c r="P600" s="3">
        <f t="shared" si="85"/>
        <v>0.10721489091773706</v>
      </c>
      <c r="Q600" s="3">
        <f>IF(ISNUMBER(P600),SUMIF(A:A,A600,P:P),"")</f>
        <v>0.9742593064357091</v>
      </c>
      <c r="R600" s="3">
        <f t="shared" si="86"/>
        <v>0.11004759226779028</v>
      </c>
      <c r="S600" s="8">
        <f t="shared" si="87"/>
        <v>9.086977546647233</v>
      </c>
    </row>
    <row r="601" spans="1:19" ht="15">
      <c r="A601" s="1">
        <v>29</v>
      </c>
      <c r="B601" s="5">
        <v>0.6875</v>
      </c>
      <c r="C601" s="1" t="s">
        <v>261</v>
      </c>
      <c r="D601" s="1">
        <v>8</v>
      </c>
      <c r="E601" s="1">
        <v>1</v>
      </c>
      <c r="F601" s="1" t="s">
        <v>332</v>
      </c>
      <c r="G601" s="2">
        <v>54.8668333333333</v>
      </c>
      <c r="H601" s="6">
        <f>1+_xlfn.COUNTIFS(A:A,A601,O:O,"&lt;"&amp;O601)</f>
        <v>5</v>
      </c>
      <c r="I601" s="2">
        <f>_xlfn.AVERAGEIF(A:A,A601,G:G)</f>
        <v>53.734777777777765</v>
      </c>
      <c r="J601" s="2">
        <f t="shared" si="80"/>
        <v>1.1320555555555316</v>
      </c>
      <c r="K601" s="2">
        <f t="shared" si="81"/>
        <v>91.13205555555552</v>
      </c>
      <c r="L601" s="2">
        <f t="shared" si="82"/>
        <v>236.96757876876273</v>
      </c>
      <c r="M601" s="2">
        <f>SUMIF(A:A,A601,L:L)</f>
        <v>2385.3793934921464</v>
      </c>
      <c r="N601" s="3">
        <f t="shared" si="83"/>
        <v>0.09934167261411908</v>
      </c>
      <c r="O601" s="7">
        <f t="shared" si="84"/>
        <v>10.06626900560031</v>
      </c>
      <c r="P601" s="3">
        <f t="shared" si="85"/>
        <v>0.09934167261411908</v>
      </c>
      <c r="Q601" s="3">
        <f>IF(ISNUMBER(P601),SUMIF(A:A,A601,P:P),"")</f>
        <v>0.9742593064357091</v>
      </c>
      <c r="R601" s="3">
        <f t="shared" si="86"/>
        <v>0.10196635737312773</v>
      </c>
      <c r="S601" s="8">
        <f t="shared" si="87"/>
        <v>9.807156259791434</v>
      </c>
    </row>
    <row r="602" spans="1:19" ht="15">
      <c r="A602" s="1">
        <v>29</v>
      </c>
      <c r="B602" s="5">
        <v>0.6875</v>
      </c>
      <c r="C602" s="1" t="s">
        <v>261</v>
      </c>
      <c r="D602" s="1">
        <v>8</v>
      </c>
      <c r="E602" s="1">
        <v>7</v>
      </c>
      <c r="F602" s="1" t="s">
        <v>338</v>
      </c>
      <c r="G602" s="2">
        <v>51.77533333333329</v>
      </c>
      <c r="H602" s="6">
        <f>1+_xlfn.COUNTIFS(A:A,A602,O:O,"&lt;"&amp;O602)</f>
        <v>6</v>
      </c>
      <c r="I602" s="2">
        <f>_xlfn.AVERAGEIF(A:A,A602,G:G)</f>
        <v>53.734777777777765</v>
      </c>
      <c r="J602" s="2">
        <f t="shared" si="80"/>
        <v>-1.9594444444444719</v>
      </c>
      <c r="K602" s="2">
        <f t="shared" si="81"/>
        <v>88.04055555555553</v>
      </c>
      <c r="L602" s="2">
        <f t="shared" si="82"/>
        <v>196.84829055091723</v>
      </c>
      <c r="M602" s="2">
        <f>SUMIF(A:A,A602,L:L)</f>
        <v>2385.3793934921464</v>
      </c>
      <c r="N602" s="3">
        <f t="shared" si="83"/>
        <v>0.08252284357279341</v>
      </c>
      <c r="O602" s="7">
        <f t="shared" si="84"/>
        <v>12.117856786138251</v>
      </c>
      <c r="P602" s="3">
        <f t="shared" si="85"/>
        <v>0.08252284357279341</v>
      </c>
      <c r="Q602" s="3">
        <f>IF(ISNUMBER(P602),SUMIF(A:A,A602,P:P),"")</f>
        <v>0.9742593064357091</v>
      </c>
      <c r="R602" s="3">
        <f t="shared" si="86"/>
        <v>0.08470316170209358</v>
      </c>
      <c r="S602" s="8">
        <f t="shared" si="87"/>
        <v>11.805934747950305</v>
      </c>
    </row>
    <row r="603" spans="1:19" ht="15">
      <c r="A603" s="1">
        <v>29</v>
      </c>
      <c r="B603" s="5">
        <v>0.6875</v>
      </c>
      <c r="C603" s="1" t="s">
        <v>261</v>
      </c>
      <c r="D603" s="1">
        <v>8</v>
      </c>
      <c r="E603" s="1">
        <v>3</v>
      </c>
      <c r="F603" s="1" t="s">
        <v>334</v>
      </c>
      <c r="G603" s="2">
        <v>51.4134333333333</v>
      </c>
      <c r="H603" s="6">
        <f>1+_xlfn.COUNTIFS(A:A,A603,O:O,"&lt;"&amp;O603)</f>
        <v>7</v>
      </c>
      <c r="I603" s="2">
        <f>_xlfn.AVERAGEIF(A:A,A603,G:G)</f>
        <v>53.734777777777765</v>
      </c>
      <c r="J603" s="2">
        <f t="shared" si="80"/>
        <v>-2.3213444444444633</v>
      </c>
      <c r="K603" s="2">
        <f t="shared" si="81"/>
        <v>87.67865555555554</v>
      </c>
      <c r="L603" s="2">
        <f t="shared" si="82"/>
        <v>192.6199994607823</v>
      </c>
      <c r="M603" s="2">
        <f>SUMIF(A:A,A603,L:L)</f>
        <v>2385.3793934921464</v>
      </c>
      <c r="N603" s="3">
        <f t="shared" si="83"/>
        <v>0.08075025716508374</v>
      </c>
      <c r="O603" s="7">
        <f t="shared" si="84"/>
        <v>12.383861489823193</v>
      </c>
      <c r="P603" s="3">
        <f t="shared" si="85"/>
        <v>0.08075025716508374</v>
      </c>
      <c r="Q603" s="3">
        <f>IF(ISNUMBER(P603),SUMIF(A:A,A603,P:P),"")</f>
        <v>0.9742593064357091</v>
      </c>
      <c r="R603" s="3">
        <f t="shared" si="86"/>
        <v>0.08288374217384231</v>
      </c>
      <c r="S603" s="8">
        <f t="shared" si="87"/>
        <v>12.065092306071032</v>
      </c>
    </row>
    <row r="604" spans="1:19" ht="15">
      <c r="A604" s="1">
        <v>29</v>
      </c>
      <c r="B604" s="5">
        <v>0.6875</v>
      </c>
      <c r="C604" s="1" t="s">
        <v>261</v>
      </c>
      <c r="D604" s="1">
        <v>8</v>
      </c>
      <c r="E604" s="1">
        <v>6</v>
      </c>
      <c r="F604" s="1" t="s">
        <v>337</v>
      </c>
      <c r="G604" s="2">
        <v>46.6602666666667</v>
      </c>
      <c r="H604" s="6">
        <f>1+_xlfn.COUNTIFS(A:A,A604,O:O,"&lt;"&amp;O604)</f>
        <v>8</v>
      </c>
      <c r="I604" s="2">
        <f>_xlfn.AVERAGEIF(A:A,A604,G:G)</f>
        <v>53.734777777777765</v>
      </c>
      <c r="J604" s="2">
        <f t="shared" si="80"/>
        <v>-7.074511111111065</v>
      </c>
      <c r="K604" s="2">
        <f t="shared" si="81"/>
        <v>82.92548888888894</v>
      </c>
      <c r="L604" s="2">
        <f t="shared" si="82"/>
        <v>144.8254658087317</v>
      </c>
      <c r="M604" s="2">
        <f>SUMIF(A:A,A604,L:L)</f>
        <v>2385.3793934921464</v>
      </c>
      <c r="N604" s="3">
        <f t="shared" si="83"/>
        <v>0.060713807708680755</v>
      </c>
      <c r="O604" s="7">
        <f t="shared" si="84"/>
        <v>16.47071790980788</v>
      </c>
      <c r="P604" s="3">
        <f t="shared" si="85"/>
        <v>0.060713807708680755</v>
      </c>
      <c r="Q604" s="3">
        <f>IF(ISNUMBER(P604),SUMIF(A:A,A604,P:P),"")</f>
        <v>0.9742593064357091</v>
      </c>
      <c r="R604" s="3">
        <f t="shared" si="86"/>
        <v>0.06231791403748549</v>
      </c>
      <c r="S604" s="8">
        <f t="shared" si="87"/>
        <v>16.04675020730764</v>
      </c>
    </row>
    <row r="605" spans="1:19" ht="15">
      <c r="A605" s="1">
        <v>29</v>
      </c>
      <c r="B605" s="5">
        <v>0.6875</v>
      </c>
      <c r="C605" s="1" t="s">
        <v>261</v>
      </c>
      <c r="D605" s="1">
        <v>8</v>
      </c>
      <c r="E605" s="1">
        <v>8</v>
      </c>
      <c r="F605" s="1" t="s">
        <v>339</v>
      </c>
      <c r="G605" s="2">
        <v>32.358633333333295</v>
      </c>
      <c r="H605" s="6">
        <f>1+_xlfn.COUNTIFS(A:A,A605,O:O,"&lt;"&amp;O605)</f>
        <v>9</v>
      </c>
      <c r="I605" s="2">
        <f>_xlfn.AVERAGEIF(A:A,A605,G:G)</f>
        <v>53.734777777777765</v>
      </c>
      <c r="J605" s="2">
        <f t="shared" si="80"/>
        <v>-21.37614444444447</v>
      </c>
      <c r="K605" s="2">
        <f t="shared" si="81"/>
        <v>68.62385555555554</v>
      </c>
      <c r="L605" s="2">
        <f t="shared" si="82"/>
        <v>61.401320002455236</v>
      </c>
      <c r="M605" s="2">
        <f>SUMIF(A:A,A605,L:L)</f>
        <v>2385.3793934921464</v>
      </c>
      <c r="N605" s="3">
        <f t="shared" si="83"/>
        <v>0.02574069356429082</v>
      </c>
      <c r="O605" s="7">
        <f t="shared" si="84"/>
        <v>38.84899206396154</v>
      </c>
      <c r="P605" s="3">
        <f t="shared" si="85"/>
      </c>
      <c r="Q605" s="3">
        <f>IF(ISNUMBER(P605),SUMIF(A:A,A605,P:P),"")</f>
      </c>
      <c r="R605" s="3">
        <f t="shared" si="86"/>
      </c>
      <c r="S605" s="8">
        <f t="shared" si="87"/>
      </c>
    </row>
    <row r="606" spans="1:19" ht="15">
      <c r="A606" s="1">
        <v>71</v>
      </c>
      <c r="B606" s="5">
        <v>0.6902777777777778</v>
      </c>
      <c r="C606" s="1" t="s">
        <v>737</v>
      </c>
      <c r="D606" s="1">
        <v>8</v>
      </c>
      <c r="E606" s="1">
        <v>3</v>
      </c>
      <c r="F606" s="1" t="s">
        <v>779</v>
      </c>
      <c r="G606" s="2">
        <v>67.1935666666667</v>
      </c>
      <c r="H606" s="6">
        <f>1+_xlfn.COUNTIFS(A:A,A606,O:O,"&lt;"&amp;O606)</f>
        <v>1</v>
      </c>
      <c r="I606" s="2">
        <f>_xlfn.AVERAGEIF(A:A,A606,G:G)</f>
        <v>51.71257142857142</v>
      </c>
      <c r="J606" s="2">
        <f t="shared" si="80"/>
        <v>15.480995238095275</v>
      </c>
      <c r="K606" s="2">
        <f t="shared" si="81"/>
        <v>105.48099523809528</v>
      </c>
      <c r="L606" s="2">
        <f t="shared" si="82"/>
        <v>560.5170796892706</v>
      </c>
      <c r="M606" s="2">
        <f>SUMIF(A:A,A606,L:L)</f>
        <v>1744.665238021736</v>
      </c>
      <c r="N606" s="3">
        <f t="shared" si="83"/>
        <v>0.32127485976899334</v>
      </c>
      <c r="O606" s="7">
        <f t="shared" si="84"/>
        <v>3.1125995999781346</v>
      </c>
      <c r="P606" s="3">
        <f t="shared" si="85"/>
        <v>0.32127485976899334</v>
      </c>
      <c r="Q606" s="3">
        <f>IF(ISNUMBER(P606),SUMIF(A:A,A606,P:P),"")</f>
        <v>1</v>
      </c>
      <c r="R606" s="3">
        <f t="shared" si="86"/>
        <v>0.32127485976899334</v>
      </c>
      <c r="S606" s="8">
        <f t="shared" si="87"/>
        <v>3.1125995999781346</v>
      </c>
    </row>
    <row r="607" spans="1:19" ht="15">
      <c r="A607" s="1">
        <v>71</v>
      </c>
      <c r="B607" s="5">
        <v>0.6902777777777778</v>
      </c>
      <c r="C607" s="1" t="s">
        <v>737</v>
      </c>
      <c r="D607" s="1">
        <v>8</v>
      </c>
      <c r="E607" s="1">
        <v>1</v>
      </c>
      <c r="F607" s="1" t="s">
        <v>777</v>
      </c>
      <c r="G607" s="2">
        <v>54.9804333333333</v>
      </c>
      <c r="H607" s="6">
        <f>1+_xlfn.COUNTIFS(A:A,A607,O:O,"&lt;"&amp;O607)</f>
        <v>2</v>
      </c>
      <c r="I607" s="2">
        <f>_xlfn.AVERAGEIF(A:A,A607,G:G)</f>
        <v>51.71257142857142</v>
      </c>
      <c r="J607" s="2">
        <f t="shared" si="80"/>
        <v>3.2678619047618795</v>
      </c>
      <c r="K607" s="2">
        <f t="shared" si="81"/>
        <v>93.26786190476187</v>
      </c>
      <c r="L607" s="2">
        <f t="shared" si="82"/>
        <v>269.3661790365155</v>
      </c>
      <c r="M607" s="2">
        <f>SUMIF(A:A,A607,L:L)</f>
        <v>1744.665238021736</v>
      </c>
      <c r="N607" s="3">
        <f t="shared" si="83"/>
        <v>0.15439419159972945</v>
      </c>
      <c r="O607" s="7">
        <f t="shared" si="84"/>
        <v>6.476927594481815</v>
      </c>
      <c r="P607" s="3">
        <f t="shared" si="85"/>
        <v>0.15439419159972945</v>
      </c>
      <c r="Q607" s="3">
        <f>IF(ISNUMBER(P607),SUMIF(A:A,A607,P:P),"")</f>
        <v>1</v>
      </c>
      <c r="R607" s="3">
        <f t="shared" si="86"/>
        <v>0.15439419159972945</v>
      </c>
      <c r="S607" s="8">
        <f t="shared" si="87"/>
        <v>6.476927594481815</v>
      </c>
    </row>
    <row r="608" spans="1:19" ht="15">
      <c r="A608" s="1">
        <v>71</v>
      </c>
      <c r="B608" s="5">
        <v>0.6902777777777778</v>
      </c>
      <c r="C608" s="1" t="s">
        <v>737</v>
      </c>
      <c r="D608" s="1">
        <v>8</v>
      </c>
      <c r="E608" s="1">
        <v>9</v>
      </c>
      <c r="F608" s="1" t="s">
        <v>783</v>
      </c>
      <c r="G608" s="2">
        <v>54.225500000000004</v>
      </c>
      <c r="H608" s="6">
        <f>1+_xlfn.COUNTIFS(A:A,A608,O:O,"&lt;"&amp;O608)</f>
        <v>3</v>
      </c>
      <c r="I608" s="2">
        <f>_xlfn.AVERAGEIF(A:A,A608,G:G)</f>
        <v>51.71257142857142</v>
      </c>
      <c r="J608" s="2">
        <f t="shared" si="80"/>
        <v>2.5129285714285814</v>
      </c>
      <c r="K608" s="2">
        <f t="shared" si="81"/>
        <v>92.51292857142857</v>
      </c>
      <c r="L608" s="2">
        <f t="shared" si="82"/>
        <v>257.4371761668473</v>
      </c>
      <c r="M608" s="2">
        <f>SUMIF(A:A,A608,L:L)</f>
        <v>1744.665238021736</v>
      </c>
      <c r="N608" s="3">
        <f t="shared" si="83"/>
        <v>0.14755677510876156</v>
      </c>
      <c r="O608" s="7">
        <f t="shared" si="84"/>
        <v>6.777052421096336</v>
      </c>
      <c r="P608" s="3">
        <f t="shared" si="85"/>
        <v>0.14755677510876156</v>
      </c>
      <c r="Q608" s="3">
        <f>IF(ISNUMBER(P608),SUMIF(A:A,A608,P:P),"")</f>
        <v>1</v>
      </c>
      <c r="R608" s="3">
        <f t="shared" si="86"/>
        <v>0.14755677510876156</v>
      </c>
      <c r="S608" s="8">
        <f t="shared" si="87"/>
        <v>6.777052421096336</v>
      </c>
    </row>
    <row r="609" spans="1:19" ht="15">
      <c r="A609" s="1">
        <v>71</v>
      </c>
      <c r="B609" s="5">
        <v>0.6902777777777778</v>
      </c>
      <c r="C609" s="1" t="s">
        <v>737</v>
      </c>
      <c r="D609" s="1">
        <v>8</v>
      </c>
      <c r="E609" s="1">
        <v>5</v>
      </c>
      <c r="F609" s="1" t="s">
        <v>780</v>
      </c>
      <c r="G609" s="2">
        <v>49.843033333333295</v>
      </c>
      <c r="H609" s="6">
        <f>1+_xlfn.COUNTIFS(A:A,A609,O:O,"&lt;"&amp;O609)</f>
        <v>4</v>
      </c>
      <c r="I609" s="2">
        <f>_xlfn.AVERAGEIF(A:A,A609,G:G)</f>
        <v>51.71257142857142</v>
      </c>
      <c r="J609" s="2">
        <f t="shared" si="80"/>
        <v>-1.869538095238127</v>
      </c>
      <c r="K609" s="2">
        <f t="shared" si="81"/>
        <v>88.13046190476187</v>
      </c>
      <c r="L609" s="2">
        <f t="shared" si="82"/>
        <v>197.9130344551472</v>
      </c>
      <c r="M609" s="2">
        <f>SUMIF(A:A,A609,L:L)</f>
        <v>1744.665238021736</v>
      </c>
      <c r="N609" s="3">
        <f t="shared" si="83"/>
        <v>0.113438973931503</v>
      </c>
      <c r="O609" s="7">
        <f t="shared" si="84"/>
        <v>8.815312456932327</v>
      </c>
      <c r="P609" s="3">
        <f t="shared" si="85"/>
        <v>0.113438973931503</v>
      </c>
      <c r="Q609" s="3">
        <f>IF(ISNUMBER(P609),SUMIF(A:A,A609,P:P),"")</f>
        <v>1</v>
      </c>
      <c r="R609" s="3">
        <f t="shared" si="86"/>
        <v>0.113438973931503</v>
      </c>
      <c r="S609" s="8">
        <f t="shared" si="87"/>
        <v>8.815312456932327</v>
      </c>
    </row>
    <row r="610" spans="1:19" ht="15">
      <c r="A610" s="1">
        <v>71</v>
      </c>
      <c r="B610" s="5">
        <v>0.6902777777777778</v>
      </c>
      <c r="C610" s="1" t="s">
        <v>737</v>
      </c>
      <c r="D610" s="1">
        <v>8</v>
      </c>
      <c r="E610" s="1">
        <v>6</v>
      </c>
      <c r="F610" s="1" t="s">
        <v>781</v>
      </c>
      <c r="G610" s="2">
        <v>49.2192666666666</v>
      </c>
      <c r="H610" s="6">
        <f>1+_xlfn.COUNTIFS(A:A,A610,O:O,"&lt;"&amp;O610)</f>
        <v>5</v>
      </c>
      <c r="I610" s="2">
        <f>_xlfn.AVERAGEIF(A:A,A610,G:G)</f>
        <v>51.71257142857142</v>
      </c>
      <c r="J610" s="2">
        <f t="shared" si="80"/>
        <v>-2.493304761904824</v>
      </c>
      <c r="K610" s="2">
        <f t="shared" si="81"/>
        <v>87.50669523809518</v>
      </c>
      <c r="L610" s="2">
        <f t="shared" si="82"/>
        <v>190.64283702935907</v>
      </c>
      <c r="M610" s="2">
        <f>SUMIF(A:A,A610,L:L)</f>
        <v>1744.665238021736</v>
      </c>
      <c r="N610" s="3">
        <f t="shared" si="83"/>
        <v>0.10927187226216972</v>
      </c>
      <c r="O610" s="7">
        <f t="shared" si="84"/>
        <v>9.151485915796862</v>
      </c>
      <c r="P610" s="3">
        <f t="shared" si="85"/>
        <v>0.10927187226216972</v>
      </c>
      <c r="Q610" s="3">
        <f>IF(ISNUMBER(P610),SUMIF(A:A,A610,P:P),"")</f>
        <v>1</v>
      </c>
      <c r="R610" s="3">
        <f t="shared" si="86"/>
        <v>0.10927187226216972</v>
      </c>
      <c r="S610" s="8">
        <f t="shared" si="87"/>
        <v>9.151485915796862</v>
      </c>
    </row>
    <row r="611" spans="1:19" ht="15">
      <c r="A611" s="1">
        <v>71</v>
      </c>
      <c r="B611" s="5">
        <v>0.6902777777777778</v>
      </c>
      <c r="C611" s="1" t="s">
        <v>737</v>
      </c>
      <c r="D611" s="1">
        <v>8</v>
      </c>
      <c r="E611" s="1">
        <v>7</v>
      </c>
      <c r="F611" s="1" t="s">
        <v>782</v>
      </c>
      <c r="G611" s="2">
        <v>45.3404333333333</v>
      </c>
      <c r="H611" s="6">
        <f>1+_xlfn.COUNTIFS(A:A,A611,O:O,"&lt;"&amp;O611)</f>
        <v>6</v>
      </c>
      <c r="I611" s="2">
        <f>_xlfn.AVERAGEIF(A:A,A611,G:G)</f>
        <v>51.71257142857142</v>
      </c>
      <c r="J611" s="2">
        <f t="shared" si="80"/>
        <v>-6.372138095238121</v>
      </c>
      <c r="K611" s="2">
        <f t="shared" si="81"/>
        <v>83.62786190476189</v>
      </c>
      <c r="L611" s="2">
        <f t="shared" si="82"/>
        <v>151.05918509398418</v>
      </c>
      <c r="M611" s="2">
        <f>SUMIF(A:A,A611,L:L)</f>
        <v>1744.665238021736</v>
      </c>
      <c r="N611" s="3">
        <f t="shared" si="83"/>
        <v>0.0865834784816766</v>
      </c>
      <c r="O611" s="7">
        <f t="shared" si="84"/>
        <v>11.549547529574328</v>
      </c>
      <c r="P611" s="3">
        <f t="shared" si="85"/>
        <v>0.0865834784816766</v>
      </c>
      <c r="Q611" s="3">
        <f>IF(ISNUMBER(P611),SUMIF(A:A,A611,P:P),"")</f>
        <v>1</v>
      </c>
      <c r="R611" s="3">
        <f t="shared" si="86"/>
        <v>0.0865834784816766</v>
      </c>
      <c r="S611" s="8">
        <f t="shared" si="87"/>
        <v>11.549547529574328</v>
      </c>
    </row>
    <row r="612" spans="1:19" ht="15">
      <c r="A612" s="1">
        <v>71</v>
      </c>
      <c r="B612" s="5">
        <v>0.6902777777777778</v>
      </c>
      <c r="C612" s="1" t="s">
        <v>737</v>
      </c>
      <c r="D612" s="1">
        <v>8</v>
      </c>
      <c r="E612" s="1">
        <v>2</v>
      </c>
      <c r="F612" s="1" t="s">
        <v>778</v>
      </c>
      <c r="G612" s="2">
        <v>41.1857666666667</v>
      </c>
      <c r="H612" s="6">
        <f>1+_xlfn.COUNTIFS(A:A,A612,O:O,"&lt;"&amp;O612)</f>
        <v>7</v>
      </c>
      <c r="I612" s="2">
        <f>_xlfn.AVERAGEIF(A:A,A612,G:G)</f>
        <v>51.71257142857142</v>
      </c>
      <c r="J612" s="2">
        <f aca="true" t="shared" si="88" ref="J612:J660">G612-I612</f>
        <v>-10.526804761904721</v>
      </c>
      <c r="K612" s="2">
        <f aca="true" t="shared" si="89" ref="K612:K660">90+J612</f>
        <v>79.47319523809529</v>
      </c>
      <c r="L612" s="2">
        <f aca="true" t="shared" si="90" ref="L612:L660">EXP(0.06*K612)</f>
        <v>117.72974655061218</v>
      </c>
      <c r="M612" s="2">
        <f>SUMIF(A:A,A612,L:L)</f>
        <v>1744.665238021736</v>
      </c>
      <c r="N612" s="3">
        <f aca="true" t="shared" si="91" ref="N612:N660">L612/M612</f>
        <v>0.0674798488471663</v>
      </c>
      <c r="O612" s="7">
        <f aca="true" t="shared" si="92" ref="O612:O660">1/N612</f>
        <v>14.819238885150426</v>
      </c>
      <c r="P612" s="3">
        <f aca="true" t="shared" si="93" ref="P612:P660">IF(O612&gt;21,"",N612)</f>
        <v>0.0674798488471663</v>
      </c>
      <c r="Q612" s="3">
        <f>IF(ISNUMBER(P612),SUMIF(A:A,A612,P:P),"")</f>
        <v>1</v>
      </c>
      <c r="R612" s="3">
        <f aca="true" t="shared" si="94" ref="R612:R660">_xlfn.IFERROR(P612*(1/Q612),"")</f>
        <v>0.0674798488471663</v>
      </c>
      <c r="S612" s="8">
        <f aca="true" t="shared" si="95" ref="S612:S660">_xlfn.IFERROR(1/R612,"")</f>
        <v>14.819238885150426</v>
      </c>
    </row>
    <row r="613" spans="1:19" ht="15">
      <c r="A613" s="1">
        <v>64</v>
      </c>
      <c r="B613" s="5">
        <v>0.6930555555555555</v>
      </c>
      <c r="C613" s="1" t="s">
        <v>637</v>
      </c>
      <c r="D613" s="1">
        <v>7</v>
      </c>
      <c r="E613" s="1">
        <v>6</v>
      </c>
      <c r="F613" s="1" t="s">
        <v>715</v>
      </c>
      <c r="G613" s="2">
        <v>66.0004666666667</v>
      </c>
      <c r="H613" s="6">
        <f>1+_xlfn.COUNTIFS(A:A,A613,O:O,"&lt;"&amp;O613)</f>
        <v>1</v>
      </c>
      <c r="I613" s="2">
        <f>_xlfn.AVERAGEIF(A:A,A613,G:G)</f>
        <v>47.310071428571426</v>
      </c>
      <c r="J613" s="2">
        <f t="shared" si="88"/>
        <v>18.69039523809527</v>
      </c>
      <c r="K613" s="2">
        <f t="shared" si="89"/>
        <v>108.69039523809528</v>
      </c>
      <c r="L613" s="2">
        <f t="shared" si="90"/>
        <v>679.5451751335454</v>
      </c>
      <c r="M613" s="2">
        <f>SUMIF(A:A,A613,L:L)</f>
        <v>3603.9292495752047</v>
      </c>
      <c r="N613" s="3">
        <f t="shared" si="91"/>
        <v>0.18855674683781415</v>
      </c>
      <c r="O613" s="7">
        <f t="shared" si="92"/>
        <v>5.303443216805938</v>
      </c>
      <c r="P613" s="3">
        <f t="shared" si="93"/>
        <v>0.18855674683781415</v>
      </c>
      <c r="Q613" s="3">
        <f>IF(ISNUMBER(P613),SUMIF(A:A,A613,P:P),"")</f>
        <v>0.8662955529429577</v>
      </c>
      <c r="R613" s="3">
        <f t="shared" si="94"/>
        <v>0.2176586803398146</v>
      </c>
      <c r="S613" s="8">
        <f t="shared" si="95"/>
        <v>4.594349274004479</v>
      </c>
    </row>
    <row r="614" spans="1:19" ht="15">
      <c r="A614" s="1">
        <v>64</v>
      </c>
      <c r="B614" s="5">
        <v>0.6930555555555555</v>
      </c>
      <c r="C614" s="1" t="s">
        <v>637</v>
      </c>
      <c r="D614" s="1">
        <v>7</v>
      </c>
      <c r="E614" s="1">
        <v>10</v>
      </c>
      <c r="F614" s="1" t="s">
        <v>718</v>
      </c>
      <c r="G614" s="2">
        <v>59.0234</v>
      </c>
      <c r="H614" s="6">
        <f>1+_xlfn.COUNTIFS(A:A,A614,O:O,"&lt;"&amp;O614)</f>
        <v>2</v>
      </c>
      <c r="I614" s="2">
        <f>_xlfn.AVERAGEIF(A:A,A614,G:G)</f>
        <v>47.310071428571426</v>
      </c>
      <c r="J614" s="2">
        <f t="shared" si="88"/>
        <v>11.713328571428576</v>
      </c>
      <c r="K614" s="2">
        <f t="shared" si="89"/>
        <v>101.71332857142858</v>
      </c>
      <c r="L614" s="2">
        <f t="shared" si="90"/>
        <v>447.10779348849206</v>
      </c>
      <c r="M614" s="2">
        <f>SUMIF(A:A,A614,L:L)</f>
        <v>3603.9292495752047</v>
      </c>
      <c r="N614" s="3">
        <f t="shared" si="91"/>
        <v>0.12406120168457599</v>
      </c>
      <c r="O614" s="7">
        <f t="shared" si="92"/>
        <v>8.060537754119835</v>
      </c>
      <c r="P614" s="3">
        <f t="shared" si="93"/>
        <v>0.12406120168457599</v>
      </c>
      <c r="Q614" s="3">
        <f>IF(ISNUMBER(P614),SUMIF(A:A,A614,P:P),"")</f>
        <v>0.8662955529429577</v>
      </c>
      <c r="R614" s="3">
        <f t="shared" si="94"/>
        <v>0.1432088636067891</v>
      </c>
      <c r="S614" s="8">
        <f t="shared" si="95"/>
        <v>6.982808010722829</v>
      </c>
    </row>
    <row r="615" spans="1:19" ht="15">
      <c r="A615" s="1">
        <v>64</v>
      </c>
      <c r="B615" s="5">
        <v>0.6930555555555555</v>
      </c>
      <c r="C615" s="1" t="s">
        <v>637</v>
      </c>
      <c r="D615" s="1">
        <v>7</v>
      </c>
      <c r="E615" s="1">
        <v>1</v>
      </c>
      <c r="F615" s="1" t="s">
        <v>710</v>
      </c>
      <c r="G615" s="2">
        <v>58.44653333333339</v>
      </c>
      <c r="H615" s="6">
        <f>1+_xlfn.COUNTIFS(A:A,A615,O:O,"&lt;"&amp;O615)</f>
        <v>3</v>
      </c>
      <c r="I615" s="2">
        <f>_xlfn.AVERAGEIF(A:A,A615,G:G)</f>
        <v>47.310071428571426</v>
      </c>
      <c r="J615" s="2">
        <f t="shared" si="88"/>
        <v>11.136461904761966</v>
      </c>
      <c r="K615" s="2">
        <f t="shared" si="89"/>
        <v>101.13646190476197</v>
      </c>
      <c r="L615" s="2">
        <f t="shared" si="90"/>
        <v>431.89725067115404</v>
      </c>
      <c r="M615" s="2">
        <f>SUMIF(A:A,A615,L:L)</f>
        <v>3603.9292495752047</v>
      </c>
      <c r="N615" s="3">
        <f t="shared" si="91"/>
        <v>0.11984065744966048</v>
      </c>
      <c r="O615" s="7">
        <f t="shared" si="92"/>
        <v>8.344413501069566</v>
      </c>
      <c r="P615" s="3">
        <f t="shared" si="93"/>
        <v>0.11984065744966048</v>
      </c>
      <c r="Q615" s="3">
        <f>IF(ISNUMBER(P615),SUMIF(A:A,A615,P:P),"")</f>
        <v>0.8662955529429577</v>
      </c>
      <c r="R615" s="3">
        <f t="shared" si="94"/>
        <v>0.1383369186677004</v>
      </c>
      <c r="S615" s="8">
        <f t="shared" si="95"/>
        <v>7.228728307893741</v>
      </c>
    </row>
    <row r="616" spans="1:19" ht="15">
      <c r="A616" s="1">
        <v>64</v>
      </c>
      <c r="B616" s="5">
        <v>0.6930555555555555</v>
      </c>
      <c r="C616" s="1" t="s">
        <v>637</v>
      </c>
      <c r="D616" s="1">
        <v>7</v>
      </c>
      <c r="E616" s="1">
        <v>14</v>
      </c>
      <c r="F616" s="1" t="s">
        <v>721</v>
      </c>
      <c r="G616" s="2">
        <v>50.6676</v>
      </c>
      <c r="H616" s="6">
        <f>1+_xlfn.COUNTIFS(A:A,A616,O:O,"&lt;"&amp;O616)</f>
        <v>4</v>
      </c>
      <c r="I616" s="2">
        <f>_xlfn.AVERAGEIF(A:A,A616,G:G)</f>
        <v>47.310071428571426</v>
      </c>
      <c r="J616" s="2">
        <f t="shared" si="88"/>
        <v>3.357528571428574</v>
      </c>
      <c r="K616" s="2">
        <f t="shared" si="89"/>
        <v>93.35752857142857</v>
      </c>
      <c r="L616" s="2">
        <f t="shared" si="90"/>
        <v>270.8192744013512</v>
      </c>
      <c r="M616" s="2">
        <f>SUMIF(A:A,A616,L:L)</f>
        <v>3603.9292495752047</v>
      </c>
      <c r="N616" s="3">
        <f t="shared" si="91"/>
        <v>0.07514555798598785</v>
      </c>
      <c r="O616" s="7">
        <f t="shared" si="92"/>
        <v>13.307506482105925</v>
      </c>
      <c r="P616" s="3">
        <f t="shared" si="93"/>
        <v>0.07514555798598785</v>
      </c>
      <c r="Q616" s="3">
        <f>IF(ISNUMBER(P616),SUMIF(A:A,A616,P:P),"")</f>
        <v>0.8662955529429577</v>
      </c>
      <c r="R616" s="3">
        <f t="shared" si="94"/>
        <v>0.08674355735834638</v>
      </c>
      <c r="S616" s="8">
        <f t="shared" si="95"/>
        <v>11.528233686207948</v>
      </c>
    </row>
    <row r="617" spans="1:19" ht="15">
      <c r="A617" s="1">
        <v>64</v>
      </c>
      <c r="B617" s="5">
        <v>0.6930555555555555</v>
      </c>
      <c r="C617" s="1" t="s">
        <v>637</v>
      </c>
      <c r="D617" s="1">
        <v>7</v>
      </c>
      <c r="E617" s="1">
        <v>2</v>
      </c>
      <c r="F617" s="1" t="s">
        <v>711</v>
      </c>
      <c r="G617" s="2">
        <v>40.880333333333404</v>
      </c>
      <c r="H617" s="6">
        <f>1+_xlfn.COUNTIFS(A:A,A617,O:O,"&lt;"&amp;O617)</f>
        <v>11</v>
      </c>
      <c r="I617" s="2">
        <f>_xlfn.AVERAGEIF(A:A,A617,G:G)</f>
        <v>47.310071428571426</v>
      </c>
      <c r="J617" s="2">
        <f t="shared" si="88"/>
        <v>-6.429738095238022</v>
      </c>
      <c r="K617" s="2">
        <f t="shared" si="89"/>
        <v>83.57026190476198</v>
      </c>
      <c r="L617" s="2">
        <f t="shared" si="90"/>
        <v>150.538025632574</v>
      </c>
      <c r="M617" s="2">
        <f>SUMIF(A:A,A617,L:L)</f>
        <v>3603.9292495752047</v>
      </c>
      <c r="N617" s="3">
        <f t="shared" si="91"/>
        <v>0.041770527445930836</v>
      </c>
      <c r="O617" s="7">
        <f t="shared" si="92"/>
        <v>23.940324940699718</v>
      </c>
      <c r="P617" s="3">
        <f t="shared" si="93"/>
      </c>
      <c r="Q617" s="3">
        <f>IF(ISNUMBER(P617),SUMIF(A:A,A617,P:P),"")</f>
      </c>
      <c r="R617" s="3">
        <f t="shared" si="94"/>
      </c>
      <c r="S617" s="8">
        <f t="shared" si="95"/>
      </c>
    </row>
    <row r="618" spans="1:19" ht="15">
      <c r="A618" s="1">
        <v>64</v>
      </c>
      <c r="B618" s="5">
        <v>0.6930555555555555</v>
      </c>
      <c r="C618" s="1" t="s">
        <v>637</v>
      </c>
      <c r="D618" s="1">
        <v>7</v>
      </c>
      <c r="E618" s="1">
        <v>3</v>
      </c>
      <c r="F618" s="1" t="s">
        <v>712</v>
      </c>
      <c r="G618" s="2">
        <v>34.9446333333334</v>
      </c>
      <c r="H618" s="6">
        <f>1+_xlfn.COUNTIFS(A:A,A618,O:O,"&lt;"&amp;O618)</f>
        <v>13</v>
      </c>
      <c r="I618" s="2">
        <f>_xlfn.AVERAGEIF(A:A,A618,G:G)</f>
        <v>47.310071428571426</v>
      </c>
      <c r="J618" s="2">
        <f t="shared" si="88"/>
        <v>-12.365438095238027</v>
      </c>
      <c r="K618" s="2">
        <f t="shared" si="89"/>
        <v>77.63456190476197</v>
      </c>
      <c r="L618" s="2">
        <f t="shared" si="90"/>
        <v>105.43279274029774</v>
      </c>
      <c r="M618" s="2">
        <f>SUMIF(A:A,A618,L:L)</f>
        <v>3603.9292495752047</v>
      </c>
      <c r="N618" s="3">
        <f t="shared" si="91"/>
        <v>0.029254956309901232</v>
      </c>
      <c r="O618" s="7">
        <f t="shared" si="92"/>
        <v>34.18224212700512</v>
      </c>
      <c r="P618" s="3">
        <f t="shared" si="93"/>
      </c>
      <c r="Q618" s="3">
        <f>IF(ISNUMBER(P618),SUMIF(A:A,A618,P:P),"")</f>
      </c>
      <c r="R618" s="3">
        <f t="shared" si="94"/>
      </c>
      <c r="S618" s="8">
        <f t="shared" si="95"/>
      </c>
    </row>
    <row r="619" spans="1:19" ht="15">
      <c r="A619" s="1">
        <v>64</v>
      </c>
      <c r="B619" s="5">
        <v>0.6930555555555555</v>
      </c>
      <c r="C619" s="1" t="s">
        <v>637</v>
      </c>
      <c r="D619" s="1">
        <v>7</v>
      </c>
      <c r="E619" s="1">
        <v>4</v>
      </c>
      <c r="F619" s="1" t="s">
        <v>713</v>
      </c>
      <c r="G619" s="2">
        <v>38.263000000000005</v>
      </c>
      <c r="H619" s="6">
        <f>1+_xlfn.COUNTIFS(A:A,A619,O:O,"&lt;"&amp;O619)</f>
        <v>12</v>
      </c>
      <c r="I619" s="2">
        <f>_xlfn.AVERAGEIF(A:A,A619,G:G)</f>
        <v>47.310071428571426</v>
      </c>
      <c r="J619" s="2">
        <f t="shared" si="88"/>
        <v>-9.04707142857142</v>
      </c>
      <c r="K619" s="2">
        <f t="shared" si="89"/>
        <v>80.95292857142857</v>
      </c>
      <c r="L619" s="2">
        <f t="shared" si="90"/>
        <v>128.66031499903153</v>
      </c>
      <c r="M619" s="2">
        <f>SUMIF(A:A,A619,L:L)</f>
        <v>3603.9292495752047</v>
      </c>
      <c r="N619" s="3">
        <f t="shared" si="91"/>
        <v>0.03570001131797932</v>
      </c>
      <c r="O619" s="7">
        <f t="shared" si="92"/>
        <v>28.011195601396846</v>
      </c>
      <c r="P619" s="3">
        <f t="shared" si="93"/>
      </c>
      <c r="Q619" s="3">
        <f>IF(ISNUMBER(P619),SUMIF(A:A,A619,P:P),"")</f>
      </c>
      <c r="R619" s="3">
        <f t="shared" si="94"/>
      </c>
      <c r="S619" s="8">
        <f t="shared" si="95"/>
      </c>
    </row>
    <row r="620" spans="1:19" ht="15">
      <c r="A620" s="1">
        <v>64</v>
      </c>
      <c r="B620" s="5">
        <v>0.6930555555555555</v>
      </c>
      <c r="C620" s="1" t="s">
        <v>637</v>
      </c>
      <c r="D620" s="1">
        <v>7</v>
      </c>
      <c r="E620" s="1">
        <v>5</v>
      </c>
      <c r="F620" s="1" t="s">
        <v>714</v>
      </c>
      <c r="G620" s="2">
        <v>44.2779666666667</v>
      </c>
      <c r="H620" s="6">
        <f>1+_xlfn.COUNTIFS(A:A,A620,O:O,"&lt;"&amp;O620)</f>
        <v>10</v>
      </c>
      <c r="I620" s="2">
        <f>_xlfn.AVERAGEIF(A:A,A620,G:G)</f>
        <v>47.310071428571426</v>
      </c>
      <c r="J620" s="2">
        <f t="shared" si="88"/>
        <v>-3.0321047619047263</v>
      </c>
      <c r="K620" s="2">
        <f t="shared" si="89"/>
        <v>86.96789523809528</v>
      </c>
      <c r="L620" s="2">
        <f t="shared" si="90"/>
        <v>184.57829087985743</v>
      </c>
      <c r="M620" s="2">
        <f>SUMIF(A:A,A620,L:L)</f>
        <v>3603.9292495752047</v>
      </c>
      <c r="N620" s="3">
        <f t="shared" si="91"/>
        <v>0.051215847509107924</v>
      </c>
      <c r="O620" s="7">
        <f t="shared" si="92"/>
        <v>19.52520652562014</v>
      </c>
      <c r="P620" s="3">
        <f t="shared" si="93"/>
        <v>0.051215847509107924</v>
      </c>
      <c r="Q620" s="3">
        <f>IF(ISNUMBER(P620),SUMIF(A:A,A620,P:P),"")</f>
        <v>0.8662955529429577</v>
      </c>
      <c r="R620" s="3">
        <f t="shared" si="94"/>
        <v>0.059120524554372604</v>
      </c>
      <c r="S620" s="8">
        <f t="shared" si="95"/>
        <v>16.914599583437546</v>
      </c>
    </row>
    <row r="621" spans="1:19" ht="15">
      <c r="A621" s="1">
        <v>64</v>
      </c>
      <c r="B621" s="5">
        <v>0.6930555555555555</v>
      </c>
      <c r="C621" s="1" t="s">
        <v>637</v>
      </c>
      <c r="D621" s="1">
        <v>7</v>
      </c>
      <c r="E621" s="1">
        <v>8</v>
      </c>
      <c r="F621" s="1" t="s">
        <v>716</v>
      </c>
      <c r="G621" s="2">
        <v>45.0089333333333</v>
      </c>
      <c r="H621" s="6">
        <f>1+_xlfn.COUNTIFS(A:A,A621,O:O,"&lt;"&amp;O621)</f>
        <v>9</v>
      </c>
      <c r="I621" s="2">
        <f>_xlfn.AVERAGEIF(A:A,A621,G:G)</f>
        <v>47.310071428571426</v>
      </c>
      <c r="J621" s="2">
        <f t="shared" si="88"/>
        <v>-2.301138095238123</v>
      </c>
      <c r="K621" s="2">
        <f t="shared" si="89"/>
        <v>87.69886190476188</v>
      </c>
      <c r="L621" s="2">
        <f t="shared" si="90"/>
        <v>192.8536698993485</v>
      </c>
      <c r="M621" s="2">
        <f>SUMIF(A:A,A621,L:L)</f>
        <v>3603.9292495752047</v>
      </c>
      <c r="N621" s="3">
        <f t="shared" si="91"/>
        <v>0.05351205768594935</v>
      </c>
      <c r="O621" s="7">
        <f t="shared" si="92"/>
        <v>18.687377074318146</v>
      </c>
      <c r="P621" s="3">
        <f t="shared" si="93"/>
        <v>0.05351205768594935</v>
      </c>
      <c r="Q621" s="3">
        <f>IF(ISNUMBER(P621),SUMIF(A:A,A621,P:P),"")</f>
        <v>0.8662955529429577</v>
      </c>
      <c r="R621" s="3">
        <f t="shared" si="94"/>
        <v>0.06177113284739777</v>
      </c>
      <c r="S621" s="8">
        <f t="shared" si="95"/>
        <v>16.18879165564999</v>
      </c>
    </row>
    <row r="622" spans="1:19" ht="15">
      <c r="A622" s="1">
        <v>64</v>
      </c>
      <c r="B622" s="5">
        <v>0.6930555555555555</v>
      </c>
      <c r="C622" s="1" t="s">
        <v>637</v>
      </c>
      <c r="D622" s="1">
        <v>7</v>
      </c>
      <c r="E622" s="1">
        <v>9</v>
      </c>
      <c r="F622" s="1" t="s">
        <v>717</v>
      </c>
      <c r="G622" s="2">
        <v>48.1937333333333</v>
      </c>
      <c r="H622" s="6">
        <f>1+_xlfn.COUNTIFS(A:A,A622,O:O,"&lt;"&amp;O622)</f>
        <v>7</v>
      </c>
      <c r="I622" s="2">
        <f>_xlfn.AVERAGEIF(A:A,A622,G:G)</f>
        <v>47.310071428571426</v>
      </c>
      <c r="J622" s="2">
        <f t="shared" si="88"/>
        <v>0.8836619047618726</v>
      </c>
      <c r="K622" s="2">
        <f t="shared" si="89"/>
        <v>90.88366190476188</v>
      </c>
      <c r="L622" s="2">
        <f t="shared" si="90"/>
        <v>233.46209135833394</v>
      </c>
      <c r="M622" s="2">
        <f>SUMIF(A:A,A622,L:L)</f>
        <v>3603.9292495752047</v>
      </c>
      <c r="N622" s="3">
        <f t="shared" si="91"/>
        <v>0.0647798764045804</v>
      </c>
      <c r="O622" s="7">
        <f t="shared" si="92"/>
        <v>15.436892681834337</v>
      </c>
      <c r="P622" s="3">
        <f t="shared" si="93"/>
        <v>0.0647798764045804</v>
      </c>
      <c r="Q622" s="3">
        <f>IF(ISNUMBER(P622),SUMIF(A:A,A622,P:P),"")</f>
        <v>0.8662955529429577</v>
      </c>
      <c r="R622" s="3">
        <f t="shared" si="94"/>
        <v>0.07477803179816843</v>
      </c>
      <c r="S622" s="8">
        <f t="shared" si="95"/>
        <v>13.372911481530775</v>
      </c>
    </row>
    <row r="623" spans="1:19" ht="15">
      <c r="A623" s="1">
        <v>64</v>
      </c>
      <c r="B623" s="5">
        <v>0.6930555555555555</v>
      </c>
      <c r="C623" s="1" t="s">
        <v>637</v>
      </c>
      <c r="D623" s="1">
        <v>7</v>
      </c>
      <c r="E623" s="1">
        <v>11</v>
      </c>
      <c r="F623" s="1" t="s">
        <v>719</v>
      </c>
      <c r="G623" s="2">
        <v>49.055266666666604</v>
      </c>
      <c r="H623" s="6">
        <f>1+_xlfn.COUNTIFS(A:A,A623,O:O,"&lt;"&amp;O623)</f>
        <v>5</v>
      </c>
      <c r="I623" s="2">
        <f>_xlfn.AVERAGEIF(A:A,A623,G:G)</f>
        <v>47.310071428571426</v>
      </c>
      <c r="J623" s="2">
        <f t="shared" si="88"/>
        <v>1.745195238095178</v>
      </c>
      <c r="K623" s="2">
        <f t="shared" si="89"/>
        <v>91.74519523809518</v>
      </c>
      <c r="L623" s="2">
        <f t="shared" si="90"/>
        <v>245.84757111916338</v>
      </c>
      <c r="M623" s="2">
        <f>SUMIF(A:A,A623,L:L)</f>
        <v>3603.9292495752047</v>
      </c>
      <c r="N623" s="3">
        <f t="shared" si="91"/>
        <v>0.06821653647838437</v>
      </c>
      <c r="O623" s="7">
        <f t="shared" si="92"/>
        <v>14.659202176247513</v>
      </c>
      <c r="P623" s="3">
        <f t="shared" si="93"/>
        <v>0.06821653647838437</v>
      </c>
      <c r="Q623" s="3">
        <f>IF(ISNUMBER(P623),SUMIF(A:A,A623,P:P),"")</f>
        <v>0.8662955529429577</v>
      </c>
      <c r="R623" s="3">
        <f t="shared" si="94"/>
        <v>0.07874510754053954</v>
      </c>
      <c r="S623" s="8">
        <f t="shared" si="95"/>
        <v>12.69920165497495</v>
      </c>
    </row>
    <row r="624" spans="1:19" ht="15">
      <c r="A624" s="1">
        <v>64</v>
      </c>
      <c r="B624" s="5">
        <v>0.6930555555555555</v>
      </c>
      <c r="C624" s="1" t="s">
        <v>637</v>
      </c>
      <c r="D624" s="1">
        <v>7</v>
      </c>
      <c r="E624" s="1">
        <v>12</v>
      </c>
      <c r="F624" s="1" t="s">
        <v>720</v>
      </c>
      <c r="G624" s="2">
        <v>48.3812666666667</v>
      </c>
      <c r="H624" s="6">
        <f>1+_xlfn.COUNTIFS(A:A,A624,O:O,"&lt;"&amp;O624)</f>
        <v>6</v>
      </c>
      <c r="I624" s="2">
        <f>_xlfn.AVERAGEIF(A:A,A624,G:G)</f>
        <v>47.310071428571426</v>
      </c>
      <c r="J624" s="2">
        <f t="shared" si="88"/>
        <v>1.071195238095271</v>
      </c>
      <c r="K624" s="2">
        <f t="shared" si="89"/>
        <v>91.07119523809527</v>
      </c>
      <c r="L624" s="2">
        <f t="shared" si="90"/>
        <v>236.1038414241124</v>
      </c>
      <c r="M624" s="2">
        <f>SUMIF(A:A,A624,L:L)</f>
        <v>3603.9292495752047</v>
      </c>
      <c r="N624" s="3">
        <f t="shared" si="91"/>
        <v>0.06551289580724759</v>
      </c>
      <c r="O624" s="7">
        <f t="shared" si="92"/>
        <v>15.26417032369025</v>
      </c>
      <c r="P624" s="3">
        <f t="shared" si="93"/>
        <v>0.06551289580724759</v>
      </c>
      <c r="Q624" s="3">
        <f>IF(ISNUMBER(P624),SUMIF(A:A,A624,P:P),"")</f>
        <v>0.8662955529429577</v>
      </c>
      <c r="R624" s="3">
        <f t="shared" si="94"/>
        <v>0.07562418574664133</v>
      </c>
      <c r="S624" s="8">
        <f t="shared" si="95"/>
        <v>13.22328287077673</v>
      </c>
    </row>
    <row r="625" spans="1:19" ht="15">
      <c r="A625" s="1">
        <v>64</v>
      </c>
      <c r="B625" s="5">
        <v>0.6930555555555555</v>
      </c>
      <c r="C625" s="1" t="s">
        <v>637</v>
      </c>
      <c r="D625" s="1">
        <v>7</v>
      </c>
      <c r="E625" s="1">
        <v>16</v>
      </c>
      <c r="F625" s="1" t="s">
        <v>722</v>
      </c>
      <c r="G625" s="2">
        <v>33.5947666666666</v>
      </c>
      <c r="H625" s="6">
        <f>1+_xlfn.COUNTIFS(A:A,A625,O:O,"&lt;"&amp;O625)</f>
        <v>14</v>
      </c>
      <c r="I625" s="2">
        <f>_xlfn.AVERAGEIF(A:A,A625,G:G)</f>
        <v>47.310071428571426</v>
      </c>
      <c r="J625" s="2">
        <f t="shared" si="88"/>
        <v>-13.715304761904825</v>
      </c>
      <c r="K625" s="2">
        <f t="shared" si="89"/>
        <v>76.28469523809517</v>
      </c>
      <c r="L625" s="2">
        <f t="shared" si="90"/>
        <v>97.23023417525079</v>
      </c>
      <c r="M625" s="2">
        <f>SUMIF(A:A,A625,L:L)</f>
        <v>3603.9292495752047</v>
      </c>
      <c r="N625" s="3">
        <f t="shared" si="91"/>
        <v>0.02697895198323089</v>
      </c>
      <c r="O625" s="7">
        <f t="shared" si="92"/>
        <v>37.06593201328067</v>
      </c>
      <c r="P625" s="3">
        <f t="shared" si="93"/>
      </c>
      <c r="Q625" s="3">
        <f>IF(ISNUMBER(P625),SUMIF(A:A,A625,P:P),"")</f>
      </c>
      <c r="R625" s="3">
        <f t="shared" si="94"/>
      </c>
      <c r="S625" s="8">
        <f t="shared" si="95"/>
      </c>
    </row>
    <row r="626" spans="1:19" ht="15">
      <c r="A626" s="1">
        <v>64</v>
      </c>
      <c r="B626" s="5">
        <v>0.6930555555555555</v>
      </c>
      <c r="C626" s="1" t="s">
        <v>637</v>
      </c>
      <c r="D626" s="1">
        <v>7</v>
      </c>
      <c r="E626" s="1">
        <v>18</v>
      </c>
      <c r="F626" s="1" t="s">
        <v>723</v>
      </c>
      <c r="G626" s="2">
        <v>45.603100000000005</v>
      </c>
      <c r="H626" s="6">
        <f>1+_xlfn.COUNTIFS(A:A,A626,O:O,"&lt;"&amp;O626)</f>
        <v>8</v>
      </c>
      <c r="I626" s="2">
        <f>_xlfn.AVERAGEIF(A:A,A626,G:G)</f>
        <v>47.310071428571426</v>
      </c>
      <c r="J626" s="2">
        <f t="shared" si="88"/>
        <v>-1.7069714285714213</v>
      </c>
      <c r="K626" s="2">
        <f t="shared" si="89"/>
        <v>88.29302857142858</v>
      </c>
      <c r="L626" s="2">
        <f t="shared" si="90"/>
        <v>199.85292365269228</v>
      </c>
      <c r="M626" s="2">
        <f>SUMIF(A:A,A626,L:L)</f>
        <v>3603.9292495752047</v>
      </c>
      <c r="N626" s="3">
        <f t="shared" si="91"/>
        <v>0.05545417509964963</v>
      </c>
      <c r="O626" s="7">
        <f t="shared" si="92"/>
        <v>18.032907318574797</v>
      </c>
      <c r="P626" s="3">
        <f t="shared" si="93"/>
        <v>0.05545417509964963</v>
      </c>
      <c r="Q626" s="3">
        <f>IF(ISNUMBER(P626),SUMIF(A:A,A626,P:P),"")</f>
        <v>0.8662955529429577</v>
      </c>
      <c r="R626" s="3">
        <f t="shared" si="94"/>
        <v>0.06401299754022988</v>
      </c>
      <c r="S626" s="8">
        <f t="shared" si="95"/>
        <v>15.621827416713861</v>
      </c>
    </row>
    <row r="627" spans="1:19" ht="15">
      <c r="A627" s="1">
        <v>57</v>
      </c>
      <c r="B627" s="5">
        <v>0.6958333333333333</v>
      </c>
      <c r="C627" s="1" t="s">
        <v>585</v>
      </c>
      <c r="D627" s="1">
        <v>6</v>
      </c>
      <c r="E627" s="1">
        <v>8</v>
      </c>
      <c r="F627" s="1" t="s">
        <v>634</v>
      </c>
      <c r="G627" s="2">
        <v>66.5474333333334</v>
      </c>
      <c r="H627" s="6">
        <f>1+_xlfn.COUNTIFS(A:A,A627,O:O,"&lt;"&amp;O627)</f>
        <v>1</v>
      </c>
      <c r="I627" s="2">
        <f>_xlfn.AVERAGEIF(A:A,A627,G:G)</f>
        <v>46.77428148148148</v>
      </c>
      <c r="J627" s="2">
        <f t="shared" si="88"/>
        <v>19.77315185185192</v>
      </c>
      <c r="K627" s="2">
        <f t="shared" si="89"/>
        <v>109.77315185185192</v>
      </c>
      <c r="L627" s="2">
        <f t="shared" si="90"/>
        <v>725.1576729287799</v>
      </c>
      <c r="M627" s="2">
        <f>SUMIF(A:A,A627,L:L)</f>
        <v>2644.8933584045135</v>
      </c>
      <c r="N627" s="3">
        <f t="shared" si="91"/>
        <v>0.2741727452354521</v>
      </c>
      <c r="O627" s="7">
        <f t="shared" si="92"/>
        <v>3.6473355480364296</v>
      </c>
      <c r="P627" s="3">
        <f t="shared" si="93"/>
        <v>0.2741727452354521</v>
      </c>
      <c r="Q627" s="3">
        <f>IF(ISNUMBER(P627),SUMIF(A:A,A627,P:P),"")</f>
        <v>0.936664943030717</v>
      </c>
      <c r="R627" s="3">
        <f t="shared" si="94"/>
        <v>0.29271165455208126</v>
      </c>
      <c r="S627" s="8">
        <f t="shared" si="95"/>
        <v>3.416331343315451</v>
      </c>
    </row>
    <row r="628" spans="1:19" ht="15">
      <c r="A628" s="1">
        <v>57</v>
      </c>
      <c r="B628" s="5">
        <v>0.6958333333333333</v>
      </c>
      <c r="C628" s="1" t="s">
        <v>585</v>
      </c>
      <c r="D628" s="1">
        <v>6</v>
      </c>
      <c r="E628" s="1">
        <v>6</v>
      </c>
      <c r="F628" s="1" t="s">
        <v>632</v>
      </c>
      <c r="G628" s="2">
        <v>62.455933333333405</v>
      </c>
      <c r="H628" s="6">
        <f>1+_xlfn.COUNTIFS(A:A,A628,O:O,"&lt;"&amp;O628)</f>
        <v>2</v>
      </c>
      <c r="I628" s="2">
        <f>_xlfn.AVERAGEIF(A:A,A628,G:G)</f>
        <v>46.77428148148148</v>
      </c>
      <c r="J628" s="2">
        <f t="shared" si="88"/>
        <v>15.681651851851925</v>
      </c>
      <c r="K628" s="2">
        <f t="shared" si="89"/>
        <v>105.68165185185192</v>
      </c>
      <c r="L628" s="2">
        <f t="shared" si="90"/>
        <v>567.3061534108685</v>
      </c>
      <c r="M628" s="2">
        <f>SUMIF(A:A,A628,L:L)</f>
        <v>2644.8933584045135</v>
      </c>
      <c r="N628" s="3">
        <f t="shared" si="91"/>
        <v>0.21449112555263333</v>
      </c>
      <c r="O628" s="7">
        <f t="shared" si="92"/>
        <v>4.6621975497751444</v>
      </c>
      <c r="P628" s="3">
        <f t="shared" si="93"/>
        <v>0.21449112555263333</v>
      </c>
      <c r="Q628" s="3">
        <f>IF(ISNUMBER(P628),SUMIF(A:A,A628,P:P),"")</f>
        <v>0.936664943030717</v>
      </c>
      <c r="R628" s="3">
        <f t="shared" si="94"/>
        <v>0.22899450561116955</v>
      </c>
      <c r="S628" s="8">
        <f t="shared" si="95"/>
        <v>4.366917002358084</v>
      </c>
    </row>
    <row r="629" spans="1:19" ht="15">
      <c r="A629" s="1">
        <v>57</v>
      </c>
      <c r="B629" s="5">
        <v>0.6958333333333333</v>
      </c>
      <c r="C629" s="1" t="s">
        <v>585</v>
      </c>
      <c r="D629" s="1">
        <v>6</v>
      </c>
      <c r="E629" s="1">
        <v>7</v>
      </c>
      <c r="F629" s="1" t="s">
        <v>633</v>
      </c>
      <c r="G629" s="2">
        <v>57.499333333333304</v>
      </c>
      <c r="H629" s="6">
        <f>1+_xlfn.COUNTIFS(A:A,A629,O:O,"&lt;"&amp;O629)</f>
        <v>3</v>
      </c>
      <c r="I629" s="2">
        <f>_xlfn.AVERAGEIF(A:A,A629,G:G)</f>
        <v>46.77428148148148</v>
      </c>
      <c r="J629" s="2">
        <f t="shared" si="88"/>
        <v>10.725051851851823</v>
      </c>
      <c r="K629" s="2">
        <f t="shared" si="89"/>
        <v>100.72505185185182</v>
      </c>
      <c r="L629" s="2">
        <f t="shared" si="90"/>
        <v>421.3665462728336</v>
      </c>
      <c r="M629" s="2">
        <f>SUMIF(A:A,A629,L:L)</f>
        <v>2644.8933584045135</v>
      </c>
      <c r="N629" s="3">
        <f t="shared" si="91"/>
        <v>0.15931324600815502</v>
      </c>
      <c r="O629" s="7">
        <f t="shared" si="92"/>
        <v>6.276941968458865</v>
      </c>
      <c r="P629" s="3">
        <f t="shared" si="93"/>
        <v>0.15931324600815502</v>
      </c>
      <c r="Q629" s="3">
        <f>IF(ISNUMBER(P629),SUMIF(A:A,A629,P:P),"")</f>
        <v>0.936664943030717</v>
      </c>
      <c r="R629" s="3">
        <f t="shared" si="94"/>
        <v>0.17008562901123814</v>
      </c>
      <c r="S629" s="8">
        <f t="shared" si="95"/>
        <v>5.879391491293639</v>
      </c>
    </row>
    <row r="630" spans="1:19" ht="15">
      <c r="A630" s="1">
        <v>57</v>
      </c>
      <c r="B630" s="5">
        <v>0.6958333333333333</v>
      </c>
      <c r="C630" s="1" t="s">
        <v>585</v>
      </c>
      <c r="D630" s="1">
        <v>6</v>
      </c>
      <c r="E630" s="1">
        <v>1</v>
      </c>
      <c r="F630" s="1" t="s">
        <v>628</v>
      </c>
      <c r="G630" s="2">
        <v>48.3307333333333</v>
      </c>
      <c r="H630" s="6">
        <f>1+_xlfn.COUNTIFS(A:A,A630,O:O,"&lt;"&amp;O630)</f>
        <v>4</v>
      </c>
      <c r="I630" s="2">
        <f>_xlfn.AVERAGEIF(A:A,A630,G:G)</f>
        <v>46.77428148148148</v>
      </c>
      <c r="J630" s="2">
        <f t="shared" si="88"/>
        <v>1.5564518518518184</v>
      </c>
      <c r="K630" s="2">
        <f t="shared" si="89"/>
        <v>91.55645185185182</v>
      </c>
      <c r="L630" s="2">
        <f t="shared" si="90"/>
        <v>243.07915015587406</v>
      </c>
      <c r="M630" s="2">
        <f>SUMIF(A:A,A630,L:L)</f>
        <v>2644.8933584045135</v>
      </c>
      <c r="N630" s="3">
        <f t="shared" si="91"/>
        <v>0.09190508546722934</v>
      </c>
      <c r="O630" s="7">
        <f t="shared" si="92"/>
        <v>10.880790708328874</v>
      </c>
      <c r="P630" s="3">
        <f t="shared" si="93"/>
        <v>0.09190508546722934</v>
      </c>
      <c r="Q630" s="3">
        <f>IF(ISNUMBER(P630),SUMIF(A:A,A630,P:P),"")</f>
        <v>0.936664943030717</v>
      </c>
      <c r="R630" s="3">
        <f t="shared" si="94"/>
        <v>0.09811948888559546</v>
      </c>
      <c r="S630" s="8">
        <f t="shared" si="95"/>
        <v>10.191655208946019</v>
      </c>
    </row>
    <row r="631" spans="1:19" ht="15">
      <c r="A631" s="1">
        <v>57</v>
      </c>
      <c r="B631" s="5">
        <v>0.6958333333333333</v>
      </c>
      <c r="C631" s="1" t="s">
        <v>585</v>
      </c>
      <c r="D631" s="1">
        <v>6</v>
      </c>
      <c r="E631" s="1">
        <v>4</v>
      </c>
      <c r="F631" s="1" t="s">
        <v>630</v>
      </c>
      <c r="G631" s="2">
        <v>47.4888666666667</v>
      </c>
      <c r="H631" s="6">
        <f>1+_xlfn.COUNTIFS(A:A,A631,O:O,"&lt;"&amp;O631)</f>
        <v>5</v>
      </c>
      <c r="I631" s="2">
        <f>_xlfn.AVERAGEIF(A:A,A631,G:G)</f>
        <v>46.77428148148148</v>
      </c>
      <c r="J631" s="2">
        <f t="shared" si="88"/>
        <v>0.7145851851852214</v>
      </c>
      <c r="K631" s="2">
        <f t="shared" si="89"/>
        <v>90.71458518518523</v>
      </c>
      <c r="L631" s="2">
        <f t="shared" si="90"/>
        <v>231.10568370418454</v>
      </c>
      <c r="M631" s="2">
        <f>SUMIF(A:A,A631,L:L)</f>
        <v>2644.8933584045135</v>
      </c>
      <c r="N631" s="3">
        <f t="shared" si="91"/>
        <v>0.08737807252977303</v>
      </c>
      <c r="O631" s="7">
        <f t="shared" si="92"/>
        <v>11.444518871244979</v>
      </c>
      <c r="P631" s="3">
        <f t="shared" si="93"/>
        <v>0.08737807252977303</v>
      </c>
      <c r="Q631" s="3">
        <f>IF(ISNUMBER(P631),SUMIF(A:A,A631,P:P),"")</f>
        <v>0.936664943030717</v>
      </c>
      <c r="R631" s="3">
        <f t="shared" si="94"/>
        <v>0.09328637009414321</v>
      </c>
      <c r="S631" s="8">
        <f t="shared" si="95"/>
        <v>10.719679616548644</v>
      </c>
    </row>
    <row r="632" spans="1:19" ht="15">
      <c r="A632" s="1">
        <v>57</v>
      </c>
      <c r="B632" s="5">
        <v>0.6958333333333333</v>
      </c>
      <c r="C632" s="1" t="s">
        <v>585</v>
      </c>
      <c r="D632" s="1">
        <v>6</v>
      </c>
      <c r="E632" s="1">
        <v>9</v>
      </c>
      <c r="F632" s="1" t="s">
        <v>635</v>
      </c>
      <c r="G632" s="2">
        <v>40.8677333333333</v>
      </c>
      <c r="H632" s="6">
        <f>1+_xlfn.COUNTIFS(A:A,A632,O:O,"&lt;"&amp;O632)</f>
        <v>6</v>
      </c>
      <c r="I632" s="2">
        <f>_xlfn.AVERAGEIF(A:A,A632,G:G)</f>
        <v>46.77428148148148</v>
      </c>
      <c r="J632" s="2">
        <f t="shared" si="88"/>
        <v>-5.9065481481481825</v>
      </c>
      <c r="K632" s="2">
        <f t="shared" si="89"/>
        <v>84.09345185185182</v>
      </c>
      <c r="L632" s="2">
        <f t="shared" si="90"/>
        <v>155.33857835340527</v>
      </c>
      <c r="M632" s="2">
        <f>SUMIF(A:A,A632,L:L)</f>
        <v>2644.8933584045135</v>
      </c>
      <c r="N632" s="3">
        <f t="shared" si="91"/>
        <v>0.058731509102170606</v>
      </c>
      <c r="O632" s="7">
        <f t="shared" si="92"/>
        <v>17.026635536648282</v>
      </c>
      <c r="P632" s="3">
        <f t="shared" si="93"/>
        <v>0.058731509102170606</v>
      </c>
      <c r="Q632" s="3">
        <f>IF(ISNUMBER(P632),SUMIF(A:A,A632,P:P),"")</f>
        <v>0.936664943030717</v>
      </c>
      <c r="R632" s="3">
        <f t="shared" si="94"/>
        <v>0.06270279414123922</v>
      </c>
      <c r="S632" s="8">
        <f t="shared" si="95"/>
        <v>15.948252604939443</v>
      </c>
    </row>
    <row r="633" spans="1:19" ht="15">
      <c r="A633" s="1">
        <v>57</v>
      </c>
      <c r="B633" s="5">
        <v>0.6958333333333333</v>
      </c>
      <c r="C633" s="1" t="s">
        <v>585</v>
      </c>
      <c r="D633" s="1">
        <v>6</v>
      </c>
      <c r="E633" s="1">
        <v>3</v>
      </c>
      <c r="F633" s="1" t="s">
        <v>629</v>
      </c>
      <c r="G633" s="2">
        <v>38.4080666666666</v>
      </c>
      <c r="H633" s="6">
        <f>1+_xlfn.COUNTIFS(A:A,A633,O:O,"&lt;"&amp;O633)</f>
        <v>7</v>
      </c>
      <c r="I633" s="2">
        <f>_xlfn.AVERAGEIF(A:A,A633,G:G)</f>
        <v>46.77428148148148</v>
      </c>
      <c r="J633" s="2">
        <f t="shared" si="88"/>
        <v>-8.366214814814882</v>
      </c>
      <c r="K633" s="2">
        <f t="shared" si="89"/>
        <v>81.63378518518512</v>
      </c>
      <c r="L633" s="2">
        <f t="shared" si="90"/>
        <v>134.02510204633953</v>
      </c>
      <c r="M633" s="2">
        <f>SUMIF(A:A,A633,L:L)</f>
        <v>2644.8933584045135</v>
      </c>
      <c r="N633" s="3">
        <f t="shared" si="91"/>
        <v>0.05067315913530361</v>
      </c>
      <c r="O633" s="7">
        <f t="shared" si="92"/>
        <v>19.734313334005407</v>
      </c>
      <c r="P633" s="3">
        <f t="shared" si="93"/>
        <v>0.05067315913530361</v>
      </c>
      <c r="Q633" s="3">
        <f>IF(ISNUMBER(P633),SUMIF(A:A,A633,P:P),"")</f>
        <v>0.936664943030717</v>
      </c>
      <c r="R633" s="3">
        <f t="shared" si="94"/>
        <v>0.05409955770453324</v>
      </c>
      <c r="S633" s="8">
        <f t="shared" si="95"/>
        <v>18.484439474746495</v>
      </c>
    </row>
    <row r="634" spans="1:19" ht="15">
      <c r="A634" s="1">
        <v>57</v>
      </c>
      <c r="B634" s="5">
        <v>0.6958333333333333</v>
      </c>
      <c r="C634" s="1" t="s">
        <v>585</v>
      </c>
      <c r="D634" s="1">
        <v>6</v>
      </c>
      <c r="E634" s="1">
        <v>5</v>
      </c>
      <c r="F634" s="1" t="s">
        <v>631</v>
      </c>
      <c r="G634" s="2">
        <v>35.1735333333333</v>
      </c>
      <c r="H634" s="6">
        <f>1+_xlfn.COUNTIFS(A:A,A634,O:O,"&lt;"&amp;O634)</f>
        <v>8</v>
      </c>
      <c r="I634" s="2">
        <f>_xlfn.AVERAGEIF(A:A,A634,G:G)</f>
        <v>46.77428148148148</v>
      </c>
      <c r="J634" s="2">
        <f t="shared" si="88"/>
        <v>-11.600748148148178</v>
      </c>
      <c r="K634" s="2">
        <f t="shared" si="89"/>
        <v>78.39925185185183</v>
      </c>
      <c r="L634" s="2">
        <f t="shared" si="90"/>
        <v>110.3828868169003</v>
      </c>
      <c r="M634" s="2">
        <f>SUMIF(A:A,A634,L:L)</f>
        <v>2644.8933584045135</v>
      </c>
      <c r="N634" s="3">
        <f t="shared" si="91"/>
        <v>0.04173434307517294</v>
      </c>
      <c r="O634" s="7">
        <f t="shared" si="92"/>
        <v>23.961081601279194</v>
      </c>
      <c r="P634" s="3">
        <f t="shared" si="93"/>
      </c>
      <c r="Q634" s="3">
        <f>IF(ISNUMBER(P634),SUMIF(A:A,A634,P:P),"")</f>
      </c>
      <c r="R634" s="3">
        <f t="shared" si="94"/>
      </c>
      <c r="S634" s="8">
        <f t="shared" si="95"/>
      </c>
    </row>
    <row r="635" spans="1:19" ht="15">
      <c r="A635" s="1">
        <v>57</v>
      </c>
      <c r="B635" s="5">
        <v>0.6958333333333333</v>
      </c>
      <c r="C635" s="1" t="s">
        <v>585</v>
      </c>
      <c r="D635" s="1">
        <v>6</v>
      </c>
      <c r="E635" s="1">
        <v>10</v>
      </c>
      <c r="F635" s="1" t="s">
        <v>636</v>
      </c>
      <c r="G635" s="2">
        <v>24.1969</v>
      </c>
      <c r="H635" s="6">
        <f>1+_xlfn.COUNTIFS(A:A,A635,O:O,"&lt;"&amp;O635)</f>
        <v>9</v>
      </c>
      <c r="I635" s="2">
        <f>_xlfn.AVERAGEIF(A:A,A635,G:G)</f>
        <v>46.77428148148148</v>
      </c>
      <c r="J635" s="2">
        <f t="shared" si="88"/>
        <v>-22.57738148148148</v>
      </c>
      <c r="K635" s="2">
        <f t="shared" si="89"/>
        <v>67.42261851851852</v>
      </c>
      <c r="L635" s="2">
        <f t="shared" si="90"/>
        <v>57.13158471532748</v>
      </c>
      <c r="M635" s="2">
        <f>SUMIF(A:A,A635,L:L)</f>
        <v>2644.8933584045135</v>
      </c>
      <c r="N635" s="3">
        <f t="shared" si="91"/>
        <v>0.02160071389410994</v>
      </c>
      <c r="O635" s="7">
        <f t="shared" si="92"/>
        <v>46.29476622403109</v>
      </c>
      <c r="P635" s="3">
        <f t="shared" si="93"/>
      </c>
      <c r="Q635" s="3">
        <f>IF(ISNUMBER(P635),SUMIF(A:A,A635,P:P),"")</f>
      </c>
      <c r="R635" s="3">
        <f t="shared" si="94"/>
      </c>
      <c r="S635" s="8">
        <f t="shared" si="95"/>
      </c>
    </row>
    <row r="636" spans="1:19" ht="15">
      <c r="A636" s="1">
        <v>11</v>
      </c>
      <c r="B636" s="5">
        <v>0.6986111111111111</v>
      </c>
      <c r="C636" s="1" t="s">
        <v>78</v>
      </c>
      <c r="D636" s="1">
        <v>7</v>
      </c>
      <c r="E636" s="1">
        <v>10</v>
      </c>
      <c r="F636" s="1" t="s">
        <v>132</v>
      </c>
      <c r="G636" s="2">
        <v>59.0094</v>
      </c>
      <c r="H636" s="6">
        <f>1+_xlfn.COUNTIFS(A:A,A636,O:O,"&lt;"&amp;O636)</f>
        <v>1</v>
      </c>
      <c r="I636" s="2">
        <f>_xlfn.AVERAGEIF(A:A,A636,G:G)</f>
        <v>47.81559999999999</v>
      </c>
      <c r="J636" s="2">
        <f t="shared" si="88"/>
        <v>11.19380000000001</v>
      </c>
      <c r="K636" s="2">
        <f t="shared" si="89"/>
        <v>101.19380000000001</v>
      </c>
      <c r="L636" s="2">
        <f t="shared" si="90"/>
        <v>433.385659420341</v>
      </c>
      <c r="M636" s="2">
        <f>SUMIF(A:A,A636,L:L)</f>
        <v>2633.9965642489688</v>
      </c>
      <c r="N636" s="3">
        <f t="shared" si="91"/>
        <v>0.16453539283332827</v>
      </c>
      <c r="O636" s="7">
        <f t="shared" si="92"/>
        <v>6.077719709904507</v>
      </c>
      <c r="P636" s="3">
        <f t="shared" si="93"/>
        <v>0.16453539283332827</v>
      </c>
      <c r="Q636" s="3">
        <f>IF(ISNUMBER(P636),SUMIF(A:A,A636,P:P),"")</f>
        <v>0.8880232873106269</v>
      </c>
      <c r="R636" s="3">
        <f t="shared" si="94"/>
        <v>0.18528274560414143</v>
      </c>
      <c r="S636" s="8">
        <f t="shared" si="95"/>
        <v>5.39715663614199</v>
      </c>
    </row>
    <row r="637" spans="1:19" ht="15">
      <c r="A637" s="1">
        <v>11</v>
      </c>
      <c r="B637" s="5">
        <v>0.6986111111111111</v>
      </c>
      <c r="C637" s="1" t="s">
        <v>78</v>
      </c>
      <c r="D637" s="1">
        <v>7</v>
      </c>
      <c r="E637" s="1">
        <v>3</v>
      </c>
      <c r="F637" s="1" t="s">
        <v>127</v>
      </c>
      <c r="G637" s="2">
        <v>58.8424333333333</v>
      </c>
      <c r="H637" s="6">
        <f>1+_xlfn.COUNTIFS(A:A,A637,O:O,"&lt;"&amp;O637)</f>
        <v>2</v>
      </c>
      <c r="I637" s="2">
        <f>_xlfn.AVERAGEIF(A:A,A637,G:G)</f>
        <v>47.81559999999999</v>
      </c>
      <c r="J637" s="2">
        <f t="shared" si="88"/>
        <v>11.026833333333308</v>
      </c>
      <c r="K637" s="2">
        <f t="shared" si="89"/>
        <v>101.02683333333331</v>
      </c>
      <c r="L637" s="2">
        <f t="shared" si="90"/>
        <v>429.06567680669</v>
      </c>
      <c r="M637" s="2">
        <f>SUMIF(A:A,A637,L:L)</f>
        <v>2633.9965642489688</v>
      </c>
      <c r="N637" s="3">
        <f t="shared" si="91"/>
        <v>0.16289530617859005</v>
      </c>
      <c r="O637" s="7">
        <f t="shared" si="92"/>
        <v>6.138912307906843</v>
      </c>
      <c r="P637" s="3">
        <f t="shared" si="93"/>
        <v>0.16289530617859005</v>
      </c>
      <c r="Q637" s="3">
        <f>IF(ISNUMBER(P637),SUMIF(A:A,A637,P:P),"")</f>
        <v>0.8880232873106269</v>
      </c>
      <c r="R637" s="3">
        <f t="shared" si="94"/>
        <v>0.18343584960695963</v>
      </c>
      <c r="S637" s="8">
        <f t="shared" si="95"/>
        <v>5.451497088179101</v>
      </c>
    </row>
    <row r="638" spans="1:19" ht="15">
      <c r="A638" s="1">
        <v>11</v>
      </c>
      <c r="B638" s="5">
        <v>0.6986111111111111</v>
      </c>
      <c r="C638" s="1" t="s">
        <v>78</v>
      </c>
      <c r="D638" s="1">
        <v>7</v>
      </c>
      <c r="E638" s="1">
        <v>4</v>
      </c>
      <c r="F638" s="1" t="s">
        <v>128</v>
      </c>
      <c r="G638" s="2">
        <v>57.026566666666604</v>
      </c>
      <c r="H638" s="6">
        <f>1+_xlfn.COUNTIFS(A:A,A638,O:O,"&lt;"&amp;O638)</f>
        <v>3</v>
      </c>
      <c r="I638" s="2">
        <f>_xlfn.AVERAGEIF(A:A,A638,G:G)</f>
        <v>47.81559999999999</v>
      </c>
      <c r="J638" s="2">
        <f t="shared" si="88"/>
        <v>9.210966666666614</v>
      </c>
      <c r="K638" s="2">
        <f t="shared" si="89"/>
        <v>99.21096666666662</v>
      </c>
      <c r="L638" s="2">
        <f t="shared" si="90"/>
        <v>384.77471223995946</v>
      </c>
      <c r="M638" s="2">
        <f>SUMIF(A:A,A638,L:L)</f>
        <v>2633.9965642489688</v>
      </c>
      <c r="N638" s="3">
        <f t="shared" si="91"/>
        <v>0.14608018759875271</v>
      </c>
      <c r="O638" s="7">
        <f t="shared" si="92"/>
        <v>6.8455552832856466</v>
      </c>
      <c r="P638" s="3">
        <f t="shared" si="93"/>
        <v>0.14608018759875271</v>
      </c>
      <c r="Q638" s="3">
        <f>IF(ISNUMBER(P638),SUMIF(A:A,A638,P:P),"")</f>
        <v>0.8880232873106269</v>
      </c>
      <c r="R638" s="3">
        <f t="shared" si="94"/>
        <v>0.16450040183197862</v>
      </c>
      <c r="S638" s="8">
        <f t="shared" si="95"/>
        <v>6.079012506129949</v>
      </c>
    </row>
    <row r="639" spans="1:19" ht="15">
      <c r="A639" s="1">
        <v>11</v>
      </c>
      <c r="B639" s="5">
        <v>0.6986111111111111</v>
      </c>
      <c r="C639" s="1" t="s">
        <v>78</v>
      </c>
      <c r="D639" s="1">
        <v>7</v>
      </c>
      <c r="E639" s="1">
        <v>5</v>
      </c>
      <c r="F639" s="1" t="s">
        <v>129</v>
      </c>
      <c r="G639" s="2">
        <v>56.2889</v>
      </c>
      <c r="H639" s="6">
        <f>1+_xlfn.COUNTIFS(A:A,A639,O:O,"&lt;"&amp;O639)</f>
        <v>4</v>
      </c>
      <c r="I639" s="2">
        <f>_xlfn.AVERAGEIF(A:A,A639,G:G)</f>
        <v>47.81559999999999</v>
      </c>
      <c r="J639" s="2">
        <f t="shared" si="88"/>
        <v>8.473300000000009</v>
      </c>
      <c r="K639" s="2">
        <f t="shared" si="89"/>
        <v>98.47330000000001</v>
      </c>
      <c r="L639" s="2">
        <f t="shared" si="90"/>
        <v>368.1159610203199</v>
      </c>
      <c r="M639" s="2">
        <f>SUMIF(A:A,A639,L:L)</f>
        <v>2633.9965642489688</v>
      </c>
      <c r="N639" s="3">
        <f t="shared" si="91"/>
        <v>0.13975567243204845</v>
      </c>
      <c r="O639" s="7">
        <f t="shared" si="92"/>
        <v>7.155344628220488</v>
      </c>
      <c r="P639" s="3">
        <f t="shared" si="93"/>
        <v>0.13975567243204845</v>
      </c>
      <c r="Q639" s="3">
        <f>IF(ISNUMBER(P639),SUMIF(A:A,A639,P:P),"")</f>
        <v>0.8880232873106269</v>
      </c>
      <c r="R639" s="3">
        <f t="shared" si="94"/>
        <v>0.15737838683859032</v>
      </c>
      <c r="S639" s="8">
        <f t="shared" si="95"/>
        <v>6.3541126585927925</v>
      </c>
    </row>
    <row r="640" spans="1:19" ht="15">
      <c r="A640" s="1">
        <v>11</v>
      </c>
      <c r="B640" s="5">
        <v>0.6986111111111111</v>
      </c>
      <c r="C640" s="1" t="s">
        <v>78</v>
      </c>
      <c r="D640" s="1">
        <v>7</v>
      </c>
      <c r="E640" s="1">
        <v>1</v>
      </c>
      <c r="F640" s="1" t="s">
        <v>126</v>
      </c>
      <c r="G640" s="2">
        <v>54.7218666666667</v>
      </c>
      <c r="H640" s="6">
        <f>1+_xlfn.COUNTIFS(A:A,A640,O:O,"&lt;"&amp;O640)</f>
        <v>5</v>
      </c>
      <c r="I640" s="2">
        <f>_xlfn.AVERAGEIF(A:A,A640,G:G)</f>
        <v>47.81559999999999</v>
      </c>
      <c r="J640" s="2">
        <f t="shared" si="88"/>
        <v>6.90626666666671</v>
      </c>
      <c r="K640" s="2">
        <f t="shared" si="89"/>
        <v>96.90626666666671</v>
      </c>
      <c r="L640" s="2">
        <f t="shared" si="90"/>
        <v>335.08224193207894</v>
      </c>
      <c r="M640" s="2">
        <f>SUMIF(A:A,A640,L:L)</f>
        <v>2633.9965642489688</v>
      </c>
      <c r="N640" s="3">
        <f t="shared" si="91"/>
        <v>0.12721438079309755</v>
      </c>
      <c r="O640" s="7">
        <f t="shared" si="92"/>
        <v>7.860746511248659</v>
      </c>
      <c r="P640" s="3">
        <f t="shared" si="93"/>
        <v>0.12721438079309755</v>
      </c>
      <c r="Q640" s="3">
        <f>IF(ISNUMBER(P640),SUMIF(A:A,A640,P:P),"")</f>
        <v>0.8880232873106269</v>
      </c>
      <c r="R640" s="3">
        <f t="shared" si="94"/>
        <v>0.14325568102877745</v>
      </c>
      <c r="S640" s="8">
        <f t="shared" si="95"/>
        <v>6.980525957634575</v>
      </c>
    </row>
    <row r="641" spans="1:19" ht="15">
      <c r="A641" s="1">
        <v>11</v>
      </c>
      <c r="B641" s="5">
        <v>0.6986111111111111</v>
      </c>
      <c r="C641" s="1" t="s">
        <v>78</v>
      </c>
      <c r="D641" s="1">
        <v>7</v>
      </c>
      <c r="E641" s="1">
        <v>7</v>
      </c>
      <c r="F641" s="1" t="s">
        <v>130</v>
      </c>
      <c r="G641" s="2">
        <v>49.9362</v>
      </c>
      <c r="H641" s="6">
        <f>1+_xlfn.COUNTIFS(A:A,A641,O:O,"&lt;"&amp;O641)</f>
        <v>6</v>
      </c>
      <c r="I641" s="2">
        <f>_xlfn.AVERAGEIF(A:A,A641,G:G)</f>
        <v>47.81559999999999</v>
      </c>
      <c r="J641" s="2">
        <f t="shared" si="88"/>
        <v>2.1206000000000103</v>
      </c>
      <c r="K641" s="2">
        <f t="shared" si="89"/>
        <v>92.12060000000001</v>
      </c>
      <c r="L641" s="2">
        <f t="shared" si="90"/>
        <v>251.44794751808737</v>
      </c>
      <c r="M641" s="2">
        <f>SUMIF(A:A,A641,L:L)</f>
        <v>2633.9965642489688</v>
      </c>
      <c r="N641" s="3">
        <f t="shared" si="91"/>
        <v>0.0954625191737039</v>
      </c>
      <c r="O641" s="7">
        <f t="shared" si="92"/>
        <v>10.47531542908895</v>
      </c>
      <c r="P641" s="3">
        <f t="shared" si="93"/>
        <v>0.0954625191737039</v>
      </c>
      <c r="Q641" s="3">
        <f>IF(ISNUMBER(P641),SUMIF(A:A,A641,P:P),"")</f>
        <v>0.8880232873106269</v>
      </c>
      <c r="R641" s="3">
        <f t="shared" si="94"/>
        <v>0.10750001777860078</v>
      </c>
      <c r="S641" s="8">
        <f t="shared" si="95"/>
        <v>9.302324042955297</v>
      </c>
    </row>
    <row r="642" spans="1:19" ht="15">
      <c r="A642" s="1">
        <v>11</v>
      </c>
      <c r="B642" s="5">
        <v>0.6986111111111111</v>
      </c>
      <c r="C642" s="1" t="s">
        <v>78</v>
      </c>
      <c r="D642" s="1">
        <v>7</v>
      </c>
      <c r="E642" s="1">
        <v>8</v>
      </c>
      <c r="F642" s="1" t="s">
        <v>131</v>
      </c>
      <c r="G642" s="2">
        <v>36.793833333333296</v>
      </c>
      <c r="H642" s="6">
        <f>1+_xlfn.COUNTIFS(A:A,A642,O:O,"&lt;"&amp;O642)</f>
        <v>8</v>
      </c>
      <c r="I642" s="2">
        <f>_xlfn.AVERAGEIF(A:A,A642,G:G)</f>
        <v>47.81559999999999</v>
      </c>
      <c r="J642" s="2">
        <f t="shared" si="88"/>
        <v>-11.021766666666693</v>
      </c>
      <c r="K642" s="2">
        <f t="shared" si="89"/>
        <v>78.9782333333333</v>
      </c>
      <c r="L642" s="2">
        <f t="shared" si="90"/>
        <v>114.28484816184019</v>
      </c>
      <c r="M642" s="2">
        <f>SUMIF(A:A,A642,L:L)</f>
        <v>2633.9965642489688</v>
      </c>
      <c r="N642" s="3">
        <f t="shared" si="91"/>
        <v>0.0433883816376299</v>
      </c>
      <c r="O642" s="7">
        <f t="shared" si="92"/>
        <v>23.04764460568678</v>
      </c>
      <c r="P642" s="3">
        <f t="shared" si="93"/>
      </c>
      <c r="Q642" s="3">
        <f>IF(ISNUMBER(P642),SUMIF(A:A,A642,P:P),"")</f>
      </c>
      <c r="R642" s="3">
        <f t="shared" si="94"/>
      </c>
      <c r="S642" s="8">
        <f t="shared" si="95"/>
      </c>
    </row>
    <row r="643" spans="1:19" ht="15">
      <c r="A643" s="1">
        <v>11</v>
      </c>
      <c r="B643" s="5">
        <v>0.6986111111111111</v>
      </c>
      <c r="C643" s="1" t="s">
        <v>78</v>
      </c>
      <c r="D643" s="1">
        <v>7</v>
      </c>
      <c r="E643" s="1">
        <v>11</v>
      </c>
      <c r="F643" s="1" t="s">
        <v>133</v>
      </c>
      <c r="G643" s="2">
        <v>31.9623</v>
      </c>
      <c r="H643" s="6">
        <f>1+_xlfn.COUNTIFS(A:A,A643,O:O,"&lt;"&amp;O643)</f>
        <v>10</v>
      </c>
      <c r="I643" s="2">
        <f>_xlfn.AVERAGEIF(A:A,A643,G:G)</f>
        <v>47.81559999999999</v>
      </c>
      <c r="J643" s="2">
        <f t="shared" si="88"/>
        <v>-15.85329999999999</v>
      </c>
      <c r="K643" s="2">
        <f t="shared" si="89"/>
        <v>74.14670000000001</v>
      </c>
      <c r="L643" s="2">
        <f t="shared" si="90"/>
        <v>85.52442434482214</v>
      </c>
      <c r="M643" s="2">
        <f>SUMIF(A:A,A643,L:L)</f>
        <v>2633.9965642489688</v>
      </c>
      <c r="N643" s="3">
        <f t="shared" si="91"/>
        <v>0.032469451747066995</v>
      </c>
      <c r="O643" s="7">
        <f t="shared" si="92"/>
        <v>30.798179402284834</v>
      </c>
      <c r="P643" s="3">
        <f t="shared" si="93"/>
      </c>
      <c r="Q643" s="3">
        <f>IF(ISNUMBER(P643),SUMIF(A:A,A643,P:P),"")</f>
      </c>
      <c r="R643" s="3">
        <f t="shared" si="94"/>
      </c>
      <c r="S643" s="8">
        <f t="shared" si="95"/>
      </c>
    </row>
    <row r="644" spans="1:19" ht="15">
      <c r="A644" s="1">
        <v>11</v>
      </c>
      <c r="B644" s="5">
        <v>0.6986111111111111</v>
      </c>
      <c r="C644" s="1" t="s">
        <v>78</v>
      </c>
      <c r="D644" s="1">
        <v>7</v>
      </c>
      <c r="E644" s="1">
        <v>12</v>
      </c>
      <c r="F644" s="1" t="s">
        <v>134</v>
      </c>
      <c r="G644" s="2">
        <v>33.7375666666667</v>
      </c>
      <c r="H644" s="6">
        <f>1+_xlfn.COUNTIFS(A:A,A644,O:O,"&lt;"&amp;O644)</f>
        <v>9</v>
      </c>
      <c r="I644" s="2">
        <f>_xlfn.AVERAGEIF(A:A,A644,G:G)</f>
        <v>47.81559999999999</v>
      </c>
      <c r="J644" s="2">
        <f t="shared" si="88"/>
        <v>-14.078033333333288</v>
      </c>
      <c r="K644" s="2">
        <f t="shared" si="89"/>
        <v>75.92196666666672</v>
      </c>
      <c r="L644" s="2">
        <f t="shared" si="90"/>
        <v>95.13700399304075</v>
      </c>
      <c r="M644" s="2">
        <f>SUMIF(A:A,A644,L:L)</f>
        <v>2633.9965642489688</v>
      </c>
      <c r="N644" s="3">
        <f t="shared" si="91"/>
        <v>0.036118879304676374</v>
      </c>
      <c r="O644" s="7">
        <f t="shared" si="92"/>
        <v>27.686351826274084</v>
      </c>
      <c r="P644" s="3">
        <f t="shared" si="93"/>
      </c>
      <c r="Q644" s="3">
        <f>IF(ISNUMBER(P644),SUMIF(A:A,A644,P:P),"")</f>
      </c>
      <c r="R644" s="3">
        <f t="shared" si="94"/>
      </c>
      <c r="S644" s="8">
        <f t="shared" si="95"/>
      </c>
    </row>
    <row r="645" spans="1:19" ht="15">
      <c r="A645" s="1">
        <v>11</v>
      </c>
      <c r="B645" s="5">
        <v>0.6986111111111111</v>
      </c>
      <c r="C645" s="1" t="s">
        <v>78</v>
      </c>
      <c r="D645" s="1">
        <v>7</v>
      </c>
      <c r="E645" s="1">
        <v>13</v>
      </c>
      <c r="F645" s="1" t="s">
        <v>135</v>
      </c>
      <c r="G645" s="2">
        <v>39.8369333333333</v>
      </c>
      <c r="H645" s="6">
        <f>1+_xlfn.COUNTIFS(A:A,A645,O:O,"&lt;"&amp;O645)</f>
        <v>7</v>
      </c>
      <c r="I645" s="2">
        <f>_xlfn.AVERAGEIF(A:A,A645,G:G)</f>
        <v>47.81559999999999</v>
      </c>
      <c r="J645" s="2">
        <f t="shared" si="88"/>
        <v>-7.97866666666669</v>
      </c>
      <c r="K645" s="2">
        <f t="shared" si="89"/>
        <v>82.0213333333333</v>
      </c>
      <c r="L645" s="2">
        <f t="shared" si="90"/>
        <v>137.17808881178928</v>
      </c>
      <c r="M645" s="2">
        <f>SUMIF(A:A,A645,L:L)</f>
        <v>2633.9965642489688</v>
      </c>
      <c r="N645" s="3">
        <f t="shared" si="91"/>
        <v>0.05207982830110595</v>
      </c>
      <c r="O645" s="7">
        <f t="shared" si="92"/>
        <v>19.201292182039786</v>
      </c>
      <c r="P645" s="3">
        <f t="shared" si="93"/>
        <v>0.05207982830110595</v>
      </c>
      <c r="Q645" s="3">
        <f>IF(ISNUMBER(P645),SUMIF(A:A,A645,P:P),"")</f>
        <v>0.8880232873106269</v>
      </c>
      <c r="R645" s="3">
        <f t="shared" si="94"/>
        <v>0.05864691731095183</v>
      </c>
      <c r="S645" s="8">
        <f t="shared" si="95"/>
        <v>17.051194604106808</v>
      </c>
    </row>
    <row r="646" spans="1:19" ht="15">
      <c r="A646" s="1">
        <v>51</v>
      </c>
      <c r="B646" s="5">
        <v>0.7013888888888888</v>
      </c>
      <c r="C646" s="1" t="s">
        <v>482</v>
      </c>
      <c r="D646" s="1">
        <v>9</v>
      </c>
      <c r="E646" s="1">
        <v>1</v>
      </c>
      <c r="F646" s="1" t="s">
        <v>572</v>
      </c>
      <c r="G646" s="2">
        <v>70.4662</v>
      </c>
      <c r="H646" s="6">
        <f>1+_xlfn.COUNTIFS(A:A,A646,O:O,"&lt;"&amp;O646)</f>
        <v>1</v>
      </c>
      <c r="I646" s="2">
        <f>_xlfn.AVERAGEIF(A:A,A646,G:G)</f>
        <v>50.98545897435898</v>
      </c>
      <c r="J646" s="2">
        <f t="shared" si="88"/>
        <v>19.480741025641024</v>
      </c>
      <c r="K646" s="2">
        <f t="shared" si="89"/>
        <v>109.48074102564102</v>
      </c>
      <c r="L646" s="2">
        <f t="shared" si="90"/>
        <v>712.5459929287965</v>
      </c>
      <c r="M646" s="2">
        <f>SUMIF(A:A,A646,L:L)</f>
        <v>3703.5978773362162</v>
      </c>
      <c r="N646" s="3">
        <f t="shared" si="91"/>
        <v>0.19239291535648292</v>
      </c>
      <c r="O646" s="7">
        <f t="shared" si="92"/>
        <v>5.197696589539745</v>
      </c>
      <c r="P646" s="3">
        <f t="shared" si="93"/>
        <v>0.19239291535648292</v>
      </c>
      <c r="Q646" s="3">
        <f>IF(ISNUMBER(P646),SUMIF(A:A,A646,P:P),"")</f>
        <v>0.858268404679045</v>
      </c>
      <c r="R646" s="3">
        <f t="shared" si="94"/>
        <v>0.22416404274887586</v>
      </c>
      <c r="S646" s="8">
        <f t="shared" si="95"/>
        <v>4.461018759909989</v>
      </c>
    </row>
    <row r="647" spans="1:19" ht="15">
      <c r="A647" s="1">
        <v>51</v>
      </c>
      <c r="B647" s="5">
        <v>0.7013888888888888</v>
      </c>
      <c r="C647" s="1" t="s">
        <v>482</v>
      </c>
      <c r="D647" s="1">
        <v>9</v>
      </c>
      <c r="E647" s="1">
        <v>5</v>
      </c>
      <c r="F647" s="1" t="s">
        <v>575</v>
      </c>
      <c r="G647" s="2">
        <v>68.3903333333333</v>
      </c>
      <c r="H647" s="6">
        <f>1+_xlfn.COUNTIFS(A:A,A647,O:O,"&lt;"&amp;O647)</f>
        <v>2</v>
      </c>
      <c r="I647" s="2">
        <f>_xlfn.AVERAGEIF(A:A,A647,G:G)</f>
        <v>50.98545897435898</v>
      </c>
      <c r="J647" s="2">
        <f t="shared" si="88"/>
        <v>17.404874358974325</v>
      </c>
      <c r="K647" s="2">
        <f t="shared" si="89"/>
        <v>107.40487435897433</v>
      </c>
      <c r="L647" s="2">
        <f t="shared" si="90"/>
        <v>629.1014060164642</v>
      </c>
      <c r="M647" s="2">
        <f>SUMIF(A:A,A647,L:L)</f>
        <v>3703.5978773362162</v>
      </c>
      <c r="N647" s="3">
        <f t="shared" si="91"/>
        <v>0.1698622331182835</v>
      </c>
      <c r="O647" s="7">
        <f t="shared" si="92"/>
        <v>5.8871238276000435</v>
      </c>
      <c r="P647" s="3">
        <f t="shared" si="93"/>
        <v>0.1698622331182835</v>
      </c>
      <c r="Q647" s="3">
        <f>IF(ISNUMBER(P647),SUMIF(A:A,A647,P:P),"")</f>
        <v>0.858268404679045</v>
      </c>
      <c r="R647" s="3">
        <f t="shared" si="94"/>
        <v>0.1979127184366114</v>
      </c>
      <c r="S647" s="8">
        <f t="shared" si="95"/>
        <v>5.052732375662282</v>
      </c>
    </row>
    <row r="648" spans="1:19" ht="15">
      <c r="A648" s="1">
        <v>51</v>
      </c>
      <c r="B648" s="5">
        <v>0.7013888888888888</v>
      </c>
      <c r="C648" s="1" t="s">
        <v>482</v>
      </c>
      <c r="D648" s="1">
        <v>9</v>
      </c>
      <c r="E648" s="1">
        <v>8</v>
      </c>
      <c r="F648" s="1" t="s">
        <v>577</v>
      </c>
      <c r="G648" s="2">
        <v>62.2971333333333</v>
      </c>
      <c r="H648" s="6">
        <f>1+_xlfn.COUNTIFS(A:A,A648,O:O,"&lt;"&amp;O648)</f>
        <v>3</v>
      </c>
      <c r="I648" s="2">
        <f>_xlfn.AVERAGEIF(A:A,A648,G:G)</f>
        <v>50.98545897435898</v>
      </c>
      <c r="J648" s="2">
        <f t="shared" si="88"/>
        <v>11.311674358974322</v>
      </c>
      <c r="K648" s="2">
        <f t="shared" si="89"/>
        <v>101.31167435897433</v>
      </c>
      <c r="L648" s="2">
        <f t="shared" si="90"/>
        <v>436.46162733873416</v>
      </c>
      <c r="M648" s="2">
        <f>SUMIF(A:A,A648,L:L)</f>
        <v>3703.5978773362162</v>
      </c>
      <c r="N648" s="3">
        <f t="shared" si="91"/>
        <v>0.11784800666660274</v>
      </c>
      <c r="O648" s="7">
        <f t="shared" si="92"/>
        <v>8.485506274442507</v>
      </c>
      <c r="P648" s="3">
        <f t="shared" si="93"/>
        <v>0.11784800666660274</v>
      </c>
      <c r="Q648" s="3">
        <f>IF(ISNUMBER(P648),SUMIF(A:A,A648,P:P),"")</f>
        <v>0.858268404679045</v>
      </c>
      <c r="R648" s="3">
        <f t="shared" si="94"/>
        <v>0.13730903529027466</v>
      </c>
      <c r="S648" s="8">
        <f t="shared" si="95"/>
        <v>7.282841933059799</v>
      </c>
    </row>
    <row r="649" spans="1:19" ht="15">
      <c r="A649" s="1">
        <v>51</v>
      </c>
      <c r="B649" s="5">
        <v>0.7013888888888888</v>
      </c>
      <c r="C649" s="1" t="s">
        <v>482</v>
      </c>
      <c r="D649" s="1">
        <v>9</v>
      </c>
      <c r="E649" s="1">
        <v>13</v>
      </c>
      <c r="F649" s="1" t="s">
        <v>581</v>
      </c>
      <c r="G649" s="2">
        <v>60.380766666666595</v>
      </c>
      <c r="H649" s="6">
        <f>1+_xlfn.COUNTIFS(A:A,A649,O:O,"&lt;"&amp;O649)</f>
        <v>4</v>
      </c>
      <c r="I649" s="2">
        <f>_xlfn.AVERAGEIF(A:A,A649,G:G)</f>
        <v>50.98545897435898</v>
      </c>
      <c r="J649" s="2">
        <f t="shared" si="88"/>
        <v>9.395307692307618</v>
      </c>
      <c r="K649" s="2">
        <f t="shared" si="89"/>
        <v>99.39530769230763</v>
      </c>
      <c r="L649" s="2">
        <f t="shared" si="90"/>
        <v>389.0541206353721</v>
      </c>
      <c r="M649" s="2">
        <f>SUMIF(A:A,A649,L:L)</f>
        <v>3703.5978773362162</v>
      </c>
      <c r="N649" s="3">
        <f t="shared" si="91"/>
        <v>0.10504761410955236</v>
      </c>
      <c r="O649" s="7">
        <f t="shared" si="92"/>
        <v>9.51949274123558</v>
      </c>
      <c r="P649" s="3">
        <f t="shared" si="93"/>
        <v>0.10504761410955236</v>
      </c>
      <c r="Q649" s="3">
        <f>IF(ISNUMBER(P649),SUMIF(A:A,A649,P:P),"")</f>
        <v>0.858268404679045</v>
      </c>
      <c r="R649" s="3">
        <f t="shared" si="94"/>
        <v>0.1223948283973422</v>
      </c>
      <c r="S649" s="8">
        <f t="shared" si="95"/>
        <v>8.17027984837401</v>
      </c>
    </row>
    <row r="650" spans="1:19" ht="15">
      <c r="A650" s="1">
        <v>51</v>
      </c>
      <c r="B650" s="5">
        <v>0.7013888888888888</v>
      </c>
      <c r="C650" s="1" t="s">
        <v>482</v>
      </c>
      <c r="D650" s="1">
        <v>9</v>
      </c>
      <c r="E650" s="1">
        <v>3</v>
      </c>
      <c r="F650" s="1" t="s">
        <v>574</v>
      </c>
      <c r="G650" s="2">
        <v>58.7803</v>
      </c>
      <c r="H650" s="6">
        <f>1+_xlfn.COUNTIFS(A:A,A650,O:O,"&lt;"&amp;O650)</f>
        <v>5</v>
      </c>
      <c r="I650" s="2">
        <f>_xlfn.AVERAGEIF(A:A,A650,G:G)</f>
        <v>50.98545897435898</v>
      </c>
      <c r="J650" s="2">
        <f t="shared" si="88"/>
        <v>7.79484102564102</v>
      </c>
      <c r="K650" s="2">
        <f t="shared" si="89"/>
        <v>97.79484102564102</v>
      </c>
      <c r="L650" s="2">
        <f t="shared" si="90"/>
        <v>353.4317726723091</v>
      </c>
      <c r="M650" s="2">
        <f>SUMIF(A:A,A650,L:L)</f>
        <v>3703.5978773362162</v>
      </c>
      <c r="N650" s="3">
        <f t="shared" si="91"/>
        <v>0.09542930533444201</v>
      </c>
      <c r="O650" s="7">
        <f t="shared" si="92"/>
        <v>10.478961326349333</v>
      </c>
      <c r="P650" s="3">
        <f t="shared" si="93"/>
        <v>0.09542930533444201</v>
      </c>
      <c r="Q650" s="3">
        <f>IF(ISNUMBER(P650),SUMIF(A:A,A650,P:P),"")</f>
        <v>0.858268404679045</v>
      </c>
      <c r="R650" s="3">
        <f t="shared" si="94"/>
        <v>0.11118818403915079</v>
      </c>
      <c r="S650" s="8">
        <f t="shared" si="95"/>
        <v>8.993761420259252</v>
      </c>
    </row>
    <row r="651" spans="1:19" ht="15">
      <c r="A651" s="1">
        <v>51</v>
      </c>
      <c r="B651" s="5">
        <v>0.7013888888888888</v>
      </c>
      <c r="C651" s="1" t="s">
        <v>482</v>
      </c>
      <c r="D651" s="1">
        <v>9</v>
      </c>
      <c r="E651" s="1">
        <v>2</v>
      </c>
      <c r="F651" s="1" t="s">
        <v>573</v>
      </c>
      <c r="G651" s="2">
        <v>53.6622333333333</v>
      </c>
      <c r="H651" s="6">
        <f>1+_xlfn.COUNTIFS(A:A,A651,O:O,"&lt;"&amp;O651)</f>
        <v>6</v>
      </c>
      <c r="I651" s="2">
        <f>_xlfn.AVERAGEIF(A:A,A651,G:G)</f>
        <v>50.98545897435898</v>
      </c>
      <c r="J651" s="2">
        <f t="shared" si="88"/>
        <v>2.6767743589743205</v>
      </c>
      <c r="K651" s="2">
        <f t="shared" si="89"/>
        <v>92.67677435897431</v>
      </c>
      <c r="L651" s="2">
        <f t="shared" si="90"/>
        <v>259.98045667050224</v>
      </c>
      <c r="M651" s="2">
        <f>SUMIF(A:A,A651,L:L)</f>
        <v>3703.5978773362162</v>
      </c>
      <c r="N651" s="3">
        <f t="shared" si="91"/>
        <v>0.07019672904054344</v>
      </c>
      <c r="O651" s="7">
        <f t="shared" si="92"/>
        <v>14.245678020444958</v>
      </c>
      <c r="P651" s="3">
        <f t="shared" si="93"/>
        <v>0.07019672904054344</v>
      </c>
      <c r="Q651" s="3">
        <f>IF(ISNUMBER(P651),SUMIF(A:A,A651,P:P),"")</f>
        <v>0.858268404679045</v>
      </c>
      <c r="R651" s="3">
        <f t="shared" si="94"/>
        <v>0.08178878385578456</v>
      </c>
      <c r="S651" s="8">
        <f t="shared" si="95"/>
        <v>12.22661534817863</v>
      </c>
    </row>
    <row r="652" spans="1:19" ht="15">
      <c r="A652" s="1">
        <v>51</v>
      </c>
      <c r="B652" s="5">
        <v>0.7013888888888888</v>
      </c>
      <c r="C652" s="1" t="s">
        <v>482</v>
      </c>
      <c r="D652" s="1">
        <v>9</v>
      </c>
      <c r="E652" s="1">
        <v>9</v>
      </c>
      <c r="F652" s="1" t="s">
        <v>578</v>
      </c>
      <c r="G652" s="2">
        <v>50.5681</v>
      </c>
      <c r="H652" s="6">
        <f>1+_xlfn.COUNTIFS(A:A,A652,O:O,"&lt;"&amp;O652)</f>
        <v>7</v>
      </c>
      <c r="I652" s="2">
        <f>_xlfn.AVERAGEIF(A:A,A652,G:G)</f>
        <v>50.98545897435898</v>
      </c>
      <c r="J652" s="2">
        <f t="shared" si="88"/>
        <v>-0.41735897435897584</v>
      </c>
      <c r="K652" s="2">
        <f t="shared" si="89"/>
        <v>89.58264102564102</v>
      </c>
      <c r="L652" s="2">
        <f t="shared" si="90"/>
        <v>215.9309026868269</v>
      </c>
      <c r="M652" s="2">
        <f>SUMIF(A:A,A652,L:L)</f>
        <v>3703.5978773362162</v>
      </c>
      <c r="N652" s="3">
        <f t="shared" si="91"/>
        <v>0.058303009624288235</v>
      </c>
      <c r="O652" s="7">
        <f t="shared" si="92"/>
        <v>17.151773235106095</v>
      </c>
      <c r="P652" s="3">
        <f t="shared" si="93"/>
        <v>0.058303009624288235</v>
      </c>
      <c r="Q652" s="3">
        <f>IF(ISNUMBER(P652),SUMIF(A:A,A652,P:P),"")</f>
        <v>0.858268404679045</v>
      </c>
      <c r="R652" s="3">
        <f t="shared" si="94"/>
        <v>0.06793097509641056</v>
      </c>
      <c r="S652" s="8">
        <f t="shared" si="95"/>
        <v>14.720825051911252</v>
      </c>
    </row>
    <row r="653" spans="1:19" ht="15">
      <c r="A653" s="1">
        <v>51</v>
      </c>
      <c r="B653" s="5">
        <v>0.7013888888888888</v>
      </c>
      <c r="C653" s="1" t="s">
        <v>482</v>
      </c>
      <c r="D653" s="1">
        <v>9</v>
      </c>
      <c r="E653" s="1">
        <v>6</v>
      </c>
      <c r="F653" s="1" t="s">
        <v>576</v>
      </c>
      <c r="G653" s="2">
        <v>47.7349</v>
      </c>
      <c r="H653" s="6">
        <f>1+_xlfn.COUNTIFS(A:A,A653,O:O,"&lt;"&amp;O653)</f>
        <v>8</v>
      </c>
      <c r="I653" s="2">
        <f>_xlfn.AVERAGEIF(A:A,A653,G:G)</f>
        <v>50.98545897435898</v>
      </c>
      <c r="J653" s="2">
        <f t="shared" si="88"/>
        <v>-3.250558974358974</v>
      </c>
      <c r="K653" s="2">
        <f t="shared" si="89"/>
        <v>86.74944102564103</v>
      </c>
      <c r="L653" s="2">
        <f t="shared" si="90"/>
        <v>182.17476280504633</v>
      </c>
      <c r="M653" s="2">
        <f>SUMIF(A:A,A653,L:L)</f>
        <v>3703.5978773362162</v>
      </c>
      <c r="N653" s="3">
        <f t="shared" si="91"/>
        <v>0.04918859142884975</v>
      </c>
      <c r="O653" s="7">
        <f t="shared" si="92"/>
        <v>20.32991738432841</v>
      </c>
      <c r="P653" s="3">
        <f t="shared" si="93"/>
        <v>0.04918859142884975</v>
      </c>
      <c r="Q653" s="3">
        <f>IF(ISNUMBER(P653),SUMIF(A:A,A653,P:P),"")</f>
        <v>0.858268404679045</v>
      </c>
      <c r="R653" s="3">
        <f t="shared" si="94"/>
        <v>0.05731143213554988</v>
      </c>
      <c r="S653" s="8">
        <f t="shared" si="95"/>
        <v>17.448525760704328</v>
      </c>
    </row>
    <row r="654" spans="1:19" ht="15">
      <c r="A654" s="1">
        <v>51</v>
      </c>
      <c r="B654" s="5">
        <v>0.7013888888888888</v>
      </c>
      <c r="C654" s="1" t="s">
        <v>482</v>
      </c>
      <c r="D654" s="1">
        <v>9</v>
      </c>
      <c r="E654" s="1">
        <v>11</v>
      </c>
      <c r="F654" s="1" t="s">
        <v>579</v>
      </c>
      <c r="G654" s="2">
        <v>30.725433333333402</v>
      </c>
      <c r="H654" s="6">
        <f>1+_xlfn.COUNTIFS(A:A,A654,O:O,"&lt;"&amp;O654)</f>
        <v>13</v>
      </c>
      <c r="I654" s="2">
        <f>_xlfn.AVERAGEIF(A:A,A654,G:G)</f>
        <v>50.98545897435898</v>
      </c>
      <c r="J654" s="2">
        <f t="shared" si="88"/>
        <v>-20.260025641025575</v>
      </c>
      <c r="K654" s="2">
        <f t="shared" si="89"/>
        <v>69.73997435897442</v>
      </c>
      <c r="L654" s="2">
        <f t="shared" si="90"/>
        <v>65.6539956324286</v>
      </c>
      <c r="M654" s="2">
        <f>SUMIF(A:A,A654,L:L)</f>
        <v>3703.5978773362162</v>
      </c>
      <c r="N654" s="3">
        <f t="shared" si="91"/>
        <v>0.017727085338878564</v>
      </c>
      <c r="O654" s="7">
        <f t="shared" si="92"/>
        <v>56.41085270835962</v>
      </c>
      <c r="P654" s="3">
        <f t="shared" si="93"/>
      </c>
      <c r="Q654" s="3">
        <f>IF(ISNUMBER(P654),SUMIF(A:A,A654,P:P),"")</f>
      </c>
      <c r="R654" s="3">
        <f t="shared" si="94"/>
      </c>
      <c r="S654" s="8">
        <f t="shared" si="95"/>
      </c>
    </row>
    <row r="655" spans="1:19" ht="15">
      <c r="A655" s="1">
        <v>51</v>
      </c>
      <c r="B655" s="5">
        <v>0.7013888888888888</v>
      </c>
      <c r="C655" s="1" t="s">
        <v>482</v>
      </c>
      <c r="D655" s="1">
        <v>9</v>
      </c>
      <c r="E655" s="1">
        <v>12</v>
      </c>
      <c r="F655" s="1" t="s">
        <v>580</v>
      </c>
      <c r="G655" s="2">
        <v>41.565200000000004</v>
      </c>
      <c r="H655" s="6">
        <f>1+_xlfn.COUNTIFS(A:A,A655,O:O,"&lt;"&amp;O655)</f>
        <v>9</v>
      </c>
      <c r="I655" s="2">
        <f>_xlfn.AVERAGEIF(A:A,A655,G:G)</f>
        <v>50.98545897435898</v>
      </c>
      <c r="J655" s="2">
        <f t="shared" si="88"/>
        <v>-9.420258974358973</v>
      </c>
      <c r="K655" s="2">
        <f t="shared" si="89"/>
        <v>80.57974102564103</v>
      </c>
      <c r="L655" s="2">
        <f t="shared" si="90"/>
        <v>125.81146307506702</v>
      </c>
      <c r="M655" s="2">
        <f>SUMIF(A:A,A655,L:L)</f>
        <v>3703.5978773362162</v>
      </c>
      <c r="N655" s="3">
        <f t="shared" si="91"/>
        <v>0.033970065661004197</v>
      </c>
      <c r="O655" s="7">
        <f t="shared" si="92"/>
        <v>29.437682281195766</v>
      </c>
      <c r="P655" s="3">
        <f t="shared" si="93"/>
      </c>
      <c r="Q655" s="3">
        <f>IF(ISNUMBER(P655),SUMIF(A:A,A655,P:P),"")</f>
      </c>
      <c r="R655" s="3">
        <f t="shared" si="94"/>
      </c>
      <c r="S655" s="8">
        <f t="shared" si="95"/>
      </c>
    </row>
    <row r="656" spans="1:19" ht="15">
      <c r="A656" s="1">
        <v>51</v>
      </c>
      <c r="B656" s="5">
        <v>0.7013888888888888</v>
      </c>
      <c r="C656" s="1" t="s">
        <v>482</v>
      </c>
      <c r="D656" s="1">
        <v>9</v>
      </c>
      <c r="E656" s="1">
        <v>14</v>
      </c>
      <c r="F656" s="1" t="s">
        <v>582</v>
      </c>
      <c r="G656" s="2">
        <v>40.4927</v>
      </c>
      <c r="H656" s="6">
        <f>1+_xlfn.COUNTIFS(A:A,A656,O:O,"&lt;"&amp;O656)</f>
        <v>11</v>
      </c>
      <c r="I656" s="2">
        <f>_xlfn.AVERAGEIF(A:A,A656,G:G)</f>
        <v>50.98545897435898</v>
      </c>
      <c r="J656" s="2">
        <f t="shared" si="88"/>
        <v>-10.492758974358978</v>
      </c>
      <c r="K656" s="2">
        <f t="shared" si="89"/>
        <v>79.50724102564102</v>
      </c>
      <c r="L656" s="2">
        <f t="shared" si="90"/>
        <v>117.97048446659007</v>
      </c>
      <c r="M656" s="2">
        <f>SUMIF(A:A,A656,L:L)</f>
        <v>3703.5978773362162</v>
      </c>
      <c r="N656" s="3">
        <f t="shared" si="91"/>
        <v>0.03185294094385847</v>
      </c>
      <c r="O656" s="7">
        <f t="shared" si="92"/>
        <v>31.394275390850808</v>
      </c>
      <c r="P656" s="3">
        <f t="shared" si="93"/>
      </c>
      <c r="Q656" s="3">
        <f>IF(ISNUMBER(P656),SUMIF(A:A,A656,P:P),"")</f>
      </c>
      <c r="R656" s="3">
        <f t="shared" si="94"/>
      </c>
      <c r="S656" s="8">
        <f t="shared" si="95"/>
      </c>
    </row>
    <row r="657" spans="1:19" ht="15">
      <c r="A657" s="1">
        <v>51</v>
      </c>
      <c r="B657" s="5">
        <v>0.7013888888888888</v>
      </c>
      <c r="C657" s="1" t="s">
        <v>482</v>
      </c>
      <c r="D657" s="1">
        <v>9</v>
      </c>
      <c r="E657" s="1">
        <v>15</v>
      </c>
      <c r="F657" s="1" t="s">
        <v>583</v>
      </c>
      <c r="G657" s="2">
        <v>40.7648</v>
      </c>
      <c r="H657" s="6">
        <f>1+_xlfn.COUNTIFS(A:A,A657,O:O,"&lt;"&amp;O657)</f>
        <v>10</v>
      </c>
      <c r="I657" s="2">
        <f>_xlfn.AVERAGEIF(A:A,A657,G:G)</f>
        <v>50.98545897435898</v>
      </c>
      <c r="J657" s="2">
        <f t="shared" si="88"/>
        <v>-10.220658974358976</v>
      </c>
      <c r="K657" s="2">
        <f t="shared" si="89"/>
        <v>79.77934102564103</v>
      </c>
      <c r="L657" s="2">
        <f t="shared" si="90"/>
        <v>119.91227832928539</v>
      </c>
      <c r="M657" s="2">
        <f>SUMIF(A:A,A657,L:L)</f>
        <v>3703.5978773362162</v>
      </c>
      <c r="N657" s="3">
        <f t="shared" si="91"/>
        <v>0.03237724026765329</v>
      </c>
      <c r="O657" s="7">
        <f t="shared" si="92"/>
        <v>30.885893662748554</v>
      </c>
      <c r="P657" s="3">
        <f t="shared" si="93"/>
      </c>
      <c r="Q657" s="3">
        <f>IF(ISNUMBER(P657),SUMIF(A:A,A657,P:P),"")</f>
      </c>
      <c r="R657" s="3">
        <f t="shared" si="94"/>
      </c>
      <c r="S657" s="8">
        <f t="shared" si="95"/>
      </c>
    </row>
    <row r="658" spans="1:19" ht="15">
      <c r="A658" s="1">
        <v>51</v>
      </c>
      <c r="B658" s="5">
        <v>0.7013888888888888</v>
      </c>
      <c r="C658" s="1" t="s">
        <v>482</v>
      </c>
      <c r="D658" s="1">
        <v>9</v>
      </c>
      <c r="E658" s="1">
        <v>16</v>
      </c>
      <c r="F658" s="1" t="s">
        <v>584</v>
      </c>
      <c r="G658" s="2">
        <v>36.9828666666667</v>
      </c>
      <c r="H658" s="6">
        <f>1+_xlfn.COUNTIFS(A:A,A658,O:O,"&lt;"&amp;O658)</f>
        <v>12</v>
      </c>
      <c r="I658" s="2">
        <f>_xlfn.AVERAGEIF(A:A,A658,G:G)</f>
        <v>50.98545897435898</v>
      </c>
      <c r="J658" s="2">
        <f t="shared" si="88"/>
        <v>-14.002592307692275</v>
      </c>
      <c r="K658" s="2">
        <f t="shared" si="89"/>
        <v>75.99740769230772</v>
      </c>
      <c r="L658" s="2">
        <f t="shared" si="90"/>
        <v>95.56861407879313</v>
      </c>
      <c r="M658" s="2">
        <f>SUMIF(A:A,A658,L:L)</f>
        <v>3703.5978773362162</v>
      </c>
      <c r="N658" s="3">
        <f t="shared" si="91"/>
        <v>0.0258042631095604</v>
      </c>
      <c r="O658" s="7">
        <f t="shared" si="92"/>
        <v>38.75328645325675</v>
      </c>
      <c r="P658" s="3">
        <f t="shared" si="93"/>
      </c>
      <c r="Q658" s="3">
        <f>IF(ISNUMBER(P658),SUMIF(A:A,A658,P:P),"")</f>
      </c>
      <c r="R658" s="3">
        <f t="shared" si="94"/>
      </c>
      <c r="S658" s="8">
        <f t="shared" si="95"/>
      </c>
    </row>
    <row r="659" spans="1:19" ht="15">
      <c r="A659" s="1">
        <v>15</v>
      </c>
      <c r="B659" s="5">
        <v>0.7041666666666666</v>
      </c>
      <c r="C659" s="1" t="s">
        <v>136</v>
      </c>
      <c r="D659" s="1">
        <v>5</v>
      </c>
      <c r="E659" s="1">
        <v>5</v>
      </c>
      <c r="F659" s="1" t="s">
        <v>167</v>
      </c>
      <c r="G659" s="2">
        <v>68.7142333333333</v>
      </c>
      <c r="H659" s="6">
        <f>1+_xlfn.COUNTIFS(A:A,A659,O:O,"&lt;"&amp;O659)</f>
        <v>1</v>
      </c>
      <c r="I659" s="2">
        <f>_xlfn.AVERAGEIF(A:A,A659,G:G)</f>
        <v>50.1223727272727</v>
      </c>
      <c r="J659" s="2">
        <f t="shared" si="88"/>
        <v>18.5918606060606</v>
      </c>
      <c r="K659" s="2">
        <f t="shared" si="89"/>
        <v>108.5918606060606</v>
      </c>
      <c r="L659" s="2">
        <f t="shared" si="90"/>
        <v>675.5395036948215</v>
      </c>
      <c r="M659" s="2">
        <f>SUMIF(A:A,A659,L:L)</f>
        <v>3405.0430296089103</v>
      </c>
      <c r="N659" s="3">
        <f t="shared" si="91"/>
        <v>0.19839382287407137</v>
      </c>
      <c r="O659" s="7">
        <f t="shared" si="92"/>
        <v>5.040479514499505</v>
      </c>
      <c r="P659" s="3">
        <f t="shared" si="93"/>
        <v>0.19839382287407137</v>
      </c>
      <c r="Q659" s="3">
        <f>IF(ISNUMBER(P659),SUMIF(A:A,A659,P:P),"")</f>
        <v>0.9015685686879391</v>
      </c>
      <c r="R659" s="3">
        <f t="shared" si="94"/>
        <v>0.22005405885300072</v>
      </c>
      <c r="S659" s="8">
        <f t="shared" si="95"/>
        <v>4.544337901388197</v>
      </c>
    </row>
    <row r="660" spans="1:19" ht="15">
      <c r="A660" s="1">
        <v>15</v>
      </c>
      <c r="B660" s="5">
        <v>0.7041666666666666</v>
      </c>
      <c r="C660" s="1" t="s">
        <v>136</v>
      </c>
      <c r="D660" s="1">
        <v>5</v>
      </c>
      <c r="E660" s="1">
        <v>1</v>
      </c>
      <c r="F660" s="1" t="s">
        <v>163</v>
      </c>
      <c r="G660" s="2">
        <v>67.9152666666666</v>
      </c>
      <c r="H660" s="6">
        <f>1+_xlfn.COUNTIFS(A:A,A660,O:O,"&lt;"&amp;O660)</f>
        <v>2</v>
      </c>
      <c r="I660" s="2">
        <f>_xlfn.AVERAGEIF(A:A,A660,G:G)</f>
        <v>50.1223727272727</v>
      </c>
      <c r="J660" s="2">
        <f t="shared" si="88"/>
        <v>17.7928939393939</v>
      </c>
      <c r="K660" s="2">
        <f t="shared" si="89"/>
        <v>107.7928939393939</v>
      </c>
      <c r="L660" s="2">
        <f t="shared" si="90"/>
        <v>643.9194472452435</v>
      </c>
      <c r="M660" s="2">
        <f>SUMIF(A:A,A660,L:L)</f>
        <v>3405.0430296089103</v>
      </c>
      <c r="N660" s="3">
        <f t="shared" si="91"/>
        <v>0.18910758003525188</v>
      </c>
      <c r="O660" s="7">
        <f t="shared" si="92"/>
        <v>5.287995329502858</v>
      </c>
      <c r="P660" s="3">
        <f t="shared" si="93"/>
        <v>0.18910758003525188</v>
      </c>
      <c r="Q660" s="3">
        <f>IF(ISNUMBER(P660),SUMIF(A:A,A660,P:P),"")</f>
        <v>0.9015685686879391</v>
      </c>
      <c r="R660" s="3">
        <f t="shared" si="94"/>
        <v>0.20975396281889225</v>
      </c>
      <c r="S660" s="8">
        <f t="shared" si="95"/>
        <v>4.7674903804483995</v>
      </c>
    </row>
    <row r="661" spans="1:19" ht="15">
      <c r="A661" s="1">
        <v>15</v>
      </c>
      <c r="B661" s="5">
        <v>0.7041666666666666</v>
      </c>
      <c r="C661" s="1" t="s">
        <v>136</v>
      </c>
      <c r="D661" s="1">
        <v>5</v>
      </c>
      <c r="E661" s="1">
        <v>8</v>
      </c>
      <c r="F661" s="1" t="s">
        <v>170</v>
      </c>
      <c r="G661" s="2">
        <v>65.35633333333331</v>
      </c>
      <c r="H661" s="6">
        <f>1+_xlfn.COUNTIFS(A:A,A661,O:O,"&lt;"&amp;O661)</f>
        <v>3</v>
      </c>
      <c r="I661" s="2">
        <f>_xlfn.AVERAGEIF(A:A,A661,G:G)</f>
        <v>50.1223727272727</v>
      </c>
      <c r="J661" s="2">
        <f aca="true" t="shared" si="96" ref="J661:J718">G661-I661</f>
        <v>15.233960606060613</v>
      </c>
      <c r="K661" s="2">
        <f aca="true" t="shared" si="97" ref="K661:K718">90+J661</f>
        <v>105.2339606060606</v>
      </c>
      <c r="L661" s="2">
        <f aca="true" t="shared" si="98" ref="L661:L718">EXP(0.06*K661)</f>
        <v>552.2703198953416</v>
      </c>
      <c r="M661" s="2">
        <f>SUMIF(A:A,A661,L:L)</f>
        <v>3405.0430296089103</v>
      </c>
      <c r="N661" s="3">
        <f aca="true" t="shared" si="99" ref="N661:N718">L661/M661</f>
        <v>0.16219187689935688</v>
      </c>
      <c r="O661" s="7">
        <f aca="true" t="shared" si="100" ref="O661:O718">1/N661</f>
        <v>6.165536888265488</v>
      </c>
      <c r="P661" s="3">
        <f aca="true" t="shared" si="101" ref="P661:P718">IF(O661&gt;21,"",N661)</f>
        <v>0.16219187689935688</v>
      </c>
      <c r="Q661" s="3">
        <f>IF(ISNUMBER(P661),SUMIF(A:A,A661,P:P),"")</f>
        <v>0.9015685686879391</v>
      </c>
      <c r="R661" s="3">
        <f aca="true" t="shared" si="102" ref="R661:R718">_xlfn.IFERROR(P661*(1/Q661),"")</f>
        <v>0.1798996576992432</v>
      </c>
      <c r="S661" s="8">
        <f aca="true" t="shared" si="103" ref="S661:S718">_xlfn.IFERROR(1/R661,"")</f>
        <v>5.558654267546206</v>
      </c>
    </row>
    <row r="662" spans="1:19" ht="15">
      <c r="A662" s="1">
        <v>15</v>
      </c>
      <c r="B662" s="5">
        <v>0.7041666666666666</v>
      </c>
      <c r="C662" s="1" t="s">
        <v>136</v>
      </c>
      <c r="D662" s="1">
        <v>5</v>
      </c>
      <c r="E662" s="1">
        <v>2</v>
      </c>
      <c r="F662" s="1" t="s">
        <v>164</v>
      </c>
      <c r="G662" s="2">
        <v>61.929899999999904</v>
      </c>
      <c r="H662" s="6">
        <f>1+_xlfn.COUNTIFS(A:A,A662,O:O,"&lt;"&amp;O662)</f>
        <v>4</v>
      </c>
      <c r="I662" s="2">
        <f>_xlfn.AVERAGEIF(A:A,A662,G:G)</f>
        <v>50.1223727272727</v>
      </c>
      <c r="J662" s="2">
        <f t="shared" si="96"/>
        <v>11.807527272727206</v>
      </c>
      <c r="K662" s="2">
        <f t="shared" si="97"/>
        <v>101.80752727272721</v>
      </c>
      <c r="L662" s="2">
        <f t="shared" si="98"/>
        <v>449.6419666262599</v>
      </c>
      <c r="M662" s="2">
        <f>SUMIF(A:A,A662,L:L)</f>
        <v>3405.0430296089103</v>
      </c>
      <c r="N662" s="3">
        <f t="shared" si="99"/>
        <v>0.13205177224380157</v>
      </c>
      <c r="O662" s="7">
        <f t="shared" si="100"/>
        <v>7.57278742275221</v>
      </c>
      <c r="P662" s="3">
        <f t="shared" si="101"/>
        <v>0.13205177224380157</v>
      </c>
      <c r="Q662" s="3">
        <f>IF(ISNUMBER(P662),SUMIF(A:A,A662,P:P),"")</f>
        <v>0.9015685686879391</v>
      </c>
      <c r="R662" s="3">
        <f t="shared" si="102"/>
        <v>0.14646891742907334</v>
      </c>
      <c r="S662" s="8">
        <f t="shared" si="103"/>
        <v>6.827387117708737</v>
      </c>
    </row>
    <row r="663" spans="1:19" ht="15">
      <c r="A663" s="1">
        <v>15</v>
      </c>
      <c r="B663" s="5">
        <v>0.7041666666666666</v>
      </c>
      <c r="C663" s="1" t="s">
        <v>136</v>
      </c>
      <c r="D663" s="1">
        <v>5</v>
      </c>
      <c r="E663" s="1">
        <v>6</v>
      </c>
      <c r="F663" s="1" t="s">
        <v>168</v>
      </c>
      <c r="G663" s="2">
        <v>55.3997999999999</v>
      </c>
      <c r="H663" s="6">
        <f>1+_xlfn.COUNTIFS(A:A,A663,O:O,"&lt;"&amp;O663)</f>
        <v>5</v>
      </c>
      <c r="I663" s="2">
        <f>_xlfn.AVERAGEIF(A:A,A663,G:G)</f>
        <v>50.1223727272727</v>
      </c>
      <c r="J663" s="2">
        <f t="shared" si="96"/>
        <v>5.277427272727202</v>
      </c>
      <c r="K663" s="2">
        <f t="shared" si="97"/>
        <v>95.27742727272721</v>
      </c>
      <c r="L663" s="2">
        <f t="shared" si="98"/>
        <v>303.8838744122294</v>
      </c>
      <c r="M663" s="2">
        <f>SUMIF(A:A,A663,L:L)</f>
        <v>3405.0430296089103</v>
      </c>
      <c r="N663" s="3">
        <f t="shared" si="99"/>
        <v>0.08924523765772566</v>
      </c>
      <c r="O663" s="7">
        <f t="shared" si="100"/>
        <v>11.205079691033053</v>
      </c>
      <c r="P663" s="3">
        <f t="shared" si="101"/>
        <v>0.08924523765772566</v>
      </c>
      <c r="Q663" s="3">
        <f>IF(ISNUMBER(P663),SUMIF(A:A,A663,P:P),"")</f>
        <v>0.9015685686879391</v>
      </c>
      <c r="R663" s="3">
        <f t="shared" si="102"/>
        <v>0.0989888520488298</v>
      </c>
      <c r="S663" s="8">
        <f t="shared" si="103"/>
        <v>10.102147659078964</v>
      </c>
    </row>
    <row r="664" spans="1:19" ht="15">
      <c r="A664" s="1">
        <v>15</v>
      </c>
      <c r="B664" s="5">
        <v>0.7041666666666666</v>
      </c>
      <c r="C664" s="1" t="s">
        <v>136</v>
      </c>
      <c r="D664" s="1">
        <v>5</v>
      </c>
      <c r="E664" s="1">
        <v>11</v>
      </c>
      <c r="F664" s="1" t="s">
        <v>173</v>
      </c>
      <c r="G664" s="2">
        <v>51.3014666666666</v>
      </c>
      <c r="H664" s="6">
        <f>1+_xlfn.COUNTIFS(A:A,A664,O:O,"&lt;"&amp;O664)</f>
        <v>6</v>
      </c>
      <c r="I664" s="2">
        <f>_xlfn.AVERAGEIF(A:A,A664,G:G)</f>
        <v>50.1223727272727</v>
      </c>
      <c r="J664" s="2">
        <f t="shared" si="96"/>
        <v>1.1790939393939013</v>
      </c>
      <c r="K664" s="2">
        <f t="shared" si="97"/>
        <v>91.17909393939391</v>
      </c>
      <c r="L664" s="2">
        <f t="shared" si="98"/>
        <v>237.6373177430125</v>
      </c>
      <c r="M664" s="2">
        <f>SUMIF(A:A,A664,L:L)</f>
        <v>3405.0430296089103</v>
      </c>
      <c r="N664" s="3">
        <f t="shared" si="99"/>
        <v>0.0697898134257371</v>
      </c>
      <c r="O664" s="7">
        <f t="shared" si="100"/>
        <v>14.32873869284797</v>
      </c>
      <c r="P664" s="3">
        <f t="shared" si="101"/>
        <v>0.0697898134257371</v>
      </c>
      <c r="Q664" s="3">
        <f>IF(ISNUMBER(P664),SUMIF(A:A,A664,P:P),"")</f>
        <v>0.9015685686879391</v>
      </c>
      <c r="R664" s="3">
        <f t="shared" si="102"/>
        <v>0.07740932398220454</v>
      </c>
      <c r="S664" s="8">
        <f t="shared" si="103"/>
        <v>12.918340434414436</v>
      </c>
    </row>
    <row r="665" spans="1:19" ht="15">
      <c r="A665" s="1">
        <v>15</v>
      </c>
      <c r="B665" s="5">
        <v>0.7041666666666666</v>
      </c>
      <c r="C665" s="1" t="s">
        <v>136</v>
      </c>
      <c r="D665" s="1">
        <v>5</v>
      </c>
      <c r="E665" s="1">
        <v>3</v>
      </c>
      <c r="F665" s="1" t="s">
        <v>165</v>
      </c>
      <c r="G665" s="2">
        <v>49</v>
      </c>
      <c r="H665" s="6">
        <f>1+_xlfn.COUNTIFS(A:A,A665,O:O,"&lt;"&amp;O665)</f>
        <v>7</v>
      </c>
      <c r="I665" s="2">
        <f>_xlfn.AVERAGEIF(A:A,A665,G:G)</f>
        <v>50.1223727272727</v>
      </c>
      <c r="J665" s="2">
        <f t="shared" si="96"/>
        <v>-1.1223727272726975</v>
      </c>
      <c r="K665" s="2">
        <f t="shared" si="97"/>
        <v>88.8776272727273</v>
      </c>
      <c r="L665" s="2">
        <f t="shared" si="98"/>
        <v>206.98734090844093</v>
      </c>
      <c r="M665" s="2">
        <f>SUMIF(A:A,A665,L:L)</f>
        <v>3405.0430296089103</v>
      </c>
      <c r="N665" s="3">
        <f t="shared" si="99"/>
        <v>0.06078846555199471</v>
      </c>
      <c r="O665" s="7">
        <f t="shared" si="100"/>
        <v>16.45048926501791</v>
      </c>
      <c r="P665" s="3">
        <f t="shared" si="101"/>
        <v>0.06078846555199471</v>
      </c>
      <c r="Q665" s="3">
        <f>IF(ISNUMBER(P665),SUMIF(A:A,A665,P:P),"")</f>
        <v>0.9015685686879391</v>
      </c>
      <c r="R665" s="3">
        <f t="shared" si="102"/>
        <v>0.06742522716875624</v>
      </c>
      <c r="S665" s="8">
        <f t="shared" si="103"/>
        <v>14.831244060878506</v>
      </c>
    </row>
    <row r="666" spans="1:19" ht="15">
      <c r="A666" s="1">
        <v>15</v>
      </c>
      <c r="B666" s="5">
        <v>0.7041666666666666</v>
      </c>
      <c r="C666" s="1" t="s">
        <v>136</v>
      </c>
      <c r="D666" s="1">
        <v>5</v>
      </c>
      <c r="E666" s="1">
        <v>4</v>
      </c>
      <c r="F666" s="1" t="s">
        <v>166</v>
      </c>
      <c r="G666" s="2">
        <v>38.5192666666667</v>
      </c>
      <c r="H666" s="6">
        <f>1+_xlfn.COUNTIFS(A:A,A666,O:O,"&lt;"&amp;O666)</f>
        <v>8</v>
      </c>
      <c r="I666" s="2">
        <f>_xlfn.AVERAGEIF(A:A,A666,G:G)</f>
        <v>50.1223727272727</v>
      </c>
      <c r="J666" s="2">
        <f t="shared" si="96"/>
        <v>-11.603106060605995</v>
      </c>
      <c r="K666" s="2">
        <f t="shared" si="97"/>
        <v>78.396893939394</v>
      </c>
      <c r="L666" s="2">
        <f t="shared" si="98"/>
        <v>110.36727153047336</v>
      </c>
      <c r="M666" s="2">
        <f>SUMIF(A:A,A666,L:L)</f>
        <v>3405.0430296089103</v>
      </c>
      <c r="N666" s="3">
        <f t="shared" si="99"/>
        <v>0.03241288599608379</v>
      </c>
      <c r="O666" s="7">
        <f t="shared" si="100"/>
        <v>30.851927227980337</v>
      </c>
      <c r="P666" s="3">
        <f t="shared" si="101"/>
      </c>
      <c r="Q666" s="3">
        <f>IF(ISNUMBER(P666),SUMIF(A:A,A666,P:P),"")</f>
      </c>
      <c r="R666" s="3">
        <f t="shared" si="102"/>
      </c>
      <c r="S666" s="8">
        <f t="shared" si="103"/>
      </c>
    </row>
    <row r="667" spans="1:19" ht="15">
      <c r="A667" s="1">
        <v>15</v>
      </c>
      <c r="B667" s="5">
        <v>0.7041666666666666</v>
      </c>
      <c r="C667" s="1" t="s">
        <v>136</v>
      </c>
      <c r="D667" s="1">
        <v>5</v>
      </c>
      <c r="E667" s="1">
        <v>7</v>
      </c>
      <c r="F667" s="1" t="s">
        <v>169</v>
      </c>
      <c r="G667" s="2">
        <v>22.586666666666698</v>
      </c>
      <c r="H667" s="6">
        <f>1+_xlfn.COUNTIFS(A:A,A667,O:O,"&lt;"&amp;O667)</f>
        <v>11</v>
      </c>
      <c r="I667" s="2">
        <f>_xlfn.AVERAGEIF(A:A,A667,G:G)</f>
        <v>50.1223727272727</v>
      </c>
      <c r="J667" s="2">
        <f t="shared" si="96"/>
        <v>-27.535706060606</v>
      </c>
      <c r="K667" s="2">
        <f t="shared" si="97"/>
        <v>62.464293939394</v>
      </c>
      <c r="L667" s="2">
        <f t="shared" si="98"/>
        <v>42.43008389053224</v>
      </c>
      <c r="M667" s="2">
        <f>SUMIF(A:A,A667,L:L)</f>
        <v>3405.0430296089103</v>
      </c>
      <c r="N667" s="3">
        <f t="shared" si="99"/>
        <v>0.012460953803396015</v>
      </c>
      <c r="O667" s="7">
        <f t="shared" si="100"/>
        <v>80.25067870225692</v>
      </c>
      <c r="P667" s="3">
        <f t="shared" si="101"/>
      </c>
      <c r="Q667" s="3">
        <f>IF(ISNUMBER(P667),SUMIF(A:A,A667,P:P),"")</f>
      </c>
      <c r="R667" s="3">
        <f t="shared" si="102"/>
      </c>
      <c r="S667" s="8">
        <f t="shared" si="103"/>
      </c>
    </row>
    <row r="668" spans="1:19" ht="15">
      <c r="A668" s="1">
        <v>15</v>
      </c>
      <c r="B668" s="5">
        <v>0.7041666666666666</v>
      </c>
      <c r="C668" s="1" t="s">
        <v>136</v>
      </c>
      <c r="D668" s="1">
        <v>5</v>
      </c>
      <c r="E668" s="1">
        <v>9</v>
      </c>
      <c r="F668" s="1" t="s">
        <v>171</v>
      </c>
      <c r="G668" s="2">
        <v>34.393833333333305</v>
      </c>
      <c r="H668" s="6">
        <f>1+_xlfn.COUNTIFS(A:A,A668,O:O,"&lt;"&amp;O668)</f>
        <v>10</v>
      </c>
      <c r="I668" s="2">
        <f>_xlfn.AVERAGEIF(A:A,A668,G:G)</f>
        <v>50.1223727272727</v>
      </c>
      <c r="J668" s="2">
        <f t="shared" si="96"/>
        <v>-15.728539393939393</v>
      </c>
      <c r="K668" s="2">
        <f t="shared" si="97"/>
        <v>74.2714606060606</v>
      </c>
      <c r="L668" s="2">
        <f t="shared" si="98"/>
        <v>86.16703124577903</v>
      </c>
      <c r="M668" s="2">
        <f>SUMIF(A:A,A668,L:L)</f>
        <v>3405.0430296089103</v>
      </c>
      <c r="N668" s="3">
        <f t="shared" si="99"/>
        <v>0.025305709941549792</v>
      </c>
      <c r="O668" s="7">
        <f t="shared" si="100"/>
        <v>39.51677318319714</v>
      </c>
      <c r="P668" s="3">
        <f t="shared" si="101"/>
      </c>
      <c r="Q668" s="3">
        <f>IF(ISNUMBER(P668),SUMIF(A:A,A668,P:P),"")</f>
      </c>
      <c r="R668" s="3">
        <f t="shared" si="102"/>
      </c>
      <c r="S668" s="8">
        <f t="shared" si="103"/>
      </c>
    </row>
    <row r="669" spans="1:19" ht="15">
      <c r="A669" s="1">
        <v>15</v>
      </c>
      <c r="B669" s="5">
        <v>0.7041666666666666</v>
      </c>
      <c r="C669" s="1" t="s">
        <v>136</v>
      </c>
      <c r="D669" s="1">
        <v>5</v>
      </c>
      <c r="E669" s="1">
        <v>10</v>
      </c>
      <c r="F669" s="1" t="s">
        <v>172</v>
      </c>
      <c r="G669" s="2">
        <v>36.2293333333333</v>
      </c>
      <c r="H669" s="6">
        <f>1+_xlfn.COUNTIFS(A:A,A669,O:O,"&lt;"&amp;O669)</f>
        <v>9</v>
      </c>
      <c r="I669" s="2">
        <f>_xlfn.AVERAGEIF(A:A,A669,G:G)</f>
        <v>50.1223727272727</v>
      </c>
      <c r="J669" s="2">
        <f t="shared" si="96"/>
        <v>-13.893039393939397</v>
      </c>
      <c r="K669" s="2">
        <f t="shared" si="97"/>
        <v>76.1069606060606</v>
      </c>
      <c r="L669" s="2">
        <f t="shared" si="98"/>
        <v>96.1988724167764</v>
      </c>
      <c r="M669" s="2">
        <f>SUMIF(A:A,A669,L:L)</f>
        <v>3405.0430296089103</v>
      </c>
      <c r="N669" s="3">
        <f t="shared" si="99"/>
        <v>0.028251881571031253</v>
      </c>
      <c r="O669" s="7">
        <f t="shared" si="100"/>
        <v>35.39587257173604</v>
      </c>
      <c r="P669" s="3">
        <f t="shared" si="101"/>
      </c>
      <c r="Q669" s="3">
        <f>IF(ISNUMBER(P669),SUMIF(A:A,A669,P:P),"")</f>
      </c>
      <c r="R669" s="3">
        <f t="shared" si="102"/>
      </c>
      <c r="S669" s="8">
        <f t="shared" si="103"/>
      </c>
    </row>
    <row r="670" spans="1:19" ht="15">
      <c r="A670" s="1">
        <v>5</v>
      </c>
      <c r="B670" s="5">
        <v>0.7090277777777777</v>
      </c>
      <c r="C670" s="1" t="s">
        <v>21</v>
      </c>
      <c r="D670" s="1">
        <v>6</v>
      </c>
      <c r="E670" s="1">
        <v>1</v>
      </c>
      <c r="F670" s="1" t="s">
        <v>57</v>
      </c>
      <c r="G670" s="2">
        <v>69.783</v>
      </c>
      <c r="H670" s="6">
        <f>1+_xlfn.COUNTIFS(A:A,A670,O:O,"&lt;"&amp;O670)</f>
        <v>1</v>
      </c>
      <c r="I670" s="2">
        <f>_xlfn.AVERAGEIF(A:A,A670,G:G)</f>
        <v>51.828544444444425</v>
      </c>
      <c r="J670" s="2">
        <f t="shared" si="96"/>
        <v>17.954455555555576</v>
      </c>
      <c r="K670" s="2">
        <f t="shared" si="97"/>
        <v>107.95445555555557</v>
      </c>
      <c r="L670" s="2">
        <f t="shared" si="98"/>
        <v>650.1917590686115</v>
      </c>
      <c r="M670" s="2">
        <f>SUMIF(A:A,A670,L:L)</f>
        <v>3382.9821533736767</v>
      </c>
      <c r="N670" s="3">
        <f t="shared" si="99"/>
        <v>0.19219485341363926</v>
      </c>
      <c r="O670" s="7">
        <f t="shared" si="100"/>
        <v>5.203052955053968</v>
      </c>
      <c r="P670" s="3">
        <f t="shared" si="101"/>
        <v>0.19219485341363926</v>
      </c>
      <c r="Q670" s="3">
        <f>IF(ISNUMBER(P670),SUMIF(A:A,A670,P:P),"")</f>
        <v>0.8422412811593357</v>
      </c>
      <c r="R670" s="3">
        <f t="shared" si="102"/>
        <v>0.22819453013403143</v>
      </c>
      <c r="S670" s="8">
        <f t="shared" si="103"/>
        <v>4.382225986804522</v>
      </c>
    </row>
    <row r="671" spans="1:19" ht="15">
      <c r="A671" s="1">
        <v>5</v>
      </c>
      <c r="B671" s="5">
        <v>0.7090277777777777</v>
      </c>
      <c r="C671" s="1" t="s">
        <v>21</v>
      </c>
      <c r="D671" s="1">
        <v>6</v>
      </c>
      <c r="E671" s="1">
        <v>8</v>
      </c>
      <c r="F671" s="1" t="s">
        <v>64</v>
      </c>
      <c r="G671" s="2">
        <v>66.31553333333329</v>
      </c>
      <c r="H671" s="6">
        <f>1+_xlfn.COUNTIFS(A:A,A671,O:O,"&lt;"&amp;O671)</f>
        <v>2</v>
      </c>
      <c r="I671" s="2">
        <f>_xlfn.AVERAGEIF(A:A,A671,G:G)</f>
        <v>51.828544444444425</v>
      </c>
      <c r="J671" s="2">
        <f t="shared" si="96"/>
        <v>14.486988888888867</v>
      </c>
      <c r="K671" s="2">
        <f t="shared" si="97"/>
        <v>104.48698888888887</v>
      </c>
      <c r="L671" s="2">
        <f t="shared" si="98"/>
        <v>528.0649742005369</v>
      </c>
      <c r="M671" s="2">
        <f>SUMIF(A:A,A671,L:L)</f>
        <v>3382.9821533736767</v>
      </c>
      <c r="N671" s="3">
        <f t="shared" si="99"/>
        <v>0.15609451964561044</v>
      </c>
      <c r="O671" s="7">
        <f t="shared" si="100"/>
        <v>6.406374818733882</v>
      </c>
      <c r="P671" s="3">
        <f t="shared" si="101"/>
        <v>0.15609451964561044</v>
      </c>
      <c r="Q671" s="3">
        <f>IF(ISNUMBER(P671),SUMIF(A:A,A671,P:P),"")</f>
        <v>0.8422412811593357</v>
      </c>
      <c r="R671" s="3">
        <f t="shared" si="102"/>
        <v>0.18533230694979483</v>
      </c>
      <c r="S671" s="8">
        <f t="shared" si="103"/>
        <v>5.395713334917332</v>
      </c>
    </row>
    <row r="672" spans="1:19" ht="15">
      <c r="A672" s="1">
        <v>5</v>
      </c>
      <c r="B672" s="5">
        <v>0.7090277777777777</v>
      </c>
      <c r="C672" s="1" t="s">
        <v>21</v>
      </c>
      <c r="D672" s="1">
        <v>6</v>
      </c>
      <c r="E672" s="1">
        <v>2</v>
      </c>
      <c r="F672" s="1" t="s">
        <v>58</v>
      </c>
      <c r="G672" s="2">
        <v>65.0153666666666</v>
      </c>
      <c r="H672" s="6">
        <f>1+_xlfn.COUNTIFS(A:A,A672,O:O,"&lt;"&amp;O672)</f>
        <v>3</v>
      </c>
      <c r="I672" s="2">
        <f>_xlfn.AVERAGEIF(A:A,A672,G:G)</f>
        <v>51.828544444444425</v>
      </c>
      <c r="J672" s="2">
        <f t="shared" si="96"/>
        <v>13.186822222222169</v>
      </c>
      <c r="K672" s="2">
        <f t="shared" si="97"/>
        <v>103.18682222222216</v>
      </c>
      <c r="L672" s="2">
        <f t="shared" si="98"/>
        <v>488.43643165038884</v>
      </c>
      <c r="M672" s="2">
        <f>SUMIF(A:A,A672,L:L)</f>
        <v>3382.9821533736767</v>
      </c>
      <c r="N672" s="3">
        <f t="shared" si="99"/>
        <v>0.1443804340390315</v>
      </c>
      <c r="O672" s="7">
        <f t="shared" si="100"/>
        <v>6.926146237582733</v>
      </c>
      <c r="P672" s="3">
        <f t="shared" si="101"/>
        <v>0.1443804340390315</v>
      </c>
      <c r="Q672" s="3">
        <f>IF(ISNUMBER(P672),SUMIF(A:A,A672,P:P),"")</f>
        <v>0.8422412811593357</v>
      </c>
      <c r="R672" s="3">
        <f t="shared" si="102"/>
        <v>0.17142407676846882</v>
      </c>
      <c r="S672" s="8">
        <f t="shared" si="103"/>
        <v>5.833486280638594</v>
      </c>
    </row>
    <row r="673" spans="1:19" ht="15">
      <c r="A673" s="1">
        <v>5</v>
      </c>
      <c r="B673" s="5">
        <v>0.7090277777777777</v>
      </c>
      <c r="C673" s="1" t="s">
        <v>21</v>
      </c>
      <c r="D673" s="1">
        <v>6</v>
      </c>
      <c r="E673" s="1">
        <v>12</v>
      </c>
      <c r="F673" s="1" t="s">
        <v>68</v>
      </c>
      <c r="G673" s="2">
        <v>62.507166666666606</v>
      </c>
      <c r="H673" s="6">
        <f>1+_xlfn.COUNTIFS(A:A,A673,O:O,"&lt;"&amp;O673)</f>
        <v>4</v>
      </c>
      <c r="I673" s="2">
        <f>_xlfn.AVERAGEIF(A:A,A673,G:G)</f>
        <v>51.828544444444425</v>
      </c>
      <c r="J673" s="2">
        <f t="shared" si="96"/>
        <v>10.678622222222181</v>
      </c>
      <c r="K673" s="2">
        <f t="shared" si="97"/>
        <v>100.67862222222217</v>
      </c>
      <c r="L673" s="2">
        <f t="shared" si="98"/>
        <v>420.19434621444145</v>
      </c>
      <c r="M673" s="2">
        <f>SUMIF(A:A,A673,L:L)</f>
        <v>3382.9821533736767</v>
      </c>
      <c r="N673" s="3">
        <f t="shared" si="99"/>
        <v>0.12420826571473424</v>
      </c>
      <c r="O673" s="7">
        <f t="shared" si="100"/>
        <v>8.050993983739158</v>
      </c>
      <c r="P673" s="3">
        <f t="shared" si="101"/>
        <v>0.12420826571473424</v>
      </c>
      <c r="Q673" s="3">
        <f>IF(ISNUMBER(P673),SUMIF(A:A,A673,P:P),"")</f>
        <v>0.8422412811593357</v>
      </c>
      <c r="R673" s="3">
        <f t="shared" si="102"/>
        <v>0.1474734954142392</v>
      </c>
      <c r="S673" s="8">
        <f t="shared" si="103"/>
        <v>6.780879487470571</v>
      </c>
    </row>
    <row r="674" spans="1:19" ht="15">
      <c r="A674" s="1">
        <v>5</v>
      </c>
      <c r="B674" s="5">
        <v>0.7090277777777777</v>
      </c>
      <c r="C674" s="1" t="s">
        <v>21</v>
      </c>
      <c r="D674" s="1">
        <v>6</v>
      </c>
      <c r="E674" s="1">
        <v>5</v>
      </c>
      <c r="F674" s="1" t="s">
        <v>61</v>
      </c>
      <c r="G674" s="2">
        <v>57.8002666666667</v>
      </c>
      <c r="H674" s="6">
        <f>1+_xlfn.COUNTIFS(A:A,A674,O:O,"&lt;"&amp;O674)</f>
        <v>5</v>
      </c>
      <c r="I674" s="2">
        <f>_xlfn.AVERAGEIF(A:A,A674,G:G)</f>
        <v>51.828544444444425</v>
      </c>
      <c r="J674" s="2">
        <f t="shared" si="96"/>
        <v>5.971722222222276</v>
      </c>
      <c r="K674" s="2">
        <f t="shared" si="97"/>
        <v>95.97172222222227</v>
      </c>
      <c r="L674" s="2">
        <f t="shared" si="98"/>
        <v>316.81035110002483</v>
      </c>
      <c r="M674" s="2">
        <f>SUMIF(A:A,A674,L:L)</f>
        <v>3382.9821533736767</v>
      </c>
      <c r="N674" s="3">
        <f t="shared" si="99"/>
        <v>0.09364824782894167</v>
      </c>
      <c r="O674" s="7">
        <f t="shared" si="100"/>
        <v>10.678256381546024</v>
      </c>
      <c r="P674" s="3">
        <f t="shared" si="101"/>
        <v>0.09364824782894167</v>
      </c>
      <c r="Q674" s="3">
        <f>IF(ISNUMBER(P674),SUMIF(A:A,A674,P:P),"")</f>
        <v>0.8422412811593357</v>
      </c>
      <c r="R674" s="3">
        <f t="shared" si="102"/>
        <v>0.11118933484242889</v>
      </c>
      <c r="S674" s="8">
        <f t="shared" si="103"/>
        <v>8.993668335341175</v>
      </c>
    </row>
    <row r="675" spans="1:19" ht="15">
      <c r="A675" s="1">
        <v>5</v>
      </c>
      <c r="B675" s="5">
        <v>0.7090277777777777</v>
      </c>
      <c r="C675" s="1" t="s">
        <v>21</v>
      </c>
      <c r="D675" s="1">
        <v>6</v>
      </c>
      <c r="E675" s="1">
        <v>4</v>
      </c>
      <c r="F675" s="1" t="s">
        <v>60</v>
      </c>
      <c r="G675" s="2">
        <v>54.7246666666667</v>
      </c>
      <c r="H675" s="6">
        <f>1+_xlfn.COUNTIFS(A:A,A675,O:O,"&lt;"&amp;O675)</f>
        <v>6</v>
      </c>
      <c r="I675" s="2">
        <f>_xlfn.AVERAGEIF(A:A,A675,G:G)</f>
        <v>51.828544444444425</v>
      </c>
      <c r="J675" s="2">
        <f t="shared" si="96"/>
        <v>2.8961222222222744</v>
      </c>
      <c r="K675" s="2">
        <f t="shared" si="97"/>
        <v>92.89612222222227</v>
      </c>
      <c r="L675" s="2">
        <f t="shared" si="98"/>
        <v>263.4246406484373</v>
      </c>
      <c r="M675" s="2">
        <f>SUMIF(A:A,A675,L:L)</f>
        <v>3382.9821533736767</v>
      </c>
      <c r="N675" s="3">
        <f t="shared" si="99"/>
        <v>0.07786758212299087</v>
      </c>
      <c r="O675" s="7">
        <f t="shared" si="100"/>
        <v>12.842314769970802</v>
      </c>
      <c r="P675" s="3">
        <f t="shared" si="101"/>
        <v>0.07786758212299087</v>
      </c>
      <c r="Q675" s="3">
        <f>IF(ISNUMBER(P675),SUMIF(A:A,A675,P:P),"")</f>
        <v>0.8422412811593357</v>
      </c>
      <c r="R675" s="3">
        <f t="shared" si="102"/>
        <v>0.09245282066417716</v>
      </c>
      <c r="S675" s="8">
        <f t="shared" si="103"/>
        <v>10.816327644911667</v>
      </c>
    </row>
    <row r="676" spans="1:19" ht="15">
      <c r="A676" s="1">
        <v>5</v>
      </c>
      <c r="B676" s="5">
        <v>0.7090277777777777</v>
      </c>
      <c r="C676" s="1" t="s">
        <v>21</v>
      </c>
      <c r="D676" s="1">
        <v>6</v>
      </c>
      <c r="E676" s="1">
        <v>11</v>
      </c>
      <c r="F676" s="1" t="s">
        <v>67</v>
      </c>
      <c r="G676" s="2">
        <v>48.5770666666666</v>
      </c>
      <c r="H676" s="6">
        <f>1+_xlfn.COUNTIFS(A:A,A676,O:O,"&lt;"&amp;O676)</f>
        <v>7</v>
      </c>
      <c r="I676" s="2">
        <f>_xlfn.AVERAGEIF(A:A,A676,G:G)</f>
        <v>51.828544444444425</v>
      </c>
      <c r="J676" s="2">
        <f t="shared" si="96"/>
        <v>-3.251477777777822</v>
      </c>
      <c r="K676" s="2">
        <f t="shared" si="97"/>
        <v>86.74852222222218</v>
      </c>
      <c r="L676" s="2">
        <f t="shared" si="98"/>
        <v>182.16472011417306</v>
      </c>
      <c r="M676" s="2">
        <f>SUMIF(A:A,A676,L:L)</f>
        <v>3382.9821533736767</v>
      </c>
      <c r="N676" s="3">
        <f t="shared" si="99"/>
        <v>0.05384737839438775</v>
      </c>
      <c r="O676" s="7">
        <f t="shared" si="100"/>
        <v>18.571006236846344</v>
      </c>
      <c r="P676" s="3">
        <f t="shared" si="101"/>
        <v>0.05384737839438775</v>
      </c>
      <c r="Q676" s="3">
        <f>IF(ISNUMBER(P676),SUMIF(A:A,A676,P:P),"")</f>
        <v>0.8422412811593357</v>
      </c>
      <c r="R676" s="3">
        <f t="shared" si="102"/>
        <v>0.06393343522685975</v>
      </c>
      <c r="S676" s="8">
        <f t="shared" si="103"/>
        <v>15.641268085339476</v>
      </c>
    </row>
    <row r="677" spans="1:19" ht="15">
      <c r="A677" s="1">
        <v>5</v>
      </c>
      <c r="B677" s="5">
        <v>0.7090277777777777</v>
      </c>
      <c r="C677" s="1" t="s">
        <v>21</v>
      </c>
      <c r="D677" s="1">
        <v>6</v>
      </c>
      <c r="E677" s="1">
        <v>3</v>
      </c>
      <c r="F677" s="1" t="s">
        <v>59</v>
      </c>
      <c r="G677" s="2">
        <v>44.0643666666667</v>
      </c>
      <c r="H677" s="6">
        <f>1+_xlfn.COUNTIFS(A:A,A677,O:O,"&lt;"&amp;O677)</f>
        <v>8</v>
      </c>
      <c r="I677" s="2">
        <f>_xlfn.AVERAGEIF(A:A,A677,G:G)</f>
        <v>51.828544444444425</v>
      </c>
      <c r="J677" s="2">
        <f t="shared" si="96"/>
        <v>-7.764177777777725</v>
      </c>
      <c r="K677" s="2">
        <f t="shared" si="97"/>
        <v>82.23582222222228</v>
      </c>
      <c r="L677" s="2">
        <f t="shared" si="98"/>
        <v>138.95488795024485</v>
      </c>
      <c r="M677" s="2">
        <f>SUMIF(A:A,A677,L:L)</f>
        <v>3382.9821533736767</v>
      </c>
      <c r="N677" s="3">
        <f t="shared" si="99"/>
        <v>0.0410746736608327</v>
      </c>
      <c r="O677" s="7">
        <f t="shared" si="100"/>
        <v>24.345902495959773</v>
      </c>
      <c r="P677" s="3">
        <f t="shared" si="101"/>
      </c>
      <c r="Q677" s="3">
        <f>IF(ISNUMBER(P677),SUMIF(A:A,A677,P:P),"")</f>
      </c>
      <c r="R677" s="3">
        <f t="shared" si="102"/>
      </c>
      <c r="S677" s="8">
        <f t="shared" si="103"/>
      </c>
    </row>
    <row r="678" spans="1:19" ht="15">
      <c r="A678" s="1">
        <v>5</v>
      </c>
      <c r="B678" s="5">
        <v>0.7090277777777777</v>
      </c>
      <c r="C678" s="1" t="s">
        <v>21</v>
      </c>
      <c r="D678" s="1">
        <v>6</v>
      </c>
      <c r="E678" s="1">
        <v>6</v>
      </c>
      <c r="F678" s="1" t="s">
        <v>62</v>
      </c>
      <c r="G678" s="2">
        <v>40.5356</v>
      </c>
      <c r="H678" s="6">
        <f>1+_xlfn.COUNTIFS(A:A,A678,O:O,"&lt;"&amp;O678)</f>
        <v>9</v>
      </c>
      <c r="I678" s="2">
        <f>_xlfn.AVERAGEIF(A:A,A678,G:G)</f>
        <v>51.828544444444425</v>
      </c>
      <c r="J678" s="2">
        <f t="shared" si="96"/>
        <v>-11.292944444444423</v>
      </c>
      <c r="K678" s="2">
        <f t="shared" si="97"/>
        <v>78.70705555555557</v>
      </c>
      <c r="L678" s="2">
        <f t="shared" si="98"/>
        <v>112.44040335617363</v>
      </c>
      <c r="M678" s="2">
        <f>SUMIF(A:A,A678,L:L)</f>
        <v>3382.9821533736767</v>
      </c>
      <c r="N678" s="3">
        <f t="shared" si="99"/>
        <v>0.0332370666644051</v>
      </c>
      <c r="O678" s="7">
        <f t="shared" si="100"/>
        <v>30.08689094308493</v>
      </c>
      <c r="P678" s="3">
        <f t="shared" si="101"/>
      </c>
      <c r="Q678" s="3">
        <f>IF(ISNUMBER(P678),SUMIF(A:A,A678,P:P),"")</f>
      </c>
      <c r="R678" s="3">
        <f t="shared" si="102"/>
      </c>
      <c r="S678" s="8">
        <f t="shared" si="103"/>
      </c>
    </row>
    <row r="679" spans="1:19" ht="15">
      <c r="A679" s="1">
        <v>5</v>
      </c>
      <c r="B679" s="5">
        <v>0.7090277777777777</v>
      </c>
      <c r="C679" s="1" t="s">
        <v>21</v>
      </c>
      <c r="D679" s="1">
        <v>6</v>
      </c>
      <c r="E679" s="1">
        <v>7</v>
      </c>
      <c r="F679" s="1" t="s">
        <v>63</v>
      </c>
      <c r="G679" s="2">
        <v>36.4155666666667</v>
      </c>
      <c r="H679" s="6">
        <f>1+_xlfn.COUNTIFS(A:A,A679,O:O,"&lt;"&amp;O679)</f>
        <v>12</v>
      </c>
      <c r="I679" s="2">
        <f>_xlfn.AVERAGEIF(A:A,A679,G:G)</f>
        <v>51.828544444444425</v>
      </c>
      <c r="J679" s="2">
        <f t="shared" si="96"/>
        <v>-15.412977777777726</v>
      </c>
      <c r="K679" s="2">
        <f t="shared" si="97"/>
        <v>74.58702222222227</v>
      </c>
      <c r="L679" s="2">
        <f t="shared" si="98"/>
        <v>87.81403443193155</v>
      </c>
      <c r="M679" s="2">
        <f>SUMIF(A:A,A679,L:L)</f>
        <v>3382.9821533736767</v>
      </c>
      <c r="N679" s="3">
        <f t="shared" si="99"/>
        <v>0.025957581344128303</v>
      </c>
      <c r="O679" s="7">
        <f t="shared" si="100"/>
        <v>38.52439049473319</v>
      </c>
      <c r="P679" s="3">
        <f t="shared" si="101"/>
      </c>
      <c r="Q679" s="3">
        <f>IF(ISNUMBER(P679),SUMIF(A:A,A679,P:P),"")</f>
      </c>
      <c r="R679" s="3">
        <f t="shared" si="102"/>
      </c>
      <c r="S679" s="8">
        <f t="shared" si="103"/>
      </c>
    </row>
    <row r="680" spans="1:19" ht="15">
      <c r="A680" s="1">
        <v>5</v>
      </c>
      <c r="B680" s="5">
        <v>0.7090277777777777</v>
      </c>
      <c r="C680" s="1" t="s">
        <v>21</v>
      </c>
      <c r="D680" s="1">
        <v>6</v>
      </c>
      <c r="E680" s="1">
        <v>9</v>
      </c>
      <c r="F680" s="1" t="s">
        <v>65</v>
      </c>
      <c r="G680" s="2">
        <v>38.7710666666666</v>
      </c>
      <c r="H680" s="6">
        <f>1+_xlfn.COUNTIFS(A:A,A680,O:O,"&lt;"&amp;O680)</f>
        <v>10</v>
      </c>
      <c r="I680" s="2">
        <f>_xlfn.AVERAGEIF(A:A,A680,G:G)</f>
        <v>51.828544444444425</v>
      </c>
      <c r="J680" s="2">
        <f t="shared" si="96"/>
        <v>-13.057477777777827</v>
      </c>
      <c r="K680" s="2">
        <f t="shared" si="97"/>
        <v>76.94252222222218</v>
      </c>
      <c r="L680" s="2">
        <f t="shared" si="98"/>
        <v>101.144615900435</v>
      </c>
      <c r="M680" s="2">
        <f>SUMIF(A:A,A680,L:L)</f>
        <v>3382.9821533736767</v>
      </c>
      <c r="N680" s="3">
        <f t="shared" si="99"/>
        <v>0.029898063694946957</v>
      </c>
      <c r="O680" s="7">
        <f t="shared" si="100"/>
        <v>33.44698205887524</v>
      </c>
      <c r="P680" s="3">
        <f t="shared" si="101"/>
      </c>
      <c r="Q680" s="3">
        <f>IF(ISNUMBER(P680),SUMIF(A:A,A680,P:P),"")</f>
      </c>
      <c r="R680" s="3">
        <f t="shared" si="102"/>
      </c>
      <c r="S680" s="8">
        <f t="shared" si="103"/>
      </c>
    </row>
    <row r="681" spans="1:19" ht="15">
      <c r="A681" s="1">
        <v>5</v>
      </c>
      <c r="B681" s="5">
        <v>0.7090277777777777</v>
      </c>
      <c r="C681" s="1" t="s">
        <v>21</v>
      </c>
      <c r="D681" s="1">
        <v>6</v>
      </c>
      <c r="E681" s="1">
        <v>10</v>
      </c>
      <c r="F681" s="1" t="s">
        <v>66</v>
      </c>
      <c r="G681" s="2">
        <v>37.4328666666667</v>
      </c>
      <c r="H681" s="6">
        <f>1+_xlfn.COUNTIFS(A:A,A681,O:O,"&lt;"&amp;O681)</f>
        <v>11</v>
      </c>
      <c r="I681" s="2">
        <f>_xlfn.AVERAGEIF(A:A,A681,G:G)</f>
        <v>51.828544444444425</v>
      </c>
      <c r="J681" s="2">
        <f t="shared" si="96"/>
        <v>-14.395677777777728</v>
      </c>
      <c r="K681" s="2">
        <f t="shared" si="97"/>
        <v>75.60432222222227</v>
      </c>
      <c r="L681" s="2">
        <f t="shared" si="98"/>
        <v>93.34098873827764</v>
      </c>
      <c r="M681" s="2">
        <f>SUMIF(A:A,A681,L:L)</f>
        <v>3382.9821533736767</v>
      </c>
      <c r="N681" s="3">
        <f t="shared" si="99"/>
        <v>0.027591333476351156</v>
      </c>
      <c r="O681" s="7">
        <f t="shared" si="100"/>
        <v>36.24326460542805</v>
      </c>
      <c r="P681" s="3">
        <f t="shared" si="101"/>
      </c>
      <c r="Q681" s="3">
        <f>IF(ISNUMBER(P681),SUMIF(A:A,A681,P:P),"")</f>
      </c>
      <c r="R681" s="3">
        <f t="shared" si="102"/>
      </c>
      <c r="S681" s="8">
        <f t="shared" si="103"/>
      </c>
    </row>
    <row r="682" spans="1:19" ht="15">
      <c r="A682" s="1">
        <v>30</v>
      </c>
      <c r="B682" s="5">
        <v>0.7118055555555555</v>
      </c>
      <c r="C682" s="1" t="s">
        <v>261</v>
      </c>
      <c r="D682" s="1">
        <v>9</v>
      </c>
      <c r="E682" s="1">
        <v>11</v>
      </c>
      <c r="F682" s="1" t="s">
        <v>351</v>
      </c>
      <c r="G682" s="2">
        <v>79.0855333333333</v>
      </c>
      <c r="H682" s="6">
        <f>1+_xlfn.COUNTIFS(A:A,A682,O:O,"&lt;"&amp;O682)</f>
        <v>1</v>
      </c>
      <c r="I682" s="2">
        <f>_xlfn.AVERAGEIF(A:A,A682,G:G)</f>
        <v>51.36229696969695</v>
      </c>
      <c r="J682" s="2">
        <f t="shared" si="96"/>
        <v>27.723236363636353</v>
      </c>
      <c r="K682" s="2">
        <f t="shared" si="97"/>
        <v>117.72323636363635</v>
      </c>
      <c r="L682" s="2">
        <f t="shared" si="98"/>
        <v>1168.4042194559074</v>
      </c>
      <c r="M682" s="2">
        <f>SUMIF(A:A,A682,L:L)</f>
        <v>3658.6025867725625</v>
      </c>
      <c r="N682" s="3">
        <f t="shared" si="99"/>
        <v>0.3193580586424435</v>
      </c>
      <c r="O682" s="7">
        <f t="shared" si="100"/>
        <v>3.1312815597980888</v>
      </c>
      <c r="P682" s="3">
        <f t="shared" si="101"/>
        <v>0.3193580586424435</v>
      </c>
      <c r="Q682" s="3">
        <f>IF(ISNUMBER(P682),SUMIF(A:A,A682,P:P),"")</f>
        <v>0.7999150090972029</v>
      </c>
      <c r="R682" s="3">
        <f t="shared" si="102"/>
        <v>0.39923998801182164</v>
      </c>
      <c r="S682" s="8">
        <f t="shared" si="103"/>
        <v>2.504759117391792</v>
      </c>
    </row>
    <row r="683" spans="1:19" ht="15">
      <c r="A683" s="1">
        <v>30</v>
      </c>
      <c r="B683" s="5">
        <v>0.7118055555555555</v>
      </c>
      <c r="C683" s="1" t="s">
        <v>261</v>
      </c>
      <c r="D683" s="1">
        <v>9</v>
      </c>
      <c r="E683" s="1">
        <v>6</v>
      </c>
      <c r="F683" s="1" t="s">
        <v>347</v>
      </c>
      <c r="G683" s="2">
        <v>69.22773333333329</v>
      </c>
      <c r="H683" s="6">
        <f>1+_xlfn.COUNTIFS(A:A,A683,O:O,"&lt;"&amp;O683)</f>
        <v>2</v>
      </c>
      <c r="I683" s="2">
        <f>_xlfn.AVERAGEIF(A:A,A683,G:G)</f>
        <v>51.36229696969695</v>
      </c>
      <c r="J683" s="2">
        <f t="shared" si="96"/>
        <v>17.86543636363634</v>
      </c>
      <c r="K683" s="2">
        <f t="shared" si="97"/>
        <v>107.86543636363635</v>
      </c>
      <c r="L683" s="2">
        <f t="shared" si="98"/>
        <v>646.72824418231</v>
      </c>
      <c r="M683" s="2">
        <f>SUMIF(A:A,A683,L:L)</f>
        <v>3658.6025867725625</v>
      </c>
      <c r="N683" s="3">
        <f t="shared" si="99"/>
        <v>0.17676919775886935</v>
      </c>
      <c r="O683" s="7">
        <f t="shared" si="100"/>
        <v>5.657094180877026</v>
      </c>
      <c r="P683" s="3">
        <f t="shared" si="101"/>
        <v>0.17676919775886935</v>
      </c>
      <c r="Q683" s="3">
        <f>IF(ISNUMBER(P683),SUMIF(A:A,A683,P:P),"")</f>
        <v>0.7999150090972029</v>
      </c>
      <c r="R683" s="3">
        <f t="shared" si="102"/>
        <v>0.22098497433917877</v>
      </c>
      <c r="S683" s="8">
        <f t="shared" si="103"/>
        <v>4.52519454315998</v>
      </c>
    </row>
    <row r="684" spans="1:19" ht="15">
      <c r="A684" s="1">
        <v>30</v>
      </c>
      <c r="B684" s="5">
        <v>0.7118055555555555</v>
      </c>
      <c r="C684" s="1" t="s">
        <v>261</v>
      </c>
      <c r="D684" s="1">
        <v>9</v>
      </c>
      <c r="E684" s="1">
        <v>9</v>
      </c>
      <c r="F684" s="1" t="s">
        <v>349</v>
      </c>
      <c r="G684" s="2">
        <v>68.9798</v>
      </c>
      <c r="H684" s="6">
        <f>1+_xlfn.COUNTIFS(A:A,A684,O:O,"&lt;"&amp;O684)</f>
        <v>3</v>
      </c>
      <c r="I684" s="2">
        <f>_xlfn.AVERAGEIF(A:A,A684,G:G)</f>
        <v>51.36229696969695</v>
      </c>
      <c r="J684" s="2">
        <f t="shared" si="96"/>
        <v>17.617503030303048</v>
      </c>
      <c r="K684" s="2">
        <f t="shared" si="97"/>
        <v>107.61750303030306</v>
      </c>
      <c r="L684" s="2">
        <f t="shared" si="98"/>
        <v>637.1787202854081</v>
      </c>
      <c r="M684" s="2">
        <f>SUMIF(A:A,A684,L:L)</f>
        <v>3658.6025867725625</v>
      </c>
      <c r="N684" s="3">
        <f t="shared" si="99"/>
        <v>0.17415904164860263</v>
      </c>
      <c r="O684" s="7">
        <f t="shared" si="100"/>
        <v>5.741878173730887</v>
      </c>
      <c r="P684" s="3">
        <f t="shared" si="101"/>
        <v>0.17415904164860263</v>
      </c>
      <c r="Q684" s="3">
        <f>IF(ISNUMBER(P684),SUMIF(A:A,A684,P:P),"")</f>
        <v>0.7999150090972029</v>
      </c>
      <c r="R684" s="3">
        <f t="shared" si="102"/>
        <v>0.21772193254025993</v>
      </c>
      <c r="S684" s="8">
        <f t="shared" si="103"/>
        <v>4.5930145315749735</v>
      </c>
    </row>
    <row r="685" spans="1:19" ht="15">
      <c r="A685" s="1">
        <v>30</v>
      </c>
      <c r="B685" s="5">
        <v>0.7118055555555555</v>
      </c>
      <c r="C685" s="1" t="s">
        <v>261</v>
      </c>
      <c r="D685" s="1">
        <v>9</v>
      </c>
      <c r="E685" s="1">
        <v>2</v>
      </c>
      <c r="F685" s="1" t="s">
        <v>343</v>
      </c>
      <c r="G685" s="2">
        <v>54.22860000000001</v>
      </c>
      <c r="H685" s="6">
        <f>1+_xlfn.COUNTIFS(A:A,A685,O:O,"&lt;"&amp;O685)</f>
        <v>4</v>
      </c>
      <c r="I685" s="2">
        <f>_xlfn.AVERAGEIF(A:A,A685,G:G)</f>
        <v>51.36229696969695</v>
      </c>
      <c r="J685" s="2">
        <f t="shared" si="96"/>
        <v>2.866303030303058</v>
      </c>
      <c r="K685" s="2">
        <f t="shared" si="97"/>
        <v>92.86630303030306</v>
      </c>
      <c r="L685" s="2">
        <f t="shared" si="98"/>
        <v>262.9537554216122</v>
      </c>
      <c r="M685" s="2">
        <f>SUMIF(A:A,A685,L:L)</f>
        <v>3658.6025867725625</v>
      </c>
      <c r="N685" s="3">
        <f t="shared" si="99"/>
        <v>0.07187272987022537</v>
      </c>
      <c r="O685" s="7">
        <f t="shared" si="100"/>
        <v>13.91348292746939</v>
      </c>
      <c r="P685" s="3">
        <f t="shared" si="101"/>
        <v>0.07187272987022537</v>
      </c>
      <c r="Q685" s="3">
        <f>IF(ISNUMBER(P685),SUMIF(A:A,A685,P:P),"")</f>
        <v>0.7999150090972029</v>
      </c>
      <c r="R685" s="3">
        <f t="shared" si="102"/>
        <v>0.08985045792720167</v>
      </c>
      <c r="S685" s="8">
        <f t="shared" si="103"/>
        <v>11.129603822500455</v>
      </c>
    </row>
    <row r="686" spans="1:19" ht="15">
      <c r="A686" s="1">
        <v>30</v>
      </c>
      <c r="B686" s="5">
        <v>0.7118055555555555</v>
      </c>
      <c r="C686" s="1" t="s">
        <v>261</v>
      </c>
      <c r="D686" s="1">
        <v>9</v>
      </c>
      <c r="E686" s="1">
        <v>1</v>
      </c>
      <c r="F686" s="1" t="s">
        <v>342</v>
      </c>
      <c r="G686" s="2">
        <v>50.5841</v>
      </c>
      <c r="H686" s="6">
        <f>1+_xlfn.COUNTIFS(A:A,A686,O:O,"&lt;"&amp;O686)</f>
        <v>5</v>
      </c>
      <c r="I686" s="2">
        <f>_xlfn.AVERAGEIF(A:A,A686,G:G)</f>
        <v>51.36229696969695</v>
      </c>
      <c r="J686" s="2">
        <f t="shared" si="96"/>
        <v>-0.7781969696969497</v>
      </c>
      <c r="K686" s="2">
        <f t="shared" si="97"/>
        <v>89.22180303030305</v>
      </c>
      <c r="L686" s="2">
        <f t="shared" si="98"/>
        <v>211.30618213598666</v>
      </c>
      <c r="M686" s="2">
        <f>SUMIF(A:A,A686,L:L)</f>
        <v>3658.6025867725625</v>
      </c>
      <c r="N686" s="3">
        <f t="shared" si="99"/>
        <v>0.05775598117706205</v>
      </c>
      <c r="O686" s="7">
        <f t="shared" si="100"/>
        <v>17.314224078962628</v>
      </c>
      <c r="P686" s="3">
        <f t="shared" si="101"/>
        <v>0.05775598117706205</v>
      </c>
      <c r="Q686" s="3">
        <f>IF(ISNUMBER(P686),SUMIF(A:A,A686,P:P),"")</f>
        <v>0.7999150090972029</v>
      </c>
      <c r="R686" s="3">
        <f t="shared" si="102"/>
        <v>0.07220264718153793</v>
      </c>
      <c r="S686" s="8">
        <f t="shared" si="103"/>
        <v>13.8499077116344</v>
      </c>
    </row>
    <row r="687" spans="1:19" ht="15">
      <c r="A687" s="1">
        <v>30</v>
      </c>
      <c r="B687" s="5">
        <v>0.7118055555555555</v>
      </c>
      <c r="C687" s="1" t="s">
        <v>261</v>
      </c>
      <c r="D687" s="1">
        <v>9</v>
      </c>
      <c r="E687" s="1">
        <v>3</v>
      </c>
      <c r="F687" s="1" t="s">
        <v>344</v>
      </c>
      <c r="G687" s="2">
        <v>43.5121333333333</v>
      </c>
      <c r="H687" s="6">
        <f>1+_xlfn.COUNTIFS(A:A,A687,O:O,"&lt;"&amp;O687)</f>
        <v>8</v>
      </c>
      <c r="I687" s="2">
        <f>_xlfn.AVERAGEIF(A:A,A687,G:G)</f>
        <v>51.36229696969695</v>
      </c>
      <c r="J687" s="2">
        <f t="shared" si="96"/>
        <v>-7.8501636363636464</v>
      </c>
      <c r="K687" s="2">
        <f t="shared" si="97"/>
        <v>82.14983636363635</v>
      </c>
      <c r="L687" s="2">
        <f t="shared" si="98"/>
        <v>138.23984472372626</v>
      </c>
      <c r="M687" s="2">
        <f>SUMIF(A:A,A687,L:L)</f>
        <v>3658.6025867725625</v>
      </c>
      <c r="N687" s="3">
        <f t="shared" si="99"/>
        <v>0.0377848759041289</v>
      </c>
      <c r="O687" s="7">
        <f t="shared" si="100"/>
        <v>26.465615568972297</v>
      </c>
      <c r="P687" s="3">
        <f t="shared" si="101"/>
      </c>
      <c r="Q687" s="3">
        <f>IF(ISNUMBER(P687),SUMIF(A:A,A687,P:P),"")</f>
      </c>
      <c r="R687" s="3">
        <f t="shared" si="102"/>
      </c>
      <c r="S687" s="8">
        <f t="shared" si="103"/>
      </c>
    </row>
    <row r="688" spans="1:19" ht="15">
      <c r="A688" s="1">
        <v>30</v>
      </c>
      <c r="B688" s="5">
        <v>0.7118055555555555</v>
      </c>
      <c r="C688" s="1" t="s">
        <v>261</v>
      </c>
      <c r="D688" s="1">
        <v>9</v>
      </c>
      <c r="E688" s="1">
        <v>4</v>
      </c>
      <c r="F688" s="1" t="s">
        <v>345</v>
      </c>
      <c r="G688" s="2">
        <v>45.909299999999995</v>
      </c>
      <c r="H688" s="6">
        <f>1+_xlfn.COUNTIFS(A:A,A688,O:O,"&lt;"&amp;O688)</f>
        <v>6</v>
      </c>
      <c r="I688" s="2">
        <f>_xlfn.AVERAGEIF(A:A,A688,G:G)</f>
        <v>51.36229696969695</v>
      </c>
      <c r="J688" s="2">
        <f t="shared" si="96"/>
        <v>-5.4529969696969545</v>
      </c>
      <c r="K688" s="2">
        <f t="shared" si="97"/>
        <v>84.54700303030305</v>
      </c>
      <c r="L688" s="2">
        <f t="shared" si="98"/>
        <v>159.62386147323747</v>
      </c>
      <c r="M688" s="2">
        <f>SUMIF(A:A,A688,L:L)</f>
        <v>3658.6025867725625</v>
      </c>
      <c r="N688" s="3">
        <f t="shared" si="99"/>
        <v>0.04362973503882249</v>
      </c>
      <c r="O688" s="7">
        <f t="shared" si="100"/>
        <v>22.92014836006184</v>
      </c>
      <c r="P688" s="3">
        <f t="shared" si="101"/>
      </c>
      <c r="Q688" s="3">
        <f>IF(ISNUMBER(P688),SUMIF(A:A,A688,P:P),"")</f>
      </c>
      <c r="R688" s="3">
        <f t="shared" si="102"/>
      </c>
      <c r="S688" s="8">
        <f t="shared" si="103"/>
      </c>
    </row>
    <row r="689" spans="1:19" ht="15">
      <c r="A689" s="1">
        <v>30</v>
      </c>
      <c r="B689" s="5">
        <v>0.7118055555555555</v>
      </c>
      <c r="C689" s="1" t="s">
        <v>261</v>
      </c>
      <c r="D689" s="1">
        <v>9</v>
      </c>
      <c r="E689" s="1">
        <v>5</v>
      </c>
      <c r="F689" s="1" t="s">
        <v>346</v>
      </c>
      <c r="G689" s="2">
        <v>45.6988333333334</v>
      </c>
      <c r="H689" s="6">
        <f>1+_xlfn.COUNTIFS(A:A,A689,O:O,"&lt;"&amp;O689)</f>
        <v>7</v>
      </c>
      <c r="I689" s="2">
        <f>_xlfn.AVERAGEIF(A:A,A689,G:G)</f>
        <v>51.36229696969695</v>
      </c>
      <c r="J689" s="2">
        <f t="shared" si="96"/>
        <v>-5.663463636363552</v>
      </c>
      <c r="K689" s="2">
        <f t="shared" si="97"/>
        <v>84.33653636363644</v>
      </c>
      <c r="L689" s="2">
        <f t="shared" si="98"/>
        <v>157.62080526572163</v>
      </c>
      <c r="M689" s="2">
        <f>SUMIF(A:A,A689,L:L)</f>
        <v>3658.6025867725625</v>
      </c>
      <c r="N689" s="3">
        <f t="shared" si="99"/>
        <v>0.043082242885737115</v>
      </c>
      <c r="O689" s="7">
        <f t="shared" si="100"/>
        <v>23.211419207031625</v>
      </c>
      <c r="P689" s="3">
        <f t="shared" si="101"/>
      </c>
      <c r="Q689" s="3">
        <f>IF(ISNUMBER(P689),SUMIF(A:A,A689,P:P),"")</f>
      </c>
      <c r="R689" s="3">
        <f t="shared" si="102"/>
      </c>
      <c r="S689" s="8">
        <f t="shared" si="103"/>
      </c>
    </row>
    <row r="690" spans="1:19" ht="15">
      <c r="A690" s="1">
        <v>30</v>
      </c>
      <c r="B690" s="5">
        <v>0.7118055555555555</v>
      </c>
      <c r="C690" s="1" t="s">
        <v>261</v>
      </c>
      <c r="D690" s="1">
        <v>9</v>
      </c>
      <c r="E690" s="1">
        <v>8</v>
      </c>
      <c r="F690" s="1" t="s">
        <v>348</v>
      </c>
      <c r="G690" s="2">
        <v>39.946433333333296</v>
      </c>
      <c r="H690" s="6">
        <f>1+_xlfn.COUNTIFS(A:A,A690,O:O,"&lt;"&amp;O690)</f>
        <v>9</v>
      </c>
      <c r="I690" s="2">
        <f>_xlfn.AVERAGEIF(A:A,A690,G:G)</f>
        <v>51.36229696969695</v>
      </c>
      <c r="J690" s="2">
        <f t="shared" si="96"/>
        <v>-11.415863636363653</v>
      </c>
      <c r="K690" s="2">
        <f t="shared" si="97"/>
        <v>78.58413636363635</v>
      </c>
      <c r="L690" s="2">
        <f t="shared" si="98"/>
        <v>111.61418881870667</v>
      </c>
      <c r="M690" s="2">
        <f>SUMIF(A:A,A690,L:L)</f>
        <v>3658.6025867725625</v>
      </c>
      <c r="N690" s="3">
        <f t="shared" si="99"/>
        <v>0.03050732791318752</v>
      </c>
      <c r="O690" s="7">
        <f t="shared" si="100"/>
        <v>32.77900977908085</v>
      </c>
      <c r="P690" s="3">
        <f t="shared" si="101"/>
      </c>
      <c r="Q690" s="3">
        <f>IF(ISNUMBER(P690),SUMIF(A:A,A690,P:P),"")</f>
      </c>
      <c r="R690" s="3">
        <f t="shared" si="102"/>
      </c>
      <c r="S690" s="8">
        <f t="shared" si="103"/>
      </c>
    </row>
    <row r="691" spans="1:19" ht="15">
      <c r="A691" s="1">
        <v>30</v>
      </c>
      <c r="B691" s="5">
        <v>0.7118055555555555</v>
      </c>
      <c r="C691" s="1" t="s">
        <v>261</v>
      </c>
      <c r="D691" s="1">
        <v>9</v>
      </c>
      <c r="E691" s="1">
        <v>10</v>
      </c>
      <c r="F691" s="1" t="s">
        <v>350</v>
      </c>
      <c r="G691" s="2">
        <v>39.725133333333304</v>
      </c>
      <c r="H691" s="6">
        <f>1+_xlfn.COUNTIFS(A:A,A691,O:O,"&lt;"&amp;O691)</f>
        <v>10</v>
      </c>
      <c r="I691" s="2">
        <f>_xlfn.AVERAGEIF(A:A,A691,G:G)</f>
        <v>51.36229696969695</v>
      </c>
      <c r="J691" s="2">
        <f t="shared" si="96"/>
        <v>-11.637163636363645</v>
      </c>
      <c r="K691" s="2">
        <f t="shared" si="97"/>
        <v>78.36283636363635</v>
      </c>
      <c r="L691" s="2">
        <f t="shared" si="98"/>
        <v>110.14197130158183</v>
      </c>
      <c r="M691" s="2">
        <f>SUMIF(A:A,A691,L:L)</f>
        <v>3658.6025867725625</v>
      </c>
      <c r="N691" s="3">
        <f t="shared" si="99"/>
        <v>0.030104929051270258</v>
      </c>
      <c r="O691" s="7">
        <f t="shared" si="100"/>
        <v>33.21715185898456</v>
      </c>
      <c r="P691" s="3">
        <f t="shared" si="101"/>
      </c>
      <c r="Q691" s="3">
        <f>IF(ISNUMBER(P691),SUMIF(A:A,A691,P:P),"")</f>
      </c>
      <c r="R691" s="3">
        <f t="shared" si="102"/>
      </c>
      <c r="S691" s="8">
        <f t="shared" si="103"/>
      </c>
    </row>
    <row r="692" spans="1:19" ht="15">
      <c r="A692" s="1">
        <v>30</v>
      </c>
      <c r="B692" s="5">
        <v>0.7118055555555555</v>
      </c>
      <c r="C692" s="1" t="s">
        <v>261</v>
      </c>
      <c r="D692" s="1">
        <v>9</v>
      </c>
      <c r="E692" s="1">
        <v>12</v>
      </c>
      <c r="F692" s="1" t="s">
        <v>352</v>
      </c>
      <c r="G692" s="2">
        <v>28.0876666666667</v>
      </c>
      <c r="H692" s="6">
        <f>1+_xlfn.COUNTIFS(A:A,A692,O:O,"&lt;"&amp;O692)</f>
        <v>11</v>
      </c>
      <c r="I692" s="2">
        <f>_xlfn.AVERAGEIF(A:A,A692,G:G)</f>
        <v>51.36229696969695</v>
      </c>
      <c r="J692" s="2">
        <f t="shared" si="96"/>
        <v>-23.27463030303025</v>
      </c>
      <c r="K692" s="2">
        <f t="shared" si="97"/>
        <v>66.72536969696975</v>
      </c>
      <c r="L692" s="2">
        <f t="shared" si="98"/>
        <v>54.790793708364994</v>
      </c>
      <c r="M692" s="2">
        <f>SUMIF(A:A,A692,L:L)</f>
        <v>3658.6025867725625</v>
      </c>
      <c r="N692" s="3">
        <f t="shared" si="99"/>
        <v>0.014975880109651021</v>
      </c>
      <c r="O692" s="7">
        <f t="shared" si="100"/>
        <v>66.77403883298734</v>
      </c>
      <c r="P692" s="3">
        <f t="shared" si="101"/>
      </c>
      <c r="Q692" s="3">
        <f>IF(ISNUMBER(P692),SUMIF(A:A,A692,P:P),"")</f>
      </c>
      <c r="R692" s="3">
        <f t="shared" si="102"/>
      </c>
      <c r="S692" s="8">
        <f t="shared" si="103"/>
      </c>
    </row>
    <row r="693" spans="1:19" ht="15">
      <c r="A693" s="1">
        <v>65</v>
      </c>
      <c r="B693" s="5">
        <v>0.7180555555555556</v>
      </c>
      <c r="C693" s="1" t="s">
        <v>637</v>
      </c>
      <c r="D693" s="1">
        <v>8</v>
      </c>
      <c r="E693" s="1">
        <v>3</v>
      </c>
      <c r="F693" s="1" t="s">
        <v>725</v>
      </c>
      <c r="G693" s="2">
        <v>76.0568</v>
      </c>
      <c r="H693" s="6">
        <f>1+_xlfn.COUNTIFS(A:A,A693,O:O,"&lt;"&amp;O693)</f>
        <v>1</v>
      </c>
      <c r="I693" s="2">
        <f>_xlfn.AVERAGEIF(A:A,A693,G:G)</f>
        <v>50.66942857142857</v>
      </c>
      <c r="J693" s="2">
        <f t="shared" si="96"/>
        <v>25.387371428571427</v>
      </c>
      <c r="K693" s="2">
        <f t="shared" si="97"/>
        <v>115.38737142857143</v>
      </c>
      <c r="L693" s="2">
        <f t="shared" si="98"/>
        <v>1015.607551911626</v>
      </c>
      <c r="M693" s="2">
        <f>SUMIF(A:A,A693,L:L)</f>
        <v>4240.101567311334</v>
      </c>
      <c r="N693" s="3">
        <f t="shared" si="99"/>
        <v>0.2395243452990271</v>
      </c>
      <c r="O693" s="7">
        <f t="shared" si="100"/>
        <v>4.174940959557073</v>
      </c>
      <c r="P693" s="3">
        <f t="shared" si="101"/>
        <v>0.2395243452990271</v>
      </c>
      <c r="Q693" s="3">
        <f>IF(ISNUMBER(P693),SUMIF(A:A,A693,P:P),"")</f>
        <v>0.8946011420038762</v>
      </c>
      <c r="R693" s="3">
        <f t="shared" si="102"/>
        <v>0.2677442874290331</v>
      </c>
      <c r="S693" s="8">
        <f t="shared" si="103"/>
        <v>3.734906950218517</v>
      </c>
    </row>
    <row r="694" spans="1:19" ht="15">
      <c r="A694" s="1">
        <v>65</v>
      </c>
      <c r="B694" s="5">
        <v>0.7180555555555556</v>
      </c>
      <c r="C694" s="1" t="s">
        <v>637</v>
      </c>
      <c r="D694" s="1">
        <v>8</v>
      </c>
      <c r="E694" s="1">
        <v>1</v>
      </c>
      <c r="F694" s="1" t="s">
        <v>724</v>
      </c>
      <c r="G694" s="2">
        <v>62.9980333333334</v>
      </c>
      <c r="H694" s="6">
        <f>1+_xlfn.COUNTIFS(A:A,A694,O:O,"&lt;"&amp;O694)</f>
        <v>2</v>
      </c>
      <c r="I694" s="2">
        <f>_xlfn.AVERAGEIF(A:A,A694,G:G)</f>
        <v>50.66942857142857</v>
      </c>
      <c r="J694" s="2">
        <f t="shared" si="96"/>
        <v>12.328604761904835</v>
      </c>
      <c r="K694" s="2">
        <f t="shared" si="97"/>
        <v>102.32860476190484</v>
      </c>
      <c r="L694" s="2">
        <f t="shared" si="98"/>
        <v>463.9219309068395</v>
      </c>
      <c r="M694" s="2">
        <f>SUMIF(A:A,A694,L:L)</f>
        <v>4240.101567311334</v>
      </c>
      <c r="N694" s="3">
        <f t="shared" si="99"/>
        <v>0.10941292880420653</v>
      </c>
      <c r="O694" s="7">
        <f t="shared" si="100"/>
        <v>9.139687703539051</v>
      </c>
      <c r="P694" s="3">
        <f t="shared" si="101"/>
        <v>0.10941292880420653</v>
      </c>
      <c r="Q694" s="3">
        <f>IF(ISNUMBER(P694),SUMIF(A:A,A694,P:P),"")</f>
        <v>0.8946011420038762</v>
      </c>
      <c r="R694" s="3">
        <f t="shared" si="102"/>
        <v>0.12230358722673355</v>
      </c>
      <c r="S694" s="8">
        <f t="shared" si="103"/>
        <v>8.176375057144819</v>
      </c>
    </row>
    <row r="695" spans="1:19" ht="15">
      <c r="A695" s="1">
        <v>65</v>
      </c>
      <c r="B695" s="5">
        <v>0.7180555555555556</v>
      </c>
      <c r="C695" s="1" t="s">
        <v>637</v>
      </c>
      <c r="D695" s="1">
        <v>8</v>
      </c>
      <c r="E695" s="1">
        <v>9</v>
      </c>
      <c r="F695" s="1" t="s">
        <v>264</v>
      </c>
      <c r="G695" s="2">
        <v>62.400433333333304</v>
      </c>
      <c r="H695" s="6">
        <f>1+_xlfn.COUNTIFS(A:A,A695,O:O,"&lt;"&amp;O695)</f>
        <v>3</v>
      </c>
      <c r="I695" s="2">
        <f>_xlfn.AVERAGEIF(A:A,A695,G:G)</f>
        <v>50.66942857142857</v>
      </c>
      <c r="J695" s="2">
        <f t="shared" si="96"/>
        <v>11.731004761904735</v>
      </c>
      <c r="K695" s="2">
        <f t="shared" si="97"/>
        <v>101.73100476190473</v>
      </c>
      <c r="L695" s="2">
        <f t="shared" si="98"/>
        <v>447.5822347847268</v>
      </c>
      <c r="M695" s="2">
        <f>SUMIF(A:A,A695,L:L)</f>
        <v>4240.101567311334</v>
      </c>
      <c r="N695" s="3">
        <f t="shared" si="99"/>
        <v>0.10555931920011541</v>
      </c>
      <c r="O695" s="7">
        <f t="shared" si="100"/>
        <v>9.473346432864325</v>
      </c>
      <c r="P695" s="3">
        <f t="shared" si="101"/>
        <v>0.10555931920011541</v>
      </c>
      <c r="Q695" s="3">
        <f>IF(ISNUMBER(P695),SUMIF(A:A,A695,P:P),"")</f>
        <v>0.8946011420038762</v>
      </c>
      <c r="R695" s="3">
        <f t="shared" si="102"/>
        <v>0.11799595847113062</v>
      </c>
      <c r="S695" s="8">
        <f t="shared" si="103"/>
        <v>8.474866537438773</v>
      </c>
    </row>
    <row r="696" spans="1:19" ht="15">
      <c r="A696" s="1">
        <v>65</v>
      </c>
      <c r="B696" s="5">
        <v>0.7180555555555556</v>
      </c>
      <c r="C696" s="1" t="s">
        <v>637</v>
      </c>
      <c r="D696" s="1">
        <v>8</v>
      </c>
      <c r="E696" s="1">
        <v>4</v>
      </c>
      <c r="F696" s="1" t="s">
        <v>726</v>
      </c>
      <c r="G696" s="2">
        <v>62.209166666666604</v>
      </c>
      <c r="H696" s="6">
        <f>1+_xlfn.COUNTIFS(A:A,A696,O:O,"&lt;"&amp;O696)</f>
        <v>4</v>
      </c>
      <c r="I696" s="2">
        <f>_xlfn.AVERAGEIF(A:A,A696,G:G)</f>
        <v>50.66942857142857</v>
      </c>
      <c r="J696" s="2">
        <f t="shared" si="96"/>
        <v>11.539738095238036</v>
      </c>
      <c r="K696" s="2">
        <f t="shared" si="97"/>
        <v>101.53973809523804</v>
      </c>
      <c r="L696" s="2">
        <f t="shared" si="98"/>
        <v>442.4751416085996</v>
      </c>
      <c r="M696" s="2">
        <f>SUMIF(A:A,A696,L:L)</f>
        <v>4240.101567311334</v>
      </c>
      <c r="N696" s="3">
        <f t="shared" si="99"/>
        <v>0.1043548449451825</v>
      </c>
      <c r="O696" s="7">
        <f t="shared" si="100"/>
        <v>9.582688762800606</v>
      </c>
      <c r="P696" s="3">
        <f t="shared" si="101"/>
        <v>0.1043548449451825</v>
      </c>
      <c r="Q696" s="3">
        <f>IF(ISNUMBER(P696),SUMIF(A:A,A696,P:P),"")</f>
        <v>0.8946011420038762</v>
      </c>
      <c r="R696" s="3">
        <f t="shared" si="102"/>
        <v>0.11664957716399868</v>
      </c>
      <c r="S696" s="8">
        <f t="shared" si="103"/>
        <v>8.572684310669134</v>
      </c>
    </row>
    <row r="697" spans="1:19" ht="15">
      <c r="A697" s="1">
        <v>65</v>
      </c>
      <c r="B697" s="5">
        <v>0.7180555555555556</v>
      </c>
      <c r="C697" s="1" t="s">
        <v>637</v>
      </c>
      <c r="D697" s="1">
        <v>8</v>
      </c>
      <c r="E697" s="1">
        <v>5</v>
      </c>
      <c r="F697" s="1" t="s">
        <v>727</v>
      </c>
      <c r="G697" s="2">
        <v>58.0390333333333</v>
      </c>
      <c r="H697" s="6">
        <f>1+_xlfn.COUNTIFS(A:A,A697,O:O,"&lt;"&amp;O697)</f>
        <v>5</v>
      </c>
      <c r="I697" s="2">
        <f>_xlfn.AVERAGEIF(A:A,A697,G:G)</f>
        <v>50.66942857142857</v>
      </c>
      <c r="J697" s="2">
        <f t="shared" si="96"/>
        <v>7.369604761904732</v>
      </c>
      <c r="K697" s="2">
        <f t="shared" si="97"/>
        <v>97.36960476190472</v>
      </c>
      <c r="L697" s="2">
        <f t="shared" si="98"/>
        <v>344.52831743102985</v>
      </c>
      <c r="M697" s="2">
        <f>SUMIF(A:A,A697,L:L)</f>
        <v>4240.101567311334</v>
      </c>
      <c r="N697" s="3">
        <f t="shared" si="99"/>
        <v>0.08125473221847765</v>
      </c>
      <c r="O697" s="7">
        <f t="shared" si="100"/>
        <v>12.306975516345323</v>
      </c>
      <c r="P697" s="3">
        <f t="shared" si="101"/>
        <v>0.08125473221847765</v>
      </c>
      <c r="Q697" s="3">
        <f>IF(ISNUMBER(P697),SUMIF(A:A,A697,P:P),"")</f>
        <v>0.8946011420038762</v>
      </c>
      <c r="R697" s="3">
        <f t="shared" si="102"/>
        <v>0.0908278878746676</v>
      </c>
      <c r="S697" s="8">
        <f t="shared" si="103"/>
        <v>11.00983435153627</v>
      </c>
    </row>
    <row r="698" spans="1:19" ht="15">
      <c r="A698" s="1">
        <v>65</v>
      </c>
      <c r="B698" s="5">
        <v>0.7180555555555556</v>
      </c>
      <c r="C698" s="1" t="s">
        <v>637</v>
      </c>
      <c r="D698" s="1">
        <v>8</v>
      </c>
      <c r="E698" s="1">
        <v>8</v>
      </c>
      <c r="F698" s="1" t="s">
        <v>730</v>
      </c>
      <c r="G698" s="2">
        <v>55.6301666666667</v>
      </c>
      <c r="H698" s="6">
        <f>1+_xlfn.COUNTIFS(A:A,A698,O:O,"&lt;"&amp;O698)</f>
        <v>6</v>
      </c>
      <c r="I698" s="2">
        <f>_xlfn.AVERAGEIF(A:A,A698,G:G)</f>
        <v>50.66942857142857</v>
      </c>
      <c r="J698" s="2">
        <f t="shared" si="96"/>
        <v>4.960738095238135</v>
      </c>
      <c r="K698" s="2">
        <f t="shared" si="97"/>
        <v>94.96073809523813</v>
      </c>
      <c r="L698" s="2">
        <f t="shared" si="98"/>
        <v>298.1641833761331</v>
      </c>
      <c r="M698" s="2">
        <f>SUMIF(A:A,A698,L:L)</f>
        <v>4240.101567311334</v>
      </c>
      <c r="N698" s="3">
        <f t="shared" si="99"/>
        <v>0.07032005687665643</v>
      </c>
      <c r="O698" s="7">
        <f t="shared" si="100"/>
        <v>14.220693844915841</v>
      </c>
      <c r="P698" s="3">
        <f t="shared" si="101"/>
        <v>0.07032005687665643</v>
      </c>
      <c r="Q698" s="3">
        <f>IF(ISNUMBER(P698),SUMIF(A:A,A698,P:P),"")</f>
        <v>0.8946011420038762</v>
      </c>
      <c r="R698" s="3">
        <f t="shared" si="102"/>
        <v>0.0786049263464407</v>
      </c>
      <c r="S698" s="8">
        <f t="shared" si="103"/>
        <v>12.721848953749205</v>
      </c>
    </row>
    <row r="699" spans="1:19" ht="15">
      <c r="A699" s="1">
        <v>65</v>
      </c>
      <c r="B699" s="5">
        <v>0.7180555555555556</v>
      </c>
      <c r="C699" s="1" t="s">
        <v>637</v>
      </c>
      <c r="D699" s="1">
        <v>8</v>
      </c>
      <c r="E699" s="1">
        <v>6</v>
      </c>
      <c r="F699" s="1" t="s">
        <v>728</v>
      </c>
      <c r="G699" s="2">
        <v>55.3226666666667</v>
      </c>
      <c r="H699" s="6">
        <f>1+_xlfn.COUNTIFS(A:A,A699,O:O,"&lt;"&amp;O699)</f>
        <v>7</v>
      </c>
      <c r="I699" s="2">
        <f>_xlfn.AVERAGEIF(A:A,A699,G:G)</f>
        <v>50.66942857142857</v>
      </c>
      <c r="J699" s="2">
        <f t="shared" si="96"/>
        <v>4.65323809523813</v>
      </c>
      <c r="K699" s="2">
        <f t="shared" si="97"/>
        <v>94.65323809523812</v>
      </c>
      <c r="L699" s="2">
        <f t="shared" si="98"/>
        <v>292.71349144413546</v>
      </c>
      <c r="M699" s="2">
        <f>SUMIF(A:A,A699,L:L)</f>
        <v>4240.101567311334</v>
      </c>
      <c r="N699" s="3">
        <f t="shared" si="99"/>
        <v>0.06903454712047058</v>
      </c>
      <c r="O699" s="7">
        <f t="shared" si="100"/>
        <v>14.485500980471754</v>
      </c>
      <c r="P699" s="3">
        <f t="shared" si="101"/>
        <v>0.06903454712047058</v>
      </c>
      <c r="Q699" s="3">
        <f>IF(ISNUMBER(P699),SUMIF(A:A,A699,P:P),"")</f>
        <v>0.8946011420038762</v>
      </c>
      <c r="R699" s="3">
        <f t="shared" si="102"/>
        <v>0.07716796221144491</v>
      </c>
      <c r="S699" s="8">
        <f t="shared" si="103"/>
        <v>12.958745719628299</v>
      </c>
    </row>
    <row r="700" spans="1:19" ht="15">
      <c r="A700" s="1">
        <v>65</v>
      </c>
      <c r="B700" s="5">
        <v>0.7180555555555556</v>
      </c>
      <c r="C700" s="1" t="s">
        <v>637</v>
      </c>
      <c r="D700" s="1">
        <v>8</v>
      </c>
      <c r="E700" s="1">
        <v>15</v>
      </c>
      <c r="F700" s="1" t="s">
        <v>735</v>
      </c>
      <c r="G700" s="2">
        <v>53.700033333333295</v>
      </c>
      <c r="H700" s="6">
        <f>1+_xlfn.COUNTIFS(A:A,A700,O:O,"&lt;"&amp;O700)</f>
        <v>8</v>
      </c>
      <c r="I700" s="2">
        <f>_xlfn.AVERAGEIF(A:A,A700,G:G)</f>
        <v>50.66942857142857</v>
      </c>
      <c r="J700" s="2">
        <f t="shared" si="96"/>
        <v>3.0306047619047263</v>
      </c>
      <c r="K700" s="2">
        <f t="shared" si="97"/>
        <v>93.03060476190473</v>
      </c>
      <c r="L700" s="2">
        <f t="shared" si="98"/>
        <v>265.558800166335</v>
      </c>
      <c r="M700" s="2">
        <f>SUMIF(A:A,A700,L:L)</f>
        <v>4240.101567311334</v>
      </c>
      <c r="N700" s="3">
        <f t="shared" si="99"/>
        <v>0.06263029221130825</v>
      </c>
      <c r="O700" s="7">
        <f t="shared" si="100"/>
        <v>15.966714583194047</v>
      </c>
      <c r="P700" s="3">
        <f t="shared" si="101"/>
        <v>0.06263029221130825</v>
      </c>
      <c r="Q700" s="3">
        <f>IF(ISNUMBER(P700),SUMIF(A:A,A700,P:P),"")</f>
        <v>0.8946011420038762</v>
      </c>
      <c r="R700" s="3">
        <f t="shared" si="102"/>
        <v>0.07000917981282533</v>
      </c>
      <c r="S700" s="8">
        <f t="shared" si="103"/>
        <v>14.283841100175339</v>
      </c>
    </row>
    <row r="701" spans="1:19" ht="15">
      <c r="A701" s="1">
        <v>65</v>
      </c>
      <c r="B701" s="5">
        <v>0.7180555555555556</v>
      </c>
      <c r="C701" s="1" t="s">
        <v>637</v>
      </c>
      <c r="D701" s="1">
        <v>8</v>
      </c>
      <c r="E701" s="1">
        <v>7</v>
      </c>
      <c r="F701" s="1" t="s">
        <v>729</v>
      </c>
      <c r="G701" s="2">
        <v>50.7626333333333</v>
      </c>
      <c r="H701" s="6">
        <f>1+_xlfn.COUNTIFS(A:A,A701,O:O,"&lt;"&amp;O701)</f>
        <v>9</v>
      </c>
      <c r="I701" s="2">
        <f>_xlfn.AVERAGEIF(A:A,A701,G:G)</f>
        <v>50.66942857142857</v>
      </c>
      <c r="J701" s="2">
        <f t="shared" si="96"/>
        <v>0.0932047619047296</v>
      </c>
      <c r="K701" s="2">
        <f t="shared" si="97"/>
        <v>90.09320476190473</v>
      </c>
      <c r="L701" s="2">
        <f t="shared" si="98"/>
        <v>222.64805269971995</v>
      </c>
      <c r="M701" s="2">
        <f>SUMIF(A:A,A701,L:L)</f>
        <v>4240.101567311334</v>
      </c>
      <c r="N701" s="3">
        <f t="shared" si="99"/>
        <v>0.05251007532843181</v>
      </c>
      <c r="O701" s="7">
        <f t="shared" si="100"/>
        <v>19.04396430104806</v>
      </c>
      <c r="P701" s="3">
        <f t="shared" si="101"/>
        <v>0.05251007532843181</v>
      </c>
      <c r="Q701" s="3">
        <f>IF(ISNUMBER(P701),SUMIF(A:A,A701,P:P),"")</f>
        <v>0.8946011420038762</v>
      </c>
      <c r="R701" s="3">
        <f t="shared" si="102"/>
        <v>0.05869663346372555</v>
      </c>
      <c r="S701" s="8">
        <f t="shared" si="103"/>
        <v>17.036752211998646</v>
      </c>
    </row>
    <row r="702" spans="1:19" ht="15">
      <c r="A702" s="1">
        <v>65</v>
      </c>
      <c r="B702" s="5">
        <v>0.7180555555555556</v>
      </c>
      <c r="C702" s="1" t="s">
        <v>637</v>
      </c>
      <c r="D702" s="1">
        <v>8</v>
      </c>
      <c r="E702" s="1">
        <v>10</v>
      </c>
      <c r="F702" s="1" t="s">
        <v>731</v>
      </c>
      <c r="G702" s="2">
        <v>38.410033333333296</v>
      </c>
      <c r="H702" s="6">
        <f>1+_xlfn.COUNTIFS(A:A,A702,O:O,"&lt;"&amp;O702)</f>
        <v>12</v>
      </c>
      <c r="I702" s="2">
        <f>_xlfn.AVERAGEIF(A:A,A702,G:G)</f>
        <v>50.66942857142857</v>
      </c>
      <c r="J702" s="2">
        <f t="shared" si="96"/>
        <v>-12.259395238095273</v>
      </c>
      <c r="K702" s="2">
        <f t="shared" si="97"/>
        <v>77.74060476190473</v>
      </c>
      <c r="L702" s="2">
        <f t="shared" si="98"/>
        <v>106.1057550300854</v>
      </c>
      <c r="M702" s="2">
        <f>SUMIF(A:A,A702,L:L)</f>
        <v>4240.101567311334</v>
      </c>
      <c r="N702" s="3">
        <f t="shared" si="99"/>
        <v>0.025024342777092364</v>
      </c>
      <c r="O702" s="7">
        <f t="shared" si="100"/>
        <v>39.96108944429158</v>
      </c>
      <c r="P702" s="3">
        <f t="shared" si="101"/>
      </c>
      <c r="Q702" s="3">
        <f>IF(ISNUMBER(P702),SUMIF(A:A,A702,P:P),"")</f>
      </c>
      <c r="R702" s="3">
        <f t="shared" si="102"/>
      </c>
      <c r="S702" s="8">
        <f t="shared" si="103"/>
      </c>
    </row>
    <row r="703" spans="1:19" ht="15">
      <c r="A703" s="1">
        <v>65</v>
      </c>
      <c r="B703" s="5">
        <v>0.7180555555555556</v>
      </c>
      <c r="C703" s="1" t="s">
        <v>637</v>
      </c>
      <c r="D703" s="1">
        <v>8</v>
      </c>
      <c r="E703" s="1">
        <v>11</v>
      </c>
      <c r="F703" s="1" t="s">
        <v>732</v>
      </c>
      <c r="G703" s="2">
        <v>41.3789</v>
      </c>
      <c r="H703" s="6">
        <f>1+_xlfn.COUNTIFS(A:A,A703,O:O,"&lt;"&amp;O703)</f>
        <v>10</v>
      </c>
      <c r="I703" s="2">
        <f>_xlfn.AVERAGEIF(A:A,A703,G:G)</f>
        <v>50.66942857142857</v>
      </c>
      <c r="J703" s="2">
        <f t="shared" si="96"/>
        <v>-9.290528571428567</v>
      </c>
      <c r="K703" s="2">
        <f t="shared" si="97"/>
        <v>80.70947142857143</v>
      </c>
      <c r="L703" s="2">
        <f t="shared" si="98"/>
        <v>126.79457861847504</v>
      </c>
      <c r="M703" s="2">
        <f>SUMIF(A:A,A703,L:L)</f>
        <v>4240.101567311334</v>
      </c>
      <c r="N703" s="3">
        <f t="shared" si="99"/>
        <v>0.02990366542065548</v>
      </c>
      <c r="O703" s="7">
        <f t="shared" si="100"/>
        <v>33.44071657882</v>
      </c>
      <c r="P703" s="3">
        <f t="shared" si="101"/>
      </c>
      <c r="Q703" s="3">
        <f>IF(ISNUMBER(P703),SUMIF(A:A,A703,P:P),"")</f>
      </c>
      <c r="R703" s="3">
        <f t="shared" si="102"/>
      </c>
      <c r="S703" s="8">
        <f t="shared" si="103"/>
      </c>
    </row>
    <row r="704" spans="1:19" ht="15">
      <c r="A704" s="1">
        <v>65</v>
      </c>
      <c r="B704" s="5">
        <v>0.7180555555555556</v>
      </c>
      <c r="C704" s="1" t="s">
        <v>637</v>
      </c>
      <c r="D704" s="1">
        <v>8</v>
      </c>
      <c r="E704" s="1">
        <v>13</v>
      </c>
      <c r="F704" s="1" t="s">
        <v>733</v>
      </c>
      <c r="G704" s="2">
        <v>38.5988</v>
      </c>
      <c r="H704" s="6">
        <f>1+_xlfn.COUNTIFS(A:A,A704,O:O,"&lt;"&amp;O704)</f>
        <v>11</v>
      </c>
      <c r="I704" s="2">
        <f>_xlfn.AVERAGEIF(A:A,A704,G:G)</f>
        <v>50.66942857142857</v>
      </c>
      <c r="J704" s="2">
        <f t="shared" si="96"/>
        <v>-12.070628571428571</v>
      </c>
      <c r="K704" s="2">
        <f t="shared" si="97"/>
        <v>77.92937142857143</v>
      </c>
      <c r="L704" s="2">
        <f t="shared" si="98"/>
        <v>107.31434010928666</v>
      </c>
      <c r="M704" s="2">
        <f>SUMIF(A:A,A704,L:L)</f>
        <v>4240.101567311334</v>
      </c>
      <c r="N704" s="3">
        <f t="shared" si="99"/>
        <v>0.025309379599917255</v>
      </c>
      <c r="O704" s="7">
        <f t="shared" si="100"/>
        <v>39.51104356596988</v>
      </c>
      <c r="P704" s="3">
        <f t="shared" si="101"/>
      </c>
      <c r="Q704" s="3">
        <f>IF(ISNUMBER(P704),SUMIF(A:A,A704,P:P),"")</f>
      </c>
      <c r="R704" s="3">
        <f t="shared" si="102"/>
      </c>
      <c r="S704" s="8">
        <f t="shared" si="103"/>
      </c>
    </row>
    <row r="705" spans="1:19" ht="15">
      <c r="A705" s="1">
        <v>65</v>
      </c>
      <c r="B705" s="5">
        <v>0.7180555555555556</v>
      </c>
      <c r="C705" s="1" t="s">
        <v>637</v>
      </c>
      <c r="D705" s="1">
        <v>8</v>
      </c>
      <c r="E705" s="1">
        <v>14</v>
      </c>
      <c r="F705" s="1" t="s">
        <v>734</v>
      </c>
      <c r="G705" s="2">
        <v>27.663300000000003</v>
      </c>
      <c r="H705" s="6">
        <f>1+_xlfn.COUNTIFS(A:A,A705,O:O,"&lt;"&amp;O705)</f>
        <v>13</v>
      </c>
      <c r="I705" s="2">
        <f>_xlfn.AVERAGEIF(A:A,A705,G:G)</f>
        <v>50.66942857142857</v>
      </c>
      <c r="J705" s="2">
        <f t="shared" si="96"/>
        <v>-23.006128571428565</v>
      </c>
      <c r="K705" s="2">
        <f t="shared" si="97"/>
        <v>66.99387142857144</v>
      </c>
      <c r="L705" s="2">
        <f t="shared" si="98"/>
        <v>55.68062749977051</v>
      </c>
      <c r="M705" s="2">
        <f>SUMIF(A:A,A705,L:L)</f>
        <v>4240.101567311334</v>
      </c>
      <c r="N705" s="3">
        <f t="shared" si="99"/>
        <v>0.013131908897898836</v>
      </c>
      <c r="O705" s="7">
        <f t="shared" si="100"/>
        <v>76.15039121692388</v>
      </c>
      <c r="P705" s="3">
        <f t="shared" si="101"/>
      </c>
      <c r="Q705" s="3">
        <f>IF(ISNUMBER(P705),SUMIF(A:A,A705,P:P),"")</f>
      </c>
      <c r="R705" s="3">
        <f t="shared" si="102"/>
      </c>
      <c r="S705" s="8">
        <f t="shared" si="103"/>
      </c>
    </row>
    <row r="706" spans="1:19" ht="15">
      <c r="A706" s="1">
        <v>65</v>
      </c>
      <c r="B706" s="5">
        <v>0.7180555555555556</v>
      </c>
      <c r="C706" s="1" t="s">
        <v>637</v>
      </c>
      <c r="D706" s="1">
        <v>8</v>
      </c>
      <c r="E706" s="1">
        <v>16</v>
      </c>
      <c r="F706" s="1" t="s">
        <v>736</v>
      </c>
      <c r="G706" s="2">
        <v>26.201999999999998</v>
      </c>
      <c r="H706" s="6">
        <f>1+_xlfn.COUNTIFS(A:A,A706,O:O,"&lt;"&amp;O706)</f>
        <v>14</v>
      </c>
      <c r="I706" s="2">
        <f>_xlfn.AVERAGEIF(A:A,A706,G:G)</f>
        <v>50.66942857142857</v>
      </c>
      <c r="J706" s="2">
        <f t="shared" si="96"/>
        <v>-24.46742857142857</v>
      </c>
      <c r="K706" s="2">
        <f t="shared" si="97"/>
        <v>65.53257142857143</v>
      </c>
      <c r="L706" s="2">
        <f t="shared" si="98"/>
        <v>51.006561724571654</v>
      </c>
      <c r="M706" s="2">
        <f>SUMIF(A:A,A706,L:L)</f>
        <v>4240.101567311334</v>
      </c>
      <c r="N706" s="3">
        <f t="shared" si="99"/>
        <v>0.012029561300559865</v>
      </c>
      <c r="O706" s="7">
        <f t="shared" si="100"/>
        <v>83.12855099324855</v>
      </c>
      <c r="P706" s="3">
        <f t="shared" si="101"/>
      </c>
      <c r="Q706" s="3">
        <f>IF(ISNUMBER(P706),SUMIF(A:A,A706,P:P),"")</f>
      </c>
      <c r="R706" s="3">
        <f t="shared" si="102"/>
      </c>
      <c r="S706" s="8">
        <f t="shared" si="103"/>
      </c>
    </row>
    <row r="707" spans="1:19" ht="15">
      <c r="A707" s="1">
        <v>16</v>
      </c>
      <c r="B707" s="5">
        <v>0.7291666666666666</v>
      </c>
      <c r="C707" s="1" t="s">
        <v>136</v>
      </c>
      <c r="D707" s="1">
        <v>6</v>
      </c>
      <c r="E707" s="1">
        <v>11</v>
      </c>
      <c r="F707" s="1" t="s">
        <v>184</v>
      </c>
      <c r="G707" s="2">
        <v>68.9225333333333</v>
      </c>
      <c r="H707" s="6">
        <f>1+_xlfn.COUNTIFS(A:A,A707,O:O,"&lt;"&amp;O707)</f>
        <v>1</v>
      </c>
      <c r="I707" s="2">
        <f>_xlfn.AVERAGEIF(A:A,A707,G:G)</f>
        <v>50.608461111111104</v>
      </c>
      <c r="J707" s="2">
        <f t="shared" si="96"/>
        <v>18.3140722222222</v>
      </c>
      <c r="K707" s="2">
        <f t="shared" si="97"/>
        <v>108.3140722222222</v>
      </c>
      <c r="L707" s="2">
        <f t="shared" si="98"/>
        <v>664.3733950294748</v>
      </c>
      <c r="M707" s="2">
        <f>SUMIF(A:A,A707,L:L)</f>
        <v>3536.193446544417</v>
      </c>
      <c r="N707" s="3">
        <f t="shared" si="99"/>
        <v>0.18787812518534674</v>
      </c>
      <c r="O707" s="7">
        <f t="shared" si="100"/>
        <v>5.322599419243052</v>
      </c>
      <c r="P707" s="3">
        <f t="shared" si="101"/>
        <v>0.18787812518534674</v>
      </c>
      <c r="Q707" s="3">
        <f>IF(ISNUMBER(P707),SUMIF(A:A,A707,P:P),"")</f>
        <v>0.8900013509877205</v>
      </c>
      <c r="R707" s="3">
        <f t="shared" si="102"/>
        <v>0.21109869662202224</v>
      </c>
      <c r="S707" s="8">
        <f t="shared" si="103"/>
        <v>4.737120673892773</v>
      </c>
    </row>
    <row r="708" spans="1:19" ht="15">
      <c r="A708" s="1">
        <v>16</v>
      </c>
      <c r="B708" s="5">
        <v>0.7291666666666666</v>
      </c>
      <c r="C708" s="1" t="s">
        <v>136</v>
      </c>
      <c r="D708" s="1">
        <v>6</v>
      </c>
      <c r="E708" s="1">
        <v>1</v>
      </c>
      <c r="F708" s="1" t="s">
        <v>174</v>
      </c>
      <c r="G708" s="2">
        <v>68.45376666666671</v>
      </c>
      <c r="H708" s="6">
        <f>1+_xlfn.COUNTIFS(A:A,A708,O:O,"&lt;"&amp;O708)</f>
        <v>2</v>
      </c>
      <c r="I708" s="2">
        <f>_xlfn.AVERAGEIF(A:A,A708,G:G)</f>
        <v>50.608461111111104</v>
      </c>
      <c r="J708" s="2">
        <f t="shared" si="96"/>
        <v>17.845305555555605</v>
      </c>
      <c r="K708" s="2">
        <f t="shared" si="97"/>
        <v>107.8453055555556</v>
      </c>
      <c r="L708" s="2">
        <f t="shared" si="98"/>
        <v>645.9475660178479</v>
      </c>
      <c r="M708" s="2">
        <f>SUMIF(A:A,A708,L:L)</f>
        <v>3536.193446544417</v>
      </c>
      <c r="N708" s="3">
        <f t="shared" si="99"/>
        <v>0.18266748575337996</v>
      </c>
      <c r="O708" s="7">
        <f t="shared" si="100"/>
        <v>5.474428007128229</v>
      </c>
      <c r="P708" s="3">
        <f t="shared" si="101"/>
        <v>0.18266748575337996</v>
      </c>
      <c r="Q708" s="3">
        <f>IF(ISNUMBER(P708),SUMIF(A:A,A708,P:P),"")</f>
        <v>0.8900013509877205</v>
      </c>
      <c r="R708" s="3">
        <f t="shared" si="102"/>
        <v>0.205244054462003</v>
      </c>
      <c r="S708" s="8">
        <f t="shared" si="103"/>
        <v>4.872248322229138</v>
      </c>
    </row>
    <row r="709" spans="1:19" ht="15">
      <c r="A709" s="1">
        <v>16</v>
      </c>
      <c r="B709" s="5">
        <v>0.7291666666666666</v>
      </c>
      <c r="C709" s="1" t="s">
        <v>136</v>
      </c>
      <c r="D709" s="1">
        <v>6</v>
      </c>
      <c r="E709" s="1">
        <v>2</v>
      </c>
      <c r="F709" s="1" t="s">
        <v>175</v>
      </c>
      <c r="G709" s="2">
        <v>63.3024666666667</v>
      </c>
      <c r="H709" s="6">
        <f>1+_xlfn.COUNTIFS(A:A,A709,O:O,"&lt;"&amp;O709)</f>
        <v>3</v>
      </c>
      <c r="I709" s="2">
        <f>_xlfn.AVERAGEIF(A:A,A709,G:G)</f>
        <v>50.608461111111104</v>
      </c>
      <c r="J709" s="2">
        <f t="shared" si="96"/>
        <v>12.694005555555599</v>
      </c>
      <c r="K709" s="2">
        <f t="shared" si="97"/>
        <v>102.6940055555556</v>
      </c>
      <c r="L709" s="2">
        <f t="shared" si="98"/>
        <v>474.2052919602315</v>
      </c>
      <c r="M709" s="2">
        <f>SUMIF(A:A,A709,L:L)</f>
        <v>3536.193446544417</v>
      </c>
      <c r="N709" s="3">
        <f t="shared" si="99"/>
        <v>0.13410049510261574</v>
      </c>
      <c r="O709" s="7">
        <f t="shared" si="100"/>
        <v>7.457094019189003</v>
      </c>
      <c r="P709" s="3">
        <f t="shared" si="101"/>
        <v>0.13410049510261574</v>
      </c>
      <c r="Q709" s="3">
        <f>IF(ISNUMBER(P709),SUMIF(A:A,A709,P:P),"")</f>
        <v>0.8900013509877205</v>
      </c>
      <c r="R709" s="3">
        <f t="shared" si="102"/>
        <v>0.15067448488004143</v>
      </c>
      <c r="S709" s="8">
        <f t="shared" si="103"/>
        <v>6.636823751520663</v>
      </c>
    </row>
    <row r="710" spans="1:19" ht="15">
      <c r="A710" s="1">
        <v>16</v>
      </c>
      <c r="B710" s="5">
        <v>0.7291666666666666</v>
      </c>
      <c r="C710" s="1" t="s">
        <v>136</v>
      </c>
      <c r="D710" s="1">
        <v>6</v>
      </c>
      <c r="E710" s="1">
        <v>6</v>
      </c>
      <c r="F710" s="1" t="s">
        <v>179</v>
      </c>
      <c r="G710" s="2">
        <v>61.2473333333333</v>
      </c>
      <c r="H710" s="6">
        <f>1+_xlfn.COUNTIFS(A:A,A710,O:O,"&lt;"&amp;O710)</f>
        <v>4</v>
      </c>
      <c r="I710" s="2">
        <f>_xlfn.AVERAGEIF(A:A,A710,G:G)</f>
        <v>50.608461111111104</v>
      </c>
      <c r="J710" s="2">
        <f t="shared" si="96"/>
        <v>10.638872222222197</v>
      </c>
      <c r="K710" s="2">
        <f t="shared" si="97"/>
        <v>100.6388722222222</v>
      </c>
      <c r="L710" s="2">
        <f t="shared" si="98"/>
        <v>419.19337682919075</v>
      </c>
      <c r="M710" s="2">
        <f>SUMIF(A:A,A710,L:L)</f>
        <v>3536.193446544417</v>
      </c>
      <c r="N710" s="3">
        <f t="shared" si="99"/>
        <v>0.11854367787453152</v>
      </c>
      <c r="O710" s="7">
        <f t="shared" si="100"/>
        <v>8.435709250209156</v>
      </c>
      <c r="P710" s="3">
        <f t="shared" si="101"/>
        <v>0.11854367787453152</v>
      </c>
      <c r="Q710" s="3">
        <f>IF(ISNUMBER(P710),SUMIF(A:A,A710,P:P),"")</f>
        <v>0.8900013509877205</v>
      </c>
      <c r="R710" s="3">
        <f t="shared" si="102"/>
        <v>0.13319494149415856</v>
      </c>
      <c r="S710" s="8">
        <f t="shared" si="103"/>
        <v>7.507792629225761</v>
      </c>
    </row>
    <row r="711" spans="1:19" ht="15">
      <c r="A711" s="1">
        <v>16</v>
      </c>
      <c r="B711" s="5">
        <v>0.7291666666666666</v>
      </c>
      <c r="C711" s="1" t="s">
        <v>136</v>
      </c>
      <c r="D711" s="1">
        <v>6</v>
      </c>
      <c r="E711" s="1">
        <v>3</v>
      </c>
      <c r="F711" s="1" t="s">
        <v>176</v>
      </c>
      <c r="G711" s="2">
        <v>56.229766666666606</v>
      </c>
      <c r="H711" s="6">
        <f>1+_xlfn.COUNTIFS(A:A,A711,O:O,"&lt;"&amp;O711)</f>
        <v>5</v>
      </c>
      <c r="I711" s="2">
        <f>_xlfn.AVERAGEIF(A:A,A711,G:G)</f>
        <v>50.608461111111104</v>
      </c>
      <c r="J711" s="2">
        <f t="shared" si="96"/>
        <v>5.621305555555502</v>
      </c>
      <c r="K711" s="2">
        <f t="shared" si="97"/>
        <v>95.6213055555555</v>
      </c>
      <c r="L711" s="2">
        <f t="shared" si="98"/>
        <v>310.21894839839723</v>
      </c>
      <c r="M711" s="2">
        <f>SUMIF(A:A,A711,L:L)</f>
        <v>3536.193446544417</v>
      </c>
      <c r="N711" s="3">
        <f t="shared" si="99"/>
        <v>0.08772680371927744</v>
      </c>
      <c r="O711" s="7">
        <f t="shared" si="100"/>
        <v>11.3990246720941</v>
      </c>
      <c r="P711" s="3">
        <f t="shared" si="101"/>
        <v>0.08772680371927744</v>
      </c>
      <c r="Q711" s="3">
        <f>IF(ISNUMBER(P711),SUMIF(A:A,A711,P:P),"")</f>
        <v>0.8900013509877205</v>
      </c>
      <c r="R711" s="3">
        <f t="shared" si="102"/>
        <v>0.09856929275659922</v>
      </c>
      <c r="S711" s="8">
        <f t="shared" si="103"/>
        <v>10.145147358106108</v>
      </c>
    </row>
    <row r="712" spans="1:19" ht="15">
      <c r="A712" s="1">
        <v>16</v>
      </c>
      <c r="B712" s="5">
        <v>0.7291666666666666</v>
      </c>
      <c r="C712" s="1" t="s">
        <v>136</v>
      </c>
      <c r="D712" s="1">
        <v>6</v>
      </c>
      <c r="E712" s="1">
        <v>8</v>
      </c>
      <c r="F712" s="1" t="s">
        <v>181</v>
      </c>
      <c r="G712" s="2">
        <v>54.4678</v>
      </c>
      <c r="H712" s="6">
        <f>1+_xlfn.COUNTIFS(A:A,A712,O:O,"&lt;"&amp;O712)</f>
        <v>6</v>
      </c>
      <c r="I712" s="2">
        <f>_xlfn.AVERAGEIF(A:A,A712,G:G)</f>
        <v>50.608461111111104</v>
      </c>
      <c r="J712" s="2">
        <f t="shared" si="96"/>
        <v>3.8593388888888924</v>
      </c>
      <c r="K712" s="2">
        <f t="shared" si="97"/>
        <v>93.85933888888889</v>
      </c>
      <c r="L712" s="2">
        <f t="shared" si="98"/>
        <v>279.0972628214059</v>
      </c>
      <c r="M712" s="2">
        <f>SUMIF(A:A,A712,L:L)</f>
        <v>3536.193446544417</v>
      </c>
      <c r="N712" s="3">
        <f t="shared" si="99"/>
        <v>0.07892590352887535</v>
      </c>
      <c r="O712" s="7">
        <f t="shared" si="100"/>
        <v>12.670111525985206</v>
      </c>
      <c r="P712" s="3">
        <f t="shared" si="101"/>
        <v>0.07892590352887535</v>
      </c>
      <c r="Q712" s="3">
        <f>IF(ISNUMBER(P712),SUMIF(A:A,A712,P:P),"")</f>
        <v>0.8900013509877205</v>
      </c>
      <c r="R712" s="3">
        <f t="shared" si="102"/>
        <v>0.08868065586786318</v>
      </c>
      <c r="S712" s="8">
        <f t="shared" si="103"/>
        <v>11.276416375291921</v>
      </c>
    </row>
    <row r="713" spans="1:19" ht="15">
      <c r="A713" s="1">
        <v>16</v>
      </c>
      <c r="B713" s="5">
        <v>0.7291666666666666</v>
      </c>
      <c r="C713" s="1" t="s">
        <v>136</v>
      </c>
      <c r="D713" s="1">
        <v>6</v>
      </c>
      <c r="E713" s="1">
        <v>7</v>
      </c>
      <c r="F713" s="1" t="s">
        <v>180</v>
      </c>
      <c r="G713" s="2">
        <v>47.5657666666666</v>
      </c>
      <c r="H713" s="6">
        <f>1+_xlfn.COUNTIFS(A:A,A713,O:O,"&lt;"&amp;O713)</f>
        <v>7</v>
      </c>
      <c r="I713" s="2">
        <f>_xlfn.AVERAGEIF(A:A,A713,G:G)</f>
        <v>50.608461111111104</v>
      </c>
      <c r="J713" s="2">
        <f t="shared" si="96"/>
        <v>-3.042694444444507</v>
      </c>
      <c r="K713" s="2">
        <f t="shared" si="97"/>
        <v>86.9573055555555</v>
      </c>
      <c r="L713" s="2">
        <f t="shared" si="98"/>
        <v>184.46105059967292</v>
      </c>
      <c r="M713" s="2">
        <f>SUMIF(A:A,A713,L:L)</f>
        <v>3536.193446544417</v>
      </c>
      <c r="N713" s="3">
        <f t="shared" si="99"/>
        <v>0.052163732948470064</v>
      </c>
      <c r="O713" s="7">
        <f t="shared" si="100"/>
        <v>19.170407167520963</v>
      </c>
      <c r="P713" s="3">
        <f t="shared" si="101"/>
        <v>0.052163732948470064</v>
      </c>
      <c r="Q713" s="3">
        <f>IF(ISNUMBER(P713),SUMIF(A:A,A713,P:P),"")</f>
        <v>0.8900013509877205</v>
      </c>
      <c r="R713" s="3">
        <f t="shared" si="102"/>
        <v>0.0586108469280175</v>
      </c>
      <c r="S713" s="8">
        <f t="shared" si="103"/>
        <v>17.06168827807834</v>
      </c>
    </row>
    <row r="714" spans="1:19" ht="15">
      <c r="A714" s="1">
        <v>16</v>
      </c>
      <c r="B714" s="5">
        <v>0.7291666666666666</v>
      </c>
      <c r="C714" s="1" t="s">
        <v>136</v>
      </c>
      <c r="D714" s="1">
        <v>6</v>
      </c>
      <c r="E714" s="1">
        <v>4</v>
      </c>
      <c r="F714" s="1" t="s">
        <v>177</v>
      </c>
      <c r="G714" s="2">
        <v>46.177633333333304</v>
      </c>
      <c r="H714" s="6">
        <f>1+_xlfn.COUNTIFS(A:A,A714,O:O,"&lt;"&amp;O714)</f>
        <v>8</v>
      </c>
      <c r="I714" s="2">
        <f>_xlfn.AVERAGEIF(A:A,A714,G:G)</f>
        <v>50.608461111111104</v>
      </c>
      <c r="J714" s="2">
        <f t="shared" si="96"/>
        <v>-4.4308277777778</v>
      </c>
      <c r="K714" s="2">
        <f t="shared" si="97"/>
        <v>85.56917222222219</v>
      </c>
      <c r="L714" s="2">
        <f t="shared" si="98"/>
        <v>169.72005312223382</v>
      </c>
      <c r="M714" s="2">
        <f>SUMIF(A:A,A714,L:L)</f>
        <v>3536.193446544417</v>
      </c>
      <c r="N714" s="3">
        <f t="shared" si="99"/>
        <v>0.047995126875223684</v>
      </c>
      <c r="O714" s="7">
        <f t="shared" si="100"/>
        <v>20.835448619601955</v>
      </c>
      <c r="P714" s="3">
        <f t="shared" si="101"/>
        <v>0.047995126875223684</v>
      </c>
      <c r="Q714" s="3">
        <f>IF(ISNUMBER(P714),SUMIF(A:A,A714,P:P),"")</f>
        <v>0.8900013509877205</v>
      </c>
      <c r="R714" s="3">
        <f t="shared" si="102"/>
        <v>0.05392702698929485</v>
      </c>
      <c r="S714" s="8">
        <f t="shared" si="103"/>
        <v>18.543577419880975</v>
      </c>
    </row>
    <row r="715" spans="1:19" ht="15">
      <c r="A715" s="1">
        <v>16</v>
      </c>
      <c r="B715" s="5">
        <v>0.7291666666666666</v>
      </c>
      <c r="C715" s="1" t="s">
        <v>136</v>
      </c>
      <c r="D715" s="1">
        <v>6</v>
      </c>
      <c r="E715" s="1">
        <v>5</v>
      </c>
      <c r="F715" s="1" t="s">
        <v>178</v>
      </c>
      <c r="G715" s="2">
        <v>36.665066666666704</v>
      </c>
      <c r="H715" s="6">
        <f>1+_xlfn.COUNTIFS(A:A,A715,O:O,"&lt;"&amp;O715)</f>
        <v>11</v>
      </c>
      <c r="I715" s="2">
        <f>_xlfn.AVERAGEIF(A:A,A715,G:G)</f>
        <v>50.608461111111104</v>
      </c>
      <c r="J715" s="2">
        <f t="shared" si="96"/>
        <v>-13.943394444444401</v>
      </c>
      <c r="K715" s="2">
        <f t="shared" si="97"/>
        <v>76.05660555555559</v>
      </c>
      <c r="L715" s="2">
        <f t="shared" si="98"/>
        <v>95.90866509492012</v>
      </c>
      <c r="M715" s="2">
        <f>SUMIF(A:A,A715,L:L)</f>
        <v>3536.193446544417</v>
      </c>
      <c r="N715" s="3">
        <f t="shared" si="99"/>
        <v>0.027122007476328105</v>
      </c>
      <c r="O715" s="7">
        <f t="shared" si="100"/>
        <v>36.87042711985065</v>
      </c>
      <c r="P715" s="3">
        <f t="shared" si="101"/>
      </c>
      <c r="Q715" s="3">
        <f>IF(ISNUMBER(P715),SUMIF(A:A,A715,P:P),"")</f>
      </c>
      <c r="R715" s="3">
        <f t="shared" si="102"/>
      </c>
      <c r="S715" s="8">
        <f t="shared" si="103"/>
      </c>
    </row>
    <row r="716" spans="1:19" ht="15">
      <c r="A716" s="1">
        <v>16</v>
      </c>
      <c r="B716" s="5">
        <v>0.7291666666666666</v>
      </c>
      <c r="C716" s="1" t="s">
        <v>136</v>
      </c>
      <c r="D716" s="1">
        <v>6</v>
      </c>
      <c r="E716" s="1">
        <v>9</v>
      </c>
      <c r="F716" s="1" t="s">
        <v>182</v>
      </c>
      <c r="G716" s="2">
        <v>36.8811</v>
      </c>
      <c r="H716" s="6">
        <f>1+_xlfn.COUNTIFS(A:A,A716,O:O,"&lt;"&amp;O716)</f>
        <v>10</v>
      </c>
      <c r="I716" s="2">
        <f>_xlfn.AVERAGEIF(A:A,A716,G:G)</f>
        <v>50.608461111111104</v>
      </c>
      <c r="J716" s="2">
        <f t="shared" si="96"/>
        <v>-13.727361111111101</v>
      </c>
      <c r="K716" s="2">
        <f t="shared" si="97"/>
        <v>76.2726388888889</v>
      </c>
      <c r="L716" s="2">
        <f t="shared" si="98"/>
        <v>97.15992510903892</v>
      </c>
      <c r="M716" s="2">
        <f>SUMIF(A:A,A716,L:L)</f>
        <v>3536.193446544417</v>
      </c>
      <c r="N716" s="3">
        <f t="shared" si="99"/>
        <v>0.027475851244502476</v>
      </c>
      <c r="O716" s="7">
        <f t="shared" si="100"/>
        <v>36.39559666782246</v>
      </c>
      <c r="P716" s="3">
        <f t="shared" si="101"/>
      </c>
      <c r="Q716" s="3">
        <f>IF(ISNUMBER(P716),SUMIF(A:A,A716,P:P),"")</f>
      </c>
      <c r="R716" s="3">
        <f t="shared" si="102"/>
      </c>
      <c r="S716" s="8">
        <f t="shared" si="103"/>
      </c>
    </row>
    <row r="717" spans="1:19" ht="15">
      <c r="A717" s="1">
        <v>16</v>
      </c>
      <c r="B717" s="5">
        <v>0.7291666666666666</v>
      </c>
      <c r="C717" s="1" t="s">
        <v>136</v>
      </c>
      <c r="D717" s="1">
        <v>6</v>
      </c>
      <c r="E717" s="1">
        <v>10</v>
      </c>
      <c r="F717" s="1" t="s">
        <v>183</v>
      </c>
      <c r="G717" s="2">
        <v>22.8173</v>
      </c>
      <c r="H717" s="6">
        <f>1+_xlfn.COUNTIFS(A:A,A717,O:O,"&lt;"&amp;O717)</f>
        <v>12</v>
      </c>
      <c r="I717" s="2">
        <f>_xlfn.AVERAGEIF(A:A,A717,G:G)</f>
        <v>50.608461111111104</v>
      </c>
      <c r="J717" s="2">
        <f t="shared" si="96"/>
        <v>-27.791161111111105</v>
      </c>
      <c r="K717" s="2">
        <f t="shared" si="97"/>
        <v>62.20883888888889</v>
      </c>
      <c r="L717" s="2">
        <f t="shared" si="98"/>
        <v>41.7847037403833</v>
      </c>
      <c r="M717" s="2">
        <f>SUMIF(A:A,A717,L:L)</f>
        <v>3536.193446544417</v>
      </c>
      <c r="N717" s="3">
        <f t="shared" si="99"/>
        <v>0.011816294660354481</v>
      </c>
      <c r="O717" s="7">
        <f t="shared" si="100"/>
        <v>84.62889837667612</v>
      </c>
      <c r="P717" s="3">
        <f t="shared" si="101"/>
      </c>
      <c r="Q717" s="3">
        <f>IF(ISNUMBER(P717),SUMIF(A:A,A717,P:P),"")</f>
      </c>
      <c r="R717" s="3">
        <f t="shared" si="102"/>
      </c>
      <c r="S717" s="8">
        <f t="shared" si="103"/>
      </c>
    </row>
    <row r="718" spans="1:19" ht="15">
      <c r="A718" s="1">
        <v>16</v>
      </c>
      <c r="B718" s="5">
        <v>0.7291666666666666</v>
      </c>
      <c r="C718" s="1" t="s">
        <v>136</v>
      </c>
      <c r="D718" s="1">
        <v>6</v>
      </c>
      <c r="E718" s="1">
        <v>12</v>
      </c>
      <c r="F718" s="1" t="s">
        <v>185</v>
      </c>
      <c r="G718" s="2">
        <v>44.571</v>
      </c>
      <c r="H718" s="6">
        <f>1+_xlfn.COUNTIFS(A:A,A718,O:O,"&lt;"&amp;O718)</f>
        <v>9</v>
      </c>
      <c r="I718" s="2">
        <f>_xlfn.AVERAGEIF(A:A,A718,G:G)</f>
        <v>50.608461111111104</v>
      </c>
      <c r="J718" s="2">
        <f t="shared" si="96"/>
        <v>-6.0374611111111065</v>
      </c>
      <c r="K718" s="2">
        <f t="shared" si="97"/>
        <v>83.9625388888889</v>
      </c>
      <c r="L718" s="2">
        <f t="shared" si="98"/>
        <v>154.12320782162007</v>
      </c>
      <c r="M718" s="2">
        <f>SUMIF(A:A,A718,L:L)</f>
        <v>3536.193446544417</v>
      </c>
      <c r="N718" s="3">
        <f t="shared" si="99"/>
        <v>0.04358449563109448</v>
      </c>
      <c r="O718" s="7">
        <f t="shared" si="100"/>
        <v>22.94393879108171</v>
      </c>
      <c r="P718" s="3">
        <f t="shared" si="101"/>
      </c>
      <c r="Q718" s="3">
        <f>IF(ISNUMBER(P718),SUMIF(A:A,A718,P:P),"")</f>
      </c>
      <c r="R718" s="3">
        <f t="shared" si="102"/>
      </c>
      <c r="S718" s="8">
        <f t="shared" si="103"/>
      </c>
    </row>
    <row r="719" spans="1:19" ht="15">
      <c r="A719" s="1">
        <v>6</v>
      </c>
      <c r="B719" s="5">
        <v>0.7374999999999999</v>
      </c>
      <c r="C719" s="1" t="s">
        <v>21</v>
      </c>
      <c r="D719" s="1">
        <v>7</v>
      </c>
      <c r="E719" s="1">
        <v>2</v>
      </c>
      <c r="F719" s="1" t="s">
        <v>70</v>
      </c>
      <c r="G719" s="2">
        <v>72.8064333333333</v>
      </c>
      <c r="H719" s="6">
        <f>1+_xlfn.COUNTIFS(A:A,A719,O:O,"&lt;"&amp;O719)</f>
        <v>1</v>
      </c>
      <c r="I719" s="2">
        <f>_xlfn.AVERAGEIF(A:A,A719,G:G)</f>
        <v>52.4015259259259</v>
      </c>
      <c r="J719" s="2">
        <f aca="true" t="shared" si="104" ref="J719:J755">G719-I719</f>
        <v>20.4049074074074</v>
      </c>
      <c r="K719" s="2">
        <f aca="true" t="shared" si="105" ref="K719:K755">90+J719</f>
        <v>110.40490740740739</v>
      </c>
      <c r="L719" s="2">
        <f aca="true" t="shared" si="106" ref="L719:L755">EXP(0.06*K719)</f>
        <v>753.1726199162689</v>
      </c>
      <c r="M719" s="2">
        <f>SUMIF(A:A,A719,L:L)</f>
        <v>2539.2596007593384</v>
      </c>
      <c r="N719" s="3">
        <f aca="true" t="shared" si="107" ref="N719:N755">L719/M719</f>
        <v>0.29661111439375504</v>
      </c>
      <c r="O719" s="7">
        <f aca="true" t="shared" si="108" ref="O719:O755">1/N719</f>
        <v>3.3714178312026677</v>
      </c>
      <c r="P719" s="3">
        <f aca="true" t="shared" si="109" ref="P719:P755">IF(O719&gt;21,"",N719)</f>
        <v>0.29661111439375504</v>
      </c>
      <c r="Q719" s="3">
        <f>IF(ISNUMBER(P719),SUMIF(A:A,A719,P:P),"")</f>
        <v>0.976278308050371</v>
      </c>
      <c r="R719" s="3">
        <f aca="true" t="shared" si="110" ref="R719:R755">_xlfn.IFERROR(P719*(1/Q719),"")</f>
        <v>0.30381819604912436</v>
      </c>
      <c r="S719" s="8">
        <f aca="true" t="shared" si="111" ref="S719:S755">_xlfn.IFERROR(1/R719,"")</f>
        <v>3.291442095977392</v>
      </c>
    </row>
    <row r="720" spans="1:19" ht="15">
      <c r="A720" s="1">
        <v>6</v>
      </c>
      <c r="B720" s="5">
        <v>0.7374999999999999</v>
      </c>
      <c r="C720" s="1" t="s">
        <v>21</v>
      </c>
      <c r="D720" s="1">
        <v>7</v>
      </c>
      <c r="E720" s="1">
        <v>3</v>
      </c>
      <c r="F720" s="1" t="s">
        <v>71</v>
      </c>
      <c r="G720" s="2">
        <v>64.4554333333333</v>
      </c>
      <c r="H720" s="6">
        <f>1+_xlfn.COUNTIFS(A:A,A720,O:O,"&lt;"&amp;O720)</f>
        <v>2</v>
      </c>
      <c r="I720" s="2">
        <f>_xlfn.AVERAGEIF(A:A,A720,G:G)</f>
        <v>52.4015259259259</v>
      </c>
      <c r="J720" s="2">
        <f t="shared" si="104"/>
        <v>12.0539074074074</v>
      </c>
      <c r="K720" s="2">
        <f t="shared" si="105"/>
        <v>102.0539074074074</v>
      </c>
      <c r="L720" s="2">
        <f t="shared" si="106"/>
        <v>456.3383109642136</v>
      </c>
      <c r="M720" s="2">
        <f>SUMIF(A:A,A720,L:L)</f>
        <v>2539.2596007593384</v>
      </c>
      <c r="N720" s="3">
        <f t="shared" si="107"/>
        <v>0.17971313796657518</v>
      </c>
      <c r="O720" s="7">
        <f t="shared" si="108"/>
        <v>5.564423454594565</v>
      </c>
      <c r="P720" s="3">
        <f t="shared" si="109"/>
        <v>0.17971313796657518</v>
      </c>
      <c r="Q720" s="3">
        <f>IF(ISNUMBER(P720),SUMIF(A:A,A720,P:P),"")</f>
        <v>0.976278308050371</v>
      </c>
      <c r="R720" s="3">
        <f t="shared" si="110"/>
        <v>0.1840798228175965</v>
      </c>
      <c r="S720" s="8">
        <f t="shared" si="111"/>
        <v>5.432425915527382</v>
      </c>
    </row>
    <row r="721" spans="1:19" ht="15">
      <c r="A721" s="1">
        <v>6</v>
      </c>
      <c r="B721" s="5">
        <v>0.7374999999999999</v>
      </c>
      <c r="C721" s="1" t="s">
        <v>21</v>
      </c>
      <c r="D721" s="1">
        <v>7</v>
      </c>
      <c r="E721" s="1">
        <v>5</v>
      </c>
      <c r="F721" s="1" t="s">
        <v>73</v>
      </c>
      <c r="G721" s="2">
        <v>58.958999999999996</v>
      </c>
      <c r="H721" s="6">
        <f>1+_xlfn.COUNTIFS(A:A,A721,O:O,"&lt;"&amp;O721)</f>
        <v>3</v>
      </c>
      <c r="I721" s="2">
        <f>_xlfn.AVERAGEIF(A:A,A721,G:G)</f>
        <v>52.4015259259259</v>
      </c>
      <c r="J721" s="2">
        <f t="shared" si="104"/>
        <v>6.5574740740740936</v>
      </c>
      <c r="K721" s="2">
        <f t="shared" si="105"/>
        <v>96.5574740740741</v>
      </c>
      <c r="L721" s="2">
        <f t="shared" si="106"/>
        <v>328.1426572417876</v>
      </c>
      <c r="M721" s="2">
        <f>SUMIF(A:A,A721,L:L)</f>
        <v>2539.2596007593384</v>
      </c>
      <c r="N721" s="3">
        <f t="shared" si="107"/>
        <v>0.129227691860911</v>
      </c>
      <c r="O721" s="7">
        <f t="shared" si="108"/>
        <v>7.738279509598528</v>
      </c>
      <c r="P721" s="3">
        <f t="shared" si="109"/>
        <v>0.129227691860911</v>
      </c>
      <c r="Q721" s="3">
        <f>IF(ISNUMBER(P721),SUMIF(A:A,A721,P:P),"")</f>
        <v>0.976278308050371</v>
      </c>
      <c r="R721" s="3">
        <f t="shared" si="110"/>
        <v>0.13236767712167943</v>
      </c>
      <c r="S721" s="8">
        <f t="shared" si="111"/>
        <v>7.554714426851705</v>
      </c>
    </row>
    <row r="722" spans="1:19" ht="15">
      <c r="A722" s="1">
        <v>6</v>
      </c>
      <c r="B722" s="5">
        <v>0.7374999999999999</v>
      </c>
      <c r="C722" s="1" t="s">
        <v>21</v>
      </c>
      <c r="D722" s="1">
        <v>7</v>
      </c>
      <c r="E722" s="1">
        <v>4</v>
      </c>
      <c r="F722" s="1" t="s">
        <v>72</v>
      </c>
      <c r="G722" s="2">
        <v>56.1523999999999</v>
      </c>
      <c r="H722" s="6">
        <f>1+_xlfn.COUNTIFS(A:A,A722,O:O,"&lt;"&amp;O722)</f>
        <v>4</v>
      </c>
      <c r="I722" s="2">
        <f>_xlfn.AVERAGEIF(A:A,A722,G:G)</f>
        <v>52.4015259259259</v>
      </c>
      <c r="J722" s="2">
        <f t="shared" si="104"/>
        <v>3.750874074073998</v>
      </c>
      <c r="K722" s="2">
        <f t="shared" si="105"/>
        <v>93.750874074074</v>
      </c>
      <c r="L722" s="2">
        <f t="shared" si="106"/>
        <v>277.2868262953688</v>
      </c>
      <c r="M722" s="2">
        <f>SUMIF(A:A,A722,L:L)</f>
        <v>2539.2596007593384</v>
      </c>
      <c r="N722" s="3">
        <f t="shared" si="107"/>
        <v>0.10919987314902706</v>
      </c>
      <c r="O722" s="7">
        <f t="shared" si="108"/>
        <v>9.157519795240804</v>
      </c>
      <c r="P722" s="3">
        <f t="shared" si="109"/>
        <v>0.10919987314902706</v>
      </c>
      <c r="Q722" s="3">
        <f>IF(ISNUMBER(P722),SUMIF(A:A,A722,P:P),"")</f>
        <v>0.976278308050371</v>
      </c>
      <c r="R722" s="3">
        <f t="shared" si="110"/>
        <v>0.11185322079633148</v>
      </c>
      <c r="S722" s="8">
        <f t="shared" si="111"/>
        <v>8.94028793163547</v>
      </c>
    </row>
    <row r="723" spans="1:19" ht="15">
      <c r="A723" s="1">
        <v>6</v>
      </c>
      <c r="B723" s="5">
        <v>0.7374999999999999</v>
      </c>
      <c r="C723" s="1" t="s">
        <v>21</v>
      </c>
      <c r="D723" s="1">
        <v>7</v>
      </c>
      <c r="E723" s="1">
        <v>1</v>
      </c>
      <c r="F723" s="1" t="s">
        <v>69</v>
      </c>
      <c r="G723" s="2">
        <v>52.8078333333333</v>
      </c>
      <c r="H723" s="6">
        <f>1+_xlfn.COUNTIFS(A:A,A723,O:O,"&lt;"&amp;O723)</f>
        <v>5</v>
      </c>
      <c r="I723" s="2">
        <f>_xlfn.AVERAGEIF(A:A,A723,G:G)</f>
        <v>52.4015259259259</v>
      </c>
      <c r="J723" s="2">
        <f t="shared" si="104"/>
        <v>0.4063074074073967</v>
      </c>
      <c r="K723" s="2">
        <f t="shared" si="105"/>
        <v>90.4063074074074</v>
      </c>
      <c r="L723" s="2">
        <f t="shared" si="106"/>
        <v>226.8702899935128</v>
      </c>
      <c r="M723" s="2">
        <f>SUMIF(A:A,A723,L:L)</f>
        <v>2539.2596007593384</v>
      </c>
      <c r="N723" s="3">
        <f t="shared" si="107"/>
        <v>0.08934505551368978</v>
      </c>
      <c r="O723" s="7">
        <f t="shared" si="108"/>
        <v>11.192561180364104</v>
      </c>
      <c r="P723" s="3">
        <f t="shared" si="109"/>
        <v>0.08934505551368978</v>
      </c>
      <c r="Q723" s="3">
        <f>IF(ISNUMBER(P723),SUMIF(A:A,A723,P:P),"")</f>
        <v>0.976278308050371</v>
      </c>
      <c r="R723" s="3">
        <f t="shared" si="110"/>
        <v>0.09151596914215165</v>
      </c>
      <c r="S723" s="8">
        <f t="shared" si="111"/>
        <v>10.92705469191613</v>
      </c>
    </row>
    <row r="724" spans="1:19" ht="15">
      <c r="A724" s="1">
        <v>6</v>
      </c>
      <c r="B724" s="5">
        <v>0.7374999999999999</v>
      </c>
      <c r="C724" s="1" t="s">
        <v>21</v>
      </c>
      <c r="D724" s="1">
        <v>7</v>
      </c>
      <c r="E724" s="1">
        <v>6</v>
      </c>
      <c r="F724" s="1" t="s">
        <v>74</v>
      </c>
      <c r="G724" s="2">
        <v>48.5516666666667</v>
      </c>
      <c r="H724" s="6">
        <f>1+_xlfn.COUNTIFS(A:A,A724,O:O,"&lt;"&amp;O724)</f>
        <v>6</v>
      </c>
      <c r="I724" s="2">
        <f>_xlfn.AVERAGEIF(A:A,A724,G:G)</f>
        <v>52.4015259259259</v>
      </c>
      <c r="J724" s="2">
        <f t="shared" si="104"/>
        <v>-3.8498592592592047</v>
      </c>
      <c r="K724" s="2">
        <f t="shared" si="105"/>
        <v>86.1501407407408</v>
      </c>
      <c r="L724" s="2">
        <f t="shared" si="106"/>
        <v>175.74049459926607</v>
      </c>
      <c r="M724" s="2">
        <f>SUMIF(A:A,A724,L:L)</f>
        <v>2539.2596007593384</v>
      </c>
      <c r="N724" s="3">
        <f t="shared" si="107"/>
        <v>0.06920934533306983</v>
      </c>
      <c r="O724" s="7">
        <f t="shared" si="108"/>
        <v>14.448915752453692</v>
      </c>
      <c r="P724" s="3">
        <f t="shared" si="109"/>
        <v>0.06920934533306983</v>
      </c>
      <c r="Q724" s="3">
        <f>IF(ISNUMBER(P724),SUMIF(A:A,A724,P:P),"")</f>
        <v>0.976278308050371</v>
      </c>
      <c r="R724" s="3">
        <f t="shared" si="110"/>
        <v>0.0708909997921402</v>
      </c>
      <c r="S724" s="8">
        <f t="shared" si="111"/>
        <v>14.106163023967841</v>
      </c>
    </row>
    <row r="725" spans="1:19" ht="15">
      <c r="A725" s="1">
        <v>6</v>
      </c>
      <c r="B725" s="5">
        <v>0.7374999999999999</v>
      </c>
      <c r="C725" s="1" t="s">
        <v>21</v>
      </c>
      <c r="D725" s="1">
        <v>7</v>
      </c>
      <c r="E725" s="1">
        <v>9</v>
      </c>
      <c r="F725" s="1" t="s">
        <v>76</v>
      </c>
      <c r="G725" s="2">
        <v>44.647999999999996</v>
      </c>
      <c r="H725" s="6">
        <f>1+_xlfn.COUNTIFS(A:A,A725,O:O,"&lt;"&amp;O725)</f>
        <v>7</v>
      </c>
      <c r="I725" s="2">
        <f>_xlfn.AVERAGEIF(A:A,A725,G:G)</f>
        <v>52.4015259259259</v>
      </c>
      <c r="J725" s="2">
        <f t="shared" si="104"/>
        <v>-7.753525925925906</v>
      </c>
      <c r="K725" s="2">
        <f t="shared" si="105"/>
        <v>82.24647407407409</v>
      </c>
      <c r="L725" s="2">
        <f t="shared" si="106"/>
        <v>139.04372394808945</v>
      </c>
      <c r="M725" s="2">
        <f>SUMIF(A:A,A725,L:L)</f>
        <v>2539.2596007593384</v>
      </c>
      <c r="N725" s="3">
        <f t="shared" si="107"/>
        <v>0.054757585205746556</v>
      </c>
      <c r="O725" s="7">
        <f t="shared" si="108"/>
        <v>18.26231007526341</v>
      </c>
      <c r="P725" s="3">
        <f t="shared" si="109"/>
        <v>0.054757585205746556</v>
      </c>
      <c r="Q725" s="3">
        <f>IF(ISNUMBER(P725),SUMIF(A:A,A725,P:P),"")</f>
        <v>0.976278308050371</v>
      </c>
      <c r="R725" s="3">
        <f t="shared" si="110"/>
        <v>0.05608808958902049</v>
      </c>
      <c r="S725" s="8">
        <f t="shared" si="111"/>
        <v>17.829097181369406</v>
      </c>
    </row>
    <row r="726" spans="1:19" ht="15">
      <c r="A726" s="1">
        <v>6</v>
      </c>
      <c r="B726" s="5">
        <v>0.7374999999999999</v>
      </c>
      <c r="C726" s="1" t="s">
        <v>21</v>
      </c>
      <c r="D726" s="1">
        <v>7</v>
      </c>
      <c r="E726" s="1">
        <v>8</v>
      </c>
      <c r="F726" s="1" t="s">
        <v>75</v>
      </c>
      <c r="G726" s="2">
        <v>30.705900000000003</v>
      </c>
      <c r="H726" s="6">
        <f>1+_xlfn.COUNTIFS(A:A,A726,O:O,"&lt;"&amp;O726)</f>
        <v>9</v>
      </c>
      <c r="I726" s="2">
        <f>_xlfn.AVERAGEIF(A:A,A726,G:G)</f>
        <v>52.4015259259259</v>
      </c>
      <c r="J726" s="2">
        <f t="shared" si="104"/>
        <v>-21.6956259259259</v>
      </c>
      <c r="K726" s="2">
        <f t="shared" si="105"/>
        <v>68.3043740740741</v>
      </c>
      <c r="L726" s="2">
        <f t="shared" si="106"/>
        <v>60.23553402935058</v>
      </c>
      <c r="M726" s="2">
        <f>SUMIF(A:A,A726,L:L)</f>
        <v>2539.2596007593384</v>
      </c>
      <c r="N726" s="3">
        <f t="shared" si="107"/>
        <v>0.023721691949628858</v>
      </c>
      <c r="O726" s="7">
        <f t="shared" si="108"/>
        <v>42.155509064168825</v>
      </c>
      <c r="P726" s="3">
        <f t="shared" si="109"/>
      </c>
      <c r="Q726" s="3">
        <f>IF(ISNUMBER(P726),SUMIF(A:A,A726,P:P),"")</f>
      </c>
      <c r="R726" s="3">
        <f t="shared" si="110"/>
      </c>
      <c r="S726" s="8">
        <f t="shared" si="111"/>
      </c>
    </row>
    <row r="727" spans="1:19" ht="15">
      <c r="A727" s="1">
        <v>6</v>
      </c>
      <c r="B727" s="5">
        <v>0.7374999999999999</v>
      </c>
      <c r="C727" s="1" t="s">
        <v>21</v>
      </c>
      <c r="D727" s="1">
        <v>7</v>
      </c>
      <c r="E727" s="1">
        <v>10</v>
      </c>
      <c r="F727" s="1" t="s">
        <v>77</v>
      </c>
      <c r="G727" s="2">
        <v>42.5270666666667</v>
      </c>
      <c r="H727" s="6">
        <f>1+_xlfn.COUNTIFS(A:A,A727,O:O,"&lt;"&amp;O727)</f>
        <v>8</v>
      </c>
      <c r="I727" s="2">
        <f>_xlfn.AVERAGEIF(A:A,A727,G:G)</f>
        <v>52.4015259259259</v>
      </c>
      <c r="J727" s="2">
        <f t="shared" si="104"/>
        <v>-9.874459259259204</v>
      </c>
      <c r="K727" s="2">
        <f t="shared" si="105"/>
        <v>80.1255407407408</v>
      </c>
      <c r="L727" s="2">
        <f t="shared" si="106"/>
        <v>122.42914377148037</v>
      </c>
      <c r="M727" s="2">
        <f>SUMIF(A:A,A727,L:L)</f>
        <v>2539.2596007593384</v>
      </c>
      <c r="N727" s="3">
        <f t="shared" si="107"/>
        <v>0.04821450462759666</v>
      </c>
      <c r="O727" s="7">
        <f t="shared" si="108"/>
        <v>20.74064656940657</v>
      </c>
      <c r="P727" s="3">
        <f t="shared" si="109"/>
        <v>0.04821450462759666</v>
      </c>
      <c r="Q727" s="3">
        <f>IF(ISNUMBER(P727),SUMIF(A:A,A727,P:P),"")</f>
        <v>0.976278308050371</v>
      </c>
      <c r="R727" s="3">
        <f t="shared" si="110"/>
        <v>0.049386024691956014</v>
      </c>
      <c r="S727" s="8">
        <f t="shared" si="111"/>
        <v>20.24864334065098</v>
      </c>
    </row>
    <row r="728" spans="1:19" ht="15">
      <c r="A728" s="1">
        <v>17</v>
      </c>
      <c r="B728" s="5">
        <v>0.7569444444444445</v>
      </c>
      <c r="C728" s="1" t="s">
        <v>136</v>
      </c>
      <c r="D728" s="1">
        <v>7</v>
      </c>
      <c r="E728" s="1">
        <v>3</v>
      </c>
      <c r="F728" s="1" t="s">
        <v>188</v>
      </c>
      <c r="G728" s="2">
        <v>71.6967333333333</v>
      </c>
      <c r="H728" s="6">
        <f>1+_xlfn.COUNTIFS(A:A,A728,O:O,"&lt;"&amp;O728)</f>
        <v>1</v>
      </c>
      <c r="I728" s="2">
        <f>_xlfn.AVERAGEIF(A:A,A728,G:G)</f>
        <v>50.70038181818182</v>
      </c>
      <c r="J728" s="2">
        <f t="shared" si="104"/>
        <v>20.99635151515148</v>
      </c>
      <c r="K728" s="2">
        <f t="shared" si="105"/>
        <v>110.99635151515147</v>
      </c>
      <c r="L728" s="2">
        <f t="shared" si="106"/>
        <v>780.3800861318474</v>
      </c>
      <c r="M728" s="2">
        <f>SUMIF(A:A,A728,L:L)</f>
        <v>3408.419807529803</v>
      </c>
      <c r="N728" s="3">
        <f t="shared" si="107"/>
        <v>0.22895656351011973</v>
      </c>
      <c r="O728" s="7">
        <f t="shared" si="108"/>
        <v>4.367640676768809</v>
      </c>
      <c r="P728" s="3">
        <f t="shared" si="109"/>
        <v>0.22895656351011973</v>
      </c>
      <c r="Q728" s="3">
        <f>IF(ISNUMBER(P728),SUMIF(A:A,A728,P:P),"")</f>
        <v>0.9437431809035188</v>
      </c>
      <c r="R728" s="3">
        <f t="shared" si="110"/>
        <v>0.24260473415121453</v>
      </c>
      <c r="S728" s="8">
        <f t="shared" si="111"/>
        <v>4.121931105337393</v>
      </c>
    </row>
    <row r="729" spans="1:19" ht="15">
      <c r="A729" s="1">
        <v>17</v>
      </c>
      <c r="B729" s="5">
        <v>0.7569444444444445</v>
      </c>
      <c r="C729" s="1" t="s">
        <v>136</v>
      </c>
      <c r="D729" s="1">
        <v>7</v>
      </c>
      <c r="E729" s="1">
        <v>6</v>
      </c>
      <c r="F729" s="1" t="s">
        <v>191</v>
      </c>
      <c r="G729" s="2">
        <v>70.7641</v>
      </c>
      <c r="H729" s="6">
        <f>1+_xlfn.COUNTIFS(A:A,A729,O:O,"&lt;"&amp;O729)</f>
        <v>2</v>
      </c>
      <c r="I729" s="2">
        <f>_xlfn.AVERAGEIF(A:A,A729,G:G)</f>
        <v>50.70038181818182</v>
      </c>
      <c r="J729" s="2">
        <f t="shared" si="104"/>
        <v>20.06371818181818</v>
      </c>
      <c r="K729" s="2">
        <f t="shared" si="105"/>
        <v>110.06371818181819</v>
      </c>
      <c r="L729" s="2">
        <f t="shared" si="106"/>
        <v>737.9109039143184</v>
      </c>
      <c r="M729" s="2">
        <f>SUMIF(A:A,A729,L:L)</f>
        <v>3408.419807529803</v>
      </c>
      <c r="N729" s="3">
        <f t="shared" si="107"/>
        <v>0.21649648387916962</v>
      </c>
      <c r="O729" s="7">
        <f t="shared" si="108"/>
        <v>4.619012660538714</v>
      </c>
      <c r="P729" s="3">
        <f t="shared" si="109"/>
        <v>0.21649648387916962</v>
      </c>
      <c r="Q729" s="3">
        <f>IF(ISNUMBER(P729),SUMIF(A:A,A729,P:P),"")</f>
        <v>0.9437431809035188</v>
      </c>
      <c r="R729" s="3">
        <f t="shared" si="110"/>
        <v>0.2294019053699553</v>
      </c>
      <c r="S729" s="8">
        <f t="shared" si="111"/>
        <v>4.35916170089043</v>
      </c>
    </row>
    <row r="730" spans="1:19" ht="15">
      <c r="A730" s="1">
        <v>17</v>
      </c>
      <c r="B730" s="5">
        <v>0.7569444444444445</v>
      </c>
      <c r="C730" s="1" t="s">
        <v>136</v>
      </c>
      <c r="D730" s="1">
        <v>7</v>
      </c>
      <c r="E730" s="1">
        <v>4</v>
      </c>
      <c r="F730" s="1" t="s">
        <v>189</v>
      </c>
      <c r="G730" s="2">
        <v>58.583200000000005</v>
      </c>
      <c r="H730" s="6">
        <f>1+_xlfn.COUNTIFS(A:A,A730,O:O,"&lt;"&amp;O730)</f>
        <v>3</v>
      </c>
      <c r="I730" s="2">
        <f>_xlfn.AVERAGEIF(A:A,A730,G:G)</f>
        <v>50.70038181818182</v>
      </c>
      <c r="J730" s="2">
        <f t="shared" si="104"/>
        <v>7.8828181818181875</v>
      </c>
      <c r="K730" s="2">
        <f t="shared" si="105"/>
        <v>97.88281818181818</v>
      </c>
      <c r="L730" s="2">
        <f t="shared" si="106"/>
        <v>355.30234068222336</v>
      </c>
      <c r="M730" s="2">
        <f>SUMIF(A:A,A730,L:L)</f>
        <v>3408.419807529803</v>
      </c>
      <c r="N730" s="3">
        <f t="shared" si="107"/>
        <v>0.10424254075078943</v>
      </c>
      <c r="O730" s="7">
        <f t="shared" si="108"/>
        <v>9.593012534016033</v>
      </c>
      <c r="P730" s="3">
        <f t="shared" si="109"/>
        <v>0.10424254075078943</v>
      </c>
      <c r="Q730" s="3">
        <f>IF(ISNUMBER(P730),SUMIF(A:A,A730,P:P),"")</f>
        <v>0.9437431809035188</v>
      </c>
      <c r="R730" s="3">
        <f t="shared" si="110"/>
        <v>0.11045647042555574</v>
      </c>
      <c r="S730" s="8">
        <f t="shared" si="111"/>
        <v>9.053340163299616</v>
      </c>
    </row>
    <row r="731" spans="1:19" ht="15">
      <c r="A731" s="1">
        <v>17</v>
      </c>
      <c r="B731" s="5">
        <v>0.7569444444444445</v>
      </c>
      <c r="C731" s="1" t="s">
        <v>136</v>
      </c>
      <c r="D731" s="1">
        <v>7</v>
      </c>
      <c r="E731" s="1">
        <v>1</v>
      </c>
      <c r="F731" s="1" t="s">
        <v>186</v>
      </c>
      <c r="G731" s="2">
        <v>57.9687666666666</v>
      </c>
      <c r="H731" s="6">
        <f>1+_xlfn.COUNTIFS(A:A,A731,O:O,"&lt;"&amp;O731)</f>
        <v>4</v>
      </c>
      <c r="I731" s="2">
        <f>_xlfn.AVERAGEIF(A:A,A731,G:G)</f>
        <v>50.70038181818182</v>
      </c>
      <c r="J731" s="2">
        <f t="shared" si="104"/>
        <v>7.268384848484786</v>
      </c>
      <c r="K731" s="2">
        <f t="shared" si="105"/>
        <v>97.26838484848479</v>
      </c>
      <c r="L731" s="2">
        <f t="shared" si="106"/>
        <v>342.44227073908627</v>
      </c>
      <c r="M731" s="2">
        <f>SUMIF(A:A,A731,L:L)</f>
        <v>3408.419807529803</v>
      </c>
      <c r="N731" s="3">
        <f t="shared" si="107"/>
        <v>0.10046951082216182</v>
      </c>
      <c r="O731" s="7">
        <f t="shared" si="108"/>
        <v>9.953268328041043</v>
      </c>
      <c r="P731" s="3">
        <f t="shared" si="109"/>
        <v>0.10046951082216182</v>
      </c>
      <c r="Q731" s="3">
        <f>IF(ISNUMBER(P731),SUMIF(A:A,A731,P:P),"")</f>
        <v>0.9437431809035188</v>
      </c>
      <c r="R731" s="3">
        <f t="shared" si="110"/>
        <v>0.1064585290311444</v>
      </c>
      <c r="S731" s="8">
        <f t="shared" si="111"/>
        <v>9.3933291122917</v>
      </c>
    </row>
    <row r="732" spans="1:19" ht="15">
      <c r="A732" s="1">
        <v>17</v>
      </c>
      <c r="B732" s="5">
        <v>0.7569444444444445</v>
      </c>
      <c r="C732" s="1" t="s">
        <v>136</v>
      </c>
      <c r="D732" s="1">
        <v>7</v>
      </c>
      <c r="E732" s="1">
        <v>5</v>
      </c>
      <c r="F732" s="1" t="s">
        <v>190</v>
      </c>
      <c r="G732" s="2">
        <v>56.2542333333333</v>
      </c>
      <c r="H732" s="6">
        <f>1+_xlfn.COUNTIFS(A:A,A732,O:O,"&lt;"&amp;O732)</f>
        <v>5</v>
      </c>
      <c r="I732" s="2">
        <f>_xlfn.AVERAGEIF(A:A,A732,G:G)</f>
        <v>50.70038181818182</v>
      </c>
      <c r="J732" s="2">
        <f t="shared" si="104"/>
        <v>5.553851515151486</v>
      </c>
      <c r="K732" s="2">
        <f t="shared" si="105"/>
        <v>95.55385151515148</v>
      </c>
      <c r="L732" s="2">
        <f t="shared" si="106"/>
        <v>308.9659544052131</v>
      </c>
      <c r="M732" s="2">
        <f>SUMIF(A:A,A732,L:L)</f>
        <v>3408.419807529803</v>
      </c>
      <c r="N732" s="3">
        <f t="shared" si="107"/>
        <v>0.09064785790842213</v>
      </c>
      <c r="O732" s="7">
        <f t="shared" si="108"/>
        <v>11.031700285849663</v>
      </c>
      <c r="P732" s="3">
        <f t="shared" si="109"/>
        <v>0.09064785790842213</v>
      </c>
      <c r="Q732" s="3">
        <f>IF(ISNUMBER(P732),SUMIF(A:A,A732,P:P),"")</f>
        <v>0.9437431809035188</v>
      </c>
      <c r="R732" s="3">
        <f t="shared" si="110"/>
        <v>0.09605140438910285</v>
      </c>
      <c r="S732" s="8">
        <f t="shared" si="111"/>
        <v>10.411091918542018</v>
      </c>
    </row>
    <row r="733" spans="1:19" ht="15">
      <c r="A733" s="1">
        <v>17</v>
      </c>
      <c r="B733" s="5">
        <v>0.7569444444444445</v>
      </c>
      <c r="C733" s="1" t="s">
        <v>136</v>
      </c>
      <c r="D733" s="1">
        <v>7</v>
      </c>
      <c r="E733" s="1">
        <v>2</v>
      </c>
      <c r="F733" s="1" t="s">
        <v>187</v>
      </c>
      <c r="G733" s="2">
        <v>56.1269</v>
      </c>
      <c r="H733" s="6">
        <f>1+_xlfn.COUNTIFS(A:A,A733,O:O,"&lt;"&amp;O733)</f>
        <v>6</v>
      </c>
      <c r="I733" s="2">
        <f>_xlfn.AVERAGEIF(A:A,A733,G:G)</f>
        <v>50.70038181818182</v>
      </c>
      <c r="J733" s="2">
        <f t="shared" si="104"/>
        <v>5.426518181818182</v>
      </c>
      <c r="K733" s="2">
        <f t="shared" si="105"/>
        <v>95.42651818181818</v>
      </c>
      <c r="L733" s="2">
        <f t="shared" si="106"/>
        <v>306.6144487033652</v>
      </c>
      <c r="M733" s="2">
        <f>SUMIF(A:A,A733,L:L)</f>
        <v>3408.419807529803</v>
      </c>
      <c r="N733" s="3">
        <f t="shared" si="107"/>
        <v>0.08995794708914659</v>
      </c>
      <c r="O733" s="7">
        <f t="shared" si="108"/>
        <v>11.116305255488093</v>
      </c>
      <c r="P733" s="3">
        <f t="shared" si="109"/>
        <v>0.08995794708914659</v>
      </c>
      <c r="Q733" s="3">
        <f>IF(ISNUMBER(P733),SUMIF(A:A,A733,P:P),"")</f>
        <v>0.9437431809035188</v>
      </c>
      <c r="R733" s="3">
        <f t="shared" si="110"/>
        <v>0.09532036777529121</v>
      </c>
      <c r="S733" s="8">
        <f t="shared" si="111"/>
        <v>10.490937281708835</v>
      </c>
    </row>
    <row r="734" spans="1:19" ht="15">
      <c r="A734" s="1">
        <v>17</v>
      </c>
      <c r="B734" s="5">
        <v>0.7569444444444445</v>
      </c>
      <c r="C734" s="1" t="s">
        <v>136</v>
      </c>
      <c r="D734" s="1">
        <v>7</v>
      </c>
      <c r="E734" s="1">
        <v>7</v>
      </c>
      <c r="F734" s="1" t="s">
        <v>192</v>
      </c>
      <c r="G734" s="2">
        <v>49.561666666666696</v>
      </c>
      <c r="H734" s="6">
        <f>1+_xlfn.COUNTIFS(A:A,A734,O:O,"&lt;"&amp;O734)</f>
        <v>7</v>
      </c>
      <c r="I734" s="2">
        <f>_xlfn.AVERAGEIF(A:A,A734,G:G)</f>
        <v>50.70038181818182</v>
      </c>
      <c r="J734" s="2">
        <f t="shared" si="104"/>
        <v>-1.1387151515151217</v>
      </c>
      <c r="K734" s="2">
        <f t="shared" si="105"/>
        <v>88.86128484848487</v>
      </c>
      <c r="L734" s="2">
        <f t="shared" si="106"/>
        <v>206.78447988564528</v>
      </c>
      <c r="M734" s="2">
        <f>SUMIF(A:A,A734,L:L)</f>
        <v>3408.419807529803</v>
      </c>
      <c r="N734" s="3">
        <f t="shared" si="107"/>
        <v>0.06066872379652933</v>
      </c>
      <c r="O734" s="7">
        <f t="shared" si="108"/>
        <v>16.482957567292804</v>
      </c>
      <c r="P734" s="3">
        <f t="shared" si="109"/>
        <v>0.06066872379652933</v>
      </c>
      <c r="Q734" s="3">
        <f>IF(ISNUMBER(P734),SUMIF(A:A,A734,P:P),"")</f>
        <v>0.9437431809035188</v>
      </c>
      <c r="R734" s="3">
        <f t="shared" si="110"/>
        <v>0.06428520494150372</v>
      </c>
      <c r="S734" s="8">
        <f t="shared" si="111"/>
        <v>15.555678805254635</v>
      </c>
    </row>
    <row r="735" spans="1:19" ht="15">
      <c r="A735" s="1">
        <v>17</v>
      </c>
      <c r="B735" s="5">
        <v>0.7569444444444445</v>
      </c>
      <c r="C735" s="1" t="s">
        <v>136</v>
      </c>
      <c r="D735" s="1">
        <v>7</v>
      </c>
      <c r="E735" s="1">
        <v>8</v>
      </c>
      <c r="F735" s="1" t="s">
        <v>193</v>
      </c>
      <c r="G735" s="2">
        <v>47.0889333333334</v>
      </c>
      <c r="H735" s="6">
        <f>1+_xlfn.COUNTIFS(A:A,A735,O:O,"&lt;"&amp;O735)</f>
        <v>8</v>
      </c>
      <c r="I735" s="2">
        <f>_xlfn.AVERAGEIF(A:A,A735,G:G)</f>
        <v>50.70038181818182</v>
      </c>
      <c r="J735" s="2">
        <f t="shared" si="104"/>
        <v>-3.6114484848484167</v>
      </c>
      <c r="K735" s="2">
        <f t="shared" si="105"/>
        <v>86.38855151515159</v>
      </c>
      <c r="L735" s="2">
        <f t="shared" si="106"/>
        <v>178.27246655103662</v>
      </c>
      <c r="M735" s="2">
        <f>SUMIF(A:A,A735,L:L)</f>
        <v>3408.419807529803</v>
      </c>
      <c r="N735" s="3">
        <f t="shared" si="107"/>
        <v>0.05230355314718015</v>
      </c>
      <c r="O735" s="7">
        <f t="shared" si="108"/>
        <v>19.11915997725889</v>
      </c>
      <c r="P735" s="3">
        <f t="shared" si="109"/>
        <v>0.05230355314718015</v>
      </c>
      <c r="Q735" s="3">
        <f>IF(ISNUMBER(P735),SUMIF(A:A,A735,P:P),"")</f>
        <v>0.9437431809035188</v>
      </c>
      <c r="R735" s="3">
        <f t="shared" si="110"/>
        <v>0.05542138391623227</v>
      </c>
      <c r="S735" s="8">
        <f t="shared" si="111"/>
        <v>18.043576853141552</v>
      </c>
    </row>
    <row r="736" spans="1:19" ht="15">
      <c r="A736" s="1">
        <v>17</v>
      </c>
      <c r="B736" s="5">
        <v>0.7569444444444445</v>
      </c>
      <c r="C736" s="1" t="s">
        <v>136</v>
      </c>
      <c r="D736" s="1">
        <v>7</v>
      </c>
      <c r="E736" s="1">
        <v>9</v>
      </c>
      <c r="F736" s="1" t="s">
        <v>194</v>
      </c>
      <c r="G736" s="2">
        <v>31.8033</v>
      </c>
      <c r="H736" s="6">
        <f>1+_xlfn.COUNTIFS(A:A,A736,O:O,"&lt;"&amp;O736)</f>
        <v>9</v>
      </c>
      <c r="I736" s="2">
        <f>_xlfn.AVERAGEIF(A:A,A736,G:G)</f>
        <v>50.70038181818182</v>
      </c>
      <c r="J736" s="2">
        <f t="shared" si="104"/>
        <v>-18.897081818181817</v>
      </c>
      <c r="K736" s="2">
        <f t="shared" si="105"/>
        <v>71.10291818181818</v>
      </c>
      <c r="L736" s="2">
        <f t="shared" si="106"/>
        <v>71.24859437678884</v>
      </c>
      <c r="M736" s="2">
        <f>SUMIF(A:A,A736,L:L)</f>
        <v>3408.419807529803</v>
      </c>
      <c r="N736" s="3">
        <f t="shared" si="107"/>
        <v>0.020903702712731596</v>
      </c>
      <c r="O736" s="7">
        <f t="shared" si="108"/>
        <v>47.838414741276466</v>
      </c>
      <c r="P736" s="3">
        <f t="shared" si="109"/>
      </c>
      <c r="Q736" s="3">
        <f>IF(ISNUMBER(P736),SUMIF(A:A,A736,P:P),"")</f>
      </c>
      <c r="R736" s="3">
        <f t="shared" si="110"/>
      </c>
      <c r="S736" s="8">
        <f t="shared" si="111"/>
      </c>
    </row>
    <row r="737" spans="1:19" ht="15">
      <c r="A737" s="1">
        <v>17</v>
      </c>
      <c r="B737" s="5">
        <v>0.7569444444444445</v>
      </c>
      <c r="C737" s="1" t="s">
        <v>136</v>
      </c>
      <c r="D737" s="1">
        <v>7</v>
      </c>
      <c r="E737" s="1">
        <v>10</v>
      </c>
      <c r="F737" s="1" t="s">
        <v>195</v>
      </c>
      <c r="G737" s="2">
        <v>27.290466666666703</v>
      </c>
      <c r="H737" s="6">
        <f>1+_xlfn.COUNTIFS(A:A,A737,O:O,"&lt;"&amp;O737)</f>
        <v>11</v>
      </c>
      <c r="I737" s="2">
        <f>_xlfn.AVERAGEIF(A:A,A737,G:G)</f>
        <v>50.70038181818182</v>
      </c>
      <c r="J737" s="2">
        <f t="shared" si="104"/>
        <v>-23.409915151515115</v>
      </c>
      <c r="K737" s="2">
        <f t="shared" si="105"/>
        <v>66.59008484848488</v>
      </c>
      <c r="L737" s="2">
        <f t="shared" si="106"/>
        <v>54.34785198597875</v>
      </c>
      <c r="M737" s="2">
        <f>SUMIF(A:A,A737,L:L)</f>
        <v>3408.419807529803</v>
      </c>
      <c r="N737" s="3">
        <f t="shared" si="107"/>
        <v>0.015945175493322365</v>
      </c>
      <c r="O737" s="7">
        <f t="shared" si="108"/>
        <v>62.71489457226653</v>
      </c>
      <c r="P737" s="3">
        <f t="shared" si="109"/>
      </c>
      <c r="Q737" s="3">
        <f>IF(ISNUMBER(P737),SUMIF(A:A,A737,P:P),"")</f>
      </c>
      <c r="R737" s="3">
        <f t="shared" si="110"/>
      </c>
      <c r="S737" s="8">
        <f t="shared" si="111"/>
      </c>
    </row>
    <row r="738" spans="1:19" ht="15">
      <c r="A738" s="1">
        <v>17</v>
      </c>
      <c r="B738" s="5">
        <v>0.7569444444444445</v>
      </c>
      <c r="C738" s="1" t="s">
        <v>136</v>
      </c>
      <c r="D738" s="1">
        <v>7</v>
      </c>
      <c r="E738" s="1">
        <v>11</v>
      </c>
      <c r="F738" s="1" t="s">
        <v>196</v>
      </c>
      <c r="G738" s="2">
        <v>30.565900000000003</v>
      </c>
      <c r="H738" s="6">
        <f>1+_xlfn.COUNTIFS(A:A,A738,O:O,"&lt;"&amp;O738)</f>
        <v>10</v>
      </c>
      <c r="I738" s="2">
        <f>_xlfn.AVERAGEIF(A:A,A738,G:G)</f>
        <v>50.70038181818182</v>
      </c>
      <c r="J738" s="2">
        <f t="shared" si="104"/>
        <v>-20.134481818181815</v>
      </c>
      <c r="K738" s="2">
        <f t="shared" si="105"/>
        <v>69.86551818181819</v>
      </c>
      <c r="L738" s="2">
        <f t="shared" si="106"/>
        <v>66.15041015430012</v>
      </c>
      <c r="M738" s="2">
        <f>SUMIF(A:A,A738,L:L)</f>
        <v>3408.419807529803</v>
      </c>
      <c r="N738" s="3">
        <f t="shared" si="107"/>
        <v>0.01940794089042733</v>
      </c>
      <c r="O738" s="7">
        <f t="shared" si="108"/>
        <v>51.52530119736889</v>
      </c>
      <c r="P738" s="3">
        <f t="shared" si="109"/>
      </c>
      <c r="Q738" s="3">
        <f>IF(ISNUMBER(P738),SUMIF(A:A,A738,P:P),"")</f>
      </c>
      <c r="R738" s="3">
        <f t="shared" si="110"/>
      </c>
      <c r="S738" s="8">
        <f t="shared" si="111"/>
      </c>
    </row>
    <row r="739" spans="1:19" ht="15">
      <c r="A739" s="1">
        <v>18</v>
      </c>
      <c r="B739" s="5">
        <v>0.7847222222222222</v>
      </c>
      <c r="C739" s="1" t="s">
        <v>136</v>
      </c>
      <c r="D739" s="1">
        <v>8</v>
      </c>
      <c r="E739" s="1">
        <v>8</v>
      </c>
      <c r="F739" s="1" t="s">
        <v>204</v>
      </c>
      <c r="G739" s="2">
        <v>73.7785333333334</v>
      </c>
      <c r="H739" s="6">
        <f>1+_xlfn.COUNTIFS(A:A,A739,O:O,"&lt;"&amp;O739)</f>
        <v>1</v>
      </c>
      <c r="I739" s="2">
        <f>_xlfn.AVERAGEIF(A:A,A739,G:G)</f>
        <v>48.09297647058821</v>
      </c>
      <c r="J739" s="2">
        <f t="shared" si="104"/>
        <v>25.685556862745187</v>
      </c>
      <c r="K739" s="2">
        <f t="shared" si="105"/>
        <v>115.68555686274519</v>
      </c>
      <c r="L739" s="2">
        <f t="shared" si="106"/>
        <v>1033.9414324827565</v>
      </c>
      <c r="M739" s="2">
        <f>SUMIF(A:A,A739,L:L)</f>
        <v>4983.25270950954</v>
      </c>
      <c r="N739" s="3">
        <f t="shared" si="107"/>
        <v>0.2074832429247841</v>
      </c>
      <c r="O739" s="7">
        <f t="shared" si="108"/>
        <v>4.819666330174507</v>
      </c>
      <c r="P739" s="3">
        <f t="shared" si="109"/>
        <v>0.2074832429247841</v>
      </c>
      <c r="Q739" s="3">
        <f>IF(ISNUMBER(P739),SUMIF(A:A,A739,P:P),"")</f>
        <v>0.6522005940447351</v>
      </c>
      <c r="R739" s="3">
        <f t="shared" si="110"/>
        <v>0.3181279575935998</v>
      </c>
      <c r="S739" s="8">
        <f t="shared" si="111"/>
        <v>3.1433892436372224</v>
      </c>
    </row>
    <row r="740" spans="1:19" ht="15">
      <c r="A740" s="1">
        <v>18</v>
      </c>
      <c r="B740" s="5">
        <v>0.7847222222222222</v>
      </c>
      <c r="C740" s="1" t="s">
        <v>136</v>
      </c>
      <c r="D740" s="1">
        <v>8</v>
      </c>
      <c r="E740" s="1">
        <v>1</v>
      </c>
      <c r="F740" s="1" t="s">
        <v>197</v>
      </c>
      <c r="G740" s="2">
        <v>63.979599999999905</v>
      </c>
      <c r="H740" s="6">
        <f>1+_xlfn.COUNTIFS(A:A,A740,O:O,"&lt;"&amp;O740)</f>
        <v>2</v>
      </c>
      <c r="I740" s="2">
        <f>_xlfn.AVERAGEIF(A:A,A740,G:G)</f>
        <v>48.09297647058821</v>
      </c>
      <c r="J740" s="2">
        <f t="shared" si="104"/>
        <v>15.886623529411693</v>
      </c>
      <c r="K740" s="2">
        <f t="shared" si="105"/>
        <v>105.8866235294117</v>
      </c>
      <c r="L740" s="2">
        <f t="shared" si="106"/>
        <v>574.3261334811659</v>
      </c>
      <c r="M740" s="2">
        <f>SUMIF(A:A,A740,L:L)</f>
        <v>4983.25270950954</v>
      </c>
      <c r="N740" s="3">
        <f t="shared" si="107"/>
        <v>0.11525125594878612</v>
      </c>
      <c r="O740" s="7">
        <f t="shared" si="108"/>
        <v>8.676695032671638</v>
      </c>
      <c r="P740" s="3">
        <f t="shared" si="109"/>
        <v>0.11525125594878612</v>
      </c>
      <c r="Q740" s="3">
        <f>IF(ISNUMBER(P740),SUMIF(A:A,A740,P:P),"")</f>
        <v>0.6522005940447351</v>
      </c>
      <c r="R740" s="3">
        <f t="shared" si="110"/>
        <v>0.17671136303945303</v>
      </c>
      <c r="S740" s="8">
        <f t="shared" si="111"/>
        <v>5.6589456546534445</v>
      </c>
    </row>
    <row r="741" spans="1:19" ht="15">
      <c r="A741" s="1">
        <v>18</v>
      </c>
      <c r="B741" s="5">
        <v>0.7847222222222222</v>
      </c>
      <c r="C741" s="1" t="s">
        <v>136</v>
      </c>
      <c r="D741" s="1">
        <v>8</v>
      </c>
      <c r="E741" s="1">
        <v>3</v>
      </c>
      <c r="F741" s="1" t="s">
        <v>199</v>
      </c>
      <c r="G741" s="2">
        <v>62.1945</v>
      </c>
      <c r="H741" s="6">
        <f>1+_xlfn.COUNTIFS(A:A,A741,O:O,"&lt;"&amp;O741)</f>
        <v>3</v>
      </c>
      <c r="I741" s="2">
        <f>_xlfn.AVERAGEIF(A:A,A741,G:G)</f>
        <v>48.09297647058821</v>
      </c>
      <c r="J741" s="2">
        <f t="shared" si="104"/>
        <v>14.101523529411786</v>
      </c>
      <c r="K741" s="2">
        <f t="shared" si="105"/>
        <v>104.10152352941179</v>
      </c>
      <c r="L741" s="2">
        <f t="shared" si="106"/>
        <v>515.9920775429224</v>
      </c>
      <c r="M741" s="2">
        <f>SUMIF(A:A,A741,L:L)</f>
        <v>4983.25270950954</v>
      </c>
      <c r="N741" s="3">
        <f t="shared" si="107"/>
        <v>0.10354523593761457</v>
      </c>
      <c r="O741" s="7">
        <f t="shared" si="108"/>
        <v>9.65761477044192</v>
      </c>
      <c r="P741" s="3">
        <f t="shared" si="109"/>
        <v>0.10354523593761457</v>
      </c>
      <c r="Q741" s="3">
        <f>IF(ISNUMBER(P741),SUMIF(A:A,A741,P:P),"")</f>
        <v>0.6522005940447351</v>
      </c>
      <c r="R741" s="3">
        <f t="shared" si="110"/>
        <v>0.15876286664423414</v>
      </c>
      <c r="S741" s="8">
        <f t="shared" si="111"/>
        <v>6.298702090337429</v>
      </c>
    </row>
    <row r="742" spans="1:19" ht="15">
      <c r="A742" s="1">
        <v>18</v>
      </c>
      <c r="B742" s="5">
        <v>0.7847222222222222</v>
      </c>
      <c r="C742" s="1" t="s">
        <v>136</v>
      </c>
      <c r="D742" s="1">
        <v>8</v>
      </c>
      <c r="E742" s="1">
        <v>7</v>
      </c>
      <c r="F742" s="1" t="s">
        <v>203</v>
      </c>
      <c r="G742" s="2">
        <v>59.8718666666667</v>
      </c>
      <c r="H742" s="6">
        <f>1+_xlfn.COUNTIFS(A:A,A742,O:O,"&lt;"&amp;O742)</f>
        <v>4</v>
      </c>
      <c r="I742" s="2">
        <f>_xlfn.AVERAGEIF(A:A,A742,G:G)</f>
        <v>48.09297647058821</v>
      </c>
      <c r="J742" s="2">
        <f t="shared" si="104"/>
        <v>11.778890196078486</v>
      </c>
      <c r="K742" s="2">
        <f t="shared" si="105"/>
        <v>101.77889019607849</v>
      </c>
      <c r="L742" s="2">
        <f t="shared" si="106"/>
        <v>448.87004409654605</v>
      </c>
      <c r="M742" s="2">
        <f>SUMIF(A:A,A742,L:L)</f>
        <v>4983.25270950954</v>
      </c>
      <c r="N742" s="3">
        <f t="shared" si="107"/>
        <v>0.09007571364782835</v>
      </c>
      <c r="O742" s="7">
        <f t="shared" si="108"/>
        <v>11.10177160416102</v>
      </c>
      <c r="P742" s="3">
        <f t="shared" si="109"/>
        <v>0.09007571364782835</v>
      </c>
      <c r="Q742" s="3">
        <f>IF(ISNUMBER(P742),SUMIF(A:A,A742,P:P),"")</f>
        <v>0.6522005940447351</v>
      </c>
      <c r="R742" s="3">
        <f t="shared" si="110"/>
        <v>0.13811044404177583</v>
      </c>
      <c r="S742" s="8">
        <f t="shared" si="111"/>
        <v>7.240582035182789</v>
      </c>
    </row>
    <row r="743" spans="1:19" ht="15">
      <c r="A743" s="1">
        <v>18</v>
      </c>
      <c r="B743" s="5">
        <v>0.7847222222222222</v>
      </c>
      <c r="C743" s="1" t="s">
        <v>136</v>
      </c>
      <c r="D743" s="1">
        <v>8</v>
      </c>
      <c r="E743" s="1">
        <v>4</v>
      </c>
      <c r="F743" s="1" t="s">
        <v>200</v>
      </c>
      <c r="G743" s="2">
        <v>56.858233333333295</v>
      </c>
      <c r="H743" s="6">
        <f>1+_xlfn.COUNTIFS(A:A,A743,O:O,"&lt;"&amp;O743)</f>
        <v>5</v>
      </c>
      <c r="I743" s="2">
        <f>_xlfn.AVERAGEIF(A:A,A743,G:G)</f>
        <v>48.09297647058821</v>
      </c>
      <c r="J743" s="2">
        <f t="shared" si="104"/>
        <v>8.765256862745083</v>
      </c>
      <c r="K743" s="2">
        <f t="shared" si="105"/>
        <v>98.76525686274508</v>
      </c>
      <c r="L743" s="2">
        <f t="shared" si="106"/>
        <v>374.621211109816</v>
      </c>
      <c r="M743" s="2">
        <f>SUMIF(A:A,A743,L:L)</f>
        <v>4983.25270950954</v>
      </c>
      <c r="N743" s="3">
        <f t="shared" si="107"/>
        <v>0.07517604122201678</v>
      </c>
      <c r="O743" s="7">
        <f t="shared" si="108"/>
        <v>13.302110403056584</v>
      </c>
      <c r="P743" s="3">
        <f t="shared" si="109"/>
        <v>0.07517604122201678</v>
      </c>
      <c r="Q743" s="3">
        <f>IF(ISNUMBER(P743),SUMIF(A:A,A743,P:P),"")</f>
        <v>0.6522005940447351</v>
      </c>
      <c r="R743" s="3">
        <f t="shared" si="110"/>
        <v>0.11526521427372448</v>
      </c>
      <c r="S743" s="8">
        <f t="shared" si="111"/>
        <v>8.675644306922154</v>
      </c>
    </row>
    <row r="744" spans="1:19" ht="15">
      <c r="A744" s="1">
        <v>18</v>
      </c>
      <c r="B744" s="5">
        <v>0.7847222222222222</v>
      </c>
      <c r="C744" s="1" t="s">
        <v>136</v>
      </c>
      <c r="D744" s="1">
        <v>8</v>
      </c>
      <c r="E744" s="1">
        <v>6</v>
      </c>
      <c r="F744" s="1" t="s">
        <v>202</v>
      </c>
      <c r="G744" s="2">
        <v>53.28493333333329</v>
      </c>
      <c r="H744" s="6">
        <f>1+_xlfn.COUNTIFS(A:A,A744,O:O,"&lt;"&amp;O744)</f>
        <v>6</v>
      </c>
      <c r="I744" s="2">
        <f>_xlfn.AVERAGEIF(A:A,A744,G:G)</f>
        <v>48.09297647058821</v>
      </c>
      <c r="J744" s="2">
        <f t="shared" si="104"/>
        <v>5.19195686274508</v>
      </c>
      <c r="K744" s="2">
        <f t="shared" si="105"/>
        <v>95.19195686274509</v>
      </c>
      <c r="L744" s="2">
        <f t="shared" si="106"/>
        <v>302.32947870395066</v>
      </c>
      <c r="M744" s="2">
        <f>SUMIF(A:A,A744,L:L)</f>
        <v>4983.25270950954</v>
      </c>
      <c r="N744" s="3">
        <f t="shared" si="107"/>
        <v>0.06066910436370513</v>
      </c>
      <c r="O744" s="7">
        <f t="shared" si="108"/>
        <v>16.482854172448324</v>
      </c>
      <c r="P744" s="3">
        <f t="shared" si="109"/>
        <v>0.06066910436370513</v>
      </c>
      <c r="Q744" s="3">
        <f>IF(ISNUMBER(P744),SUMIF(A:A,A744,P:P),"")</f>
        <v>0.6522005940447351</v>
      </c>
      <c r="R744" s="3">
        <f t="shared" si="110"/>
        <v>0.0930221544072126</v>
      </c>
      <c r="S744" s="8">
        <f t="shared" si="111"/>
        <v>10.750127282823538</v>
      </c>
    </row>
    <row r="745" spans="1:19" ht="15">
      <c r="A745" s="1">
        <v>18</v>
      </c>
      <c r="B745" s="5">
        <v>0.7847222222222222</v>
      </c>
      <c r="C745" s="1" t="s">
        <v>136</v>
      </c>
      <c r="D745" s="1">
        <v>8</v>
      </c>
      <c r="E745" s="1">
        <v>2</v>
      </c>
      <c r="F745" s="1" t="s">
        <v>198</v>
      </c>
      <c r="G745" s="2">
        <v>45.341</v>
      </c>
      <c r="H745" s="6">
        <f>1+_xlfn.COUNTIFS(A:A,A745,O:O,"&lt;"&amp;O745)</f>
        <v>10</v>
      </c>
      <c r="I745" s="2">
        <f>_xlfn.AVERAGEIF(A:A,A745,G:G)</f>
        <v>48.09297647058821</v>
      </c>
      <c r="J745" s="2">
        <f t="shared" si="104"/>
        <v>-2.751976470588211</v>
      </c>
      <c r="K745" s="2">
        <f t="shared" si="105"/>
        <v>87.2480235294118</v>
      </c>
      <c r="L745" s="2">
        <f t="shared" si="106"/>
        <v>187.70684520074545</v>
      </c>
      <c r="M745" s="2">
        <f>SUMIF(A:A,A745,L:L)</f>
        <v>4983.25270950954</v>
      </c>
      <c r="N745" s="3">
        <f t="shared" si="107"/>
        <v>0.03766753486985409</v>
      </c>
      <c r="O745" s="7">
        <f t="shared" si="108"/>
        <v>26.548060643074244</v>
      </c>
      <c r="P745" s="3">
        <f t="shared" si="109"/>
      </c>
      <c r="Q745" s="3">
        <f>IF(ISNUMBER(P745),SUMIF(A:A,A745,P:P),"")</f>
      </c>
      <c r="R745" s="3">
        <f t="shared" si="110"/>
      </c>
      <c r="S745" s="8">
        <f t="shared" si="111"/>
      </c>
    </row>
    <row r="746" spans="1:19" ht="15">
      <c r="A746" s="1">
        <v>18</v>
      </c>
      <c r="B746" s="5">
        <v>0.7847222222222222</v>
      </c>
      <c r="C746" s="1" t="s">
        <v>136</v>
      </c>
      <c r="D746" s="1">
        <v>8</v>
      </c>
      <c r="E746" s="1">
        <v>5</v>
      </c>
      <c r="F746" s="1" t="s">
        <v>201</v>
      </c>
      <c r="G746" s="2">
        <v>44.8613333333333</v>
      </c>
      <c r="H746" s="6">
        <f>1+_xlfn.COUNTIFS(A:A,A746,O:O,"&lt;"&amp;O746)</f>
        <v>11</v>
      </c>
      <c r="I746" s="2">
        <f>_xlfn.AVERAGEIF(A:A,A746,G:G)</f>
        <v>48.09297647058821</v>
      </c>
      <c r="J746" s="2">
        <f t="shared" si="104"/>
        <v>-3.2316431372549133</v>
      </c>
      <c r="K746" s="2">
        <f t="shared" si="105"/>
        <v>86.7683568627451</v>
      </c>
      <c r="L746" s="2">
        <f t="shared" si="106"/>
        <v>182.3816394684591</v>
      </c>
      <c r="M746" s="2">
        <f>SUMIF(A:A,A746,L:L)</f>
        <v>4983.25270950954</v>
      </c>
      <c r="N746" s="3">
        <f t="shared" si="107"/>
        <v>0.03659891442399063</v>
      </c>
      <c r="O746" s="7">
        <f t="shared" si="108"/>
        <v>27.323214793073173</v>
      </c>
      <c r="P746" s="3">
        <f t="shared" si="109"/>
      </c>
      <c r="Q746" s="3">
        <f>IF(ISNUMBER(P746),SUMIF(A:A,A746,P:P),"")</f>
      </c>
      <c r="R746" s="3">
        <f t="shared" si="110"/>
      </c>
      <c r="S746" s="8">
        <f t="shared" si="111"/>
      </c>
    </row>
    <row r="747" spans="1:19" ht="15">
      <c r="A747" s="1">
        <v>18</v>
      </c>
      <c r="B747" s="5">
        <v>0.7847222222222222</v>
      </c>
      <c r="C747" s="1" t="s">
        <v>136</v>
      </c>
      <c r="D747" s="1">
        <v>8</v>
      </c>
      <c r="E747" s="1">
        <v>9</v>
      </c>
      <c r="F747" s="1" t="s">
        <v>205</v>
      </c>
      <c r="G747" s="2">
        <v>48.4733333333333</v>
      </c>
      <c r="H747" s="6">
        <f>1+_xlfn.COUNTIFS(A:A,A747,O:O,"&lt;"&amp;O747)</f>
        <v>8</v>
      </c>
      <c r="I747" s="2">
        <f>_xlfn.AVERAGEIF(A:A,A747,G:G)</f>
        <v>48.09297647058821</v>
      </c>
      <c r="J747" s="2">
        <f t="shared" si="104"/>
        <v>0.3803568627450886</v>
      </c>
      <c r="K747" s="2">
        <f t="shared" si="105"/>
        <v>90.38035686274509</v>
      </c>
      <c r="L747" s="2">
        <f t="shared" si="106"/>
        <v>226.51732040183583</v>
      </c>
      <c r="M747" s="2">
        <f>SUMIF(A:A,A747,L:L)</f>
        <v>4983.25270950954</v>
      </c>
      <c r="N747" s="3">
        <f t="shared" si="107"/>
        <v>0.045455716096752</v>
      </c>
      <c r="O747" s="7">
        <f t="shared" si="108"/>
        <v>21.99943342376371</v>
      </c>
      <c r="P747" s="3">
        <f t="shared" si="109"/>
      </c>
      <c r="Q747" s="3">
        <f>IF(ISNUMBER(P747),SUMIF(A:A,A747,P:P),"")</f>
      </c>
      <c r="R747" s="3">
        <f t="shared" si="110"/>
      </c>
      <c r="S747" s="8">
        <f t="shared" si="111"/>
      </c>
    </row>
    <row r="748" spans="1:19" ht="15">
      <c r="A748" s="1">
        <v>18</v>
      </c>
      <c r="B748" s="5">
        <v>0.7847222222222222</v>
      </c>
      <c r="C748" s="1" t="s">
        <v>136</v>
      </c>
      <c r="D748" s="1">
        <v>8</v>
      </c>
      <c r="E748" s="1">
        <v>10</v>
      </c>
      <c r="F748" s="1" t="s">
        <v>206</v>
      </c>
      <c r="G748" s="2">
        <v>48.0645333333333</v>
      </c>
      <c r="H748" s="6">
        <f>1+_xlfn.COUNTIFS(A:A,A748,O:O,"&lt;"&amp;O748)</f>
        <v>9</v>
      </c>
      <c r="I748" s="2">
        <f>_xlfn.AVERAGEIF(A:A,A748,G:G)</f>
        <v>48.09297647058821</v>
      </c>
      <c r="J748" s="2">
        <f t="shared" si="104"/>
        <v>-0.028443137254910766</v>
      </c>
      <c r="K748" s="2">
        <f t="shared" si="105"/>
        <v>89.97155686274509</v>
      </c>
      <c r="L748" s="2">
        <f t="shared" si="106"/>
        <v>221.0288888525698</v>
      </c>
      <c r="M748" s="2">
        <f>SUMIF(A:A,A748,L:L)</f>
        <v>4983.25270950954</v>
      </c>
      <c r="N748" s="3">
        <f t="shared" si="107"/>
        <v>0.044354340776413044</v>
      </c>
      <c r="O748" s="7">
        <f t="shared" si="108"/>
        <v>22.54570764653963</v>
      </c>
      <c r="P748" s="3">
        <f t="shared" si="109"/>
      </c>
      <c r="Q748" s="3">
        <f>IF(ISNUMBER(P748),SUMIF(A:A,A748,P:P),"")</f>
      </c>
      <c r="R748" s="3">
        <f t="shared" si="110"/>
      </c>
      <c r="S748" s="8">
        <f t="shared" si="111"/>
      </c>
    </row>
    <row r="749" spans="1:19" ht="15">
      <c r="A749" s="1">
        <v>18</v>
      </c>
      <c r="B749" s="5">
        <v>0.7847222222222222</v>
      </c>
      <c r="C749" s="1" t="s">
        <v>136</v>
      </c>
      <c r="D749" s="1">
        <v>8</v>
      </c>
      <c r="E749" s="1">
        <v>11</v>
      </c>
      <c r="F749" s="1" t="s">
        <v>207</v>
      </c>
      <c r="G749" s="2">
        <v>36.2283999999999</v>
      </c>
      <c r="H749" s="6">
        <f>1+_xlfn.COUNTIFS(A:A,A749,O:O,"&lt;"&amp;O749)</f>
        <v>15</v>
      </c>
      <c r="I749" s="2">
        <f>_xlfn.AVERAGEIF(A:A,A749,G:G)</f>
        <v>48.09297647058821</v>
      </c>
      <c r="J749" s="2">
        <f t="shared" si="104"/>
        <v>-11.864576470588311</v>
      </c>
      <c r="K749" s="2">
        <f t="shared" si="105"/>
        <v>78.1354235294117</v>
      </c>
      <c r="L749" s="2">
        <f t="shared" si="106"/>
        <v>108.64931605716758</v>
      </c>
      <c r="M749" s="2">
        <f>SUMIF(A:A,A749,L:L)</f>
        <v>4983.25270950954</v>
      </c>
      <c r="N749" s="3">
        <f t="shared" si="107"/>
        <v>0.02180289108152836</v>
      </c>
      <c r="O749" s="7">
        <f t="shared" si="108"/>
        <v>45.86547702598995</v>
      </c>
      <c r="P749" s="3">
        <f t="shared" si="109"/>
      </c>
      <c r="Q749" s="3">
        <f>IF(ISNUMBER(P749),SUMIF(A:A,A749,P:P),"")</f>
      </c>
      <c r="R749" s="3">
        <f t="shared" si="110"/>
      </c>
      <c r="S749" s="8">
        <f t="shared" si="111"/>
      </c>
    </row>
    <row r="750" spans="1:19" ht="15">
      <c r="A750" s="1">
        <v>18</v>
      </c>
      <c r="B750" s="5">
        <v>0.7847222222222222</v>
      </c>
      <c r="C750" s="1" t="s">
        <v>136</v>
      </c>
      <c r="D750" s="1">
        <v>8</v>
      </c>
      <c r="E750" s="1">
        <v>12</v>
      </c>
      <c r="F750" s="1" t="s">
        <v>208</v>
      </c>
      <c r="G750" s="2">
        <v>48.7458333333334</v>
      </c>
      <c r="H750" s="6">
        <f>1+_xlfn.COUNTIFS(A:A,A750,O:O,"&lt;"&amp;O750)</f>
        <v>7</v>
      </c>
      <c r="I750" s="2">
        <f>_xlfn.AVERAGEIF(A:A,A750,G:G)</f>
        <v>48.09297647058821</v>
      </c>
      <c r="J750" s="2">
        <f t="shared" si="104"/>
        <v>0.652856862745189</v>
      </c>
      <c r="K750" s="2">
        <f t="shared" si="105"/>
        <v>90.65285686274518</v>
      </c>
      <c r="L750" s="2">
        <f t="shared" si="106"/>
        <v>230.2513208626836</v>
      </c>
      <c r="M750" s="2">
        <f>SUMIF(A:A,A750,L:L)</f>
        <v>4983.25270950954</v>
      </c>
      <c r="N750" s="3">
        <f t="shared" si="107"/>
        <v>0.04620502597094766</v>
      </c>
      <c r="O750" s="7">
        <f t="shared" si="108"/>
        <v>21.64266719877552</v>
      </c>
      <c r="P750" s="3">
        <f t="shared" si="109"/>
      </c>
      <c r="Q750" s="3">
        <f>IF(ISNUMBER(P750),SUMIF(A:A,A750,P:P),"")</f>
      </c>
      <c r="R750" s="3">
        <f t="shared" si="110"/>
      </c>
      <c r="S750" s="8">
        <f t="shared" si="111"/>
      </c>
    </row>
    <row r="751" spans="1:19" ht="15">
      <c r="A751" s="1">
        <v>18</v>
      </c>
      <c r="B751" s="5">
        <v>0.7847222222222222</v>
      </c>
      <c r="C751" s="1" t="s">
        <v>136</v>
      </c>
      <c r="D751" s="1">
        <v>8</v>
      </c>
      <c r="E751" s="1">
        <v>13</v>
      </c>
      <c r="F751" s="1" t="s">
        <v>209</v>
      </c>
      <c r="G751" s="2">
        <v>27.7809666666667</v>
      </c>
      <c r="H751" s="6">
        <f>1+_xlfn.COUNTIFS(A:A,A751,O:O,"&lt;"&amp;O751)</f>
        <v>16</v>
      </c>
      <c r="I751" s="2">
        <f>_xlfn.AVERAGEIF(A:A,A751,G:G)</f>
        <v>48.09297647058821</v>
      </c>
      <c r="J751" s="2">
        <f t="shared" si="104"/>
        <v>-20.312009803921512</v>
      </c>
      <c r="K751" s="2">
        <f t="shared" si="105"/>
        <v>69.68799019607849</v>
      </c>
      <c r="L751" s="2">
        <f t="shared" si="106"/>
        <v>65.44953657694664</v>
      </c>
      <c r="M751" s="2">
        <f>SUMIF(A:A,A751,L:L)</f>
        <v>4983.25270950954</v>
      </c>
      <c r="N751" s="3">
        <f t="shared" si="107"/>
        <v>0.013133898758947004</v>
      </c>
      <c r="O751" s="7">
        <f t="shared" si="108"/>
        <v>76.13885399556513</v>
      </c>
      <c r="P751" s="3">
        <f t="shared" si="109"/>
      </c>
      <c r="Q751" s="3">
        <f>IF(ISNUMBER(P751),SUMIF(A:A,A751,P:P),"")</f>
      </c>
      <c r="R751" s="3">
        <f t="shared" si="110"/>
      </c>
      <c r="S751" s="8">
        <f t="shared" si="111"/>
      </c>
    </row>
    <row r="752" spans="1:19" ht="15">
      <c r="A752" s="1">
        <v>18</v>
      </c>
      <c r="B752" s="5">
        <v>0.7847222222222222</v>
      </c>
      <c r="C752" s="1" t="s">
        <v>136</v>
      </c>
      <c r="D752" s="1">
        <v>8</v>
      </c>
      <c r="E752" s="1">
        <v>14</v>
      </c>
      <c r="F752" s="1" t="s">
        <v>210</v>
      </c>
      <c r="G752" s="2">
        <v>42.7511333333333</v>
      </c>
      <c r="H752" s="6">
        <f>1+_xlfn.COUNTIFS(A:A,A752,O:O,"&lt;"&amp;O752)</f>
        <v>12</v>
      </c>
      <c r="I752" s="2">
        <f>_xlfn.AVERAGEIF(A:A,A752,G:G)</f>
        <v>48.09297647058821</v>
      </c>
      <c r="J752" s="2">
        <f t="shared" si="104"/>
        <v>-5.341843137254912</v>
      </c>
      <c r="K752" s="2">
        <f t="shared" si="105"/>
        <v>84.65815686274509</v>
      </c>
      <c r="L752" s="2">
        <f t="shared" si="106"/>
        <v>160.6919875404691</v>
      </c>
      <c r="M752" s="2">
        <f>SUMIF(A:A,A752,L:L)</f>
        <v>4983.25270950954</v>
      </c>
      <c r="N752" s="3">
        <f t="shared" si="107"/>
        <v>0.032246405492103704</v>
      </c>
      <c r="O752" s="7">
        <f t="shared" si="108"/>
        <v>31.01120837312778</v>
      </c>
      <c r="P752" s="3">
        <f t="shared" si="109"/>
      </c>
      <c r="Q752" s="3">
        <f>IF(ISNUMBER(P752),SUMIF(A:A,A752,P:P),"")</f>
      </c>
      <c r="R752" s="3">
        <f t="shared" si="110"/>
      </c>
      <c r="S752" s="8">
        <f t="shared" si="111"/>
      </c>
    </row>
    <row r="753" spans="1:19" ht="15">
      <c r="A753" s="1">
        <v>18</v>
      </c>
      <c r="B753" s="5">
        <v>0.7847222222222222</v>
      </c>
      <c r="C753" s="1" t="s">
        <v>136</v>
      </c>
      <c r="D753" s="1">
        <v>8</v>
      </c>
      <c r="E753" s="1">
        <v>15</v>
      </c>
      <c r="F753" s="1" t="s">
        <v>211</v>
      </c>
      <c r="G753" s="2">
        <v>42.1645</v>
      </c>
      <c r="H753" s="6">
        <f>1+_xlfn.COUNTIFS(A:A,A753,O:O,"&lt;"&amp;O753)</f>
        <v>13</v>
      </c>
      <c r="I753" s="2">
        <f>_xlfn.AVERAGEIF(A:A,A753,G:G)</f>
        <v>48.09297647058821</v>
      </c>
      <c r="J753" s="2">
        <f t="shared" si="104"/>
        <v>-5.928476470588215</v>
      </c>
      <c r="K753" s="2">
        <f t="shared" si="105"/>
        <v>84.07152352941179</v>
      </c>
      <c r="L753" s="2">
        <f t="shared" si="106"/>
        <v>155.13433387901875</v>
      </c>
      <c r="M753" s="2">
        <f>SUMIF(A:A,A753,L:L)</f>
        <v>4983.25270950954</v>
      </c>
      <c r="N753" s="3">
        <f t="shared" si="107"/>
        <v>0.03113113922217429</v>
      </c>
      <c r="O753" s="7">
        <f t="shared" si="108"/>
        <v>32.12217814655859</v>
      </c>
      <c r="P753" s="3">
        <f t="shared" si="109"/>
      </c>
      <c r="Q753" s="3">
        <f>IF(ISNUMBER(P753),SUMIF(A:A,A753,P:P),"")</f>
      </c>
      <c r="R753" s="3">
        <f t="shared" si="110"/>
      </c>
      <c r="S753" s="8">
        <f t="shared" si="111"/>
      </c>
    </row>
    <row r="754" spans="1:19" ht="15">
      <c r="A754" s="1">
        <v>18</v>
      </c>
      <c r="B754" s="5">
        <v>0.7847222222222222</v>
      </c>
      <c r="C754" s="1" t="s">
        <v>136</v>
      </c>
      <c r="D754" s="1">
        <v>8</v>
      </c>
      <c r="E754" s="1">
        <v>16</v>
      </c>
      <c r="F754" s="1" t="s">
        <v>212</v>
      </c>
      <c r="G754" s="2">
        <v>41.6347</v>
      </c>
      <c r="H754" s="6">
        <f>1+_xlfn.COUNTIFS(A:A,A754,O:O,"&lt;"&amp;O754)</f>
        <v>14</v>
      </c>
      <c r="I754" s="2">
        <f>_xlfn.AVERAGEIF(A:A,A754,G:G)</f>
        <v>48.09297647058821</v>
      </c>
      <c r="J754" s="2">
        <f t="shared" si="104"/>
        <v>-6.45827647058821</v>
      </c>
      <c r="K754" s="2">
        <f t="shared" si="105"/>
        <v>83.5417235294118</v>
      </c>
      <c r="L754" s="2">
        <f t="shared" si="106"/>
        <v>150.28047955310254</v>
      </c>
      <c r="M754" s="2">
        <f>SUMIF(A:A,A754,L:L)</f>
        <v>4983.25270950954</v>
      </c>
      <c r="N754" s="3">
        <f t="shared" si="107"/>
        <v>0.030157105873102188</v>
      </c>
      <c r="O754" s="7">
        <f t="shared" si="108"/>
        <v>33.15968064733701</v>
      </c>
      <c r="P754" s="3">
        <f t="shared" si="109"/>
      </c>
      <c r="Q754" s="3">
        <f>IF(ISNUMBER(P754),SUMIF(A:A,A754,P:P),"")</f>
      </c>
      <c r="R754" s="3">
        <f t="shared" si="110"/>
      </c>
      <c r="S754" s="8">
        <f t="shared" si="111"/>
      </c>
    </row>
    <row r="755" spans="1:19" ht="15">
      <c r="A755" s="1">
        <v>18</v>
      </c>
      <c r="B755" s="5">
        <v>0.7847222222222222</v>
      </c>
      <c r="C755" s="1" t="s">
        <v>136</v>
      </c>
      <c r="D755" s="1">
        <v>8</v>
      </c>
      <c r="E755" s="1">
        <v>17</v>
      </c>
      <c r="F755" s="1" t="s">
        <v>213</v>
      </c>
      <c r="G755" s="2">
        <v>21.5672</v>
      </c>
      <c r="H755" s="6">
        <f>1+_xlfn.COUNTIFS(A:A,A755,O:O,"&lt;"&amp;O755)</f>
        <v>17</v>
      </c>
      <c r="I755" s="2">
        <f>_xlfn.AVERAGEIF(A:A,A755,G:G)</f>
        <v>48.09297647058821</v>
      </c>
      <c r="J755" s="2">
        <f t="shared" si="104"/>
        <v>-26.525776470588212</v>
      </c>
      <c r="K755" s="2">
        <f t="shared" si="105"/>
        <v>63.47422352941179</v>
      </c>
      <c r="L755" s="2">
        <f t="shared" si="106"/>
        <v>45.080663699384054</v>
      </c>
      <c r="M755" s="2">
        <f>SUMIF(A:A,A755,L:L)</f>
        <v>4983.25270950954</v>
      </c>
      <c r="N755" s="3">
        <f t="shared" si="107"/>
        <v>0.00904643338945196</v>
      </c>
      <c r="O755" s="7">
        <f t="shared" si="108"/>
        <v>110.54080176680334</v>
      </c>
      <c r="P755" s="3">
        <f t="shared" si="109"/>
      </c>
      <c r="Q755" s="3">
        <f>IF(ISNUMBER(P755),SUMIF(A:A,A755,P:P),"")</f>
      </c>
      <c r="R755" s="3">
        <f t="shared" si="110"/>
      </c>
      <c r="S755" s="8">
        <f t="shared" si="111"/>
      </c>
    </row>
  </sheetData>
  <sheetProtection/>
  <autoFilter ref="A1:S74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2017-04-28T22:53:23Z</dcterms:modified>
  <cp:category/>
  <cp:version/>
  <cp:contentType/>
  <cp:contentStatus/>
</cp:coreProperties>
</file>