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'PRICES'!$A$1:$S$61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<sst xmlns="http://schemas.openxmlformats.org/spreadsheetml/2006/main" count="1169" uniqueCount="605">
  <si>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</si>
  <si>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</si>
  <si>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</si>
  <si>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</si>
  <si>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</si>
  <si>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</si>
  <si>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</si>
  <si>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</si>
  <si>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</si>
  <si>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</si>
  <si>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</si>
  <si>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</si>
  <si>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</si>
  <si>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</si>
  <si>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</si>
  <si>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</si>
  <si>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</si>
  <si>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</si>
  <si>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</si>
  <si>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Star Painter        </t>
  </si>
  <si>
    <t xml:space="preserve">Mr Snowman          </t>
  </si>
  <si>
    <t>Avoca</t>
  </si>
  <si>
    <t xml:space="preserve">Franquin            </t>
  </si>
  <si>
    <t xml:space="preserve">Revelry             </t>
  </si>
  <si>
    <t xml:space="preserve">Broughty Ferry      </t>
  </si>
  <si>
    <t xml:space="preserve">Jims Dancer         </t>
  </si>
  <si>
    <t xml:space="preserve">Kishike             </t>
  </si>
  <si>
    <t xml:space="preserve">Nordic Express      </t>
  </si>
  <si>
    <t xml:space="preserve">Styallo             </t>
  </si>
  <si>
    <t xml:space="preserve">Get To The Chopper  </t>
  </si>
  <si>
    <t xml:space="preserve">Invinski            </t>
  </si>
  <si>
    <t xml:space="preserve">The Bont            </t>
  </si>
  <si>
    <t xml:space="preserve">Amazing Miss Ruby   </t>
  </si>
  <si>
    <t xml:space="preserve">Melsan              </t>
  </si>
  <si>
    <t xml:space="preserve">Sierra Moon         </t>
  </si>
  <si>
    <t xml:space="preserve">Private Baldrick    </t>
  </si>
  <si>
    <t xml:space="preserve">Haski               </t>
  </si>
  <si>
    <t xml:space="preserve">Darcis Money        </t>
  </si>
  <si>
    <t xml:space="preserve">Born Magic          </t>
  </si>
  <si>
    <t xml:space="preserve">Miss Burlesque      </t>
  </si>
  <si>
    <t xml:space="preserve">Youiz Jane          </t>
  </si>
  <si>
    <t xml:space="preserve">Sheer Force         </t>
  </si>
  <si>
    <t xml:space="preserve">Snuffs The Battle   </t>
  </si>
  <si>
    <t xml:space="preserve">Bomarzo             </t>
  </si>
  <si>
    <t xml:space="preserve">Strike Action       </t>
  </si>
  <si>
    <t xml:space="preserve">The Mad Hatter      </t>
  </si>
  <si>
    <t xml:space="preserve">Run For Ryan        </t>
  </si>
  <si>
    <t xml:space="preserve">Squizzy             </t>
  </si>
  <si>
    <t xml:space="preserve">Rangry              </t>
  </si>
  <si>
    <t xml:space="preserve">True Kisses         </t>
  </si>
  <si>
    <t xml:space="preserve">Liturgy             </t>
  </si>
  <si>
    <t xml:space="preserve">Parker N Barro      </t>
  </si>
  <si>
    <t xml:space="preserve">Under Gods Sky      </t>
  </si>
  <si>
    <t xml:space="preserve">Majals              </t>
  </si>
  <si>
    <t xml:space="preserve">Super Rockstar      </t>
  </si>
  <si>
    <t xml:space="preserve">Skeletons           </t>
  </si>
  <si>
    <t xml:space="preserve">Amity Val           </t>
  </si>
  <si>
    <t xml:space="preserve">Lucks A Turning     </t>
  </si>
  <si>
    <t xml:space="preserve">Jenni In A Bottle   </t>
  </si>
  <si>
    <t>Bathurst</t>
  </si>
  <si>
    <t xml:space="preserve">Manzana             </t>
  </si>
  <si>
    <t xml:space="preserve">Fourth Protocol     </t>
  </si>
  <si>
    <t xml:space="preserve">Justflickinit       </t>
  </si>
  <si>
    <t xml:space="preserve">Magic Missile       </t>
  </si>
  <si>
    <t xml:space="preserve">Pure Rebel          </t>
  </si>
  <si>
    <t xml:space="preserve">Sovereign Default   </t>
  </si>
  <si>
    <t xml:space="preserve">Evolet              </t>
  </si>
  <si>
    <t xml:space="preserve">Poets Edition       </t>
  </si>
  <si>
    <t xml:space="preserve">Shadow Force        </t>
  </si>
  <si>
    <t xml:space="preserve">Agent               </t>
  </si>
  <si>
    <t xml:space="preserve">Sky Mission         </t>
  </si>
  <si>
    <t xml:space="preserve">Are You Sure        </t>
  </si>
  <si>
    <t xml:space="preserve">Heza Thief          </t>
  </si>
  <si>
    <t xml:space="preserve">Showmaster          </t>
  </si>
  <si>
    <t xml:space="preserve">Busting Through     </t>
  </si>
  <si>
    <t xml:space="preserve">Final Trick         </t>
  </si>
  <si>
    <t xml:space="preserve">Dunderry            </t>
  </si>
  <si>
    <t xml:space="preserve">Annes Gift          </t>
  </si>
  <si>
    <t xml:space="preserve">Identic             </t>
  </si>
  <si>
    <t xml:space="preserve">Im No Phony         </t>
  </si>
  <si>
    <t xml:space="preserve">Viscount Lad        </t>
  </si>
  <si>
    <t xml:space="preserve">Lifeline Princess   </t>
  </si>
  <si>
    <t xml:space="preserve">Strategy Right      </t>
  </si>
  <si>
    <t xml:space="preserve">Foolproof           </t>
  </si>
  <si>
    <t xml:space="preserve">Fantasy Gaze        </t>
  </si>
  <si>
    <t xml:space="preserve">Edge Of Madness     </t>
  </si>
  <si>
    <t xml:space="preserve">Hayne Plane         </t>
  </si>
  <si>
    <t xml:space="preserve">Pretty Snazzy       </t>
  </si>
  <si>
    <t xml:space="preserve">Smokeys Joy         </t>
  </si>
  <si>
    <t xml:space="preserve">Emerald Fortune     </t>
  </si>
  <si>
    <t xml:space="preserve">Campfire            </t>
  </si>
  <si>
    <t xml:space="preserve">Smart Attire        </t>
  </si>
  <si>
    <t xml:space="preserve">Heavenly Mum        </t>
  </si>
  <si>
    <t xml:space="preserve">Elle A Walking      </t>
  </si>
  <si>
    <t xml:space="preserve">Super Pig           </t>
  </si>
  <si>
    <t xml:space="preserve">Tigers Story        </t>
  </si>
  <si>
    <t xml:space="preserve">Church Square       </t>
  </si>
  <si>
    <t xml:space="preserve">Fiscal Policy       </t>
  </si>
  <si>
    <t xml:space="preserve">Fleeting            </t>
  </si>
  <si>
    <t xml:space="preserve">Loud Enough         </t>
  </si>
  <si>
    <t xml:space="preserve">Tickets On Kye      </t>
  </si>
  <si>
    <t xml:space="preserve">Bella La Belle      </t>
  </si>
  <si>
    <t xml:space="preserve">Dragons Mist        </t>
  </si>
  <si>
    <t xml:space="preserve">She Excites         </t>
  </si>
  <si>
    <t xml:space="preserve">Suman The Yak       </t>
  </si>
  <si>
    <t xml:space="preserve">Celebris            </t>
  </si>
  <si>
    <t xml:space="preserve">Muse                </t>
  </si>
  <si>
    <t xml:space="preserve">Oh Oh Sun           </t>
  </si>
  <si>
    <t xml:space="preserve">Nurture             </t>
  </si>
  <si>
    <t>Darwin</t>
  </si>
  <si>
    <t xml:space="preserve">Mavericks           </t>
  </si>
  <si>
    <t xml:space="preserve">Crackajack          </t>
  </si>
  <si>
    <t xml:space="preserve">The Prestige        </t>
  </si>
  <si>
    <t xml:space="preserve">Bush Chook          </t>
  </si>
  <si>
    <t xml:space="preserve">Flames Of Life      </t>
  </si>
  <si>
    <t xml:space="preserve">Tipsy On Red        </t>
  </si>
  <si>
    <t xml:space="preserve">Phoenix Arizona     </t>
  </si>
  <si>
    <t xml:space="preserve">Wisen Up            </t>
  </si>
  <si>
    <t xml:space="preserve">Merveille           </t>
  </si>
  <si>
    <t xml:space="preserve">Oh So Jazzy         </t>
  </si>
  <si>
    <t xml:space="preserve">Dance The Beat      </t>
  </si>
  <si>
    <t xml:space="preserve">On Your Way         </t>
  </si>
  <si>
    <t xml:space="preserve">Viotti              </t>
  </si>
  <si>
    <t xml:space="preserve">Cullinan            </t>
  </si>
  <si>
    <t xml:space="preserve">Bengali             </t>
  </si>
  <si>
    <t xml:space="preserve">Mighty Tax          </t>
  </si>
  <si>
    <t xml:space="preserve">Be Cool Yolander    </t>
  </si>
  <si>
    <t xml:space="preserve">My Colleague        </t>
  </si>
  <si>
    <t xml:space="preserve">Sunset Strip        </t>
  </si>
  <si>
    <t xml:space="preserve">African Pulse       </t>
  </si>
  <si>
    <t xml:space="preserve">Famous Finnish      </t>
  </si>
  <si>
    <t xml:space="preserve">First Draft         </t>
  </si>
  <si>
    <t xml:space="preserve">Freedoms            </t>
  </si>
  <si>
    <t xml:space="preserve">Red Magnet          </t>
  </si>
  <si>
    <t xml:space="preserve">Second Base         </t>
  </si>
  <si>
    <t xml:space="preserve">Lunar Joy           </t>
  </si>
  <si>
    <t xml:space="preserve">Still A Lady        </t>
  </si>
  <si>
    <t>Flemington</t>
  </si>
  <si>
    <t xml:space="preserve">Real Love           </t>
  </si>
  <si>
    <t xml:space="preserve">Tom Melbourne       </t>
  </si>
  <si>
    <t xml:space="preserve">Amelies Star        </t>
  </si>
  <si>
    <t xml:space="preserve">Dylanson            </t>
  </si>
  <si>
    <t xml:space="preserve">Neverland           </t>
  </si>
  <si>
    <t xml:space="preserve">Pin Your Hopes      </t>
  </si>
  <si>
    <t xml:space="preserve">Sadaqa              </t>
  </si>
  <si>
    <t xml:space="preserve">Zasorceress         </t>
  </si>
  <si>
    <t xml:space="preserve">Purple Smile        </t>
  </si>
  <si>
    <t xml:space="preserve">Angelology          </t>
  </si>
  <si>
    <t xml:space="preserve">Hans Holbein        </t>
  </si>
  <si>
    <t xml:space="preserve">Rock On             </t>
  </si>
  <si>
    <t xml:space="preserve">Lucques             </t>
  </si>
  <si>
    <t xml:space="preserve">Unique Assassin     </t>
  </si>
  <si>
    <t xml:space="preserve">Another Coldie      </t>
  </si>
  <si>
    <t xml:space="preserve">Archie Luxury       </t>
  </si>
  <si>
    <t xml:space="preserve">Apiata              </t>
  </si>
  <si>
    <t xml:space="preserve">Petition            </t>
  </si>
  <si>
    <t xml:space="preserve">Set The Bar High    </t>
  </si>
  <si>
    <t xml:space="preserve">Saxophone           </t>
  </si>
  <si>
    <t xml:space="preserve">Ridgway             </t>
  </si>
  <si>
    <t xml:space="preserve">Soho Ruby           </t>
  </si>
  <si>
    <t xml:space="preserve">That Rings A Bell   </t>
  </si>
  <si>
    <t xml:space="preserve">Set To Go           </t>
  </si>
  <si>
    <t xml:space="preserve">Kaptive Hero        </t>
  </si>
  <si>
    <t xml:space="preserve">Single Note         </t>
  </si>
  <si>
    <t xml:space="preserve">Duchess Kate        </t>
  </si>
  <si>
    <t xml:space="preserve">Amarela             </t>
  </si>
  <si>
    <t xml:space="preserve">Monogram            </t>
  </si>
  <si>
    <t xml:space="preserve">Miles Of Krishan    </t>
  </si>
  <si>
    <t xml:space="preserve">Quilate             </t>
  </si>
  <si>
    <t xml:space="preserve">Typhoon Monaco      </t>
  </si>
  <si>
    <t xml:space="preserve">Savannah Moon       </t>
  </si>
  <si>
    <t xml:space="preserve">Phoenix Park        </t>
  </si>
  <si>
    <t xml:space="preserve">Evil Lil            </t>
  </si>
  <si>
    <t xml:space="preserve">Baykool             </t>
  </si>
  <si>
    <t xml:space="preserve">Rock And Swing      </t>
  </si>
  <si>
    <t xml:space="preserve">Dornier             </t>
  </si>
  <si>
    <t xml:space="preserve">High Mode           </t>
  </si>
  <si>
    <t xml:space="preserve">Jamieson            </t>
  </si>
  <si>
    <t xml:space="preserve">Brutus Rex          </t>
  </si>
  <si>
    <t xml:space="preserve">Golden Authority    </t>
  </si>
  <si>
    <t xml:space="preserve">Marketplacer        </t>
  </si>
  <si>
    <t xml:space="preserve">Parthesia           </t>
  </si>
  <si>
    <t xml:space="preserve">Miss Strathallan    </t>
  </si>
  <si>
    <t xml:space="preserve">Penthouse Kitten    </t>
  </si>
  <si>
    <t xml:space="preserve">Milwaukee           </t>
  </si>
  <si>
    <t xml:space="preserve">Egg Tart            </t>
  </si>
  <si>
    <t xml:space="preserve">Spanner Head        </t>
  </si>
  <si>
    <t xml:space="preserve">Red Prince          </t>
  </si>
  <si>
    <t xml:space="preserve">Missile Boom        </t>
  </si>
  <si>
    <t xml:space="preserve">So Poysed           </t>
  </si>
  <si>
    <t xml:space="preserve">Butch Kissidy       </t>
  </si>
  <si>
    <t xml:space="preserve">Star Patriot        </t>
  </si>
  <si>
    <t xml:space="preserve">Seracena            </t>
  </si>
  <si>
    <t xml:space="preserve">Cadabra             </t>
  </si>
  <si>
    <t xml:space="preserve">Nina Peak           </t>
  </si>
  <si>
    <t xml:space="preserve">Polisher            </t>
  </si>
  <si>
    <t xml:space="preserve">Khulekani           </t>
  </si>
  <si>
    <t xml:space="preserve">Inspector           </t>
  </si>
  <si>
    <t xml:space="preserve">Play Master         </t>
  </si>
  <si>
    <t xml:space="preserve">Gallant Harmony     </t>
  </si>
  <si>
    <t xml:space="preserve">Camdus              </t>
  </si>
  <si>
    <t xml:space="preserve">Lake Como           </t>
  </si>
  <si>
    <t xml:space="preserve">Spreadeagled        </t>
  </si>
  <si>
    <t xml:space="preserve">Electric Fusion     </t>
  </si>
  <si>
    <t xml:space="preserve">Staviva             </t>
  </si>
  <si>
    <t xml:space="preserve">Boomwaa             </t>
  </si>
  <si>
    <t xml:space="preserve">Chamois Road        </t>
  </si>
  <si>
    <t xml:space="preserve">Chat To Maggie      </t>
  </si>
  <si>
    <t xml:space="preserve">Coram               </t>
  </si>
  <si>
    <t>Gatton</t>
  </si>
  <si>
    <t xml:space="preserve">Zou Der Zee         </t>
  </si>
  <si>
    <t xml:space="preserve">Magic Street        </t>
  </si>
  <si>
    <t xml:space="preserve">Captain Leo         </t>
  </si>
  <si>
    <t xml:space="preserve">Its Wanted          </t>
  </si>
  <si>
    <t xml:space="preserve">Anxpense            </t>
  </si>
  <si>
    <t xml:space="preserve">Encore Sall         </t>
  </si>
  <si>
    <t xml:space="preserve">Ellii Mantra        </t>
  </si>
  <si>
    <t xml:space="preserve">Storm Anchor        </t>
  </si>
  <si>
    <t xml:space="preserve">Ernies Ego          </t>
  </si>
  <si>
    <t xml:space="preserve">French Descent      </t>
  </si>
  <si>
    <t xml:space="preserve">King Of Monaco      </t>
  </si>
  <si>
    <t xml:space="preserve">Mobile              </t>
  </si>
  <si>
    <t xml:space="preserve">Pexbury Avenue      </t>
  </si>
  <si>
    <t xml:space="preserve">Red Right Out       </t>
  </si>
  <si>
    <t xml:space="preserve">The Sheepish Lion   </t>
  </si>
  <si>
    <t xml:space="preserve">A Tisket A Tasket   </t>
  </si>
  <si>
    <t xml:space="preserve">Golden Sunset       </t>
  </si>
  <si>
    <t xml:space="preserve">Just Tina           </t>
  </si>
  <si>
    <t xml:space="preserve">Hide The Candy      </t>
  </si>
  <si>
    <t xml:space="preserve">Giftoflife          </t>
  </si>
  <si>
    <t xml:space="preserve">Ballina Bay         </t>
  </si>
  <si>
    <t xml:space="preserve">Heart Of A Rebel    </t>
  </si>
  <si>
    <t xml:space="preserve">High On You         </t>
  </si>
  <si>
    <t xml:space="preserve">Miss Georgiana      </t>
  </si>
  <si>
    <t xml:space="preserve">Show A Hand         </t>
  </si>
  <si>
    <t xml:space="preserve">Awesome More        </t>
  </si>
  <si>
    <t xml:space="preserve">Smooth Pebbles      </t>
  </si>
  <si>
    <t xml:space="preserve">Sheringa            </t>
  </si>
  <si>
    <t xml:space="preserve">Moss Princess       </t>
  </si>
  <si>
    <t xml:space="preserve">Carrangall          </t>
  </si>
  <si>
    <t xml:space="preserve">Sugar Ray Red       </t>
  </si>
  <si>
    <t xml:space="preserve">Sacromonte          </t>
  </si>
  <si>
    <t xml:space="preserve">Twilight Maneuver   </t>
  </si>
  <si>
    <t xml:space="preserve">Cloverleigh Lass    </t>
  </si>
  <si>
    <t xml:space="preserve">Kaizari             </t>
  </si>
  <si>
    <t xml:space="preserve">Jerrocity           </t>
  </si>
  <si>
    <t xml:space="preserve">Brookton Ice        </t>
  </si>
  <si>
    <t xml:space="preserve">Emvepee             </t>
  </si>
  <si>
    <t xml:space="preserve">Night Wolf          </t>
  </si>
  <si>
    <t xml:space="preserve">Revelio             </t>
  </si>
  <si>
    <t xml:space="preserve">Taiyoshin           </t>
  </si>
  <si>
    <t xml:space="preserve">A New Sound         </t>
  </si>
  <si>
    <t xml:space="preserve">Miniver             </t>
  </si>
  <si>
    <t xml:space="preserve">Wine Barrel         </t>
  </si>
  <si>
    <t xml:space="preserve">Idle Situation      </t>
  </si>
  <si>
    <t xml:space="preserve">Venecia             </t>
  </si>
  <si>
    <t xml:space="preserve">Annihilation        </t>
  </si>
  <si>
    <t xml:space="preserve">Marlene Adele       </t>
  </si>
  <si>
    <t xml:space="preserve">Toronto Flyer       </t>
  </si>
  <si>
    <t xml:space="preserve">Hammerack           </t>
  </si>
  <si>
    <t xml:space="preserve">Brumby Jack         </t>
  </si>
  <si>
    <t>Gosford</t>
  </si>
  <si>
    <t xml:space="preserve">Neretva             </t>
  </si>
  <si>
    <t xml:space="preserve">Hav A Nip           </t>
  </si>
  <si>
    <t xml:space="preserve">Time Out Of Mind    </t>
  </si>
  <si>
    <t xml:space="preserve">Uptown Lad          </t>
  </si>
  <si>
    <t xml:space="preserve">Assergi             </t>
  </si>
  <si>
    <t xml:space="preserve">Topies Pride        </t>
  </si>
  <si>
    <t xml:space="preserve">Fort Sumter         </t>
  </si>
  <si>
    <t xml:space="preserve">Courtly             </t>
  </si>
  <si>
    <t xml:space="preserve">Peter John          </t>
  </si>
  <si>
    <t xml:space="preserve">Sculptures          </t>
  </si>
  <si>
    <t xml:space="preserve">Paeonia             </t>
  </si>
  <si>
    <t xml:space="preserve">Innocent Game       </t>
  </si>
  <si>
    <t xml:space="preserve">The Bohemian        </t>
  </si>
  <si>
    <t xml:space="preserve">Ode To Caitlin      </t>
  </si>
  <si>
    <t xml:space="preserve">Asked To Leave      </t>
  </si>
  <si>
    <t xml:space="preserve">Fort Myer           </t>
  </si>
  <si>
    <t xml:space="preserve">Cleeve Hill         </t>
  </si>
  <si>
    <t xml:space="preserve">Credible Witness    </t>
  </si>
  <si>
    <t xml:space="preserve">Rosettas Whey       </t>
  </si>
  <si>
    <t xml:space="preserve">Stryke A Ransom     </t>
  </si>
  <si>
    <t xml:space="preserve">Tillys Waltz        </t>
  </si>
  <si>
    <t xml:space="preserve">Alsoadamas          </t>
  </si>
  <si>
    <t xml:space="preserve">Not For The Lord    </t>
  </si>
  <si>
    <t xml:space="preserve">Over The Air        </t>
  </si>
  <si>
    <t xml:space="preserve">Solid North         </t>
  </si>
  <si>
    <t xml:space="preserve">Equipped            </t>
  </si>
  <si>
    <t xml:space="preserve">Gainsbourg          </t>
  </si>
  <si>
    <t xml:space="preserve">Sulien              </t>
  </si>
  <si>
    <t xml:space="preserve">Power From Within   </t>
  </si>
  <si>
    <t xml:space="preserve">Praise Songs        </t>
  </si>
  <si>
    <t xml:space="preserve">Miss Fortuitous     </t>
  </si>
  <si>
    <t xml:space="preserve">Not To Be Caught    </t>
  </si>
  <si>
    <t xml:space="preserve">Tainos              </t>
  </si>
  <si>
    <t xml:space="preserve">Fifty Ways          </t>
  </si>
  <si>
    <t xml:space="preserve">Rather Sweet        </t>
  </si>
  <si>
    <t xml:space="preserve">Sophies Image       </t>
  </si>
  <si>
    <t xml:space="preserve">Vienna Romance      </t>
  </si>
  <si>
    <t xml:space="preserve">Sovereign Eminence  </t>
  </si>
  <si>
    <t xml:space="preserve">Test The World      </t>
  </si>
  <si>
    <t xml:space="preserve">Strike For Victory  </t>
  </si>
  <si>
    <t xml:space="preserve">Joannes Cruisin     </t>
  </si>
  <si>
    <t xml:space="preserve">Pel                 </t>
  </si>
  <si>
    <t xml:space="preserve">Tapavino            </t>
  </si>
  <si>
    <t>Kalgoorlie</t>
  </si>
  <si>
    <t xml:space="preserve">Crowder             </t>
  </si>
  <si>
    <t xml:space="preserve">The Delorean        </t>
  </si>
  <si>
    <t xml:space="preserve">Fergs Gallop        </t>
  </si>
  <si>
    <t xml:space="preserve">Hes A Royal         </t>
  </si>
  <si>
    <t xml:space="preserve">Prince Weston       </t>
  </si>
  <si>
    <t xml:space="preserve">Thug Life           </t>
  </si>
  <si>
    <t xml:space="preserve">Marmalisa           </t>
  </si>
  <si>
    <t xml:space="preserve">Touch The Clouds    </t>
  </si>
  <si>
    <t xml:space="preserve">Oh She Can Dance    </t>
  </si>
  <si>
    <t xml:space="preserve">Stormy Night        </t>
  </si>
  <si>
    <t xml:space="preserve">Meritocracy         </t>
  </si>
  <si>
    <t xml:space="preserve">Shakedown           </t>
  </si>
  <si>
    <t xml:space="preserve">Fiery Combat        </t>
  </si>
  <si>
    <t xml:space="preserve">Black Smuggler      </t>
  </si>
  <si>
    <t xml:space="preserve">Braquo              </t>
  </si>
  <si>
    <t xml:space="preserve">Sizzling Sam        </t>
  </si>
  <si>
    <t xml:space="preserve">Angelic Angel       </t>
  </si>
  <si>
    <t xml:space="preserve">Medici Vase         </t>
  </si>
  <si>
    <t xml:space="preserve">My Name Is Sue      </t>
  </si>
  <si>
    <t xml:space="preserve">Aluminize           </t>
  </si>
  <si>
    <t xml:space="preserve">Chhaya              </t>
  </si>
  <si>
    <t xml:space="preserve">Major Detail        </t>
  </si>
  <si>
    <t xml:space="preserve">Balbowa             </t>
  </si>
  <si>
    <t xml:space="preserve">Nanci Gee           </t>
  </si>
  <si>
    <t xml:space="preserve">Production          </t>
  </si>
  <si>
    <t xml:space="preserve">Royal Archie        </t>
  </si>
  <si>
    <t xml:space="preserve">Adrian Makfi        </t>
  </si>
  <si>
    <t xml:space="preserve">Ripping Yarn        </t>
  </si>
  <si>
    <t xml:space="preserve">The Cruel Sea       </t>
  </si>
  <si>
    <t xml:space="preserve">Paddy               </t>
  </si>
  <si>
    <t xml:space="preserve">Washington Square   </t>
  </si>
  <si>
    <t xml:space="preserve">Dylicious Secret    </t>
  </si>
  <si>
    <t xml:space="preserve">Spirit Of Jaxon     </t>
  </si>
  <si>
    <t xml:space="preserve">Attamor             </t>
  </si>
  <si>
    <t xml:space="preserve">Esprit Hero         </t>
  </si>
  <si>
    <t xml:space="preserve">Formidable Storm    </t>
  </si>
  <si>
    <t xml:space="preserve">Reverend John       </t>
  </si>
  <si>
    <t xml:space="preserve">Bellevue Bullet     </t>
  </si>
  <si>
    <t xml:space="preserve">Killorglin          </t>
  </si>
  <si>
    <t xml:space="preserve">Purist              </t>
  </si>
  <si>
    <t xml:space="preserve">Universal Express   </t>
  </si>
  <si>
    <t xml:space="preserve">President Grover    </t>
  </si>
  <si>
    <t xml:space="preserve">Its Dynamite        </t>
  </si>
  <si>
    <t xml:space="preserve">Arsenal Power       </t>
  </si>
  <si>
    <t xml:space="preserve">Chantego Star       </t>
  </si>
  <si>
    <t xml:space="preserve">Raczynski           </t>
  </si>
  <si>
    <t xml:space="preserve">Bear Trader         </t>
  </si>
  <si>
    <t xml:space="preserve">Molly Twohundred    </t>
  </si>
  <si>
    <t xml:space="preserve">Lonhmacc            </t>
  </si>
  <si>
    <t xml:space="preserve">Rio Flyer           </t>
  </si>
  <si>
    <t xml:space="preserve">Bomber Bel          </t>
  </si>
  <si>
    <t xml:space="preserve">Yousha Dua          </t>
  </si>
  <si>
    <t xml:space="preserve">Cee I Ay            </t>
  </si>
  <si>
    <t xml:space="preserve">Comanche Red        </t>
  </si>
  <si>
    <t xml:space="preserve">Crown Saga          </t>
  </si>
  <si>
    <t xml:space="preserve">Casino Belle        </t>
  </si>
  <si>
    <t xml:space="preserve">Pegatego            </t>
  </si>
  <si>
    <t xml:space="preserve">High Limit          </t>
  </si>
  <si>
    <t xml:space="preserve">Master Winks        </t>
  </si>
  <si>
    <t xml:space="preserve">Oosterman           </t>
  </si>
  <si>
    <t xml:space="preserve">Dark Royalty        </t>
  </si>
  <si>
    <t xml:space="preserve">Private Business    </t>
  </si>
  <si>
    <t xml:space="preserve">Prager              </t>
  </si>
  <si>
    <t xml:space="preserve">Saturday Skies      </t>
  </si>
  <si>
    <t xml:space="preserve">Smart As A Fox      </t>
  </si>
  <si>
    <t xml:space="preserve">Prayer In Cee       </t>
  </si>
  <si>
    <t xml:space="preserve">Longschamp          </t>
  </si>
  <si>
    <t xml:space="preserve">Modern Touch        </t>
  </si>
  <si>
    <t xml:space="preserve">Omerta              </t>
  </si>
  <si>
    <t xml:space="preserve">Oriental Classic    </t>
  </si>
  <si>
    <t xml:space="preserve">For The Fallen      </t>
  </si>
  <si>
    <t xml:space="preserve">One Hot Fox         </t>
  </si>
  <si>
    <t xml:space="preserve">Too Clever          </t>
  </si>
  <si>
    <t xml:space="preserve">Jebel Musa          </t>
  </si>
  <si>
    <t xml:space="preserve">All Adrift          </t>
  </si>
  <si>
    <t xml:space="preserve">Antalya             </t>
  </si>
  <si>
    <t xml:space="preserve">Brittella           </t>
  </si>
  <si>
    <t xml:space="preserve">Pivarnick           </t>
  </si>
  <si>
    <t xml:space="preserve">Dont Speed          </t>
  </si>
  <si>
    <t xml:space="preserve">A Bit Sketchy       </t>
  </si>
  <si>
    <t xml:space="preserve">Focus On Me         </t>
  </si>
  <si>
    <t>Moe</t>
  </si>
  <si>
    <t xml:space="preserve">Forty Twenty        </t>
  </si>
  <si>
    <t xml:space="preserve">Geodesic            </t>
  </si>
  <si>
    <t xml:space="preserve">Grangemouth         </t>
  </si>
  <si>
    <t xml:space="preserve">John Boy            </t>
  </si>
  <si>
    <t xml:space="preserve">Mr Charisma         </t>
  </si>
  <si>
    <t xml:space="preserve">Nangawooka          </t>
  </si>
  <si>
    <t xml:space="preserve">Rufinson            </t>
  </si>
  <si>
    <t xml:space="preserve">Vardy               </t>
  </si>
  <si>
    <t xml:space="preserve">Divine Diamond      </t>
  </si>
  <si>
    <t xml:space="preserve">Coureuse Controls   </t>
  </si>
  <si>
    <t xml:space="preserve">Thats Dancing       </t>
  </si>
  <si>
    <t xml:space="preserve">Bettys Black        </t>
  </si>
  <si>
    <t xml:space="preserve">Tavernier Blue      </t>
  </si>
  <si>
    <t xml:space="preserve">Sagaab              </t>
  </si>
  <si>
    <t xml:space="preserve">Berning Desire      </t>
  </si>
  <si>
    <t xml:space="preserve">Lofoten Road        </t>
  </si>
  <si>
    <t xml:space="preserve">Excellent Rhythm    </t>
  </si>
  <si>
    <t xml:space="preserve">Whincup             </t>
  </si>
  <si>
    <t xml:space="preserve">Calibra             </t>
  </si>
  <si>
    <t xml:space="preserve">Fiano               </t>
  </si>
  <si>
    <t xml:space="preserve">Hong Kong Empire    </t>
  </si>
  <si>
    <t xml:space="preserve">Mcnulty             </t>
  </si>
  <si>
    <t xml:space="preserve">Lardner Lou         </t>
  </si>
  <si>
    <t xml:space="preserve">Chilean Wonder      </t>
  </si>
  <si>
    <t xml:space="preserve">Bern For You        </t>
  </si>
  <si>
    <t xml:space="preserve">Out Of The Red      </t>
  </si>
  <si>
    <t xml:space="preserve">Hard To Kiss        </t>
  </si>
  <si>
    <t xml:space="preserve">Rostock             </t>
  </si>
  <si>
    <t xml:space="preserve">Bel Attrait         </t>
  </si>
  <si>
    <t xml:space="preserve">Winston Drive       </t>
  </si>
  <si>
    <t xml:space="preserve">Prime Turf          </t>
  </si>
  <si>
    <t xml:space="preserve">Beltum              </t>
  </si>
  <si>
    <t xml:space="preserve">Bolshoi Belle       </t>
  </si>
  <si>
    <t xml:space="preserve">Dont Shoot          </t>
  </si>
  <si>
    <t xml:space="preserve">Redial              </t>
  </si>
  <si>
    <t xml:space="preserve">Waltz In            </t>
  </si>
  <si>
    <t xml:space="preserve">Grand Faith         </t>
  </si>
  <si>
    <t xml:space="preserve">Unruly Student      </t>
  </si>
  <si>
    <t xml:space="preserve">Apache Harry        </t>
  </si>
  <si>
    <t xml:space="preserve">Inkulu              </t>
  </si>
  <si>
    <t xml:space="preserve">Russian Rick        </t>
  </si>
  <si>
    <t xml:space="preserve">Baltic Amber        </t>
  </si>
  <si>
    <t xml:space="preserve">Bella Missile       </t>
  </si>
  <si>
    <t xml:space="preserve">Suave Hero          </t>
  </si>
  <si>
    <t xml:space="preserve">Bicondova           </t>
  </si>
  <si>
    <t xml:space="preserve">Senorita On Safari  </t>
  </si>
  <si>
    <t xml:space="preserve">Prime Ace           </t>
  </si>
  <si>
    <t xml:space="preserve">Bemarydan           </t>
  </si>
  <si>
    <t xml:space="preserve">Ragtime             </t>
  </si>
  <si>
    <t xml:space="preserve">Blue Blood Boy      </t>
  </si>
  <si>
    <t xml:space="preserve">Soldiers Image      </t>
  </si>
  <si>
    <t xml:space="preserve">Air Force One       </t>
  </si>
  <si>
    <t xml:space="preserve">Fan The Breeze      </t>
  </si>
  <si>
    <t xml:space="preserve">Lots Of Smacks      </t>
  </si>
  <si>
    <t xml:space="preserve">Mr Tickler          </t>
  </si>
  <si>
    <t xml:space="preserve">Danish Flair        </t>
  </si>
  <si>
    <t xml:space="preserve">Certified Twenty    </t>
  </si>
  <si>
    <t xml:space="preserve">Authenticated       </t>
  </si>
  <si>
    <t>Murray Bridge</t>
  </si>
  <si>
    <t xml:space="preserve">Barge And Charge    </t>
  </si>
  <si>
    <t xml:space="preserve">Getting Leggie      </t>
  </si>
  <si>
    <t xml:space="preserve">Im A Bluebagger     </t>
  </si>
  <si>
    <t xml:space="preserve">Cable Bay           </t>
  </si>
  <si>
    <t xml:space="preserve">Exalted Craftsman   </t>
  </si>
  <si>
    <t xml:space="preserve">Hes A Valleyboy     </t>
  </si>
  <si>
    <t xml:space="preserve">Le Dupe             </t>
  </si>
  <si>
    <t xml:space="preserve">Onemore Elmo        </t>
  </si>
  <si>
    <t xml:space="preserve">Tucson Arizona      </t>
  </si>
  <si>
    <t xml:space="preserve">Watchout Watchout   </t>
  </si>
  <si>
    <t xml:space="preserve">Eternal Listening   </t>
  </si>
  <si>
    <t xml:space="preserve">Motown Charm        </t>
  </si>
  <si>
    <t xml:space="preserve">Countess Delta      </t>
  </si>
  <si>
    <t xml:space="preserve">Snip Of Magic       </t>
  </si>
  <si>
    <t xml:space="preserve">Rosie Louise        </t>
  </si>
  <si>
    <t xml:space="preserve">Highland Henry      </t>
  </si>
  <si>
    <t xml:space="preserve">North Beach         </t>
  </si>
  <si>
    <t xml:space="preserve">Star Player         </t>
  </si>
  <si>
    <t xml:space="preserve">Jaws And Mine       </t>
  </si>
  <si>
    <t xml:space="preserve">Phar Link           </t>
  </si>
  <si>
    <t xml:space="preserve">Social Media        </t>
  </si>
  <si>
    <t xml:space="preserve">Bit Of A Flirt      </t>
  </si>
  <si>
    <t xml:space="preserve">Young Farrelly      </t>
  </si>
  <si>
    <t xml:space="preserve">Rancho Relaxo       </t>
  </si>
  <si>
    <t xml:space="preserve">Jimmytown Jewel     </t>
  </si>
  <si>
    <t xml:space="preserve">Sagano              </t>
  </si>
  <si>
    <t xml:space="preserve">Danish Gold Digger  </t>
  </si>
  <si>
    <t xml:space="preserve">Honey Princess      </t>
  </si>
  <si>
    <t xml:space="preserve">Back In A Flash     </t>
  </si>
  <si>
    <t xml:space="preserve">Seldom Home         </t>
  </si>
  <si>
    <t xml:space="preserve">All Eights          </t>
  </si>
  <si>
    <t xml:space="preserve">Frederation         </t>
  </si>
  <si>
    <t xml:space="preserve">Three Kingdoms      </t>
  </si>
  <si>
    <t xml:space="preserve">Award Of Merit      </t>
  </si>
  <si>
    <t xml:space="preserve">Back On Track       </t>
  </si>
  <si>
    <t xml:space="preserve">Capodecina          </t>
  </si>
  <si>
    <t xml:space="preserve">Knightoftherealm    </t>
  </si>
  <si>
    <t xml:space="preserve">Lieder              </t>
  </si>
  <si>
    <t xml:space="preserve">Just Live On        </t>
  </si>
  <si>
    <t xml:space="preserve">Beaus My Boy        </t>
  </si>
  <si>
    <t xml:space="preserve">Soaring High        </t>
  </si>
  <si>
    <t xml:space="preserve">Bold Zac            </t>
  </si>
  <si>
    <t xml:space="preserve">Exalted Gem         </t>
  </si>
  <si>
    <t xml:space="preserve">Free The Wind       </t>
  </si>
  <si>
    <t xml:space="preserve">Shark Mirage        </t>
  </si>
  <si>
    <t xml:space="preserve">Super Charm         </t>
  </si>
  <si>
    <t xml:space="preserve">Augusta Belle       </t>
  </si>
  <si>
    <t xml:space="preserve">Wrist Watch         </t>
  </si>
  <si>
    <t xml:space="preserve">High Tec            </t>
  </si>
  <si>
    <t xml:space="preserve">Kicking Bear        </t>
  </si>
  <si>
    <t xml:space="preserve">Heza Gunn           </t>
  </si>
  <si>
    <t xml:space="preserve">Shade Of Green      </t>
  </si>
  <si>
    <t xml:space="preserve">Reine De Tout       </t>
  </si>
  <si>
    <t xml:space="preserve">Irish Mambo         </t>
  </si>
  <si>
    <t xml:space="preserve">Sha La La           </t>
  </si>
  <si>
    <t xml:space="preserve">Limbo Queen         </t>
  </si>
  <si>
    <t xml:space="preserve">Righteous Ruler     </t>
  </si>
  <si>
    <t>Pinjarra</t>
  </si>
  <si>
    <t xml:space="preserve">Lightning Fashion   </t>
  </si>
  <si>
    <t xml:space="preserve">Goldman Bachs       </t>
  </si>
  <si>
    <t xml:space="preserve">Duck Feet           </t>
  </si>
  <si>
    <t xml:space="preserve">Whats Up Doc        </t>
  </si>
  <si>
    <t xml:space="preserve">Heres A Pro         </t>
  </si>
  <si>
    <t xml:space="preserve">Uncle Lino          </t>
  </si>
  <si>
    <t xml:space="preserve">Magic Of Pro        </t>
  </si>
  <si>
    <t xml:space="preserve">Miss Scaramanga     </t>
  </si>
  <si>
    <t xml:space="preserve">Angies Act          </t>
  </si>
  <si>
    <t xml:space="preserve">Silver Roller       </t>
  </si>
  <si>
    <t xml:space="preserve">Berryblack          </t>
  </si>
  <si>
    <t xml:space="preserve">Frequenter          </t>
  </si>
  <si>
    <t xml:space="preserve">Discoville          </t>
  </si>
  <si>
    <t xml:space="preserve">Tycoon Target       </t>
  </si>
  <si>
    <t xml:space="preserve">Falco               </t>
  </si>
  <si>
    <t xml:space="preserve">Storm Ending        </t>
  </si>
  <si>
    <t xml:space="preserve">Cubitt And Cundy    </t>
  </si>
  <si>
    <t xml:space="preserve">Just Dougie         </t>
  </si>
  <si>
    <t xml:space="preserve">Bourbon Dynasty     </t>
  </si>
  <si>
    <t xml:space="preserve">Myake Mak           </t>
  </si>
  <si>
    <t xml:space="preserve">Niaychi             </t>
  </si>
  <si>
    <t xml:space="preserve">You No What I Mean  </t>
  </si>
  <si>
    <t xml:space="preserve">Ambiente            </t>
  </si>
  <si>
    <t xml:space="preserve">Block And Tackle    </t>
  </si>
  <si>
    <t xml:space="preserve">Mubaloo             </t>
  </si>
  <si>
    <t xml:space="preserve">Vandemonian         </t>
  </si>
  <si>
    <t xml:space="preserve">Rockn Roll Rosie    </t>
  </si>
  <si>
    <t xml:space="preserve">Doshrike            </t>
  </si>
  <si>
    <t xml:space="preserve">Larriconi           </t>
  </si>
  <si>
    <t xml:space="preserve">Gold Club           </t>
  </si>
  <si>
    <t xml:space="preserve">Tommy Can Bell      </t>
  </si>
  <si>
    <t xml:space="preserve">Lone Sailor         </t>
  </si>
  <si>
    <t xml:space="preserve">Eight Double Eight  </t>
  </si>
  <si>
    <t xml:space="preserve">Skip Tracer         </t>
  </si>
  <si>
    <t xml:space="preserve">Ginger Ninja        </t>
  </si>
  <si>
    <t xml:space="preserve">Magic Las Vegas     </t>
  </si>
  <si>
    <t xml:space="preserve">Vintrusive          </t>
  </si>
  <si>
    <t xml:space="preserve">Bon Signore         </t>
  </si>
  <si>
    <t xml:space="preserve">Saxsonic Jack       </t>
  </si>
  <si>
    <t xml:space="preserve">Almaleo             </t>
  </si>
  <si>
    <t xml:space="preserve">Hes Not Sure        </t>
  </si>
  <si>
    <t xml:space="preserve">Shes Glorious       </t>
  </si>
  <si>
    <t xml:space="preserve">King Louie          </t>
  </si>
  <si>
    <t xml:space="preserve">The Gospel Sin      </t>
  </si>
  <si>
    <t xml:space="preserve">Avon Trader         </t>
  </si>
  <si>
    <t xml:space="preserve">Hes Packing         </t>
  </si>
  <si>
    <t xml:space="preserve">Cleves Watching     </t>
  </si>
  <si>
    <t xml:space="preserve">Carnelian           </t>
  </si>
  <si>
    <t xml:space="preserve">Dandy Fine          </t>
  </si>
  <si>
    <t xml:space="preserve">Emerald And Gold    </t>
  </si>
  <si>
    <t xml:space="preserve">I Do De Claire      </t>
  </si>
  <si>
    <t xml:space="preserve">Jagemup             </t>
  </si>
  <si>
    <t xml:space="preserve">Shadablaze          </t>
  </si>
  <si>
    <t xml:space="preserve">Sylva Terre         </t>
  </si>
  <si>
    <t xml:space="preserve">The Albany Express  </t>
  </si>
  <si>
    <t xml:space="preserve">Licenced Lad        </t>
  </si>
  <si>
    <t>Randwick</t>
  </si>
  <si>
    <t xml:space="preserve">Polemic             </t>
  </si>
  <si>
    <t xml:space="preserve">Emperors Way        </t>
  </si>
  <si>
    <t xml:space="preserve">Yeah Bravo          </t>
  </si>
  <si>
    <t xml:space="preserve">Ivoryman            </t>
  </si>
  <si>
    <t xml:space="preserve">Prometheus          </t>
  </si>
  <si>
    <t xml:space="preserve">Lucky Tiger         </t>
  </si>
  <si>
    <t xml:space="preserve">Our Celtic Star     </t>
  </si>
  <si>
    <t xml:space="preserve">Slow Pace           </t>
  </si>
  <si>
    <t xml:space="preserve">Floodlight          </t>
  </si>
  <si>
    <t xml:space="preserve">Life Less Ordinary  </t>
  </si>
  <si>
    <t xml:space="preserve">Stampede            </t>
  </si>
  <si>
    <t xml:space="preserve">Kiseki Dane         </t>
  </si>
  <si>
    <t xml:space="preserve">Audacious Choice    </t>
  </si>
  <si>
    <t xml:space="preserve">Mia Rosa            </t>
  </si>
  <si>
    <t xml:space="preserve">Amata Sorella       </t>
  </si>
  <si>
    <t xml:space="preserve">So Splendid         </t>
  </si>
  <si>
    <t xml:space="preserve">Word Games          </t>
  </si>
  <si>
    <t xml:space="preserve">Duchess Pedrille    </t>
  </si>
  <si>
    <t xml:space="preserve">Emma Jane           </t>
  </si>
  <si>
    <t xml:space="preserve">Lady Chalfont       </t>
  </si>
  <si>
    <t xml:space="preserve">Colosseum King      </t>
  </si>
  <si>
    <t xml:space="preserve">Skillful            </t>
  </si>
  <si>
    <t xml:space="preserve">Lay Down The Law    </t>
  </si>
  <si>
    <t xml:space="preserve">Labdien             </t>
  </si>
  <si>
    <t xml:space="preserve">Vaniloquio          </t>
  </si>
  <si>
    <t xml:space="preserve">Magic Dallas        </t>
  </si>
  <si>
    <t xml:space="preserve">Imperator Augustus  </t>
  </si>
  <si>
    <t xml:space="preserve">Denzil              </t>
  </si>
  <si>
    <t xml:space="preserve">Ice Bucket          </t>
  </si>
  <si>
    <t xml:space="preserve">Conchita            </t>
  </si>
  <si>
    <t xml:space="preserve">Loverboy Charlie    </t>
  </si>
  <si>
    <t xml:space="preserve">Minnesota           </t>
  </si>
  <si>
    <t xml:space="preserve">Blowing Kisses      </t>
  </si>
  <si>
    <t xml:space="preserve">Athena Lass         </t>
  </si>
  <si>
    <t xml:space="preserve">No Interest         </t>
  </si>
  <si>
    <t xml:space="preserve">Star Reflection     </t>
  </si>
  <si>
    <t xml:space="preserve">Bells Of War        </t>
  </si>
  <si>
    <t xml:space="preserve">Military Machine    </t>
  </si>
  <si>
    <t xml:space="preserve">Relaxed             </t>
  </si>
  <si>
    <t xml:space="preserve">Centro Superior     </t>
  </si>
  <si>
    <t xml:space="preserve">Our Belisa          </t>
  </si>
  <si>
    <t xml:space="preserve">Midnight Ride       </t>
  </si>
  <si>
    <t xml:space="preserve">Love Las Vegas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</si>
</sst>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AC573" sqref="AC573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4.00390625" style="10" bestFit="1" customWidth="1"/>
    <col min="4" max="4" width="5.8515625" style="10" bestFit="1" customWidth="1"/>
    <col min="5" max="5" width="5.7109375" style="10" bestFit="1" customWidth="1"/>
    <col min="6" max="6" width="21.42187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28</v>
      </c>
      <c r="B2" s="5">
        <v>0.5201388888888888</v>
      </c>
      <c r="C2" s="1" t="s">
        <v>261</v>
      </c>
      <c r="D2" s="1">
        <v>1</v>
      </c>
      <c r="E2" s="1">
        <v>4</v>
      </c>
      <c r="F2" s="1" t="s">
        <v>265</v>
      </c>
      <c r="G2" s="2">
        <v>75.8101</v>
      </c>
      <c r="H2" s="6">
        <f>1+_xlfn.COUNTIFS(A:A,A2,O:O,"&lt;"&amp;O2)</f>
        <v>1</v>
      </c>
      <c r="I2" s="2">
        <f>_xlfn.AVERAGEIF(A:A,A2,G:G)</f>
        <v>48.73812857142855</v>
      </c>
      <c r="J2" s="2">
        <f aca="true" t="shared" si="0" ref="J2:J51">G2-I2</f>
        <v>27.07197142857146</v>
      </c>
      <c r="K2" s="2">
        <f aca="true" t="shared" si="1" ref="K2:K51">90+J2</f>
        <v>117.07197142857146</v>
      </c>
      <c r="L2" s="2">
        <f aca="true" t="shared" si="2" ref="L2:L51">EXP(0.06*K2)</f>
        <v>1123.6283043845444</v>
      </c>
      <c r="M2" s="2">
        <f>SUMIF(A:A,A2,L:L)</f>
        <v>2400.7184245218773</v>
      </c>
      <c r="N2" s="3">
        <f aca="true" t="shared" si="3" ref="N2:N51">L2/M2</f>
        <v>0.46803835589687043</v>
      </c>
      <c r="O2" s="7">
        <f aca="true" t="shared" si="4" ref="O2:O51">1/N2</f>
        <v>2.136577029213273</v>
      </c>
      <c r="P2" s="3">
        <f aca="true" t="shared" si="5" ref="P2:P51">IF(O2&gt;21,"",N2)</f>
        <v>0.46803835589687043</v>
      </c>
      <c r="Q2" s="3">
        <f>IF(ISNUMBER(P2),SUMIF(A:A,A2,P:P),"")</f>
        <v>0.9427003129249819</v>
      </c>
      <c r="R2" s="3">
        <f aca="true" t="shared" si="6" ref="R2:R51">_xlfn.IFERROR(P2*(1/Q2),"")</f>
        <v>0.4964868998978639</v>
      </c>
      <c r="S2" s="8">
        <f aca="true" t="shared" si="7" ref="S2:S51">_xlfn.IFERROR(1/R2,"")</f>
        <v>2.0141518340276807</v>
      </c>
    </row>
    <row r="3" spans="1:19" ht="15">
      <c r="A3" s="1">
        <v>28</v>
      </c>
      <c r="B3" s="5">
        <v>0.5201388888888888</v>
      </c>
      <c r="C3" s="1" t="s">
        <v>261</v>
      </c>
      <c r="D3" s="1">
        <v>1</v>
      </c>
      <c r="E3" s="1">
        <v>3</v>
      </c>
      <c r="F3" s="1" t="s">
        <v>264</v>
      </c>
      <c r="G3" s="2">
        <v>55.45099999999999</v>
      </c>
      <c r="H3" s="6">
        <f>1+_xlfn.COUNTIFS(A:A,A3,O:O,"&lt;"&amp;O3)</f>
        <v>2</v>
      </c>
      <c r="I3" s="2">
        <f>_xlfn.AVERAGEIF(A:A,A3,G:G)</f>
        <v>48.73812857142855</v>
      </c>
      <c r="J3" s="2">
        <f t="shared" si="0"/>
        <v>6.712871428571447</v>
      </c>
      <c r="K3" s="2">
        <f t="shared" si="1"/>
        <v>96.71287142857145</v>
      </c>
      <c r="L3" s="2">
        <f t="shared" si="2"/>
        <v>331.2165151046386</v>
      </c>
      <c r="M3" s="2">
        <f>SUMIF(A:A,A3,L:L)</f>
        <v>2400.7184245218773</v>
      </c>
      <c r="N3" s="3">
        <f t="shared" si="3"/>
        <v>0.137965582186342</v>
      </c>
      <c r="O3" s="7">
        <f t="shared" si="4"/>
        <v>7.248184541049946</v>
      </c>
      <c r="P3" s="3">
        <f t="shared" si="5"/>
        <v>0.137965582186342</v>
      </c>
      <c r="Q3" s="3">
        <f>IF(ISNUMBER(P3),SUMIF(A:A,A3,P:P),"")</f>
        <v>0.9427003129249819</v>
      </c>
      <c r="R3" s="3">
        <f t="shared" si="6"/>
        <v>0.1463514759619275</v>
      </c>
      <c r="S3" s="8">
        <f t="shared" si="7"/>
        <v>6.8328658349858005</v>
      </c>
    </row>
    <row r="4" spans="1:19" ht="15">
      <c r="A4" s="1">
        <v>28</v>
      </c>
      <c r="B4" s="5">
        <v>0.5201388888888888</v>
      </c>
      <c r="C4" s="1" t="s">
        <v>261</v>
      </c>
      <c r="D4" s="1">
        <v>1</v>
      </c>
      <c r="E4" s="1">
        <v>5</v>
      </c>
      <c r="F4" s="1" t="s">
        <v>77</v>
      </c>
      <c r="G4" s="2">
        <v>55.1409666666666</v>
      </c>
      <c r="H4" s="6">
        <f>1+_xlfn.COUNTIFS(A:A,A4,O:O,"&lt;"&amp;O4)</f>
        <v>3</v>
      </c>
      <c r="I4" s="2">
        <f>_xlfn.AVERAGEIF(A:A,A4,G:G)</f>
        <v>48.73812857142855</v>
      </c>
      <c r="J4" s="2">
        <f t="shared" si="0"/>
        <v>6.402838095238053</v>
      </c>
      <c r="K4" s="2">
        <f t="shared" si="1"/>
        <v>96.40283809523805</v>
      </c>
      <c r="L4" s="2">
        <f t="shared" si="2"/>
        <v>325.11217795536</v>
      </c>
      <c r="M4" s="2">
        <f>SUMIF(A:A,A4,L:L)</f>
        <v>2400.7184245218773</v>
      </c>
      <c r="N4" s="3">
        <f t="shared" si="3"/>
        <v>0.13542286951878113</v>
      </c>
      <c r="O4" s="7">
        <f t="shared" si="4"/>
        <v>7.384277142800573</v>
      </c>
      <c r="P4" s="3">
        <f t="shared" si="5"/>
        <v>0.13542286951878113</v>
      </c>
      <c r="Q4" s="3">
        <f>IF(ISNUMBER(P4),SUMIF(A:A,A4,P:P),"")</f>
        <v>0.9427003129249819</v>
      </c>
      <c r="R4" s="3">
        <f t="shared" si="6"/>
        <v>0.14365421084734253</v>
      </c>
      <c r="S4" s="8">
        <f t="shared" si="7"/>
        <v>6.961160373242891</v>
      </c>
    </row>
    <row r="5" spans="1:19" ht="15">
      <c r="A5" s="1">
        <v>28</v>
      </c>
      <c r="B5" s="5">
        <v>0.5201388888888888</v>
      </c>
      <c r="C5" s="1" t="s">
        <v>261</v>
      </c>
      <c r="D5" s="1">
        <v>1</v>
      </c>
      <c r="E5" s="1">
        <v>1</v>
      </c>
      <c r="F5" s="1" t="s">
        <v>262</v>
      </c>
      <c r="G5" s="2">
        <v>51.10153333333331</v>
      </c>
      <c r="H5" s="6">
        <f>1+_xlfn.COUNTIFS(A:A,A5,O:O,"&lt;"&amp;O5)</f>
        <v>4</v>
      </c>
      <c r="I5" s="2">
        <f>_xlfn.AVERAGEIF(A:A,A5,G:G)</f>
        <v>48.73812857142855</v>
      </c>
      <c r="J5" s="2">
        <f t="shared" si="0"/>
        <v>2.3634047619047607</v>
      </c>
      <c r="K5" s="2">
        <f t="shared" si="1"/>
        <v>92.36340476190476</v>
      </c>
      <c r="L5" s="2">
        <f t="shared" si="2"/>
        <v>255.1379261295092</v>
      </c>
      <c r="M5" s="2">
        <f>SUMIF(A:A,A5,L:L)</f>
        <v>2400.7184245218773</v>
      </c>
      <c r="N5" s="3">
        <f t="shared" si="3"/>
        <v>0.10627565628831377</v>
      </c>
      <c r="O5" s="7">
        <f t="shared" si="4"/>
        <v>9.409492586779363</v>
      </c>
      <c r="P5" s="3">
        <f t="shared" si="5"/>
        <v>0.10627565628831377</v>
      </c>
      <c r="Q5" s="3">
        <f>IF(ISNUMBER(P5),SUMIF(A:A,A5,P:P),"")</f>
        <v>0.9427003129249819</v>
      </c>
      <c r="R5" s="3">
        <f t="shared" si="6"/>
        <v>0.11273535696468043</v>
      </c>
      <c r="S5" s="8">
        <f t="shared" si="7"/>
        <v>8.870331606022201</v>
      </c>
    </row>
    <row r="6" spans="1:19" ht="15">
      <c r="A6" s="1">
        <v>28</v>
      </c>
      <c r="B6" s="5">
        <v>0.5201388888888888</v>
      </c>
      <c r="C6" s="1" t="s">
        <v>261</v>
      </c>
      <c r="D6" s="1">
        <v>1</v>
      </c>
      <c r="E6" s="1">
        <v>2</v>
      </c>
      <c r="F6" s="1" t="s">
        <v>263</v>
      </c>
      <c r="G6" s="2">
        <v>49.231833333333306</v>
      </c>
      <c r="H6" s="6">
        <f>1+_xlfn.COUNTIFS(A:A,A6,O:O,"&lt;"&amp;O6)</f>
        <v>5</v>
      </c>
      <c r="I6" s="2">
        <f>_xlfn.AVERAGEIF(A:A,A6,G:G)</f>
        <v>48.73812857142855</v>
      </c>
      <c r="J6" s="2">
        <f t="shared" si="0"/>
        <v>0.493704761904759</v>
      </c>
      <c r="K6" s="2">
        <f t="shared" si="1"/>
        <v>90.49370476190475</v>
      </c>
      <c r="L6" s="2">
        <f t="shared" si="2"/>
        <v>228.06308646749102</v>
      </c>
      <c r="M6" s="2">
        <f>SUMIF(A:A,A6,L:L)</f>
        <v>2400.7184245218773</v>
      </c>
      <c r="N6" s="3">
        <f t="shared" si="3"/>
        <v>0.09499784903467455</v>
      </c>
      <c r="O6" s="7">
        <f t="shared" si="4"/>
        <v>10.526554128978189</v>
      </c>
      <c r="P6" s="3">
        <f t="shared" si="5"/>
        <v>0.09499784903467455</v>
      </c>
      <c r="Q6" s="3">
        <f>IF(ISNUMBER(P6),SUMIF(A:A,A6,P:P),"")</f>
        <v>0.9427003129249819</v>
      </c>
      <c r="R6" s="3">
        <f t="shared" si="6"/>
        <v>0.10077205632818569</v>
      </c>
      <c r="S6" s="8">
        <f t="shared" si="7"/>
        <v>9.923385871409499</v>
      </c>
    </row>
    <row r="7" spans="1:19" ht="15">
      <c r="A7" s="1">
        <v>28</v>
      </c>
      <c r="B7" s="5">
        <v>0.5201388888888888</v>
      </c>
      <c r="C7" s="1" t="s">
        <v>261</v>
      </c>
      <c r="D7" s="1">
        <v>1</v>
      </c>
      <c r="E7" s="1">
        <v>6</v>
      </c>
      <c r="F7" s="1" t="s">
        <v>266</v>
      </c>
      <c r="G7" s="2">
        <v>35.6261333333333</v>
      </c>
      <c r="H7" s="6">
        <f>1+_xlfn.COUNTIFS(A:A,A7,O:O,"&lt;"&amp;O7)</f>
        <v>6</v>
      </c>
      <c r="I7" s="2">
        <f>_xlfn.AVERAGEIF(A:A,A7,G:G)</f>
        <v>48.73812857142855</v>
      </c>
      <c r="J7" s="2">
        <f t="shared" si="0"/>
        <v>-13.111995238095247</v>
      </c>
      <c r="K7" s="2">
        <f t="shared" si="1"/>
        <v>76.88800476190475</v>
      </c>
      <c r="L7" s="2">
        <f t="shared" si="2"/>
        <v>100.8143075670763</v>
      </c>
      <c r="M7" s="2">
        <f>SUMIF(A:A,A7,L:L)</f>
        <v>2400.7184245218773</v>
      </c>
      <c r="N7" s="3">
        <f t="shared" si="3"/>
        <v>0.04199339103549984</v>
      </c>
      <c r="O7" s="7">
        <f t="shared" si="4"/>
        <v>23.81327097767915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28</v>
      </c>
      <c r="B8" s="5">
        <v>0.5201388888888888</v>
      </c>
      <c r="C8" s="1" t="s">
        <v>261</v>
      </c>
      <c r="D8" s="1">
        <v>1</v>
      </c>
      <c r="E8" s="1">
        <v>7</v>
      </c>
      <c r="F8" s="1" t="s">
        <v>267</v>
      </c>
      <c r="G8" s="2">
        <v>18.805333333333298</v>
      </c>
      <c r="H8" s="6">
        <f>1+_xlfn.COUNTIFS(A:A,A8,O:O,"&lt;"&amp;O8)</f>
        <v>7</v>
      </c>
      <c r="I8" s="2">
        <f>_xlfn.AVERAGEIF(A:A,A8,G:G)</f>
        <v>48.73812857142855</v>
      </c>
      <c r="J8" s="2">
        <f t="shared" si="0"/>
        <v>-29.93279523809525</v>
      </c>
      <c r="K8" s="2">
        <f t="shared" si="1"/>
        <v>60.06720476190475</v>
      </c>
      <c r="L8" s="2">
        <f t="shared" si="2"/>
        <v>36.74610691325773</v>
      </c>
      <c r="M8" s="2">
        <f>SUMIF(A:A,A8,L:L)</f>
        <v>2400.7184245218773</v>
      </c>
      <c r="N8" s="3">
        <f t="shared" si="3"/>
        <v>0.015306296039518259</v>
      </c>
      <c r="O8" s="7">
        <f t="shared" si="4"/>
        <v>65.33259238016629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22</v>
      </c>
      <c r="B9" s="5">
        <v>0.5347222222222222</v>
      </c>
      <c r="C9" s="1" t="s">
        <v>209</v>
      </c>
      <c r="D9" s="1">
        <v>1</v>
      </c>
      <c r="E9" s="1">
        <v>5</v>
      </c>
      <c r="F9" s="1" t="s">
        <v>213</v>
      </c>
      <c r="G9" s="2">
        <v>65.7599</v>
      </c>
      <c r="H9" s="6">
        <f>1+_xlfn.COUNTIFS(A:A,A9,O:O,"&lt;"&amp;O9)</f>
        <v>1</v>
      </c>
      <c r="I9" s="2">
        <f>_xlfn.AVERAGEIF(A:A,A9,G:G)</f>
        <v>49.816199999999995</v>
      </c>
      <c r="J9" s="2">
        <f t="shared" si="0"/>
        <v>15.943700000000007</v>
      </c>
      <c r="K9" s="2">
        <f t="shared" si="1"/>
        <v>105.9437</v>
      </c>
      <c r="L9" s="2">
        <f t="shared" si="2"/>
        <v>576.2963356411674</v>
      </c>
      <c r="M9" s="2">
        <f>SUMIF(A:A,A9,L:L)</f>
        <v>2560.65131494677</v>
      </c>
      <c r="N9" s="3">
        <f t="shared" si="3"/>
        <v>0.22505849674935036</v>
      </c>
      <c r="O9" s="7">
        <f t="shared" si="4"/>
        <v>4.443289253432226</v>
      </c>
      <c r="P9" s="3">
        <f t="shared" si="5"/>
        <v>0.22505849674935036</v>
      </c>
      <c r="Q9" s="3">
        <f>IF(ISNUMBER(P9),SUMIF(A:A,A9,P:P),"")</f>
        <v>0.9459577455076777</v>
      </c>
      <c r="R9" s="3">
        <f t="shared" si="6"/>
        <v>0.23791601455577246</v>
      </c>
      <c r="S9" s="8">
        <f t="shared" si="7"/>
        <v>4.203163884815241</v>
      </c>
    </row>
    <row r="10" spans="1:19" ht="15">
      <c r="A10" s="1">
        <v>22</v>
      </c>
      <c r="B10" s="5">
        <v>0.5347222222222222</v>
      </c>
      <c r="C10" s="1" t="s">
        <v>209</v>
      </c>
      <c r="D10" s="1">
        <v>1</v>
      </c>
      <c r="E10" s="1">
        <v>2</v>
      </c>
      <c r="F10" s="1" t="s">
        <v>211</v>
      </c>
      <c r="G10" s="2">
        <v>62.569900000000004</v>
      </c>
      <c r="H10" s="6">
        <f>1+_xlfn.COUNTIFS(A:A,A10,O:O,"&lt;"&amp;O10)</f>
        <v>2</v>
      </c>
      <c r="I10" s="2">
        <f>_xlfn.AVERAGEIF(A:A,A10,G:G)</f>
        <v>49.816199999999995</v>
      </c>
      <c r="J10" s="2">
        <f t="shared" si="0"/>
        <v>12.75370000000001</v>
      </c>
      <c r="K10" s="2">
        <f t="shared" si="1"/>
        <v>102.75370000000001</v>
      </c>
      <c r="L10" s="2">
        <f t="shared" si="2"/>
        <v>475.90678251466153</v>
      </c>
      <c r="M10" s="2">
        <f>SUMIF(A:A,A10,L:L)</f>
        <v>2560.65131494677</v>
      </c>
      <c r="N10" s="3">
        <f t="shared" si="3"/>
        <v>0.18585380201386556</v>
      </c>
      <c r="O10" s="7">
        <f t="shared" si="4"/>
        <v>5.38057327406945</v>
      </c>
      <c r="P10" s="3">
        <f t="shared" si="5"/>
        <v>0.18585380201386556</v>
      </c>
      <c r="Q10" s="3">
        <f>IF(ISNUMBER(P10),SUMIF(A:A,A10,P:P),"")</f>
        <v>0.9459577455076777</v>
      </c>
      <c r="R10" s="3">
        <f t="shared" si="6"/>
        <v>0.19647156852034792</v>
      </c>
      <c r="S10" s="8">
        <f t="shared" si="7"/>
        <v>5.089794963877602</v>
      </c>
    </row>
    <row r="11" spans="1:19" ht="15">
      <c r="A11" s="1">
        <v>22</v>
      </c>
      <c r="B11" s="5">
        <v>0.5347222222222222</v>
      </c>
      <c r="C11" s="1" t="s">
        <v>209</v>
      </c>
      <c r="D11" s="1">
        <v>1</v>
      </c>
      <c r="E11" s="1">
        <v>7</v>
      </c>
      <c r="F11" s="1" t="s">
        <v>19</v>
      </c>
      <c r="G11" s="2">
        <v>62.5513</v>
      </c>
      <c r="H11" s="6">
        <f>1+_xlfn.COUNTIFS(A:A,A11,O:O,"&lt;"&amp;O11)</f>
        <v>3</v>
      </c>
      <c r="I11" s="2">
        <f>_xlfn.AVERAGEIF(A:A,A11,G:G)</f>
        <v>49.816199999999995</v>
      </c>
      <c r="J11" s="2">
        <f t="shared" si="0"/>
        <v>12.735100000000003</v>
      </c>
      <c r="K11" s="2">
        <f t="shared" si="1"/>
        <v>102.7351</v>
      </c>
      <c r="L11" s="2">
        <f t="shared" si="2"/>
        <v>475.3759667956388</v>
      </c>
      <c r="M11" s="2">
        <f>SUMIF(A:A,A11,L:L)</f>
        <v>2560.65131494677</v>
      </c>
      <c r="N11" s="3">
        <f t="shared" si="3"/>
        <v>0.18564650486414264</v>
      </c>
      <c r="O11" s="7">
        <f t="shared" si="4"/>
        <v>5.3865813457237275</v>
      </c>
      <c r="P11" s="3">
        <f t="shared" si="5"/>
        <v>0.18564650486414264</v>
      </c>
      <c r="Q11" s="3">
        <f>IF(ISNUMBER(P11),SUMIF(A:A,A11,P:P),"")</f>
        <v>0.9459577455076777</v>
      </c>
      <c r="R11" s="3">
        <f t="shared" si="6"/>
        <v>0.19625242855272532</v>
      </c>
      <c r="S11" s="8">
        <f t="shared" si="7"/>
        <v>5.09547834579453</v>
      </c>
    </row>
    <row r="12" spans="1:19" ht="15">
      <c r="A12" s="1">
        <v>22</v>
      </c>
      <c r="B12" s="5">
        <v>0.5347222222222222</v>
      </c>
      <c r="C12" s="1" t="s">
        <v>209</v>
      </c>
      <c r="D12" s="1">
        <v>1</v>
      </c>
      <c r="E12" s="1">
        <v>1</v>
      </c>
      <c r="F12" s="1" t="s">
        <v>210</v>
      </c>
      <c r="G12" s="2">
        <v>56.9195666666667</v>
      </c>
      <c r="H12" s="6">
        <f>1+_xlfn.COUNTIFS(A:A,A12,O:O,"&lt;"&amp;O12)</f>
        <v>4</v>
      </c>
      <c r="I12" s="2">
        <f>_xlfn.AVERAGEIF(A:A,A12,G:G)</f>
        <v>49.816199999999995</v>
      </c>
      <c r="J12" s="2">
        <f t="shared" si="0"/>
        <v>7.103366666666702</v>
      </c>
      <c r="K12" s="2">
        <f t="shared" si="1"/>
        <v>97.1033666666667</v>
      </c>
      <c r="L12" s="2">
        <f t="shared" si="2"/>
        <v>339.0684485074198</v>
      </c>
      <c r="M12" s="2">
        <f>SUMIF(A:A,A12,L:L)</f>
        <v>2560.65131494677</v>
      </c>
      <c r="N12" s="3">
        <f t="shared" si="3"/>
        <v>0.1324149237064197</v>
      </c>
      <c r="O12" s="7">
        <f t="shared" si="4"/>
        <v>7.552018851116238</v>
      </c>
      <c r="P12" s="3">
        <f t="shared" si="5"/>
        <v>0.1324149237064197</v>
      </c>
      <c r="Q12" s="3">
        <f>IF(ISNUMBER(P12),SUMIF(A:A,A12,P:P),"")</f>
        <v>0.9459577455076777</v>
      </c>
      <c r="R12" s="3">
        <f t="shared" si="6"/>
        <v>0.13997974469288274</v>
      </c>
      <c r="S12" s="8">
        <f t="shared" si="7"/>
        <v>7.1438907264334</v>
      </c>
    </row>
    <row r="13" spans="1:19" ht="15">
      <c r="A13" s="1">
        <v>22</v>
      </c>
      <c r="B13" s="5">
        <v>0.5347222222222222</v>
      </c>
      <c r="C13" s="1" t="s">
        <v>209</v>
      </c>
      <c r="D13" s="1">
        <v>1</v>
      </c>
      <c r="E13" s="1">
        <v>6</v>
      </c>
      <c r="F13" s="1" t="s">
        <v>214</v>
      </c>
      <c r="G13" s="2">
        <v>50.478766666666594</v>
      </c>
      <c r="H13" s="6">
        <f>1+_xlfn.COUNTIFS(A:A,A13,O:O,"&lt;"&amp;O13)</f>
        <v>5</v>
      </c>
      <c r="I13" s="2">
        <f>_xlfn.AVERAGEIF(A:A,A13,G:G)</f>
        <v>49.816199999999995</v>
      </c>
      <c r="J13" s="2">
        <f t="shared" si="0"/>
        <v>0.6625666666665992</v>
      </c>
      <c r="K13" s="2">
        <f t="shared" si="1"/>
        <v>90.6625666666666</v>
      </c>
      <c r="L13" s="2">
        <f t="shared" si="2"/>
        <v>230.38550165565775</v>
      </c>
      <c r="M13" s="2">
        <f>SUMIF(A:A,A13,L:L)</f>
        <v>2560.65131494677</v>
      </c>
      <c r="N13" s="3">
        <f t="shared" si="3"/>
        <v>0.08997144605783507</v>
      </c>
      <c r="O13" s="7">
        <f t="shared" si="4"/>
        <v>11.114637407930337</v>
      </c>
      <c r="P13" s="3">
        <f t="shared" si="5"/>
        <v>0.08997144605783507</v>
      </c>
      <c r="Q13" s="3">
        <f>IF(ISNUMBER(P13),SUMIF(A:A,A13,P:P),"")</f>
        <v>0.9459577455076777</v>
      </c>
      <c r="R13" s="3">
        <f t="shared" si="6"/>
        <v>0.09511148514308013</v>
      </c>
      <c r="S13" s="8">
        <f t="shared" si="7"/>
        <v>10.51397734454108</v>
      </c>
    </row>
    <row r="14" spans="1:19" ht="15">
      <c r="A14" s="1">
        <v>22</v>
      </c>
      <c r="B14" s="5">
        <v>0.5347222222222222</v>
      </c>
      <c r="C14" s="1" t="s">
        <v>209</v>
      </c>
      <c r="D14" s="1">
        <v>1</v>
      </c>
      <c r="E14" s="1">
        <v>4</v>
      </c>
      <c r="F14" s="1" t="s">
        <v>212</v>
      </c>
      <c r="G14" s="2">
        <v>46.0526333333333</v>
      </c>
      <c r="H14" s="6">
        <f>1+_xlfn.COUNTIFS(A:A,A14,O:O,"&lt;"&amp;O14)</f>
        <v>6</v>
      </c>
      <c r="I14" s="2">
        <f>_xlfn.AVERAGEIF(A:A,A14,G:G)</f>
        <v>49.816199999999995</v>
      </c>
      <c r="J14" s="2">
        <f t="shared" si="0"/>
        <v>-3.763566666666698</v>
      </c>
      <c r="K14" s="2">
        <f t="shared" si="1"/>
        <v>86.23643333333331</v>
      </c>
      <c r="L14" s="2">
        <f t="shared" si="2"/>
        <v>176.65276038888626</v>
      </c>
      <c r="M14" s="2">
        <f>SUMIF(A:A,A14,L:L)</f>
        <v>2560.65131494677</v>
      </c>
      <c r="N14" s="3">
        <f t="shared" si="3"/>
        <v>0.06898743275109226</v>
      </c>
      <c r="O14" s="7">
        <f t="shared" si="4"/>
        <v>14.495393727840485</v>
      </c>
      <c r="P14" s="3">
        <f t="shared" si="5"/>
        <v>0.06898743275109226</v>
      </c>
      <c r="Q14" s="3">
        <f>IF(ISNUMBER(P14),SUMIF(A:A,A14,P:P),"")</f>
        <v>0.9459577455076777</v>
      </c>
      <c r="R14" s="3">
        <f t="shared" si="6"/>
        <v>0.07292866206626174</v>
      </c>
      <c r="S14" s="8">
        <f t="shared" si="7"/>
        <v>13.71202997103412</v>
      </c>
    </row>
    <row r="15" spans="1:19" ht="15">
      <c r="A15" s="1">
        <v>22</v>
      </c>
      <c r="B15" s="5">
        <v>0.5347222222222222</v>
      </c>
      <c r="C15" s="1" t="s">
        <v>209</v>
      </c>
      <c r="D15" s="1">
        <v>1</v>
      </c>
      <c r="E15" s="1">
        <v>8</v>
      </c>
      <c r="F15" s="1" t="s">
        <v>215</v>
      </c>
      <c r="G15" s="2">
        <v>43.1685</v>
      </c>
      <c r="H15" s="6">
        <f>1+_xlfn.COUNTIFS(A:A,A15,O:O,"&lt;"&amp;O15)</f>
        <v>7</v>
      </c>
      <c r="I15" s="2">
        <f>_xlfn.AVERAGEIF(A:A,A15,G:G)</f>
        <v>49.816199999999995</v>
      </c>
      <c r="J15" s="2">
        <f t="shared" si="0"/>
        <v>-6.647699999999993</v>
      </c>
      <c r="K15" s="2">
        <f t="shared" si="1"/>
        <v>83.35230000000001</v>
      </c>
      <c r="L15" s="2">
        <f t="shared" si="2"/>
        <v>148.5821494148857</v>
      </c>
      <c r="M15" s="2">
        <f>SUMIF(A:A,A15,L:L)</f>
        <v>2560.65131494677</v>
      </c>
      <c r="N15" s="3">
        <f t="shared" si="3"/>
        <v>0.058025139364972216</v>
      </c>
      <c r="O15" s="7">
        <f t="shared" si="4"/>
        <v>17.23390949067958</v>
      </c>
      <c r="P15" s="3">
        <f t="shared" si="5"/>
        <v>0.058025139364972216</v>
      </c>
      <c r="Q15" s="3">
        <f>IF(ISNUMBER(P15),SUMIF(A:A,A15,P:P),"")</f>
        <v>0.9459577455076777</v>
      </c>
      <c r="R15" s="3">
        <f t="shared" si="6"/>
        <v>0.06134009646892971</v>
      </c>
      <c r="S15" s="8">
        <f t="shared" si="7"/>
        <v>16.302550168086626</v>
      </c>
    </row>
    <row r="16" spans="1:19" ht="15">
      <c r="A16" s="1">
        <v>22</v>
      </c>
      <c r="B16" s="5">
        <v>0.5347222222222222</v>
      </c>
      <c r="C16" s="1" t="s">
        <v>209</v>
      </c>
      <c r="D16" s="1">
        <v>1</v>
      </c>
      <c r="E16" s="1">
        <v>9</v>
      </c>
      <c r="F16" s="1" t="s">
        <v>216</v>
      </c>
      <c r="G16" s="2">
        <v>30.9474333333333</v>
      </c>
      <c r="H16" s="6">
        <f>1+_xlfn.COUNTIFS(A:A,A16,O:O,"&lt;"&amp;O16)</f>
        <v>8</v>
      </c>
      <c r="I16" s="2">
        <f>_xlfn.AVERAGEIF(A:A,A16,G:G)</f>
        <v>49.816199999999995</v>
      </c>
      <c r="J16" s="2">
        <f t="shared" si="0"/>
        <v>-18.868766666666694</v>
      </c>
      <c r="K16" s="2">
        <f t="shared" si="1"/>
        <v>71.13123333333331</v>
      </c>
      <c r="L16" s="2">
        <f t="shared" si="2"/>
        <v>71.36974214187076</v>
      </c>
      <c r="M16" s="2">
        <f>SUMIF(A:A,A16,L:L)</f>
        <v>2560.65131494677</v>
      </c>
      <c r="N16" s="3">
        <f t="shared" si="3"/>
        <v>0.02787171440534627</v>
      </c>
      <c r="O16" s="7">
        <f t="shared" si="4"/>
        <v>35.878668439864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22</v>
      </c>
      <c r="B17" s="5">
        <v>0.5347222222222222</v>
      </c>
      <c r="C17" s="1" t="s">
        <v>209</v>
      </c>
      <c r="D17" s="1">
        <v>1</v>
      </c>
      <c r="E17" s="1">
        <v>10</v>
      </c>
      <c r="F17" s="1" t="s">
        <v>217</v>
      </c>
      <c r="G17" s="2">
        <v>29.897800000000004</v>
      </c>
      <c r="H17" s="6">
        <f>1+_xlfn.COUNTIFS(A:A,A17,O:O,"&lt;"&amp;O17)</f>
        <v>9</v>
      </c>
      <c r="I17" s="2">
        <f>_xlfn.AVERAGEIF(A:A,A17,G:G)</f>
        <v>49.816199999999995</v>
      </c>
      <c r="J17" s="2">
        <f t="shared" si="0"/>
        <v>-19.91839999999999</v>
      </c>
      <c r="K17" s="2">
        <f t="shared" si="1"/>
        <v>70.08160000000001</v>
      </c>
      <c r="L17" s="2">
        <f t="shared" si="2"/>
        <v>67.01362788658228</v>
      </c>
      <c r="M17" s="2">
        <f>SUMIF(A:A,A17,L:L)</f>
        <v>2560.65131494677</v>
      </c>
      <c r="N17" s="3">
        <f t="shared" si="3"/>
        <v>0.026170540086976012</v>
      </c>
      <c r="O17" s="7">
        <f t="shared" si="4"/>
        <v>38.21090419519689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15</v>
      </c>
      <c r="B18" s="5">
        <v>0.5416666666666666</v>
      </c>
      <c r="C18" s="1" t="s">
        <v>137</v>
      </c>
      <c r="D18" s="1">
        <v>1</v>
      </c>
      <c r="E18" s="1">
        <v>2</v>
      </c>
      <c r="F18" s="1" t="s">
        <v>139</v>
      </c>
      <c r="G18" s="2">
        <v>65.9047</v>
      </c>
      <c r="H18" s="6">
        <f>1+_xlfn.COUNTIFS(A:A,A18,O:O,"&lt;"&amp;O18)</f>
        <v>1</v>
      </c>
      <c r="I18" s="2">
        <f>_xlfn.AVERAGEIF(A:A,A18,G:G)</f>
        <v>56.28516249999999</v>
      </c>
      <c r="J18" s="2">
        <f t="shared" si="0"/>
        <v>9.619537500000014</v>
      </c>
      <c r="K18" s="2">
        <f t="shared" si="1"/>
        <v>99.6195375</v>
      </c>
      <c r="L18" s="2">
        <f t="shared" si="2"/>
        <v>394.3237411693143</v>
      </c>
      <c r="M18" s="2">
        <f>SUMIF(A:A,A18,L:L)</f>
        <v>1976.9381460729599</v>
      </c>
      <c r="N18" s="3">
        <f t="shared" si="3"/>
        <v>0.19946185061612018</v>
      </c>
      <c r="O18" s="7">
        <f t="shared" si="4"/>
        <v>5.01349003286136</v>
      </c>
      <c r="P18" s="3">
        <f t="shared" si="5"/>
        <v>0.19946185061612018</v>
      </c>
      <c r="Q18" s="3">
        <f>IF(ISNUMBER(P18),SUMIF(A:A,A18,P:P),"")</f>
        <v>0.9593072073067992</v>
      </c>
      <c r="R18" s="3">
        <f t="shared" si="6"/>
        <v>0.20792281043743854</v>
      </c>
      <c r="S18" s="8">
        <f t="shared" si="7"/>
        <v>4.809477122284704</v>
      </c>
    </row>
    <row r="19" spans="1:19" ht="15">
      <c r="A19" s="1">
        <v>15</v>
      </c>
      <c r="B19" s="5">
        <v>0.5416666666666666</v>
      </c>
      <c r="C19" s="1" t="s">
        <v>137</v>
      </c>
      <c r="D19" s="1">
        <v>1</v>
      </c>
      <c r="E19" s="1">
        <v>1</v>
      </c>
      <c r="F19" s="1" t="s">
        <v>138</v>
      </c>
      <c r="G19" s="2">
        <v>65.1399333333333</v>
      </c>
      <c r="H19" s="6">
        <f>1+_xlfn.COUNTIFS(A:A,A19,O:O,"&lt;"&amp;O19)</f>
        <v>2</v>
      </c>
      <c r="I19" s="2">
        <f>_xlfn.AVERAGEIF(A:A,A19,G:G)</f>
        <v>56.28516249999999</v>
      </c>
      <c r="J19" s="2">
        <f t="shared" si="0"/>
        <v>8.854770833333312</v>
      </c>
      <c r="K19" s="2">
        <f t="shared" si="1"/>
        <v>98.8547708333333</v>
      </c>
      <c r="L19" s="2">
        <f t="shared" si="2"/>
        <v>376.6386538639598</v>
      </c>
      <c r="M19" s="2">
        <f>SUMIF(A:A,A19,L:L)</f>
        <v>1976.9381460729599</v>
      </c>
      <c r="N19" s="3">
        <f t="shared" si="3"/>
        <v>0.19051615479833012</v>
      </c>
      <c r="O19" s="7">
        <f t="shared" si="4"/>
        <v>5.248898714434715</v>
      </c>
      <c r="P19" s="3">
        <f t="shared" si="5"/>
        <v>0.19051615479833012</v>
      </c>
      <c r="Q19" s="3">
        <f>IF(ISNUMBER(P19),SUMIF(A:A,A19,P:P),"")</f>
        <v>0.9593072073067992</v>
      </c>
      <c r="R19" s="3">
        <f t="shared" si="6"/>
        <v>0.1985976477057787</v>
      </c>
      <c r="S19" s="8">
        <f t="shared" si="7"/>
        <v>5.035306367180614</v>
      </c>
    </row>
    <row r="20" spans="1:19" ht="15">
      <c r="A20" s="1">
        <v>15</v>
      </c>
      <c r="B20" s="5">
        <v>0.5416666666666666</v>
      </c>
      <c r="C20" s="1" t="s">
        <v>137</v>
      </c>
      <c r="D20" s="1">
        <v>1</v>
      </c>
      <c r="E20" s="1">
        <v>5</v>
      </c>
      <c r="F20" s="1" t="s">
        <v>142</v>
      </c>
      <c r="G20" s="2">
        <v>61.079733333333294</v>
      </c>
      <c r="H20" s="6">
        <f>1+_xlfn.COUNTIFS(A:A,A20,O:O,"&lt;"&amp;O20)</f>
        <v>3</v>
      </c>
      <c r="I20" s="2">
        <f>_xlfn.AVERAGEIF(A:A,A20,G:G)</f>
        <v>56.28516249999999</v>
      </c>
      <c r="J20" s="2">
        <f t="shared" si="0"/>
        <v>4.794570833333303</v>
      </c>
      <c r="K20" s="2">
        <f t="shared" si="1"/>
        <v>94.7945708333333</v>
      </c>
      <c r="L20" s="2">
        <f t="shared" si="2"/>
        <v>295.20624569326117</v>
      </c>
      <c r="M20" s="2">
        <f>SUMIF(A:A,A20,L:L)</f>
        <v>1976.9381460729599</v>
      </c>
      <c r="N20" s="3">
        <f t="shared" si="3"/>
        <v>0.14932497826483157</v>
      </c>
      <c r="O20" s="7">
        <f t="shared" si="4"/>
        <v>6.696803251673508</v>
      </c>
      <c r="P20" s="3">
        <f t="shared" si="5"/>
        <v>0.14932497826483157</v>
      </c>
      <c r="Q20" s="3">
        <f>IF(ISNUMBER(P20),SUMIF(A:A,A20,P:P),"")</f>
        <v>0.9593072073067992</v>
      </c>
      <c r="R20" s="3">
        <f t="shared" si="6"/>
        <v>0.15565918521977232</v>
      </c>
      <c r="S20" s="8">
        <f t="shared" si="7"/>
        <v>6.4242916252460045</v>
      </c>
    </row>
    <row r="21" spans="1:19" ht="15">
      <c r="A21" s="1">
        <v>15</v>
      </c>
      <c r="B21" s="5">
        <v>0.5416666666666666</v>
      </c>
      <c r="C21" s="1" t="s">
        <v>137</v>
      </c>
      <c r="D21" s="1">
        <v>1</v>
      </c>
      <c r="E21" s="1">
        <v>3</v>
      </c>
      <c r="F21" s="1" t="s">
        <v>140</v>
      </c>
      <c r="G21" s="2">
        <v>58.0396333333333</v>
      </c>
      <c r="H21" s="6">
        <f>1+_xlfn.COUNTIFS(A:A,A21,O:O,"&lt;"&amp;O21)</f>
        <v>4</v>
      </c>
      <c r="I21" s="2">
        <f>_xlfn.AVERAGEIF(A:A,A21,G:G)</f>
        <v>56.28516249999999</v>
      </c>
      <c r="J21" s="2">
        <f t="shared" si="0"/>
        <v>1.7544708333333077</v>
      </c>
      <c r="K21" s="2">
        <f t="shared" si="1"/>
        <v>91.7544708333333</v>
      </c>
      <c r="L21" s="2">
        <f t="shared" si="2"/>
        <v>245.98443215325622</v>
      </c>
      <c r="M21" s="2">
        <f>SUMIF(A:A,A21,L:L)</f>
        <v>1976.9381460729599</v>
      </c>
      <c r="N21" s="3">
        <f t="shared" si="3"/>
        <v>0.12442697443108473</v>
      </c>
      <c r="O21" s="7">
        <f t="shared" si="4"/>
        <v>8.036842530104765</v>
      </c>
      <c r="P21" s="3">
        <f t="shared" si="5"/>
        <v>0.12442697443108473</v>
      </c>
      <c r="Q21" s="3">
        <f>IF(ISNUMBER(P21),SUMIF(A:A,A21,P:P),"")</f>
        <v>0.9593072073067992</v>
      </c>
      <c r="R21" s="3">
        <f t="shared" si="6"/>
        <v>0.12970503451173523</v>
      </c>
      <c r="S21" s="8">
        <f t="shared" si="7"/>
        <v>7.709800963119313</v>
      </c>
    </row>
    <row r="22" spans="1:19" ht="15">
      <c r="A22" s="1">
        <v>15</v>
      </c>
      <c r="B22" s="5">
        <v>0.5416666666666666</v>
      </c>
      <c r="C22" s="1" t="s">
        <v>137</v>
      </c>
      <c r="D22" s="1">
        <v>1</v>
      </c>
      <c r="E22" s="1">
        <v>8</v>
      </c>
      <c r="F22" s="1" t="s">
        <v>144</v>
      </c>
      <c r="G22" s="2">
        <v>57.970699999999994</v>
      </c>
      <c r="H22" s="6">
        <f>1+_xlfn.COUNTIFS(A:A,A22,O:O,"&lt;"&amp;O22)</f>
        <v>5</v>
      </c>
      <c r="I22" s="2">
        <f>_xlfn.AVERAGEIF(A:A,A22,G:G)</f>
        <v>56.28516249999999</v>
      </c>
      <c r="J22" s="2">
        <f t="shared" si="0"/>
        <v>1.6855375000000024</v>
      </c>
      <c r="K22" s="2">
        <f t="shared" si="1"/>
        <v>91.68553750000001</v>
      </c>
      <c r="L22" s="2">
        <f t="shared" si="2"/>
        <v>244.9691416100526</v>
      </c>
      <c r="M22" s="2">
        <f>SUMIF(A:A,A22,L:L)</f>
        <v>1976.9381460729599</v>
      </c>
      <c r="N22" s="3">
        <f t="shared" si="3"/>
        <v>0.12391340725387161</v>
      </c>
      <c r="O22" s="7">
        <f t="shared" si="4"/>
        <v>8.070151746785701</v>
      </c>
      <c r="P22" s="3">
        <f t="shared" si="5"/>
        <v>0.12391340725387161</v>
      </c>
      <c r="Q22" s="3">
        <f>IF(ISNUMBER(P22),SUMIF(A:A,A22,P:P),"")</f>
        <v>0.9593072073067992</v>
      </c>
      <c r="R22" s="3">
        <f t="shared" si="6"/>
        <v>0.12916968236041038</v>
      </c>
      <c r="S22" s="8">
        <f t="shared" si="7"/>
        <v>7.741754734751079</v>
      </c>
    </row>
    <row r="23" spans="1:19" ht="15">
      <c r="A23" s="1">
        <v>15</v>
      </c>
      <c r="B23" s="5">
        <v>0.5416666666666666</v>
      </c>
      <c r="C23" s="1" t="s">
        <v>137</v>
      </c>
      <c r="D23" s="1">
        <v>1</v>
      </c>
      <c r="E23" s="1">
        <v>9</v>
      </c>
      <c r="F23" s="1" t="s">
        <v>145</v>
      </c>
      <c r="G23" s="2">
        <v>55.401166666666604</v>
      </c>
      <c r="H23" s="6">
        <f>1+_xlfn.COUNTIFS(A:A,A23,O:O,"&lt;"&amp;O23)</f>
        <v>6</v>
      </c>
      <c r="I23" s="2">
        <f>_xlfn.AVERAGEIF(A:A,A23,G:G)</f>
        <v>56.28516249999999</v>
      </c>
      <c r="J23" s="2">
        <f t="shared" si="0"/>
        <v>-0.8839958333333868</v>
      </c>
      <c r="K23" s="2">
        <f t="shared" si="1"/>
        <v>89.11600416666661</v>
      </c>
      <c r="L23" s="2">
        <f t="shared" si="2"/>
        <v>209.96907332683813</v>
      </c>
      <c r="M23" s="2">
        <f>SUMIF(A:A,A23,L:L)</f>
        <v>1976.9381460729599</v>
      </c>
      <c r="N23" s="3">
        <f t="shared" si="3"/>
        <v>0.10620922750867347</v>
      </c>
      <c r="O23" s="7">
        <f t="shared" si="4"/>
        <v>9.415377773257376</v>
      </c>
      <c r="P23" s="3">
        <f t="shared" si="5"/>
        <v>0.10620922750867347</v>
      </c>
      <c r="Q23" s="3">
        <f>IF(ISNUMBER(P23),SUMIF(A:A,A23,P:P),"")</f>
        <v>0.9593072073067992</v>
      </c>
      <c r="R23" s="3">
        <f t="shared" si="6"/>
        <v>0.11071451011699357</v>
      </c>
      <c r="S23" s="8">
        <f t="shared" si="7"/>
        <v>9.032239757402042</v>
      </c>
    </row>
    <row r="24" spans="1:19" ht="15">
      <c r="A24" s="1">
        <v>15</v>
      </c>
      <c r="B24" s="5">
        <v>0.5416666666666666</v>
      </c>
      <c r="C24" s="1" t="s">
        <v>137</v>
      </c>
      <c r="D24" s="1">
        <v>1</v>
      </c>
      <c r="E24" s="1">
        <v>6</v>
      </c>
      <c r="F24" s="1" t="s">
        <v>143</v>
      </c>
      <c r="G24" s="2">
        <v>47.3336</v>
      </c>
      <c r="H24" s="6">
        <f>1+_xlfn.COUNTIFS(A:A,A24,O:O,"&lt;"&amp;O24)</f>
        <v>7</v>
      </c>
      <c r="I24" s="2">
        <f>_xlfn.AVERAGEIF(A:A,A24,G:G)</f>
        <v>56.28516249999999</v>
      </c>
      <c r="J24" s="2">
        <f t="shared" si="0"/>
        <v>-8.951562499999994</v>
      </c>
      <c r="K24" s="2">
        <f t="shared" si="1"/>
        <v>81.0484375</v>
      </c>
      <c r="L24" s="2">
        <f t="shared" si="2"/>
        <v>129.39972411085017</v>
      </c>
      <c r="M24" s="2">
        <f>SUMIF(A:A,A24,L:L)</f>
        <v>1976.9381460729599</v>
      </c>
      <c r="N24" s="3">
        <f t="shared" si="3"/>
        <v>0.06545461443388761</v>
      </c>
      <c r="O24" s="7">
        <f t="shared" si="4"/>
        <v>15.277761677292428</v>
      </c>
      <c r="P24" s="3">
        <f t="shared" si="5"/>
        <v>0.06545461443388761</v>
      </c>
      <c r="Q24" s="3">
        <f>IF(ISNUMBER(P24),SUMIF(A:A,A24,P:P),"")</f>
        <v>0.9593072073067992</v>
      </c>
      <c r="R24" s="3">
        <f t="shared" si="6"/>
        <v>0.06823112964787134</v>
      </c>
      <c r="S24" s="8">
        <f t="shared" si="7"/>
        <v>14.656066888542242</v>
      </c>
    </row>
    <row r="25" spans="1:19" ht="15">
      <c r="A25" s="1">
        <v>15</v>
      </c>
      <c r="B25" s="5">
        <v>0.5416666666666666</v>
      </c>
      <c r="C25" s="1" t="s">
        <v>137</v>
      </c>
      <c r="D25" s="1">
        <v>1</v>
      </c>
      <c r="E25" s="1">
        <v>4</v>
      </c>
      <c r="F25" s="1" t="s">
        <v>141</v>
      </c>
      <c r="G25" s="2">
        <v>39.411833333333405</v>
      </c>
      <c r="H25" s="6">
        <f>1+_xlfn.COUNTIFS(A:A,A25,O:O,"&lt;"&amp;O25)</f>
        <v>8</v>
      </c>
      <c r="I25" s="2">
        <f>_xlfn.AVERAGEIF(A:A,A25,G:G)</f>
        <v>56.28516249999999</v>
      </c>
      <c r="J25" s="2">
        <f t="shared" si="0"/>
        <v>-16.873329166666586</v>
      </c>
      <c r="K25" s="2">
        <f t="shared" si="1"/>
        <v>73.1266708333334</v>
      </c>
      <c r="L25" s="2">
        <f t="shared" si="2"/>
        <v>80.44713414542782</v>
      </c>
      <c r="M25" s="2">
        <f>SUMIF(A:A,A25,L:L)</f>
        <v>1976.9381460729599</v>
      </c>
      <c r="N25" s="3">
        <f t="shared" si="3"/>
        <v>0.04069279269320088</v>
      </c>
      <c r="O25" s="7">
        <f t="shared" si="4"/>
        <v>24.57437629162975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44</v>
      </c>
      <c r="B26" s="5">
        <v>0.5472222222222222</v>
      </c>
      <c r="C26" s="1" t="s">
        <v>446</v>
      </c>
      <c r="D26" s="1">
        <v>1</v>
      </c>
      <c r="E26" s="1">
        <v>3</v>
      </c>
      <c r="F26" s="1" t="s">
        <v>448</v>
      </c>
      <c r="G26" s="2">
        <v>57.1013666666667</v>
      </c>
      <c r="H26" s="6">
        <f>1+_xlfn.COUNTIFS(A:A,A26,O:O,"&lt;"&amp;O26)</f>
        <v>1</v>
      </c>
      <c r="I26" s="2">
        <f>_xlfn.AVERAGEIF(A:A,A26,G:G)</f>
        <v>48.88978333333333</v>
      </c>
      <c r="J26" s="2">
        <f t="shared" si="0"/>
        <v>8.211583333333373</v>
      </c>
      <c r="K26" s="2">
        <f t="shared" si="1"/>
        <v>98.21158333333338</v>
      </c>
      <c r="L26" s="2">
        <f t="shared" si="2"/>
        <v>362.38058524128843</v>
      </c>
      <c r="M26" s="2">
        <f>SUMIF(A:A,A26,L:L)</f>
        <v>944.6940687973665</v>
      </c>
      <c r="N26" s="3">
        <f t="shared" si="3"/>
        <v>0.38359570278938393</v>
      </c>
      <c r="O26" s="7">
        <f t="shared" si="4"/>
        <v>2.6069113723858828</v>
      </c>
      <c r="P26" s="3">
        <f t="shared" si="5"/>
        <v>0.38359570278938393</v>
      </c>
      <c r="Q26" s="3">
        <f>IF(ISNUMBER(P26),SUMIF(A:A,A26,P:P),"")</f>
        <v>1</v>
      </c>
      <c r="R26" s="3">
        <f t="shared" si="6"/>
        <v>0.38359570278938393</v>
      </c>
      <c r="S26" s="8">
        <f t="shared" si="7"/>
        <v>2.6069113723858828</v>
      </c>
    </row>
    <row r="27" spans="1:19" ht="15">
      <c r="A27" s="1">
        <v>44</v>
      </c>
      <c r="B27" s="5">
        <v>0.5472222222222222</v>
      </c>
      <c r="C27" s="1" t="s">
        <v>446</v>
      </c>
      <c r="D27" s="1">
        <v>1</v>
      </c>
      <c r="E27" s="1">
        <v>2</v>
      </c>
      <c r="F27" s="1" t="s">
        <v>447</v>
      </c>
      <c r="G27" s="2">
        <v>51.16929999999999</v>
      </c>
      <c r="H27" s="6">
        <f>1+_xlfn.COUNTIFS(A:A,A27,O:O,"&lt;"&amp;O27)</f>
        <v>2</v>
      </c>
      <c r="I27" s="2">
        <f>_xlfn.AVERAGEIF(A:A,A27,G:G)</f>
        <v>48.88978333333333</v>
      </c>
      <c r="J27" s="2">
        <f t="shared" si="0"/>
        <v>2.279516666666666</v>
      </c>
      <c r="K27" s="2">
        <f t="shared" si="1"/>
        <v>92.27951666666667</v>
      </c>
      <c r="L27" s="2">
        <f t="shared" si="2"/>
        <v>253.8569704629837</v>
      </c>
      <c r="M27" s="2">
        <f>SUMIF(A:A,A27,L:L)</f>
        <v>944.6940687973665</v>
      </c>
      <c r="N27" s="3">
        <f t="shared" si="3"/>
        <v>0.2687187088896978</v>
      </c>
      <c r="O27" s="7">
        <f t="shared" si="4"/>
        <v>3.7213635184979794</v>
      </c>
      <c r="P27" s="3">
        <f t="shared" si="5"/>
        <v>0.2687187088896978</v>
      </c>
      <c r="Q27" s="3">
        <f>IF(ISNUMBER(P27),SUMIF(A:A,A27,P:P),"")</f>
        <v>1</v>
      </c>
      <c r="R27" s="3">
        <f t="shared" si="6"/>
        <v>0.2687187088896978</v>
      </c>
      <c r="S27" s="8">
        <f t="shared" si="7"/>
        <v>3.7213635184979794</v>
      </c>
    </row>
    <row r="28" spans="1:19" ht="15">
      <c r="A28" s="1">
        <v>44</v>
      </c>
      <c r="B28" s="5">
        <v>0.5472222222222222</v>
      </c>
      <c r="C28" s="1" t="s">
        <v>446</v>
      </c>
      <c r="D28" s="1">
        <v>1</v>
      </c>
      <c r="E28" s="1">
        <v>4</v>
      </c>
      <c r="F28" s="1" t="s">
        <v>449</v>
      </c>
      <c r="G28" s="2">
        <v>46.6327</v>
      </c>
      <c r="H28" s="6">
        <f>1+_xlfn.COUNTIFS(A:A,A28,O:O,"&lt;"&amp;O28)</f>
        <v>3</v>
      </c>
      <c r="I28" s="2">
        <f>_xlfn.AVERAGEIF(A:A,A28,G:G)</f>
        <v>48.88978333333333</v>
      </c>
      <c r="J28" s="2">
        <f t="shared" si="0"/>
        <v>-2.257083333333327</v>
      </c>
      <c r="K28" s="2">
        <f t="shared" si="1"/>
        <v>87.74291666666667</v>
      </c>
      <c r="L28" s="2">
        <f t="shared" si="2"/>
        <v>193.36411157433204</v>
      </c>
      <c r="M28" s="2">
        <f>SUMIF(A:A,A28,L:L)</f>
        <v>944.6940687973665</v>
      </c>
      <c r="N28" s="3">
        <f t="shared" si="3"/>
        <v>0.2046843713335602</v>
      </c>
      <c r="O28" s="7">
        <f t="shared" si="4"/>
        <v>4.885570859586382</v>
      </c>
      <c r="P28" s="3">
        <f t="shared" si="5"/>
        <v>0.2046843713335602</v>
      </c>
      <c r="Q28" s="3">
        <f>IF(ISNUMBER(P28),SUMIF(A:A,A28,P:P),"")</f>
        <v>1</v>
      </c>
      <c r="R28" s="3">
        <f t="shared" si="6"/>
        <v>0.2046843713335602</v>
      </c>
      <c r="S28" s="8">
        <f t="shared" si="7"/>
        <v>4.885570859586382</v>
      </c>
    </row>
    <row r="29" spans="1:19" ht="15">
      <c r="A29" s="1">
        <v>44</v>
      </c>
      <c r="B29" s="5">
        <v>0.5472222222222222</v>
      </c>
      <c r="C29" s="1" t="s">
        <v>446</v>
      </c>
      <c r="D29" s="1">
        <v>1</v>
      </c>
      <c r="E29" s="1">
        <v>5</v>
      </c>
      <c r="F29" s="1" t="s">
        <v>450</v>
      </c>
      <c r="G29" s="2">
        <v>40.6557666666666</v>
      </c>
      <c r="H29" s="6">
        <f>1+_xlfn.COUNTIFS(A:A,A29,O:O,"&lt;"&amp;O29)</f>
        <v>4</v>
      </c>
      <c r="I29" s="2">
        <f>_xlfn.AVERAGEIF(A:A,A29,G:G)</f>
        <v>48.88978333333333</v>
      </c>
      <c r="J29" s="2">
        <f t="shared" si="0"/>
        <v>-8.234016666666726</v>
      </c>
      <c r="K29" s="2">
        <f t="shared" si="1"/>
        <v>81.76598333333328</v>
      </c>
      <c r="L29" s="2">
        <f t="shared" si="2"/>
        <v>135.09240151876241</v>
      </c>
      <c r="M29" s="2">
        <f>SUMIF(A:A,A29,L:L)</f>
        <v>944.6940687973665</v>
      </c>
      <c r="N29" s="3">
        <f t="shared" si="3"/>
        <v>0.1430012169873581</v>
      </c>
      <c r="O29" s="7">
        <f t="shared" si="4"/>
        <v>6.992947480219026</v>
      </c>
      <c r="P29" s="3">
        <f t="shared" si="5"/>
        <v>0.1430012169873581</v>
      </c>
      <c r="Q29" s="3">
        <f>IF(ISNUMBER(P29),SUMIF(A:A,A29,P:P),"")</f>
        <v>1</v>
      </c>
      <c r="R29" s="3">
        <f t="shared" si="6"/>
        <v>0.1430012169873581</v>
      </c>
      <c r="S29" s="8">
        <f t="shared" si="7"/>
        <v>6.992947480219026</v>
      </c>
    </row>
    <row r="30" spans="1:19" ht="15">
      <c r="A30" s="1">
        <v>23</v>
      </c>
      <c r="B30" s="5">
        <v>0.5604166666666667</v>
      </c>
      <c r="C30" s="1" t="s">
        <v>209</v>
      </c>
      <c r="D30" s="1">
        <v>2</v>
      </c>
      <c r="E30" s="1">
        <v>8</v>
      </c>
      <c r="F30" s="1" t="s">
        <v>224</v>
      </c>
      <c r="G30" s="2">
        <v>76.2007333333333</v>
      </c>
      <c r="H30" s="6">
        <f>1+_xlfn.COUNTIFS(A:A,A30,O:O,"&lt;"&amp;O30)</f>
        <v>1</v>
      </c>
      <c r="I30" s="2">
        <f>_xlfn.AVERAGEIF(A:A,A30,G:G)</f>
        <v>53.26793333333333</v>
      </c>
      <c r="J30" s="2">
        <f t="shared" si="0"/>
        <v>22.932799999999972</v>
      </c>
      <c r="K30" s="2">
        <f t="shared" si="1"/>
        <v>112.93279999999997</v>
      </c>
      <c r="L30" s="2">
        <f t="shared" si="2"/>
        <v>876.5274310565622</v>
      </c>
      <c r="M30" s="2">
        <f>SUMIF(A:A,A30,L:L)</f>
        <v>3532.3709320878656</v>
      </c>
      <c r="N30" s="3">
        <f t="shared" si="3"/>
        <v>0.24814138942607492</v>
      </c>
      <c r="O30" s="7">
        <f t="shared" si="4"/>
        <v>4.029960508857049</v>
      </c>
      <c r="P30" s="3">
        <f t="shared" si="5"/>
        <v>0.24814138942607492</v>
      </c>
      <c r="Q30" s="3">
        <f>IF(ISNUMBER(P30),SUMIF(A:A,A30,P:P),"")</f>
        <v>0.9451956985490182</v>
      </c>
      <c r="R30" s="3">
        <f t="shared" si="6"/>
        <v>0.2625291141368924</v>
      </c>
      <c r="S30" s="8">
        <f t="shared" si="7"/>
        <v>3.809101338294095</v>
      </c>
    </row>
    <row r="31" spans="1:19" ht="15">
      <c r="A31" s="1">
        <v>23</v>
      </c>
      <c r="B31" s="5">
        <v>0.5604166666666667</v>
      </c>
      <c r="C31" s="1" t="s">
        <v>209</v>
      </c>
      <c r="D31" s="1">
        <v>2</v>
      </c>
      <c r="E31" s="1">
        <v>2</v>
      </c>
      <c r="F31" s="1" t="s">
        <v>219</v>
      </c>
      <c r="G31" s="2">
        <v>72.5298333333333</v>
      </c>
      <c r="H31" s="6">
        <f>1+_xlfn.COUNTIFS(A:A,A31,O:O,"&lt;"&amp;O31)</f>
        <v>2</v>
      </c>
      <c r="I31" s="2">
        <f>_xlfn.AVERAGEIF(A:A,A31,G:G)</f>
        <v>53.26793333333333</v>
      </c>
      <c r="J31" s="2">
        <f t="shared" si="0"/>
        <v>19.26189999999997</v>
      </c>
      <c r="K31" s="2">
        <f t="shared" si="1"/>
        <v>109.26189999999997</v>
      </c>
      <c r="L31" s="2">
        <f t="shared" si="2"/>
        <v>703.2510918879177</v>
      </c>
      <c r="M31" s="2">
        <f>SUMIF(A:A,A31,L:L)</f>
        <v>3532.3709320878656</v>
      </c>
      <c r="N31" s="3">
        <f t="shared" si="3"/>
        <v>0.1990875549052969</v>
      </c>
      <c r="O31" s="7">
        <f t="shared" si="4"/>
        <v>5.022915673838506</v>
      </c>
      <c r="P31" s="3">
        <f t="shared" si="5"/>
        <v>0.1990875549052969</v>
      </c>
      <c r="Q31" s="3">
        <f>IF(ISNUMBER(P31),SUMIF(A:A,A31,P:P),"")</f>
        <v>0.9451956985490182</v>
      </c>
      <c r="R31" s="3">
        <f t="shared" si="6"/>
        <v>0.2106310420275068</v>
      </c>
      <c r="S31" s="8">
        <f t="shared" si="7"/>
        <v>4.747638289086599</v>
      </c>
    </row>
    <row r="32" spans="1:19" ht="15">
      <c r="A32" s="1">
        <v>23</v>
      </c>
      <c r="B32" s="5">
        <v>0.5604166666666667</v>
      </c>
      <c r="C32" s="1" t="s">
        <v>209</v>
      </c>
      <c r="D32" s="1">
        <v>2</v>
      </c>
      <c r="E32" s="1">
        <v>9</v>
      </c>
      <c r="F32" s="1" t="s">
        <v>225</v>
      </c>
      <c r="G32" s="2">
        <v>61.7396333333333</v>
      </c>
      <c r="H32" s="6">
        <f>1+_xlfn.COUNTIFS(A:A,A32,O:O,"&lt;"&amp;O32)</f>
        <v>3</v>
      </c>
      <c r="I32" s="2">
        <f>_xlfn.AVERAGEIF(A:A,A32,G:G)</f>
        <v>53.26793333333333</v>
      </c>
      <c r="J32" s="2">
        <f t="shared" si="0"/>
        <v>8.47169999999997</v>
      </c>
      <c r="K32" s="2">
        <f t="shared" si="1"/>
        <v>98.47169999999997</v>
      </c>
      <c r="L32" s="2">
        <f t="shared" si="2"/>
        <v>368.0806235842853</v>
      </c>
      <c r="M32" s="2">
        <f>SUMIF(A:A,A32,L:L)</f>
        <v>3532.3709320878656</v>
      </c>
      <c r="N32" s="3">
        <f t="shared" si="3"/>
        <v>0.10420214373316826</v>
      </c>
      <c r="O32" s="7">
        <f t="shared" si="4"/>
        <v>9.596731546720504</v>
      </c>
      <c r="P32" s="3">
        <f t="shared" si="5"/>
        <v>0.10420214373316826</v>
      </c>
      <c r="Q32" s="3">
        <f>IF(ISNUMBER(P32),SUMIF(A:A,A32,P:P),"")</f>
        <v>0.9451956985490182</v>
      </c>
      <c r="R32" s="3">
        <f t="shared" si="6"/>
        <v>0.1102439885127813</v>
      </c>
      <c r="S32" s="8">
        <f t="shared" si="7"/>
        <v>9.070789378089886</v>
      </c>
    </row>
    <row r="33" spans="1:19" ht="15">
      <c r="A33" s="1">
        <v>23</v>
      </c>
      <c r="B33" s="5">
        <v>0.5604166666666667</v>
      </c>
      <c r="C33" s="1" t="s">
        <v>209</v>
      </c>
      <c r="D33" s="1">
        <v>2</v>
      </c>
      <c r="E33" s="1">
        <v>10</v>
      </c>
      <c r="F33" s="1" t="s">
        <v>226</v>
      </c>
      <c r="G33" s="2">
        <v>61.3398</v>
      </c>
      <c r="H33" s="6">
        <f>1+_xlfn.COUNTIFS(A:A,A33,O:O,"&lt;"&amp;O33)</f>
        <v>4</v>
      </c>
      <c r="I33" s="2">
        <f>_xlfn.AVERAGEIF(A:A,A33,G:G)</f>
        <v>53.26793333333333</v>
      </c>
      <c r="J33" s="2">
        <f t="shared" si="0"/>
        <v>8.071866666666665</v>
      </c>
      <c r="K33" s="2">
        <f t="shared" si="1"/>
        <v>98.07186666666666</v>
      </c>
      <c r="L33" s="2">
        <f t="shared" si="2"/>
        <v>359.35544638061447</v>
      </c>
      <c r="M33" s="2">
        <f>SUMIF(A:A,A33,L:L)</f>
        <v>3532.3709320878656</v>
      </c>
      <c r="N33" s="3">
        <f t="shared" si="3"/>
        <v>0.1017320811685571</v>
      </c>
      <c r="O33" s="7">
        <f t="shared" si="4"/>
        <v>9.829740908800709</v>
      </c>
      <c r="P33" s="3">
        <f t="shared" si="5"/>
        <v>0.1017320811685571</v>
      </c>
      <c r="Q33" s="3">
        <f>IF(ISNUMBER(P33),SUMIF(A:A,A33,P:P),"")</f>
        <v>0.9451956985490182</v>
      </c>
      <c r="R33" s="3">
        <f t="shared" si="6"/>
        <v>0.10763070687343088</v>
      </c>
      <c r="S33" s="8">
        <f t="shared" si="7"/>
        <v>9.291028824849747</v>
      </c>
    </row>
    <row r="34" spans="1:19" ht="15">
      <c r="A34" s="1">
        <v>23</v>
      </c>
      <c r="B34" s="5">
        <v>0.5604166666666667</v>
      </c>
      <c r="C34" s="1" t="s">
        <v>209</v>
      </c>
      <c r="D34" s="1">
        <v>2</v>
      </c>
      <c r="E34" s="1">
        <v>7</v>
      </c>
      <c r="F34" s="1" t="s">
        <v>223</v>
      </c>
      <c r="G34" s="2">
        <v>61.0008</v>
      </c>
      <c r="H34" s="6">
        <f>1+_xlfn.COUNTIFS(A:A,A34,O:O,"&lt;"&amp;O34)</f>
        <v>5</v>
      </c>
      <c r="I34" s="2">
        <f>_xlfn.AVERAGEIF(A:A,A34,G:G)</f>
        <v>53.26793333333333</v>
      </c>
      <c r="J34" s="2">
        <f t="shared" si="0"/>
        <v>7.732866666666666</v>
      </c>
      <c r="K34" s="2">
        <f t="shared" si="1"/>
        <v>97.73286666666667</v>
      </c>
      <c r="L34" s="2">
        <f t="shared" si="2"/>
        <v>352.1199906361765</v>
      </c>
      <c r="M34" s="2">
        <f>SUMIF(A:A,A34,L:L)</f>
        <v>3532.3709320878656</v>
      </c>
      <c r="N34" s="3">
        <f t="shared" si="3"/>
        <v>0.09968375275584386</v>
      </c>
      <c r="O34" s="7">
        <f t="shared" si="4"/>
        <v>10.031725054024674</v>
      </c>
      <c r="P34" s="3">
        <f t="shared" si="5"/>
        <v>0.09968375275584386</v>
      </c>
      <c r="Q34" s="3">
        <f>IF(ISNUMBER(P34),SUMIF(A:A,A34,P:P),"")</f>
        <v>0.9451956985490182</v>
      </c>
      <c r="R34" s="3">
        <f t="shared" si="6"/>
        <v>0.10546361235971519</v>
      </c>
      <c r="S34" s="8">
        <f t="shared" si="7"/>
        <v>9.481943370090539</v>
      </c>
    </row>
    <row r="35" spans="1:19" ht="15">
      <c r="A35" s="1">
        <v>23</v>
      </c>
      <c r="B35" s="5">
        <v>0.5604166666666667</v>
      </c>
      <c r="C35" s="1" t="s">
        <v>209</v>
      </c>
      <c r="D35" s="1">
        <v>2</v>
      </c>
      <c r="E35" s="1">
        <v>1</v>
      </c>
      <c r="F35" s="1" t="s">
        <v>218</v>
      </c>
      <c r="G35" s="2">
        <v>58.1245</v>
      </c>
      <c r="H35" s="6">
        <f>1+_xlfn.COUNTIFS(A:A,A35,O:O,"&lt;"&amp;O35)</f>
        <v>6</v>
      </c>
      <c r="I35" s="2">
        <f>_xlfn.AVERAGEIF(A:A,A35,G:G)</f>
        <v>53.26793333333333</v>
      </c>
      <c r="J35" s="2">
        <f t="shared" si="0"/>
        <v>4.856566666666666</v>
      </c>
      <c r="K35" s="2">
        <f t="shared" si="1"/>
        <v>94.85656666666667</v>
      </c>
      <c r="L35" s="2">
        <f t="shared" si="2"/>
        <v>296.3063839768608</v>
      </c>
      <c r="M35" s="2">
        <f>SUMIF(A:A,A35,L:L)</f>
        <v>3532.3709320878656</v>
      </c>
      <c r="N35" s="3">
        <f t="shared" si="3"/>
        <v>0.08388314525103513</v>
      </c>
      <c r="O35" s="7">
        <f t="shared" si="4"/>
        <v>11.921346022580858</v>
      </c>
      <c r="P35" s="3">
        <f t="shared" si="5"/>
        <v>0.08388314525103513</v>
      </c>
      <c r="Q35" s="3">
        <f>IF(ISNUMBER(P35),SUMIF(A:A,A35,P:P),"")</f>
        <v>0.9451956985490182</v>
      </c>
      <c r="R35" s="3">
        <f t="shared" si="6"/>
        <v>0.08874685462471445</v>
      </c>
      <c r="S35" s="8">
        <f t="shared" si="7"/>
        <v>11.268004981457873</v>
      </c>
    </row>
    <row r="36" spans="1:19" ht="15">
      <c r="A36" s="1">
        <v>23</v>
      </c>
      <c r="B36" s="5">
        <v>0.5604166666666667</v>
      </c>
      <c r="C36" s="1" t="s">
        <v>209</v>
      </c>
      <c r="D36" s="1">
        <v>2</v>
      </c>
      <c r="E36" s="1">
        <v>3</v>
      </c>
      <c r="F36" s="1" t="s">
        <v>220</v>
      </c>
      <c r="G36" s="2">
        <v>51.2442333333333</v>
      </c>
      <c r="H36" s="6">
        <f>1+_xlfn.COUNTIFS(A:A,A36,O:O,"&lt;"&amp;O36)</f>
        <v>7</v>
      </c>
      <c r="I36" s="2">
        <f>_xlfn.AVERAGEIF(A:A,A36,G:G)</f>
        <v>53.26793333333333</v>
      </c>
      <c r="J36" s="2">
        <f t="shared" si="0"/>
        <v>-2.0237000000000336</v>
      </c>
      <c r="K36" s="2">
        <f t="shared" si="1"/>
        <v>87.97629999999997</v>
      </c>
      <c r="L36" s="2">
        <f t="shared" si="2"/>
        <v>196.09083583316553</v>
      </c>
      <c r="M36" s="2">
        <f>SUMIF(A:A,A36,L:L)</f>
        <v>3532.3709320878656</v>
      </c>
      <c r="N36" s="3">
        <f t="shared" si="3"/>
        <v>0.055512526742842044</v>
      </c>
      <c r="O36" s="7">
        <f t="shared" si="4"/>
        <v>18.013952141512693</v>
      </c>
      <c r="P36" s="3">
        <f t="shared" si="5"/>
        <v>0.055512526742842044</v>
      </c>
      <c r="Q36" s="3">
        <f>IF(ISNUMBER(P36),SUMIF(A:A,A36,P:P),"")</f>
        <v>0.9451956985490182</v>
      </c>
      <c r="R36" s="3">
        <f t="shared" si="6"/>
        <v>0.05873125198100248</v>
      </c>
      <c r="S36" s="8">
        <f t="shared" si="7"/>
        <v>17.02671007802567</v>
      </c>
    </row>
    <row r="37" spans="1:19" ht="15">
      <c r="A37" s="1">
        <v>23</v>
      </c>
      <c r="B37" s="5">
        <v>0.5604166666666667</v>
      </c>
      <c r="C37" s="1" t="s">
        <v>209</v>
      </c>
      <c r="D37" s="1">
        <v>2</v>
      </c>
      <c r="E37" s="1">
        <v>5</v>
      </c>
      <c r="F37" s="1" t="s">
        <v>221</v>
      </c>
      <c r="G37" s="2">
        <v>50.4575333333334</v>
      </c>
      <c r="H37" s="6">
        <f>1+_xlfn.COUNTIFS(A:A,A37,O:O,"&lt;"&amp;O37)</f>
        <v>8</v>
      </c>
      <c r="I37" s="2">
        <f>_xlfn.AVERAGEIF(A:A,A37,G:G)</f>
        <v>53.26793333333333</v>
      </c>
      <c r="J37" s="2">
        <f t="shared" si="0"/>
        <v>-2.8103999999999303</v>
      </c>
      <c r="K37" s="2">
        <f t="shared" si="1"/>
        <v>87.18960000000007</v>
      </c>
      <c r="L37" s="2">
        <f t="shared" si="2"/>
        <v>187.0500073334541</v>
      </c>
      <c r="M37" s="2">
        <f>SUMIF(A:A,A37,L:L)</f>
        <v>3532.3709320878656</v>
      </c>
      <c r="N37" s="3">
        <f t="shared" si="3"/>
        <v>0.0529531045662</v>
      </c>
      <c r="O37" s="7">
        <f t="shared" si="4"/>
        <v>18.884634020840785</v>
      </c>
      <c r="P37" s="3">
        <f t="shared" si="5"/>
        <v>0.0529531045662</v>
      </c>
      <c r="Q37" s="3">
        <f>IF(ISNUMBER(P37),SUMIF(A:A,A37,P:P),"")</f>
        <v>0.9451956985490182</v>
      </c>
      <c r="R37" s="3">
        <f t="shared" si="6"/>
        <v>0.056023429483956576</v>
      </c>
      <c r="S37" s="8">
        <f t="shared" si="7"/>
        <v>17.84967484517116</v>
      </c>
    </row>
    <row r="38" spans="1:19" ht="15">
      <c r="A38" s="1">
        <v>23</v>
      </c>
      <c r="B38" s="5">
        <v>0.5604166666666667</v>
      </c>
      <c r="C38" s="1" t="s">
        <v>209</v>
      </c>
      <c r="D38" s="1">
        <v>2</v>
      </c>
      <c r="E38" s="1">
        <v>6</v>
      </c>
      <c r="F38" s="1" t="s">
        <v>222</v>
      </c>
      <c r="G38" s="2">
        <v>41.0249666666666</v>
      </c>
      <c r="H38" s="6">
        <f>1+_xlfn.COUNTIFS(A:A,A38,O:O,"&lt;"&amp;O38)</f>
        <v>9</v>
      </c>
      <c r="I38" s="2">
        <f>_xlfn.AVERAGEIF(A:A,A38,G:G)</f>
        <v>53.26793333333333</v>
      </c>
      <c r="J38" s="2">
        <f t="shared" si="0"/>
        <v>-12.242966666666732</v>
      </c>
      <c r="K38" s="2">
        <f t="shared" si="1"/>
        <v>77.75703333333327</v>
      </c>
      <c r="L38" s="2">
        <f t="shared" si="2"/>
        <v>106.21039655346434</v>
      </c>
      <c r="M38" s="2">
        <f>SUMIF(A:A,A38,L:L)</f>
        <v>3532.3709320878656</v>
      </c>
      <c r="N38" s="3">
        <f t="shared" si="3"/>
        <v>0.030067735975476094</v>
      </c>
      <c r="O38" s="7">
        <f t="shared" si="4"/>
        <v>33.258240687480495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23</v>
      </c>
      <c r="B39" s="5">
        <v>0.5604166666666667</v>
      </c>
      <c r="C39" s="1" t="s">
        <v>209</v>
      </c>
      <c r="D39" s="1">
        <v>2</v>
      </c>
      <c r="E39" s="1">
        <v>11</v>
      </c>
      <c r="F39" s="1" t="s">
        <v>227</v>
      </c>
      <c r="G39" s="2">
        <v>27.7465666666667</v>
      </c>
      <c r="H39" s="6">
        <f>1+_xlfn.COUNTIFS(A:A,A39,O:O,"&lt;"&amp;O39)</f>
        <v>10</v>
      </c>
      <c r="I39" s="2">
        <f>_xlfn.AVERAGEIF(A:A,A39,G:G)</f>
        <v>53.26793333333333</v>
      </c>
      <c r="J39" s="2">
        <f t="shared" si="0"/>
        <v>-25.521366666666633</v>
      </c>
      <c r="K39" s="2">
        <f t="shared" si="1"/>
        <v>64.47863333333336</v>
      </c>
      <c r="L39" s="2">
        <f t="shared" si="2"/>
        <v>47.880963322264435</v>
      </c>
      <c r="M39" s="2">
        <f>SUMIF(A:A,A39,L:L)</f>
        <v>3532.3709320878656</v>
      </c>
      <c r="N39" s="3">
        <f t="shared" si="3"/>
        <v>0.013554908089441108</v>
      </c>
      <c r="O39" s="7">
        <f t="shared" si="4"/>
        <v>73.77401553751382</v>
      </c>
      <c r="P39" s="3">
        <f t="shared" si="5"/>
      </c>
      <c r="Q39" s="3">
        <f>IF(ISNUMBER(P39),SUMIF(A:A,A39,P:P),"")</f>
      </c>
      <c r="R39" s="3">
        <f t="shared" si="6"/>
      </c>
      <c r="S39" s="8">
        <f t="shared" si="7"/>
      </c>
    </row>
    <row r="40" spans="1:19" ht="15">
      <c r="A40" s="1">
        <v>23</v>
      </c>
      <c r="B40" s="5">
        <v>0.5604166666666667</v>
      </c>
      <c r="C40" s="1" t="s">
        <v>209</v>
      </c>
      <c r="D40" s="1">
        <v>2</v>
      </c>
      <c r="E40" s="1">
        <v>14</v>
      </c>
      <c r="F40" s="1" t="s">
        <v>228</v>
      </c>
      <c r="G40" s="2">
        <v>24.5386666666667</v>
      </c>
      <c r="H40" s="6">
        <f>1+_xlfn.COUNTIFS(A:A,A40,O:O,"&lt;"&amp;O40)</f>
        <v>11</v>
      </c>
      <c r="I40" s="2">
        <f>_xlfn.AVERAGEIF(A:A,A40,G:G)</f>
        <v>53.26793333333333</v>
      </c>
      <c r="J40" s="2">
        <f t="shared" si="0"/>
        <v>-28.729266666666632</v>
      </c>
      <c r="K40" s="2">
        <f t="shared" si="1"/>
        <v>61.27073333333337</v>
      </c>
      <c r="L40" s="2">
        <f t="shared" si="2"/>
        <v>39.49776152310054</v>
      </c>
      <c r="M40" s="2">
        <f>SUMIF(A:A,A40,L:L)</f>
        <v>3532.3709320878656</v>
      </c>
      <c r="N40" s="3">
        <f t="shared" si="3"/>
        <v>0.011181657386064704</v>
      </c>
      <c r="O40" s="7">
        <f t="shared" si="4"/>
        <v>89.43218035335835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16</v>
      </c>
      <c r="B41" s="5">
        <v>0.5659722222222222</v>
      </c>
      <c r="C41" s="1" t="s">
        <v>137</v>
      </c>
      <c r="D41" s="1">
        <v>2</v>
      </c>
      <c r="E41" s="1">
        <v>5</v>
      </c>
      <c r="F41" s="1" t="s">
        <v>148</v>
      </c>
      <c r="G41" s="2">
        <v>66.23739999999991</v>
      </c>
      <c r="H41" s="6">
        <f>1+_xlfn.COUNTIFS(A:A,A41,O:O,"&lt;"&amp;O41)</f>
        <v>1</v>
      </c>
      <c r="I41" s="2">
        <f>_xlfn.AVERAGEIF(A:A,A41,G:G)</f>
        <v>51.61444999999998</v>
      </c>
      <c r="J41" s="2">
        <f t="shared" si="0"/>
        <v>14.622949999999932</v>
      </c>
      <c r="K41" s="2">
        <f t="shared" si="1"/>
        <v>104.62294999999993</v>
      </c>
      <c r="L41" s="2">
        <f t="shared" si="2"/>
        <v>532.39037082332</v>
      </c>
      <c r="M41" s="2">
        <f>SUMIF(A:A,A41,L:L)</f>
        <v>1672.7653324906353</v>
      </c>
      <c r="N41" s="3">
        <f t="shared" si="3"/>
        <v>0.31826961049618746</v>
      </c>
      <c r="O41" s="7">
        <f t="shared" si="4"/>
        <v>3.1419902089960265</v>
      </c>
      <c r="P41" s="3">
        <f t="shared" si="5"/>
        <v>0.31826961049618746</v>
      </c>
      <c r="Q41" s="3">
        <f>IF(ISNUMBER(P41),SUMIF(A:A,A41,P:P),"")</f>
        <v>0.9538826675072513</v>
      </c>
      <c r="R41" s="3">
        <f t="shared" si="6"/>
        <v>0.3336569803998121</v>
      </c>
      <c r="S41" s="8">
        <f t="shared" si="7"/>
        <v>2.997090001838796</v>
      </c>
    </row>
    <row r="42" spans="1:19" ht="15">
      <c r="A42" s="1">
        <v>16</v>
      </c>
      <c r="B42" s="5">
        <v>0.5659722222222222</v>
      </c>
      <c r="C42" s="1" t="s">
        <v>137</v>
      </c>
      <c r="D42" s="1">
        <v>2</v>
      </c>
      <c r="E42" s="1">
        <v>6</v>
      </c>
      <c r="F42" s="1" t="s">
        <v>149</v>
      </c>
      <c r="G42" s="2">
        <v>60.649266666666705</v>
      </c>
      <c r="H42" s="6">
        <f>1+_xlfn.COUNTIFS(A:A,A42,O:O,"&lt;"&amp;O42)</f>
        <v>2</v>
      </c>
      <c r="I42" s="2">
        <f>_xlfn.AVERAGEIF(A:A,A42,G:G)</f>
        <v>51.61444999999998</v>
      </c>
      <c r="J42" s="2">
        <f t="shared" si="0"/>
        <v>9.034816666666728</v>
      </c>
      <c r="K42" s="2">
        <f t="shared" si="1"/>
        <v>99.03481666666673</v>
      </c>
      <c r="L42" s="2">
        <f t="shared" si="2"/>
        <v>380.72944318652134</v>
      </c>
      <c r="M42" s="2">
        <f>SUMIF(A:A,A42,L:L)</f>
        <v>1672.7653324906353</v>
      </c>
      <c r="N42" s="3">
        <f t="shared" si="3"/>
        <v>0.22760481448981296</v>
      </c>
      <c r="O42" s="7">
        <f t="shared" si="4"/>
        <v>4.393580172025568</v>
      </c>
      <c r="P42" s="3">
        <f t="shared" si="5"/>
        <v>0.22760481448981296</v>
      </c>
      <c r="Q42" s="3">
        <f>IF(ISNUMBER(P42),SUMIF(A:A,A42,P:P),"")</f>
        <v>0.9538826675072513</v>
      </c>
      <c r="R42" s="3">
        <f t="shared" si="6"/>
        <v>0.23860881662165515</v>
      </c>
      <c r="S42" s="8">
        <f t="shared" si="7"/>
        <v>4.190959974398717</v>
      </c>
    </row>
    <row r="43" spans="1:19" ht="15">
      <c r="A43" s="1">
        <v>16</v>
      </c>
      <c r="B43" s="5">
        <v>0.5659722222222222</v>
      </c>
      <c r="C43" s="1" t="s">
        <v>137</v>
      </c>
      <c r="D43" s="1">
        <v>2</v>
      </c>
      <c r="E43" s="1">
        <v>4</v>
      </c>
      <c r="F43" s="1" t="s">
        <v>147</v>
      </c>
      <c r="G43" s="2">
        <v>59.4466666666666</v>
      </c>
      <c r="H43" s="6">
        <f>1+_xlfn.COUNTIFS(A:A,A43,O:O,"&lt;"&amp;O43)</f>
        <v>3</v>
      </c>
      <c r="I43" s="2">
        <f>_xlfn.AVERAGEIF(A:A,A43,G:G)</f>
        <v>51.61444999999998</v>
      </c>
      <c r="J43" s="2">
        <f t="shared" si="0"/>
        <v>7.832216666666625</v>
      </c>
      <c r="K43" s="2">
        <f t="shared" si="1"/>
        <v>97.83221666666662</v>
      </c>
      <c r="L43" s="2">
        <f t="shared" si="2"/>
        <v>354.22524638118045</v>
      </c>
      <c r="M43" s="2">
        <f>SUMIF(A:A,A43,L:L)</f>
        <v>1672.7653324906353</v>
      </c>
      <c r="N43" s="3">
        <f t="shared" si="3"/>
        <v>0.2117602747384553</v>
      </c>
      <c r="O43" s="7">
        <f t="shared" si="4"/>
        <v>4.72232103606353</v>
      </c>
      <c r="P43" s="3">
        <f t="shared" si="5"/>
        <v>0.2117602747384553</v>
      </c>
      <c r="Q43" s="3">
        <f>IF(ISNUMBER(P43),SUMIF(A:A,A43,P:P),"")</f>
        <v>0.9538826675072513</v>
      </c>
      <c r="R43" s="3">
        <f t="shared" si="6"/>
        <v>0.22199824145231734</v>
      </c>
      <c r="S43" s="8">
        <f t="shared" si="7"/>
        <v>4.504540186705887</v>
      </c>
    </row>
    <row r="44" spans="1:19" ht="15">
      <c r="A44" s="1">
        <v>16</v>
      </c>
      <c r="B44" s="5">
        <v>0.5659722222222222</v>
      </c>
      <c r="C44" s="1" t="s">
        <v>137</v>
      </c>
      <c r="D44" s="1">
        <v>2</v>
      </c>
      <c r="E44" s="1">
        <v>7</v>
      </c>
      <c r="F44" s="1" t="s">
        <v>150</v>
      </c>
      <c r="G44" s="2">
        <v>52.9211666666667</v>
      </c>
      <c r="H44" s="6">
        <f>1+_xlfn.COUNTIFS(A:A,A44,O:O,"&lt;"&amp;O44)</f>
        <v>4</v>
      </c>
      <c r="I44" s="2">
        <f>_xlfn.AVERAGEIF(A:A,A44,G:G)</f>
        <v>51.61444999999998</v>
      </c>
      <c r="J44" s="2">
        <f t="shared" si="0"/>
        <v>1.3067166666667234</v>
      </c>
      <c r="K44" s="2">
        <f t="shared" si="1"/>
        <v>91.30671666666672</v>
      </c>
      <c r="L44" s="2">
        <f t="shared" si="2"/>
        <v>239.46397787342872</v>
      </c>
      <c r="M44" s="2">
        <f>SUMIF(A:A,A44,L:L)</f>
        <v>1672.7653324906353</v>
      </c>
      <c r="N44" s="3">
        <f t="shared" si="3"/>
        <v>0.1431545556464175</v>
      </c>
      <c r="O44" s="7">
        <f t="shared" si="4"/>
        <v>6.985457050140517</v>
      </c>
      <c r="P44" s="3">
        <f t="shared" si="5"/>
        <v>0.1431545556464175</v>
      </c>
      <c r="Q44" s="3">
        <f>IF(ISNUMBER(P44),SUMIF(A:A,A44,P:P),"")</f>
        <v>0.9538826675072513</v>
      </c>
      <c r="R44" s="3">
        <f t="shared" si="6"/>
        <v>0.15007564402078755</v>
      </c>
      <c r="S44" s="8">
        <f t="shared" si="7"/>
        <v>6.663306404745371</v>
      </c>
    </row>
    <row r="45" spans="1:19" ht="15">
      <c r="A45" s="1">
        <v>16</v>
      </c>
      <c r="B45" s="5">
        <v>0.5659722222222222</v>
      </c>
      <c r="C45" s="1" t="s">
        <v>137</v>
      </c>
      <c r="D45" s="1">
        <v>2</v>
      </c>
      <c r="E45" s="1">
        <v>2</v>
      </c>
      <c r="F45" s="1" t="s">
        <v>146</v>
      </c>
      <c r="G45" s="2">
        <v>36.3899666666667</v>
      </c>
      <c r="H45" s="6">
        <f>1+_xlfn.COUNTIFS(A:A,A45,O:O,"&lt;"&amp;O45)</f>
        <v>5</v>
      </c>
      <c r="I45" s="2">
        <f>_xlfn.AVERAGEIF(A:A,A45,G:G)</f>
        <v>51.61444999999998</v>
      </c>
      <c r="J45" s="2">
        <f t="shared" si="0"/>
        <v>-15.224483333333275</v>
      </c>
      <c r="K45" s="2">
        <f t="shared" si="1"/>
        <v>74.77551666666673</v>
      </c>
      <c r="L45" s="2">
        <f t="shared" si="2"/>
        <v>88.8128192053708</v>
      </c>
      <c r="M45" s="2">
        <f>SUMIF(A:A,A45,L:L)</f>
        <v>1672.7653324906353</v>
      </c>
      <c r="N45" s="3">
        <f t="shared" si="3"/>
        <v>0.053093412136378075</v>
      </c>
      <c r="O45" s="7">
        <f t="shared" si="4"/>
        <v>18.83472844863231</v>
      </c>
      <c r="P45" s="3">
        <f t="shared" si="5"/>
        <v>0.053093412136378075</v>
      </c>
      <c r="Q45" s="3">
        <f>IF(ISNUMBER(P45),SUMIF(A:A,A45,P:P),"")</f>
        <v>0.9538826675072513</v>
      </c>
      <c r="R45" s="3">
        <f t="shared" si="6"/>
        <v>0.05566031750542785</v>
      </c>
      <c r="S45" s="8">
        <f t="shared" si="7"/>
        <v>17.966121014356098</v>
      </c>
    </row>
    <row r="46" spans="1:19" ht="15">
      <c r="A46" s="1">
        <v>16</v>
      </c>
      <c r="B46" s="5">
        <v>0.5659722222222222</v>
      </c>
      <c r="C46" s="1" t="s">
        <v>137</v>
      </c>
      <c r="D46" s="1">
        <v>2</v>
      </c>
      <c r="E46" s="1">
        <v>10</v>
      </c>
      <c r="F46" s="1" t="s">
        <v>151</v>
      </c>
      <c r="G46" s="2">
        <v>34.0422333333333</v>
      </c>
      <c r="H46" s="6">
        <f>1+_xlfn.COUNTIFS(A:A,A46,O:O,"&lt;"&amp;O46)</f>
        <v>6</v>
      </c>
      <c r="I46" s="2">
        <f>_xlfn.AVERAGEIF(A:A,A46,G:G)</f>
        <v>51.61444999999998</v>
      </c>
      <c r="J46" s="2">
        <f t="shared" si="0"/>
        <v>-17.572216666666677</v>
      </c>
      <c r="K46" s="2">
        <f t="shared" si="1"/>
        <v>72.42778333333332</v>
      </c>
      <c r="L46" s="2">
        <f t="shared" si="2"/>
        <v>77.14347502081382</v>
      </c>
      <c r="M46" s="2">
        <f>SUMIF(A:A,A46,L:L)</f>
        <v>1672.7653324906353</v>
      </c>
      <c r="N46" s="3">
        <f t="shared" si="3"/>
        <v>0.046117332492748624</v>
      </c>
      <c r="O46" s="7">
        <f t="shared" si="4"/>
        <v>21.683821373606932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39</v>
      </c>
      <c r="B47" s="5">
        <v>0.5743055555555555</v>
      </c>
      <c r="C47" s="1" t="s">
        <v>387</v>
      </c>
      <c r="D47" s="1">
        <v>2</v>
      </c>
      <c r="E47" s="1">
        <v>3</v>
      </c>
      <c r="F47" s="1" t="s">
        <v>390</v>
      </c>
      <c r="G47" s="2">
        <v>73.7175333333333</v>
      </c>
      <c r="H47" s="6">
        <f>1+_xlfn.COUNTIFS(A:A,A47,O:O,"&lt;"&amp;O47)</f>
        <v>1</v>
      </c>
      <c r="I47" s="2">
        <f>_xlfn.AVERAGEIF(A:A,A47,G:G)</f>
        <v>50.272161111111096</v>
      </c>
      <c r="J47" s="2">
        <f t="shared" si="0"/>
        <v>23.445372222222197</v>
      </c>
      <c r="K47" s="2">
        <f t="shared" si="1"/>
        <v>113.4453722222222</v>
      </c>
      <c r="L47" s="2">
        <f t="shared" si="2"/>
        <v>903.9032527161858</v>
      </c>
      <c r="M47" s="2">
        <f>SUMIF(A:A,A47,L:L)</f>
        <v>3950.987534602136</v>
      </c>
      <c r="N47" s="3">
        <f t="shared" si="3"/>
        <v>0.22877906973887954</v>
      </c>
      <c r="O47" s="7">
        <f t="shared" si="4"/>
        <v>4.37102922545041</v>
      </c>
      <c r="P47" s="3">
        <f t="shared" si="5"/>
        <v>0.22877906973887954</v>
      </c>
      <c r="Q47" s="3">
        <f>IF(ISNUMBER(P47),SUMIF(A:A,A47,P:P),"")</f>
        <v>0.8239912736374295</v>
      </c>
      <c r="R47" s="3">
        <f t="shared" si="6"/>
        <v>0.2776474424649627</v>
      </c>
      <c r="S47" s="8">
        <f t="shared" si="7"/>
        <v>3.6016899385853103</v>
      </c>
    </row>
    <row r="48" spans="1:19" ht="15">
      <c r="A48" s="1">
        <v>39</v>
      </c>
      <c r="B48" s="5">
        <v>0.5743055555555555</v>
      </c>
      <c r="C48" s="1" t="s">
        <v>387</v>
      </c>
      <c r="D48" s="1">
        <v>2</v>
      </c>
      <c r="E48" s="1">
        <v>2</v>
      </c>
      <c r="F48" s="1" t="s">
        <v>389</v>
      </c>
      <c r="G48" s="2">
        <v>67.5554666666667</v>
      </c>
      <c r="H48" s="6">
        <f>1+_xlfn.COUNTIFS(A:A,A48,O:O,"&lt;"&amp;O48)</f>
        <v>2</v>
      </c>
      <c r="I48" s="2">
        <f>_xlfn.AVERAGEIF(A:A,A48,G:G)</f>
        <v>50.272161111111096</v>
      </c>
      <c r="J48" s="2">
        <f t="shared" si="0"/>
        <v>17.283305555555607</v>
      </c>
      <c r="K48" s="2">
        <f t="shared" si="1"/>
        <v>107.28330555555561</v>
      </c>
      <c r="L48" s="2">
        <f t="shared" si="2"/>
        <v>624.5293545428132</v>
      </c>
      <c r="M48" s="2">
        <f>SUMIF(A:A,A48,L:L)</f>
        <v>3950.987534602136</v>
      </c>
      <c r="N48" s="3">
        <f t="shared" si="3"/>
        <v>0.15806917867325118</v>
      </c>
      <c r="O48" s="7">
        <f t="shared" si="4"/>
        <v>6.3263439994657364</v>
      </c>
      <c r="P48" s="3">
        <f t="shared" si="5"/>
        <v>0.15806917867325118</v>
      </c>
      <c r="Q48" s="3">
        <f>IF(ISNUMBER(P48),SUMIF(A:A,A48,P:P),"")</f>
        <v>0.8239912736374295</v>
      </c>
      <c r="R48" s="3">
        <f t="shared" si="6"/>
        <v>0.19183355908063218</v>
      </c>
      <c r="S48" s="8">
        <f t="shared" si="7"/>
        <v>5.212852249588281</v>
      </c>
    </row>
    <row r="49" spans="1:19" ht="15">
      <c r="A49" s="1">
        <v>39</v>
      </c>
      <c r="B49" s="5">
        <v>0.5743055555555555</v>
      </c>
      <c r="C49" s="1" t="s">
        <v>387</v>
      </c>
      <c r="D49" s="1">
        <v>2</v>
      </c>
      <c r="E49" s="1">
        <v>7</v>
      </c>
      <c r="F49" s="1" t="s">
        <v>394</v>
      </c>
      <c r="G49" s="2">
        <v>67.1474333333333</v>
      </c>
      <c r="H49" s="6">
        <f>1+_xlfn.COUNTIFS(A:A,A49,O:O,"&lt;"&amp;O49)</f>
        <v>3</v>
      </c>
      <c r="I49" s="2">
        <f>_xlfn.AVERAGEIF(A:A,A49,G:G)</f>
        <v>50.272161111111096</v>
      </c>
      <c r="J49" s="2">
        <f t="shared" si="0"/>
        <v>16.8752722222222</v>
      </c>
      <c r="K49" s="2">
        <f t="shared" si="1"/>
        <v>106.87527222222221</v>
      </c>
      <c r="L49" s="2">
        <f t="shared" si="2"/>
        <v>609.4252703807197</v>
      </c>
      <c r="M49" s="2">
        <f>SUMIF(A:A,A49,L:L)</f>
        <v>3950.987534602136</v>
      </c>
      <c r="N49" s="3">
        <f t="shared" si="3"/>
        <v>0.15424631564728253</v>
      </c>
      <c r="O49" s="7">
        <f t="shared" si="4"/>
        <v>6.483137025371262</v>
      </c>
      <c r="P49" s="3">
        <f t="shared" si="5"/>
        <v>0.15424631564728253</v>
      </c>
      <c r="Q49" s="3">
        <f>IF(ISNUMBER(P49),SUMIF(A:A,A49,P:P),"")</f>
        <v>0.8239912736374295</v>
      </c>
      <c r="R49" s="3">
        <f t="shared" si="6"/>
        <v>0.18719411307158285</v>
      </c>
      <c r="S49" s="8">
        <f t="shared" si="7"/>
        <v>5.342048334701642</v>
      </c>
    </row>
    <row r="50" spans="1:19" ht="15">
      <c r="A50" s="1">
        <v>39</v>
      </c>
      <c r="B50" s="5">
        <v>0.5743055555555555</v>
      </c>
      <c r="C50" s="1" t="s">
        <v>387</v>
      </c>
      <c r="D50" s="1">
        <v>2</v>
      </c>
      <c r="E50" s="1">
        <v>5</v>
      </c>
      <c r="F50" s="1" t="s">
        <v>392</v>
      </c>
      <c r="G50" s="2">
        <v>64.2948</v>
      </c>
      <c r="H50" s="6">
        <f>1+_xlfn.COUNTIFS(A:A,A50,O:O,"&lt;"&amp;O50)</f>
        <v>4</v>
      </c>
      <c r="I50" s="2">
        <f>_xlfn.AVERAGEIF(A:A,A50,G:G)</f>
        <v>50.272161111111096</v>
      </c>
      <c r="J50" s="2">
        <f t="shared" si="0"/>
        <v>14.022638888888899</v>
      </c>
      <c r="K50" s="2">
        <f t="shared" si="1"/>
        <v>104.0226388888889</v>
      </c>
      <c r="L50" s="2">
        <f t="shared" si="2"/>
        <v>513.5556170976062</v>
      </c>
      <c r="M50" s="2">
        <f>SUMIF(A:A,A50,L:L)</f>
        <v>3950.987534602136</v>
      </c>
      <c r="N50" s="3">
        <f t="shared" si="3"/>
        <v>0.12998158374329602</v>
      </c>
      <c r="O50" s="7">
        <f t="shared" si="4"/>
        <v>7.69339756603463</v>
      </c>
      <c r="P50" s="3">
        <f t="shared" si="5"/>
        <v>0.12998158374329602</v>
      </c>
      <c r="Q50" s="3">
        <f>IF(ISNUMBER(P50),SUMIF(A:A,A50,P:P),"")</f>
        <v>0.8239912736374295</v>
      </c>
      <c r="R50" s="3">
        <f t="shared" si="6"/>
        <v>0.157746311037379</v>
      </c>
      <c r="S50" s="8">
        <f t="shared" si="7"/>
        <v>6.339292459035975</v>
      </c>
    </row>
    <row r="51" spans="1:19" ht="15">
      <c r="A51" s="1">
        <v>39</v>
      </c>
      <c r="B51" s="5">
        <v>0.5743055555555555</v>
      </c>
      <c r="C51" s="1" t="s">
        <v>387</v>
      </c>
      <c r="D51" s="1">
        <v>2</v>
      </c>
      <c r="E51" s="1">
        <v>6</v>
      </c>
      <c r="F51" s="1" t="s">
        <v>393</v>
      </c>
      <c r="G51" s="2">
        <v>60.507033333333304</v>
      </c>
      <c r="H51" s="6">
        <f>1+_xlfn.COUNTIFS(A:A,A51,O:O,"&lt;"&amp;O51)</f>
        <v>5</v>
      </c>
      <c r="I51" s="2">
        <f>_xlfn.AVERAGEIF(A:A,A51,G:G)</f>
        <v>50.272161111111096</v>
      </c>
      <c r="J51" s="2">
        <f t="shared" si="0"/>
        <v>10.234872222222208</v>
      </c>
      <c r="K51" s="2">
        <f t="shared" si="1"/>
        <v>100.23487222222221</v>
      </c>
      <c r="L51" s="2">
        <f t="shared" si="2"/>
        <v>409.15429460820894</v>
      </c>
      <c r="M51" s="2">
        <f>SUMIF(A:A,A51,L:L)</f>
        <v>3950.987534602136</v>
      </c>
      <c r="N51" s="3">
        <f t="shared" si="3"/>
        <v>0.10355747544756826</v>
      </c>
      <c r="O51" s="7">
        <f t="shared" si="4"/>
        <v>9.656473332109238</v>
      </c>
      <c r="P51" s="3">
        <f t="shared" si="5"/>
        <v>0.10355747544756826</v>
      </c>
      <c r="Q51" s="3">
        <f>IF(ISNUMBER(P51),SUMIF(A:A,A51,P:P),"")</f>
        <v>0.8239912736374295</v>
      </c>
      <c r="R51" s="3">
        <f t="shared" si="6"/>
        <v>0.1256778788328957</v>
      </c>
      <c r="S51" s="8">
        <f t="shared" si="7"/>
        <v>7.956849759770563</v>
      </c>
    </row>
    <row r="52" spans="1:19" ht="15">
      <c r="A52" s="1">
        <v>39</v>
      </c>
      <c r="B52" s="5">
        <v>0.5743055555555555</v>
      </c>
      <c r="C52" s="1" t="s">
        <v>387</v>
      </c>
      <c r="D52" s="1">
        <v>2</v>
      </c>
      <c r="E52" s="1">
        <v>1</v>
      </c>
      <c r="F52" s="1" t="s">
        <v>388</v>
      </c>
      <c r="G52" s="2">
        <v>26.815499999999997</v>
      </c>
      <c r="H52" s="6">
        <f>1+_xlfn.COUNTIFS(A:A,A52,O:O,"&lt;"&amp;O52)</f>
        <v>11</v>
      </c>
      <c r="I52" s="2">
        <f>_xlfn.AVERAGEIF(A:A,A52,G:G)</f>
        <v>50.272161111111096</v>
      </c>
      <c r="J52" s="2">
        <f aca="true" t="shared" si="8" ref="J52:J102">G52-I52</f>
        <v>-23.4566611111111</v>
      </c>
      <c r="K52" s="2">
        <f aca="true" t="shared" si="9" ref="K52:K102">90+J52</f>
        <v>66.5433388888889</v>
      </c>
      <c r="L52" s="2">
        <f aca="true" t="shared" si="10" ref="L52:L102">EXP(0.06*K52)</f>
        <v>54.195633004853065</v>
      </c>
      <c r="M52" s="2">
        <f>SUMIF(A:A,A52,L:L)</f>
        <v>3950.987534602136</v>
      </c>
      <c r="N52" s="3">
        <f aca="true" t="shared" si="11" ref="N52:N102">L52/M52</f>
        <v>0.013716984052775697</v>
      </c>
      <c r="O52" s="7">
        <f aca="true" t="shared" si="12" ref="O52:O102">1/N52</f>
        <v>72.90232285410038</v>
      </c>
      <c r="P52" s="3">
        <f aca="true" t="shared" si="13" ref="P52:P102">IF(O52&gt;21,"",N52)</f>
      </c>
      <c r="Q52" s="3">
        <f>IF(ISNUMBER(P52),SUMIF(A:A,A52,P:P),"")</f>
      </c>
      <c r="R52" s="3">
        <f aca="true" t="shared" si="14" ref="R52:R102">_xlfn.IFERROR(P52*(1/Q52),"")</f>
      </c>
      <c r="S52" s="8">
        <f aca="true" t="shared" si="15" ref="S52:S102">_xlfn.IFERROR(1/R52,"")</f>
      </c>
    </row>
    <row r="53" spans="1:19" ht="15">
      <c r="A53" s="1">
        <v>39</v>
      </c>
      <c r="B53" s="5">
        <v>0.5743055555555555</v>
      </c>
      <c r="C53" s="1" t="s">
        <v>387</v>
      </c>
      <c r="D53" s="1">
        <v>2</v>
      </c>
      <c r="E53" s="1">
        <v>4</v>
      </c>
      <c r="F53" s="1" t="s">
        <v>391</v>
      </c>
      <c r="G53" s="2">
        <v>48.156466666666695</v>
      </c>
      <c r="H53" s="6">
        <f>1+_xlfn.COUNTIFS(A:A,A53,O:O,"&lt;"&amp;O53)</f>
        <v>6</v>
      </c>
      <c r="I53" s="2">
        <f>_xlfn.AVERAGEIF(A:A,A53,G:G)</f>
        <v>50.272161111111096</v>
      </c>
      <c r="J53" s="2">
        <f t="shared" si="8"/>
        <v>-2.115694444444401</v>
      </c>
      <c r="K53" s="2">
        <f t="shared" si="9"/>
        <v>87.8843055555556</v>
      </c>
      <c r="L53" s="2">
        <f t="shared" si="10"/>
        <v>195.01146141688764</v>
      </c>
      <c r="M53" s="2">
        <f>SUMIF(A:A,A53,L:L)</f>
        <v>3950.987534602136</v>
      </c>
      <c r="N53" s="3">
        <f t="shared" si="11"/>
        <v>0.04935765038715195</v>
      </c>
      <c r="O53" s="7">
        <f t="shared" si="12"/>
        <v>20.260283707919474</v>
      </c>
      <c r="P53" s="3">
        <f t="shared" si="13"/>
        <v>0.04935765038715195</v>
      </c>
      <c r="Q53" s="3">
        <f>IF(ISNUMBER(P53),SUMIF(A:A,A53,P:P),"")</f>
        <v>0.8239912736374295</v>
      </c>
      <c r="R53" s="3">
        <f t="shared" si="14"/>
        <v>0.0599006955125476</v>
      </c>
      <c r="S53" s="8">
        <f t="shared" si="15"/>
        <v>16.69429697674423</v>
      </c>
    </row>
    <row r="54" spans="1:19" ht="15">
      <c r="A54" s="1">
        <v>39</v>
      </c>
      <c r="B54" s="5">
        <v>0.5743055555555555</v>
      </c>
      <c r="C54" s="1" t="s">
        <v>387</v>
      </c>
      <c r="D54" s="1">
        <v>2</v>
      </c>
      <c r="E54" s="1">
        <v>10</v>
      </c>
      <c r="F54" s="1" t="s">
        <v>395</v>
      </c>
      <c r="G54" s="2">
        <v>46.572599999999994</v>
      </c>
      <c r="H54" s="6">
        <f>1+_xlfn.COUNTIFS(A:A,A54,O:O,"&lt;"&amp;O54)</f>
        <v>7</v>
      </c>
      <c r="I54" s="2">
        <f>_xlfn.AVERAGEIF(A:A,A54,G:G)</f>
        <v>50.272161111111096</v>
      </c>
      <c r="J54" s="2">
        <f t="shared" si="8"/>
        <v>-3.6995611111111018</v>
      </c>
      <c r="K54" s="2">
        <f t="shared" si="9"/>
        <v>86.30043888888889</v>
      </c>
      <c r="L54" s="2">
        <f t="shared" si="10"/>
        <v>177.33247019377157</v>
      </c>
      <c r="M54" s="2">
        <f>SUMIF(A:A,A54,L:L)</f>
        <v>3950.987534602136</v>
      </c>
      <c r="N54" s="3">
        <f t="shared" si="11"/>
        <v>0.04488307508963805</v>
      </c>
      <c r="O54" s="7">
        <f t="shared" si="12"/>
        <v>22.280113339000373</v>
      </c>
      <c r="P54" s="3">
        <f t="shared" si="13"/>
      </c>
      <c r="Q54" s="3">
        <f>IF(ISNUMBER(P54),SUMIF(A:A,A54,P:P),"")</f>
      </c>
      <c r="R54" s="3">
        <f t="shared" si="14"/>
      </c>
      <c r="S54" s="8">
        <f t="shared" si="15"/>
      </c>
    </row>
    <row r="55" spans="1:19" ht="15">
      <c r="A55" s="1">
        <v>39</v>
      </c>
      <c r="B55" s="5">
        <v>0.5743055555555555</v>
      </c>
      <c r="C55" s="1" t="s">
        <v>387</v>
      </c>
      <c r="D55" s="1">
        <v>2</v>
      </c>
      <c r="E55" s="1">
        <v>11</v>
      </c>
      <c r="F55" s="1" t="s">
        <v>396</v>
      </c>
      <c r="G55" s="2">
        <v>45.0543666666667</v>
      </c>
      <c r="H55" s="6">
        <f>1+_xlfn.COUNTIFS(A:A,A55,O:O,"&lt;"&amp;O55)</f>
        <v>8</v>
      </c>
      <c r="I55" s="2">
        <f>_xlfn.AVERAGEIF(A:A,A55,G:G)</f>
        <v>50.272161111111096</v>
      </c>
      <c r="J55" s="2">
        <f t="shared" si="8"/>
        <v>-5.217794444444394</v>
      </c>
      <c r="K55" s="2">
        <f t="shared" si="9"/>
        <v>84.7822055555556</v>
      </c>
      <c r="L55" s="2">
        <f t="shared" si="10"/>
        <v>161.89246739723137</v>
      </c>
      <c r="M55" s="2">
        <f>SUMIF(A:A,A55,L:L)</f>
        <v>3950.987534602136</v>
      </c>
      <c r="N55" s="3">
        <f t="shared" si="11"/>
        <v>0.040975190627508255</v>
      </c>
      <c r="O55" s="7">
        <f t="shared" si="12"/>
        <v>24.40501153711926</v>
      </c>
      <c r="P55" s="3">
        <f t="shared" si="13"/>
      </c>
      <c r="Q55" s="3">
        <f>IF(ISNUMBER(P55),SUMIF(A:A,A55,P:P),"")</f>
      </c>
      <c r="R55" s="3">
        <f t="shared" si="14"/>
      </c>
      <c r="S55" s="8">
        <f t="shared" si="15"/>
      </c>
    </row>
    <row r="56" spans="1:19" ht="15">
      <c r="A56" s="1">
        <v>39</v>
      </c>
      <c r="B56" s="5">
        <v>0.5743055555555555</v>
      </c>
      <c r="C56" s="1" t="s">
        <v>387</v>
      </c>
      <c r="D56" s="1">
        <v>2</v>
      </c>
      <c r="E56" s="1">
        <v>13</v>
      </c>
      <c r="F56" s="1" t="s">
        <v>397</v>
      </c>
      <c r="G56" s="2">
        <v>41.8766333333333</v>
      </c>
      <c r="H56" s="6">
        <f>1+_xlfn.COUNTIFS(A:A,A56,O:O,"&lt;"&amp;O56)</f>
        <v>9</v>
      </c>
      <c r="I56" s="2">
        <f>_xlfn.AVERAGEIF(A:A,A56,G:G)</f>
        <v>50.272161111111096</v>
      </c>
      <c r="J56" s="2">
        <f t="shared" si="8"/>
        <v>-8.395527777777794</v>
      </c>
      <c r="K56" s="2">
        <f t="shared" si="9"/>
        <v>81.6044722222222</v>
      </c>
      <c r="L56" s="2">
        <f t="shared" si="10"/>
        <v>133.78958884359943</v>
      </c>
      <c r="M56" s="2">
        <f>SUMIF(A:A,A56,L:L)</f>
        <v>3950.987534602136</v>
      </c>
      <c r="N56" s="3">
        <f t="shared" si="11"/>
        <v>0.033862316110058806</v>
      </c>
      <c r="O56" s="7">
        <f t="shared" si="12"/>
        <v>29.531352691582423</v>
      </c>
      <c r="P56" s="3">
        <f t="shared" si="13"/>
      </c>
      <c r="Q56" s="3">
        <f>IF(ISNUMBER(P56),SUMIF(A:A,A56,P:P),"")</f>
      </c>
      <c r="R56" s="3">
        <f t="shared" si="14"/>
      </c>
      <c r="S56" s="8">
        <f t="shared" si="15"/>
      </c>
    </row>
    <row r="57" spans="1:19" ht="15">
      <c r="A57" s="1">
        <v>39</v>
      </c>
      <c r="B57" s="5">
        <v>0.5743055555555555</v>
      </c>
      <c r="C57" s="1" t="s">
        <v>387</v>
      </c>
      <c r="D57" s="1">
        <v>2</v>
      </c>
      <c r="E57" s="1">
        <v>15</v>
      </c>
      <c r="F57" s="1" t="s">
        <v>398</v>
      </c>
      <c r="G57" s="2">
        <v>19.851333333333297</v>
      </c>
      <c r="H57" s="6">
        <f>1+_xlfn.COUNTIFS(A:A,A57,O:O,"&lt;"&amp;O57)</f>
        <v>12</v>
      </c>
      <c r="I57" s="2">
        <f>_xlfn.AVERAGEIF(A:A,A57,G:G)</f>
        <v>50.272161111111096</v>
      </c>
      <c r="J57" s="2">
        <f t="shared" si="8"/>
        <v>-30.4208277777778</v>
      </c>
      <c r="K57" s="2">
        <f t="shared" si="9"/>
        <v>59.5791722222222</v>
      </c>
      <c r="L57" s="2">
        <f t="shared" si="10"/>
        <v>35.6857101710506</v>
      </c>
      <c r="M57" s="2">
        <f>SUMIF(A:A,A57,L:L)</f>
        <v>3950.987534602136</v>
      </c>
      <c r="N57" s="3">
        <f t="shared" si="11"/>
        <v>0.009032098901482398</v>
      </c>
      <c r="O57" s="7">
        <f t="shared" si="12"/>
        <v>110.71623671391313</v>
      </c>
      <c r="P57" s="3">
        <f t="shared" si="13"/>
      </c>
      <c r="Q57" s="3">
        <f>IF(ISNUMBER(P57),SUMIF(A:A,A57,P:P),"")</f>
      </c>
      <c r="R57" s="3">
        <f t="shared" si="14"/>
      </c>
      <c r="S57" s="8">
        <f t="shared" si="15"/>
      </c>
    </row>
    <row r="58" spans="1:19" ht="15">
      <c r="A58" s="1">
        <v>39</v>
      </c>
      <c r="B58" s="5">
        <v>0.5743055555555555</v>
      </c>
      <c r="C58" s="1" t="s">
        <v>387</v>
      </c>
      <c r="D58" s="1">
        <v>2</v>
      </c>
      <c r="E58" s="1">
        <v>16</v>
      </c>
      <c r="F58" s="1" t="s">
        <v>399</v>
      </c>
      <c r="G58" s="2">
        <v>41.7167666666667</v>
      </c>
      <c r="H58" s="6">
        <f>1+_xlfn.COUNTIFS(A:A,A58,O:O,"&lt;"&amp;O58)</f>
        <v>10</v>
      </c>
      <c r="I58" s="2">
        <f>_xlfn.AVERAGEIF(A:A,A58,G:G)</f>
        <v>50.272161111111096</v>
      </c>
      <c r="J58" s="2">
        <f t="shared" si="8"/>
        <v>-8.555394444444396</v>
      </c>
      <c r="K58" s="2">
        <f t="shared" si="9"/>
        <v>81.4446055555556</v>
      </c>
      <c r="L58" s="2">
        <f t="shared" si="10"/>
        <v>132.51241422920776</v>
      </c>
      <c r="M58" s="2">
        <f>SUMIF(A:A,A58,L:L)</f>
        <v>3950.987534602136</v>
      </c>
      <c r="N58" s="3">
        <f t="shared" si="11"/>
        <v>0.03353906158110715</v>
      </c>
      <c r="O58" s="7">
        <f t="shared" si="12"/>
        <v>29.81598031840309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55</v>
      </c>
      <c r="B59" s="5">
        <v>0.576388888888889</v>
      </c>
      <c r="C59" s="1" t="s">
        <v>561</v>
      </c>
      <c r="D59" s="1">
        <v>3</v>
      </c>
      <c r="E59" s="1">
        <v>1</v>
      </c>
      <c r="F59" s="1" t="s">
        <v>562</v>
      </c>
      <c r="G59" s="2">
        <v>79.14603333333339</v>
      </c>
      <c r="H59" s="6">
        <f>1+_xlfn.COUNTIFS(A:A,A59,O:O,"&lt;"&amp;O59)</f>
        <v>1</v>
      </c>
      <c r="I59" s="2">
        <f>_xlfn.AVERAGEIF(A:A,A59,G:G)</f>
        <v>54.49712857142857</v>
      </c>
      <c r="J59" s="2">
        <f t="shared" si="8"/>
        <v>24.648904761904824</v>
      </c>
      <c r="K59" s="2">
        <f t="shared" si="9"/>
        <v>114.64890476190482</v>
      </c>
      <c r="L59" s="2">
        <f t="shared" si="10"/>
        <v>971.5903701181442</v>
      </c>
      <c r="M59" s="2">
        <f>SUMIF(A:A,A59,L:L)</f>
        <v>2170.4097114085134</v>
      </c>
      <c r="N59" s="3">
        <f t="shared" si="11"/>
        <v>0.4476529776894607</v>
      </c>
      <c r="O59" s="7">
        <f t="shared" si="12"/>
        <v>2.233873222873333</v>
      </c>
      <c r="P59" s="3">
        <f t="shared" si="13"/>
        <v>0.4476529776894607</v>
      </c>
      <c r="Q59" s="3">
        <f>IF(ISNUMBER(P59),SUMIF(A:A,A59,P:P),"")</f>
        <v>0.9702435972035749</v>
      </c>
      <c r="R59" s="3">
        <f t="shared" si="14"/>
        <v>0.4613820477452065</v>
      </c>
      <c r="S59" s="8">
        <f t="shared" si="15"/>
        <v>2.1674011914573663</v>
      </c>
    </row>
    <row r="60" spans="1:19" ht="15">
      <c r="A60" s="1">
        <v>55</v>
      </c>
      <c r="B60" s="5">
        <v>0.576388888888889</v>
      </c>
      <c r="C60" s="1" t="s">
        <v>561</v>
      </c>
      <c r="D60" s="1">
        <v>3</v>
      </c>
      <c r="E60" s="1">
        <v>5</v>
      </c>
      <c r="F60" s="1" t="s">
        <v>566</v>
      </c>
      <c r="G60" s="2">
        <v>63.708600000000004</v>
      </c>
      <c r="H60" s="6">
        <f>1+_xlfn.COUNTIFS(A:A,A60,O:O,"&lt;"&amp;O60)</f>
        <v>2</v>
      </c>
      <c r="I60" s="2">
        <f>_xlfn.AVERAGEIF(A:A,A60,G:G)</f>
        <v>54.49712857142857</v>
      </c>
      <c r="J60" s="2">
        <f t="shared" si="8"/>
        <v>9.211471428571436</v>
      </c>
      <c r="K60" s="2">
        <f t="shared" si="9"/>
        <v>99.21147142857143</v>
      </c>
      <c r="L60" s="2">
        <f t="shared" si="10"/>
        <v>384.7863655934239</v>
      </c>
      <c r="M60" s="2">
        <f>SUMIF(A:A,A60,L:L)</f>
        <v>2170.4097114085134</v>
      </c>
      <c r="N60" s="3">
        <f t="shared" si="11"/>
        <v>0.17728743267726726</v>
      </c>
      <c r="O60" s="7">
        <f t="shared" si="12"/>
        <v>5.640557736658033</v>
      </c>
      <c r="P60" s="3">
        <f t="shared" si="13"/>
        <v>0.17728743267726726</v>
      </c>
      <c r="Q60" s="3">
        <f>IF(ISNUMBER(P60),SUMIF(A:A,A60,P:P),"")</f>
        <v>0.9702435972035749</v>
      </c>
      <c r="R60" s="3">
        <f t="shared" si="14"/>
        <v>0.18272466129974277</v>
      </c>
      <c r="S60" s="8">
        <f t="shared" si="15"/>
        <v>5.472715028649544</v>
      </c>
    </row>
    <row r="61" spans="1:19" ht="15">
      <c r="A61" s="1">
        <v>55</v>
      </c>
      <c r="B61" s="5">
        <v>0.576388888888889</v>
      </c>
      <c r="C61" s="1" t="s">
        <v>561</v>
      </c>
      <c r="D61" s="1">
        <v>3</v>
      </c>
      <c r="E61" s="1">
        <v>8</v>
      </c>
      <c r="F61" s="1" t="s">
        <v>567</v>
      </c>
      <c r="G61" s="2">
        <v>57.456399999999995</v>
      </c>
      <c r="H61" s="6">
        <f>1+_xlfn.COUNTIFS(A:A,A61,O:O,"&lt;"&amp;O61)</f>
        <v>3</v>
      </c>
      <c r="I61" s="2">
        <f>_xlfn.AVERAGEIF(A:A,A61,G:G)</f>
        <v>54.49712857142857</v>
      </c>
      <c r="J61" s="2">
        <f t="shared" si="8"/>
        <v>2.9592714285714266</v>
      </c>
      <c r="K61" s="2">
        <f t="shared" si="9"/>
        <v>92.95927142857143</v>
      </c>
      <c r="L61" s="2">
        <f t="shared" si="10"/>
        <v>264.42463734140586</v>
      </c>
      <c r="M61" s="2">
        <f>SUMIF(A:A,A61,L:L)</f>
        <v>2170.4097114085134</v>
      </c>
      <c r="N61" s="3">
        <f t="shared" si="11"/>
        <v>0.12183166890172285</v>
      </c>
      <c r="O61" s="7">
        <f t="shared" si="12"/>
        <v>8.208046471124543</v>
      </c>
      <c r="P61" s="3">
        <f t="shared" si="13"/>
        <v>0.12183166890172285</v>
      </c>
      <c r="Q61" s="3">
        <f>IF(ISNUMBER(P61),SUMIF(A:A,A61,P:P),"")</f>
        <v>0.9702435972035749</v>
      </c>
      <c r="R61" s="3">
        <f t="shared" si="14"/>
        <v>0.12556812459558064</v>
      </c>
      <c r="S61" s="8">
        <f t="shared" si="15"/>
        <v>7.963804534157986</v>
      </c>
    </row>
    <row r="62" spans="1:19" ht="15">
      <c r="A62" s="1">
        <v>55</v>
      </c>
      <c r="B62" s="5">
        <v>0.576388888888889</v>
      </c>
      <c r="C62" s="1" t="s">
        <v>561</v>
      </c>
      <c r="D62" s="1">
        <v>3</v>
      </c>
      <c r="E62" s="1">
        <v>3</v>
      </c>
      <c r="F62" s="1" t="s">
        <v>564</v>
      </c>
      <c r="G62" s="2">
        <v>51.0756333333333</v>
      </c>
      <c r="H62" s="6">
        <f>1+_xlfn.COUNTIFS(A:A,A62,O:O,"&lt;"&amp;O62)</f>
        <v>4</v>
      </c>
      <c r="I62" s="2">
        <f>_xlfn.AVERAGEIF(A:A,A62,G:G)</f>
        <v>54.49712857142857</v>
      </c>
      <c r="J62" s="2">
        <f t="shared" si="8"/>
        <v>-3.421495238095268</v>
      </c>
      <c r="K62" s="2">
        <f t="shared" si="9"/>
        <v>86.57850476190472</v>
      </c>
      <c r="L62" s="2">
        <f t="shared" si="10"/>
        <v>180.31589513816525</v>
      </c>
      <c r="M62" s="2">
        <f>SUMIF(A:A,A62,L:L)</f>
        <v>2170.4097114085134</v>
      </c>
      <c r="N62" s="3">
        <f t="shared" si="11"/>
        <v>0.0830791966099097</v>
      </c>
      <c r="O62" s="7">
        <f t="shared" si="12"/>
        <v>12.036707633264713</v>
      </c>
      <c r="P62" s="3">
        <f t="shared" si="13"/>
        <v>0.0830791966099097</v>
      </c>
      <c r="Q62" s="3">
        <f>IF(ISNUMBER(P62),SUMIF(A:A,A62,P:P),"")</f>
        <v>0.9702435972035749</v>
      </c>
      <c r="R62" s="3">
        <f t="shared" si="14"/>
        <v>0.0856271526546113</v>
      </c>
      <c r="S62" s="8">
        <f t="shared" si="15"/>
        <v>11.678538512586485</v>
      </c>
    </row>
    <row r="63" spans="1:19" ht="15">
      <c r="A63" s="1">
        <v>55</v>
      </c>
      <c r="B63" s="5">
        <v>0.576388888888889</v>
      </c>
      <c r="C63" s="1" t="s">
        <v>561</v>
      </c>
      <c r="D63" s="1">
        <v>3</v>
      </c>
      <c r="E63" s="1">
        <v>2</v>
      </c>
      <c r="F63" s="1" t="s">
        <v>563</v>
      </c>
      <c r="G63" s="2">
        <v>50.6667</v>
      </c>
      <c r="H63" s="6">
        <f>1+_xlfn.COUNTIFS(A:A,A63,O:O,"&lt;"&amp;O63)</f>
        <v>5</v>
      </c>
      <c r="I63" s="2">
        <f>_xlfn.AVERAGEIF(A:A,A63,G:G)</f>
        <v>54.49712857142857</v>
      </c>
      <c r="J63" s="2">
        <f t="shared" si="8"/>
        <v>-3.8304285714285697</v>
      </c>
      <c r="K63" s="2">
        <f t="shared" si="9"/>
        <v>86.16957142857143</v>
      </c>
      <c r="L63" s="2">
        <f t="shared" si="10"/>
        <v>175.94549959907633</v>
      </c>
      <c r="M63" s="2">
        <f>SUMIF(A:A,A63,L:L)</f>
        <v>2170.4097114085134</v>
      </c>
      <c r="N63" s="3">
        <f t="shared" si="11"/>
        <v>0.08106556963611003</v>
      </c>
      <c r="O63" s="7">
        <f t="shared" si="12"/>
        <v>12.335693247932939</v>
      </c>
      <c r="P63" s="3">
        <f t="shared" si="13"/>
        <v>0.08106556963611003</v>
      </c>
      <c r="Q63" s="3">
        <f>IF(ISNUMBER(P63),SUMIF(A:A,A63,P:P),"")</f>
        <v>0.9702435972035749</v>
      </c>
      <c r="R63" s="3">
        <f t="shared" si="14"/>
        <v>0.08355176975118032</v>
      </c>
      <c r="S63" s="8">
        <f t="shared" si="15"/>
        <v>11.968627390874305</v>
      </c>
    </row>
    <row r="64" spans="1:19" ht="15">
      <c r="A64" s="1">
        <v>55</v>
      </c>
      <c r="B64" s="5">
        <v>0.576388888888889</v>
      </c>
      <c r="C64" s="1" t="s">
        <v>561</v>
      </c>
      <c r="D64" s="1">
        <v>3</v>
      </c>
      <c r="E64" s="1">
        <v>4</v>
      </c>
      <c r="F64" s="1" t="s">
        <v>565</v>
      </c>
      <c r="G64" s="2">
        <v>45.4634</v>
      </c>
      <c r="H64" s="6">
        <f>1+_xlfn.COUNTIFS(A:A,A64,O:O,"&lt;"&amp;O64)</f>
        <v>6</v>
      </c>
      <c r="I64" s="2">
        <f>_xlfn.AVERAGEIF(A:A,A64,G:G)</f>
        <v>54.49712857142857</v>
      </c>
      <c r="J64" s="2">
        <f t="shared" si="8"/>
        <v>-9.033728571428568</v>
      </c>
      <c r="K64" s="2">
        <f t="shared" si="9"/>
        <v>80.96627142857143</v>
      </c>
      <c r="L64" s="2">
        <f t="shared" si="10"/>
        <v>128.76335801235354</v>
      </c>
      <c r="M64" s="2">
        <f>SUMIF(A:A,A64,L:L)</f>
        <v>2170.4097114085134</v>
      </c>
      <c r="N64" s="3">
        <f t="shared" si="11"/>
        <v>0.05932675168910436</v>
      </c>
      <c r="O64" s="7">
        <f t="shared" si="12"/>
        <v>16.855802340913513</v>
      </c>
      <c r="P64" s="3">
        <f t="shared" si="13"/>
        <v>0.05932675168910436</v>
      </c>
      <c r="Q64" s="3">
        <f>IF(ISNUMBER(P64),SUMIF(A:A,A64,P:P),"")</f>
        <v>0.9702435972035749</v>
      </c>
      <c r="R64" s="3">
        <f t="shared" si="14"/>
        <v>0.06114624395367849</v>
      </c>
      <c r="S64" s="8">
        <f t="shared" si="15"/>
        <v>16.354234297000364</v>
      </c>
    </row>
    <row r="65" spans="1:19" ht="15">
      <c r="A65" s="1">
        <v>55</v>
      </c>
      <c r="B65" s="5">
        <v>0.576388888888889</v>
      </c>
      <c r="C65" s="1" t="s">
        <v>561</v>
      </c>
      <c r="D65" s="1">
        <v>3</v>
      </c>
      <c r="E65" s="1">
        <v>9</v>
      </c>
      <c r="F65" s="1" t="s">
        <v>568</v>
      </c>
      <c r="G65" s="2">
        <v>33.9631333333333</v>
      </c>
      <c r="H65" s="6">
        <f>1+_xlfn.COUNTIFS(A:A,A65,O:O,"&lt;"&amp;O65)</f>
        <v>7</v>
      </c>
      <c r="I65" s="2">
        <f>_xlfn.AVERAGEIF(A:A,A65,G:G)</f>
        <v>54.49712857142857</v>
      </c>
      <c r="J65" s="2">
        <f t="shared" si="8"/>
        <v>-20.533995238095265</v>
      </c>
      <c r="K65" s="2">
        <f t="shared" si="9"/>
        <v>69.46600476190474</v>
      </c>
      <c r="L65" s="2">
        <f t="shared" si="10"/>
        <v>64.58358560594492</v>
      </c>
      <c r="M65" s="2">
        <f>SUMIF(A:A,A65,L:L)</f>
        <v>2170.4097114085134</v>
      </c>
      <c r="N65" s="3">
        <f t="shared" si="11"/>
        <v>0.029756402796425302</v>
      </c>
      <c r="O65" s="7">
        <f t="shared" si="12"/>
        <v>33.60621264745522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1</v>
      </c>
      <c r="B66" s="5">
        <v>0.5819444444444445</v>
      </c>
      <c r="C66" s="1" t="s">
        <v>21</v>
      </c>
      <c r="D66" s="1">
        <v>2</v>
      </c>
      <c r="E66" s="1">
        <v>1</v>
      </c>
      <c r="F66" s="1" t="s">
        <v>22</v>
      </c>
      <c r="G66" s="2">
        <v>68.6981000000001</v>
      </c>
      <c r="H66" s="6">
        <f>1+_xlfn.COUNTIFS(A:A,A66,O:O,"&lt;"&amp;O66)</f>
        <v>1</v>
      </c>
      <c r="I66" s="2">
        <f>_xlfn.AVERAGEIF(A:A,A66,G:G)</f>
        <v>49.40054761904762</v>
      </c>
      <c r="J66" s="2">
        <f t="shared" si="8"/>
        <v>19.297552380952474</v>
      </c>
      <c r="K66" s="2">
        <f t="shared" si="9"/>
        <v>109.29755238095248</v>
      </c>
      <c r="L66" s="2">
        <f t="shared" si="10"/>
        <v>704.7570566004762</v>
      </c>
      <c r="M66" s="2">
        <f>SUMIF(A:A,A66,L:L)</f>
        <v>1958.4989488159908</v>
      </c>
      <c r="N66" s="3">
        <f t="shared" si="11"/>
        <v>0.3598455118020546</v>
      </c>
      <c r="O66" s="7">
        <f t="shared" si="12"/>
        <v>2.7789703281059244</v>
      </c>
      <c r="P66" s="3">
        <f t="shared" si="13"/>
        <v>0.3598455118020546</v>
      </c>
      <c r="Q66" s="3">
        <f>IF(ISNUMBER(P66),SUMIF(A:A,A66,P:P),"")</f>
        <v>0.9592327604990337</v>
      </c>
      <c r="R66" s="3">
        <f t="shared" si="14"/>
        <v>0.37513888872482587</v>
      </c>
      <c r="S66" s="8">
        <f t="shared" si="15"/>
        <v>2.6656793791739517</v>
      </c>
    </row>
    <row r="67" spans="1:19" ht="15">
      <c r="A67" s="1">
        <v>1</v>
      </c>
      <c r="B67" s="5">
        <v>0.5819444444444445</v>
      </c>
      <c r="C67" s="1" t="s">
        <v>21</v>
      </c>
      <c r="D67" s="1">
        <v>2</v>
      </c>
      <c r="E67" s="1">
        <v>3</v>
      </c>
      <c r="F67" s="1" t="s">
        <v>24</v>
      </c>
      <c r="G67" s="2">
        <v>57.54240000000001</v>
      </c>
      <c r="H67" s="6">
        <f>1+_xlfn.COUNTIFS(A:A,A67,O:O,"&lt;"&amp;O67)</f>
        <v>2</v>
      </c>
      <c r="I67" s="2">
        <f>_xlfn.AVERAGEIF(A:A,A67,G:G)</f>
        <v>49.40054761904762</v>
      </c>
      <c r="J67" s="2">
        <f t="shared" si="8"/>
        <v>8.141852380952386</v>
      </c>
      <c r="K67" s="2">
        <f t="shared" si="9"/>
        <v>98.14185238095239</v>
      </c>
      <c r="L67" s="2">
        <f t="shared" si="10"/>
        <v>360.867603897213</v>
      </c>
      <c r="M67" s="2">
        <f>SUMIF(A:A,A67,L:L)</f>
        <v>1958.4989488159908</v>
      </c>
      <c r="N67" s="3">
        <f t="shared" si="11"/>
        <v>0.18425723644905465</v>
      </c>
      <c r="O67" s="7">
        <f t="shared" si="12"/>
        <v>5.42719525849662</v>
      </c>
      <c r="P67" s="3">
        <f t="shared" si="13"/>
        <v>0.18425723644905465</v>
      </c>
      <c r="Q67" s="3">
        <f>IF(ISNUMBER(P67),SUMIF(A:A,A67,P:P),"")</f>
        <v>0.9592327604990337</v>
      </c>
      <c r="R67" s="3">
        <f t="shared" si="14"/>
        <v>0.19208813964318333</v>
      </c>
      <c r="S67" s="8">
        <f t="shared" si="15"/>
        <v>5.205943489574981</v>
      </c>
    </row>
    <row r="68" spans="1:19" ht="15">
      <c r="A68" s="1">
        <v>1</v>
      </c>
      <c r="B68" s="5">
        <v>0.5819444444444445</v>
      </c>
      <c r="C68" s="1" t="s">
        <v>21</v>
      </c>
      <c r="D68" s="1">
        <v>2</v>
      </c>
      <c r="E68" s="1">
        <v>5</v>
      </c>
      <c r="F68" s="1" t="s">
        <v>25</v>
      </c>
      <c r="G68" s="2">
        <v>55.4004666666666</v>
      </c>
      <c r="H68" s="6">
        <f>1+_xlfn.COUNTIFS(A:A,A68,O:O,"&lt;"&amp;O68)</f>
        <v>3</v>
      </c>
      <c r="I68" s="2">
        <f>_xlfn.AVERAGEIF(A:A,A68,G:G)</f>
        <v>49.40054761904762</v>
      </c>
      <c r="J68" s="2">
        <f t="shared" si="8"/>
        <v>5.999919047618981</v>
      </c>
      <c r="K68" s="2">
        <f t="shared" si="9"/>
        <v>95.99991904761899</v>
      </c>
      <c r="L68" s="2">
        <f t="shared" si="10"/>
        <v>317.3467875154238</v>
      </c>
      <c r="M68" s="2">
        <f>SUMIF(A:A,A68,L:L)</f>
        <v>1958.4989488159908</v>
      </c>
      <c r="N68" s="3">
        <f t="shared" si="11"/>
        <v>0.16203572011477238</v>
      </c>
      <c r="O68" s="7">
        <f t="shared" si="12"/>
        <v>6.171478728836362</v>
      </c>
      <c r="P68" s="3">
        <f t="shared" si="13"/>
        <v>0.16203572011477238</v>
      </c>
      <c r="Q68" s="3">
        <f>IF(ISNUMBER(P68),SUMIF(A:A,A68,P:P),"")</f>
        <v>0.9592327604990337</v>
      </c>
      <c r="R68" s="3">
        <f t="shared" si="14"/>
        <v>0.1689222124049167</v>
      </c>
      <c r="S68" s="8">
        <f t="shared" si="15"/>
        <v>5.9198845774227715</v>
      </c>
    </row>
    <row r="69" spans="1:19" ht="15">
      <c r="A69" s="1">
        <v>1</v>
      </c>
      <c r="B69" s="5">
        <v>0.5819444444444445</v>
      </c>
      <c r="C69" s="1" t="s">
        <v>21</v>
      </c>
      <c r="D69" s="1">
        <v>2</v>
      </c>
      <c r="E69" s="1">
        <v>2</v>
      </c>
      <c r="F69" s="1" t="s">
        <v>23</v>
      </c>
      <c r="G69" s="2">
        <v>48.5667666666666</v>
      </c>
      <c r="H69" s="6">
        <f>1+_xlfn.COUNTIFS(A:A,A69,O:O,"&lt;"&amp;O69)</f>
        <v>4</v>
      </c>
      <c r="I69" s="2">
        <f>_xlfn.AVERAGEIF(A:A,A69,G:G)</f>
        <v>49.40054761904762</v>
      </c>
      <c r="J69" s="2">
        <f t="shared" si="8"/>
        <v>-0.8337809523810193</v>
      </c>
      <c r="K69" s="2">
        <f t="shared" si="9"/>
        <v>89.16621904761898</v>
      </c>
      <c r="L69" s="2">
        <f t="shared" si="10"/>
        <v>210.60264160548675</v>
      </c>
      <c r="M69" s="2">
        <f>SUMIF(A:A,A69,L:L)</f>
        <v>1958.4989488159908</v>
      </c>
      <c r="N69" s="3">
        <f t="shared" si="11"/>
        <v>0.10753268044019448</v>
      </c>
      <c r="O69" s="7">
        <f t="shared" si="12"/>
        <v>9.299498495772745</v>
      </c>
      <c r="P69" s="3">
        <f t="shared" si="13"/>
        <v>0.10753268044019448</v>
      </c>
      <c r="Q69" s="3">
        <f>IF(ISNUMBER(P69),SUMIF(A:A,A69,P:P),"")</f>
        <v>0.9592327604990337</v>
      </c>
      <c r="R69" s="3">
        <f t="shared" si="14"/>
        <v>0.1121028022273253</v>
      </c>
      <c r="S69" s="8">
        <f t="shared" si="15"/>
        <v>8.920383613356703</v>
      </c>
    </row>
    <row r="70" spans="1:19" ht="15">
      <c r="A70" s="1">
        <v>1</v>
      </c>
      <c r="B70" s="5">
        <v>0.5819444444444445</v>
      </c>
      <c r="C70" s="1" t="s">
        <v>21</v>
      </c>
      <c r="D70" s="1">
        <v>2</v>
      </c>
      <c r="E70" s="1">
        <v>6</v>
      </c>
      <c r="F70" s="1" t="s">
        <v>26</v>
      </c>
      <c r="G70" s="2">
        <v>45.5473</v>
      </c>
      <c r="H70" s="6">
        <f>1+_xlfn.COUNTIFS(A:A,A70,O:O,"&lt;"&amp;O70)</f>
        <v>5</v>
      </c>
      <c r="I70" s="2">
        <f>_xlfn.AVERAGEIF(A:A,A70,G:G)</f>
        <v>49.40054761904762</v>
      </c>
      <c r="J70" s="2">
        <f t="shared" si="8"/>
        <v>-3.8532476190476217</v>
      </c>
      <c r="K70" s="2">
        <f t="shared" si="9"/>
        <v>86.14675238095238</v>
      </c>
      <c r="L70" s="2">
        <f t="shared" si="10"/>
        <v>175.7047699093265</v>
      </c>
      <c r="M70" s="2">
        <f>SUMIF(A:A,A70,L:L)</f>
        <v>1958.4989488159908</v>
      </c>
      <c r="N70" s="3">
        <f t="shared" si="11"/>
        <v>0.08971399755692935</v>
      </c>
      <c r="O70" s="7">
        <f t="shared" si="12"/>
        <v>11.146532617336945</v>
      </c>
      <c r="P70" s="3">
        <f t="shared" si="13"/>
        <v>0.08971399755692935</v>
      </c>
      <c r="Q70" s="3">
        <f>IF(ISNUMBER(P70),SUMIF(A:A,A70,P:P),"")</f>
        <v>0.9592327604990337</v>
      </c>
      <c r="R70" s="3">
        <f t="shared" si="14"/>
        <v>0.09352682816030627</v>
      </c>
      <c r="S70" s="8">
        <f t="shared" si="15"/>
        <v>10.692119252520637</v>
      </c>
    </row>
    <row r="71" spans="1:19" ht="15">
      <c r="A71" s="1">
        <v>1</v>
      </c>
      <c r="B71" s="5">
        <v>0.5819444444444445</v>
      </c>
      <c r="C71" s="1" t="s">
        <v>21</v>
      </c>
      <c r="D71" s="1">
        <v>2</v>
      </c>
      <c r="E71" s="1">
        <v>7</v>
      </c>
      <c r="F71" s="1" t="s">
        <v>27</v>
      </c>
      <c r="G71" s="2">
        <v>37.6473</v>
      </c>
      <c r="H71" s="6">
        <f>1+_xlfn.COUNTIFS(A:A,A71,O:O,"&lt;"&amp;O71)</f>
        <v>6</v>
      </c>
      <c r="I71" s="2">
        <f>_xlfn.AVERAGEIF(A:A,A71,G:G)</f>
        <v>49.40054761904762</v>
      </c>
      <c r="J71" s="2">
        <f t="shared" si="8"/>
        <v>-11.75324761904762</v>
      </c>
      <c r="K71" s="2">
        <f t="shared" si="9"/>
        <v>78.24675238095239</v>
      </c>
      <c r="L71" s="2">
        <f t="shared" si="10"/>
        <v>109.37749357929238</v>
      </c>
      <c r="M71" s="2">
        <f>SUMIF(A:A,A71,L:L)</f>
        <v>1958.4989488159908</v>
      </c>
      <c r="N71" s="3">
        <f t="shared" si="11"/>
        <v>0.05584761413602824</v>
      </c>
      <c r="O71" s="7">
        <f t="shared" si="12"/>
        <v>17.905867877619556</v>
      </c>
      <c r="P71" s="3">
        <f t="shared" si="13"/>
        <v>0.05584761413602824</v>
      </c>
      <c r="Q71" s="3">
        <f>IF(ISNUMBER(P71),SUMIF(A:A,A71,P:P),"")</f>
        <v>0.9592327604990337</v>
      </c>
      <c r="R71" s="3">
        <f t="shared" si="14"/>
        <v>0.0582211288394424</v>
      </c>
      <c r="S71" s="8">
        <f t="shared" si="15"/>
        <v>17.175895073379984</v>
      </c>
    </row>
    <row r="72" spans="1:19" ht="15">
      <c r="A72" s="1">
        <v>1</v>
      </c>
      <c r="B72" s="5">
        <v>0.5819444444444445</v>
      </c>
      <c r="C72" s="1" t="s">
        <v>21</v>
      </c>
      <c r="D72" s="1">
        <v>2</v>
      </c>
      <c r="E72" s="1">
        <v>8</v>
      </c>
      <c r="F72" s="1" t="s">
        <v>28</v>
      </c>
      <c r="G72" s="2">
        <v>32.4015</v>
      </c>
      <c r="H72" s="6">
        <f>1+_xlfn.COUNTIFS(A:A,A72,O:O,"&lt;"&amp;O72)</f>
        <v>7</v>
      </c>
      <c r="I72" s="2">
        <f>_xlfn.AVERAGEIF(A:A,A72,G:G)</f>
        <v>49.40054761904762</v>
      </c>
      <c r="J72" s="2">
        <f t="shared" si="8"/>
        <v>-16.999047619047623</v>
      </c>
      <c r="K72" s="2">
        <f t="shared" si="9"/>
        <v>73.00095238095238</v>
      </c>
      <c r="L72" s="2">
        <f t="shared" si="10"/>
        <v>79.84259570877224</v>
      </c>
      <c r="M72" s="2">
        <f>SUMIF(A:A,A72,L:L)</f>
        <v>1958.4989488159908</v>
      </c>
      <c r="N72" s="3">
        <f t="shared" si="11"/>
        <v>0.0407672395009663</v>
      </c>
      <c r="O72" s="7">
        <f t="shared" si="12"/>
        <v>24.529499967156156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24</v>
      </c>
      <c r="B73" s="5">
        <v>0.5847222222222223</v>
      </c>
      <c r="C73" s="1" t="s">
        <v>209</v>
      </c>
      <c r="D73" s="1">
        <v>3</v>
      </c>
      <c r="E73" s="1">
        <v>1</v>
      </c>
      <c r="F73" s="1" t="s">
        <v>229</v>
      </c>
      <c r="G73" s="2">
        <v>67.90633333333331</v>
      </c>
      <c r="H73" s="6">
        <f>1+_xlfn.COUNTIFS(A:A,A73,O:O,"&lt;"&amp;O73)</f>
        <v>1</v>
      </c>
      <c r="I73" s="2">
        <f>_xlfn.AVERAGEIF(A:A,A73,G:G)</f>
        <v>48.45953666666664</v>
      </c>
      <c r="J73" s="2">
        <f t="shared" si="8"/>
        <v>19.44679666666667</v>
      </c>
      <c r="K73" s="2">
        <f t="shared" si="9"/>
        <v>109.44679666666667</v>
      </c>
      <c r="L73" s="2">
        <f t="shared" si="10"/>
        <v>711.0962547247594</v>
      </c>
      <c r="M73" s="2">
        <f>SUMIF(A:A,A73,L:L)</f>
        <v>2597.8362135566235</v>
      </c>
      <c r="N73" s="3">
        <f t="shared" si="11"/>
        <v>0.2737263615827488</v>
      </c>
      <c r="O73" s="7">
        <f t="shared" si="12"/>
        <v>3.6532834989577543</v>
      </c>
      <c r="P73" s="3">
        <f t="shared" si="13"/>
        <v>0.2737263615827488</v>
      </c>
      <c r="Q73" s="3">
        <f>IF(ISNUMBER(P73),SUMIF(A:A,A73,P:P),"")</f>
        <v>0.9628403711123167</v>
      </c>
      <c r="R73" s="3">
        <f t="shared" si="14"/>
        <v>0.2842904907139776</v>
      </c>
      <c r="S73" s="8">
        <f t="shared" si="15"/>
        <v>3.517528839914987</v>
      </c>
    </row>
    <row r="74" spans="1:19" ht="15">
      <c r="A74" s="1">
        <v>24</v>
      </c>
      <c r="B74" s="5">
        <v>0.5847222222222223</v>
      </c>
      <c r="C74" s="1" t="s">
        <v>209</v>
      </c>
      <c r="D74" s="1">
        <v>3</v>
      </c>
      <c r="E74" s="1">
        <v>3</v>
      </c>
      <c r="F74" s="1" t="s">
        <v>231</v>
      </c>
      <c r="G74" s="2">
        <v>58.1477</v>
      </c>
      <c r="H74" s="6">
        <f>1+_xlfn.COUNTIFS(A:A,A74,O:O,"&lt;"&amp;O74)</f>
        <v>2</v>
      </c>
      <c r="I74" s="2">
        <f>_xlfn.AVERAGEIF(A:A,A74,G:G)</f>
        <v>48.45953666666664</v>
      </c>
      <c r="J74" s="2">
        <f t="shared" si="8"/>
        <v>9.688163333333364</v>
      </c>
      <c r="K74" s="2">
        <f t="shared" si="9"/>
        <v>99.68816333333336</v>
      </c>
      <c r="L74" s="2">
        <f t="shared" si="10"/>
        <v>395.950736207775</v>
      </c>
      <c r="M74" s="2">
        <f>SUMIF(A:A,A74,L:L)</f>
        <v>2597.8362135566235</v>
      </c>
      <c r="N74" s="3">
        <f t="shared" si="11"/>
        <v>0.15241558884333595</v>
      </c>
      <c r="O74" s="7">
        <f t="shared" si="12"/>
        <v>6.561008671021664</v>
      </c>
      <c r="P74" s="3">
        <f t="shared" si="13"/>
        <v>0.15241558884333595</v>
      </c>
      <c r="Q74" s="3">
        <f>IF(ISNUMBER(P74),SUMIF(A:A,A74,P:P),"")</f>
        <v>0.9628403711123167</v>
      </c>
      <c r="R74" s="3">
        <f t="shared" si="14"/>
        <v>0.15829787929151598</v>
      </c>
      <c r="S74" s="8">
        <f t="shared" si="15"/>
        <v>6.317204023677626</v>
      </c>
    </row>
    <row r="75" spans="1:19" ht="15">
      <c r="A75" s="1">
        <v>24</v>
      </c>
      <c r="B75" s="5">
        <v>0.5847222222222223</v>
      </c>
      <c r="C75" s="1" t="s">
        <v>209</v>
      </c>
      <c r="D75" s="1">
        <v>3</v>
      </c>
      <c r="E75" s="1">
        <v>13</v>
      </c>
      <c r="F75" s="1" t="s">
        <v>238</v>
      </c>
      <c r="G75" s="2">
        <v>50.64340000000001</v>
      </c>
      <c r="H75" s="6">
        <f>1+_xlfn.COUNTIFS(A:A,A75,O:O,"&lt;"&amp;O75)</f>
        <v>3</v>
      </c>
      <c r="I75" s="2">
        <f>_xlfn.AVERAGEIF(A:A,A75,G:G)</f>
        <v>48.45953666666664</v>
      </c>
      <c r="J75" s="2">
        <f t="shared" si="8"/>
        <v>2.1838633333333703</v>
      </c>
      <c r="K75" s="2">
        <f t="shared" si="9"/>
        <v>92.18386333333336</v>
      </c>
      <c r="L75" s="2">
        <f t="shared" si="10"/>
        <v>252.40420737470197</v>
      </c>
      <c r="M75" s="2">
        <f>SUMIF(A:A,A75,L:L)</f>
        <v>2597.8362135566235</v>
      </c>
      <c r="N75" s="3">
        <f t="shared" si="11"/>
        <v>0.09715939983342621</v>
      </c>
      <c r="O75" s="7">
        <f t="shared" si="12"/>
        <v>10.29236493550226</v>
      </c>
      <c r="P75" s="3">
        <f t="shared" si="13"/>
        <v>0.09715939983342621</v>
      </c>
      <c r="Q75" s="3">
        <f>IF(ISNUMBER(P75),SUMIF(A:A,A75,P:P),"")</f>
        <v>0.9628403711123167</v>
      </c>
      <c r="R75" s="3">
        <f t="shared" si="14"/>
        <v>0.10090914625981384</v>
      </c>
      <c r="S75" s="8">
        <f t="shared" si="15"/>
        <v>9.909904474122392</v>
      </c>
    </row>
    <row r="76" spans="1:19" ht="15">
      <c r="A76" s="1">
        <v>24</v>
      </c>
      <c r="B76" s="5">
        <v>0.5847222222222223</v>
      </c>
      <c r="C76" s="1" t="s">
        <v>209</v>
      </c>
      <c r="D76" s="1">
        <v>3</v>
      </c>
      <c r="E76" s="1">
        <v>9</v>
      </c>
      <c r="F76" s="1" t="s">
        <v>235</v>
      </c>
      <c r="G76" s="2">
        <v>49.978933333333295</v>
      </c>
      <c r="H76" s="6">
        <f>1+_xlfn.COUNTIFS(A:A,A76,O:O,"&lt;"&amp;O76)</f>
        <v>4</v>
      </c>
      <c r="I76" s="2">
        <f>_xlfn.AVERAGEIF(A:A,A76,G:G)</f>
        <v>48.45953666666664</v>
      </c>
      <c r="J76" s="2">
        <f t="shared" si="8"/>
        <v>1.5193966666666583</v>
      </c>
      <c r="K76" s="2">
        <f t="shared" si="9"/>
        <v>91.51939666666667</v>
      </c>
      <c r="L76" s="2">
        <f t="shared" si="10"/>
        <v>242.53930991922593</v>
      </c>
      <c r="M76" s="2">
        <f>SUMIF(A:A,A76,L:L)</f>
        <v>2597.8362135566235</v>
      </c>
      <c r="N76" s="3">
        <f t="shared" si="11"/>
        <v>0.0933620482513685</v>
      </c>
      <c r="O76" s="7">
        <f t="shared" si="12"/>
        <v>10.710990372743263</v>
      </c>
      <c r="P76" s="3">
        <f t="shared" si="13"/>
        <v>0.0933620482513685</v>
      </c>
      <c r="Q76" s="3">
        <f>IF(ISNUMBER(P76),SUMIF(A:A,A76,P:P),"")</f>
        <v>0.9628403711123167</v>
      </c>
      <c r="R76" s="3">
        <f t="shared" si="14"/>
        <v>0.09696524060734225</v>
      </c>
      <c r="S76" s="8">
        <f t="shared" si="15"/>
        <v>10.312973945472574</v>
      </c>
    </row>
    <row r="77" spans="1:19" ht="15">
      <c r="A77" s="1">
        <v>24</v>
      </c>
      <c r="B77" s="5">
        <v>0.5847222222222223</v>
      </c>
      <c r="C77" s="1" t="s">
        <v>209</v>
      </c>
      <c r="D77" s="1">
        <v>3</v>
      </c>
      <c r="E77" s="1">
        <v>10</v>
      </c>
      <c r="F77" s="1" t="s">
        <v>236</v>
      </c>
      <c r="G77" s="2">
        <v>48.0714666666666</v>
      </c>
      <c r="H77" s="6">
        <f>1+_xlfn.COUNTIFS(A:A,A77,O:O,"&lt;"&amp;O77)</f>
        <v>5</v>
      </c>
      <c r="I77" s="2">
        <f>_xlfn.AVERAGEIF(A:A,A77,G:G)</f>
        <v>48.45953666666664</v>
      </c>
      <c r="J77" s="2">
        <f t="shared" si="8"/>
        <v>-0.38807000000003455</v>
      </c>
      <c r="K77" s="2">
        <f t="shared" si="9"/>
        <v>89.61192999999997</v>
      </c>
      <c r="L77" s="2">
        <f t="shared" si="10"/>
        <v>216.3106999856111</v>
      </c>
      <c r="M77" s="2">
        <f>SUMIF(A:A,A77,L:L)</f>
        <v>2597.8362135566235</v>
      </c>
      <c r="N77" s="3">
        <f t="shared" si="11"/>
        <v>0.08326571893055039</v>
      </c>
      <c r="O77" s="7">
        <f t="shared" si="12"/>
        <v>12.009744380326218</v>
      </c>
      <c r="P77" s="3">
        <f t="shared" si="13"/>
        <v>0.08326571893055039</v>
      </c>
      <c r="Q77" s="3">
        <f>IF(ISNUMBER(P77),SUMIF(A:A,A77,P:P),"")</f>
        <v>0.9628403711123167</v>
      </c>
      <c r="R77" s="3">
        <f t="shared" si="14"/>
        <v>0.08647925598960715</v>
      </c>
      <c r="S77" s="8">
        <f t="shared" si="15"/>
        <v>11.563466736117357</v>
      </c>
    </row>
    <row r="78" spans="1:19" ht="15">
      <c r="A78" s="1">
        <v>24</v>
      </c>
      <c r="B78" s="5">
        <v>0.5847222222222223</v>
      </c>
      <c r="C78" s="1" t="s">
        <v>209</v>
      </c>
      <c r="D78" s="1">
        <v>3</v>
      </c>
      <c r="E78" s="1">
        <v>4</v>
      </c>
      <c r="F78" s="1" t="s">
        <v>232</v>
      </c>
      <c r="G78" s="2">
        <v>47.2058333333333</v>
      </c>
      <c r="H78" s="6">
        <f>1+_xlfn.COUNTIFS(A:A,A78,O:O,"&lt;"&amp;O78)</f>
        <v>6</v>
      </c>
      <c r="I78" s="2">
        <f>_xlfn.AVERAGEIF(A:A,A78,G:G)</f>
        <v>48.45953666666664</v>
      </c>
      <c r="J78" s="2">
        <f t="shared" si="8"/>
        <v>-1.253703333333334</v>
      </c>
      <c r="K78" s="2">
        <f t="shared" si="9"/>
        <v>88.74629666666667</v>
      </c>
      <c r="L78" s="2">
        <f t="shared" si="10"/>
        <v>205.3627237975093</v>
      </c>
      <c r="M78" s="2">
        <f>SUMIF(A:A,A78,L:L)</f>
        <v>2597.8362135566235</v>
      </c>
      <c r="N78" s="3">
        <f t="shared" si="11"/>
        <v>0.07905145163726586</v>
      </c>
      <c r="O78" s="7">
        <f t="shared" si="12"/>
        <v>12.64998908038505</v>
      </c>
      <c r="P78" s="3">
        <f t="shared" si="13"/>
        <v>0.07905145163726586</v>
      </c>
      <c r="Q78" s="3">
        <f>IF(ISNUMBER(P78),SUMIF(A:A,A78,P:P),"")</f>
        <v>0.9628403711123167</v>
      </c>
      <c r="R78" s="3">
        <f t="shared" si="14"/>
        <v>0.08210234428157812</v>
      </c>
      <c r="S78" s="8">
        <f t="shared" si="15"/>
        <v>12.179920180724695</v>
      </c>
    </row>
    <row r="79" spans="1:19" ht="15">
      <c r="A79" s="1">
        <v>24</v>
      </c>
      <c r="B79" s="5">
        <v>0.5847222222222223</v>
      </c>
      <c r="C79" s="1" t="s">
        <v>209</v>
      </c>
      <c r="D79" s="1">
        <v>3</v>
      </c>
      <c r="E79" s="1">
        <v>6</v>
      </c>
      <c r="F79" s="1" t="s">
        <v>233</v>
      </c>
      <c r="G79" s="2">
        <v>46.8020666666666</v>
      </c>
      <c r="H79" s="6">
        <f>1+_xlfn.COUNTIFS(A:A,A79,O:O,"&lt;"&amp;O79)</f>
        <v>7</v>
      </c>
      <c r="I79" s="2">
        <f>_xlfn.AVERAGEIF(A:A,A79,G:G)</f>
        <v>48.45953666666664</v>
      </c>
      <c r="J79" s="2">
        <f t="shared" si="8"/>
        <v>-1.657470000000039</v>
      </c>
      <c r="K79" s="2">
        <f t="shared" si="9"/>
        <v>88.34252999999995</v>
      </c>
      <c r="L79" s="2">
        <f t="shared" si="10"/>
        <v>200.4473863317464</v>
      </c>
      <c r="M79" s="2">
        <f>SUMIF(A:A,A79,L:L)</f>
        <v>2597.8362135566235</v>
      </c>
      <c r="N79" s="3">
        <f t="shared" si="11"/>
        <v>0.07715936258249306</v>
      </c>
      <c r="O79" s="7">
        <f t="shared" si="12"/>
        <v>12.960190008450034</v>
      </c>
      <c r="P79" s="3">
        <f t="shared" si="13"/>
        <v>0.07715936258249306</v>
      </c>
      <c r="Q79" s="3">
        <f>IF(ISNUMBER(P79),SUMIF(A:A,A79,P:P),"")</f>
        <v>0.9628403711123167</v>
      </c>
      <c r="R79" s="3">
        <f t="shared" si="14"/>
        <v>0.08013723239850763</v>
      </c>
      <c r="S79" s="8">
        <f t="shared" si="15"/>
        <v>12.47859415742217</v>
      </c>
    </row>
    <row r="80" spans="1:19" ht="15">
      <c r="A80" s="1">
        <v>24</v>
      </c>
      <c r="B80" s="5">
        <v>0.5847222222222223</v>
      </c>
      <c r="C80" s="1" t="s">
        <v>209</v>
      </c>
      <c r="D80" s="1">
        <v>3</v>
      </c>
      <c r="E80" s="1">
        <v>2</v>
      </c>
      <c r="F80" s="1" t="s">
        <v>230</v>
      </c>
      <c r="G80" s="2">
        <v>39.3874333333333</v>
      </c>
      <c r="H80" s="6">
        <f>1+_xlfn.COUNTIFS(A:A,A80,O:O,"&lt;"&amp;O80)</f>
        <v>9</v>
      </c>
      <c r="I80" s="2">
        <f>_xlfn.AVERAGEIF(A:A,A80,G:G)</f>
        <v>48.45953666666664</v>
      </c>
      <c r="J80" s="2">
        <f t="shared" si="8"/>
        <v>-9.072103333333338</v>
      </c>
      <c r="K80" s="2">
        <f t="shared" si="9"/>
        <v>80.92789666666667</v>
      </c>
      <c r="L80" s="2">
        <f t="shared" si="10"/>
        <v>128.46722327383745</v>
      </c>
      <c r="M80" s="2">
        <f>SUMIF(A:A,A80,L:L)</f>
        <v>2597.8362135566235</v>
      </c>
      <c r="N80" s="3">
        <f t="shared" si="11"/>
        <v>0.049451625396335755</v>
      </c>
      <c r="O80" s="7">
        <f t="shared" si="12"/>
        <v>20.22178223638525</v>
      </c>
      <c r="P80" s="3">
        <f t="shared" si="13"/>
        <v>0.049451625396335755</v>
      </c>
      <c r="Q80" s="3">
        <f>IF(ISNUMBER(P80),SUMIF(A:A,A80,P:P),"")</f>
        <v>0.9628403711123167</v>
      </c>
      <c r="R80" s="3">
        <f t="shared" si="14"/>
        <v>0.05136014949103869</v>
      </c>
      <c r="S80" s="8">
        <f t="shared" si="15"/>
        <v>19.470348313033625</v>
      </c>
    </row>
    <row r="81" spans="1:19" ht="15">
      <c r="A81" s="1">
        <v>24</v>
      </c>
      <c r="B81" s="5">
        <v>0.5847222222222223</v>
      </c>
      <c r="C81" s="1" t="s">
        <v>209</v>
      </c>
      <c r="D81" s="1">
        <v>3</v>
      </c>
      <c r="E81" s="1">
        <v>7</v>
      </c>
      <c r="F81" s="1" t="s">
        <v>234</v>
      </c>
      <c r="G81" s="2">
        <v>41.827633333333296</v>
      </c>
      <c r="H81" s="6">
        <f>1+_xlfn.COUNTIFS(A:A,A81,O:O,"&lt;"&amp;O81)</f>
        <v>8</v>
      </c>
      <c r="I81" s="2">
        <f>_xlfn.AVERAGEIF(A:A,A81,G:G)</f>
        <v>48.45953666666664</v>
      </c>
      <c r="J81" s="2">
        <f t="shared" si="8"/>
        <v>-6.631903333333341</v>
      </c>
      <c r="K81" s="2">
        <f t="shared" si="9"/>
        <v>83.36809666666666</v>
      </c>
      <c r="L81" s="2">
        <f t="shared" si="10"/>
        <v>148.72304233470834</v>
      </c>
      <c r="M81" s="2">
        <f>SUMIF(A:A,A81,L:L)</f>
        <v>2597.8362135566235</v>
      </c>
      <c r="N81" s="3">
        <f t="shared" si="11"/>
        <v>0.05724881405479211</v>
      </c>
      <c r="O81" s="7">
        <f t="shared" si="12"/>
        <v>17.46761075334963</v>
      </c>
      <c r="P81" s="3">
        <f t="shared" si="13"/>
        <v>0.05724881405479211</v>
      </c>
      <c r="Q81" s="3">
        <f>IF(ISNUMBER(P81),SUMIF(A:A,A81,P:P),"")</f>
        <v>0.9628403711123167</v>
      </c>
      <c r="R81" s="3">
        <f t="shared" si="14"/>
        <v>0.05945826096661869</v>
      </c>
      <c r="S81" s="8">
        <f t="shared" si="15"/>
        <v>16.81852082020065</v>
      </c>
    </row>
    <row r="82" spans="1:19" ht="15">
      <c r="A82" s="1">
        <v>24</v>
      </c>
      <c r="B82" s="5">
        <v>0.5847222222222223</v>
      </c>
      <c r="C82" s="1" t="s">
        <v>209</v>
      </c>
      <c r="D82" s="1">
        <v>3</v>
      </c>
      <c r="E82" s="1">
        <v>11</v>
      </c>
      <c r="F82" s="1" t="s">
        <v>237</v>
      </c>
      <c r="G82" s="2">
        <v>34.6245666666667</v>
      </c>
      <c r="H82" s="6">
        <f>1+_xlfn.COUNTIFS(A:A,A82,O:O,"&lt;"&amp;O82)</f>
        <v>10</v>
      </c>
      <c r="I82" s="2">
        <f>_xlfn.AVERAGEIF(A:A,A82,G:G)</f>
        <v>48.45953666666664</v>
      </c>
      <c r="J82" s="2">
        <f t="shared" si="8"/>
        <v>-13.834969999999934</v>
      </c>
      <c r="K82" s="2">
        <f t="shared" si="9"/>
        <v>76.16503000000006</v>
      </c>
      <c r="L82" s="2">
        <f t="shared" si="10"/>
        <v>96.53462960674901</v>
      </c>
      <c r="M82" s="2">
        <f>SUMIF(A:A,A82,L:L)</f>
        <v>2597.8362135566235</v>
      </c>
      <c r="N82" s="3">
        <f t="shared" si="11"/>
        <v>0.03715962888768349</v>
      </c>
      <c r="O82" s="7">
        <f t="shared" si="12"/>
        <v>26.910925376099456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6</v>
      </c>
      <c r="B83" s="5">
        <v>0.5875</v>
      </c>
      <c r="C83" s="1" t="s">
        <v>59</v>
      </c>
      <c r="D83" s="1">
        <v>3</v>
      </c>
      <c r="E83" s="1">
        <v>4</v>
      </c>
      <c r="F83" s="1" t="s">
        <v>63</v>
      </c>
      <c r="G83" s="2">
        <v>74.62870000000001</v>
      </c>
      <c r="H83" s="6">
        <f>1+_xlfn.COUNTIFS(A:A,A83,O:O,"&lt;"&amp;O83)</f>
        <v>1</v>
      </c>
      <c r="I83" s="2">
        <f>_xlfn.AVERAGEIF(A:A,A83,G:G)</f>
        <v>50.45233333333333</v>
      </c>
      <c r="J83" s="2">
        <f t="shared" si="8"/>
        <v>24.17636666666668</v>
      </c>
      <c r="K83" s="2">
        <f t="shared" si="9"/>
        <v>114.17636666666668</v>
      </c>
      <c r="L83" s="2">
        <f t="shared" si="10"/>
        <v>944.4304052478365</v>
      </c>
      <c r="M83" s="2">
        <f>SUMIF(A:A,A83,L:L)</f>
        <v>2491.9433541244257</v>
      </c>
      <c r="N83" s="3">
        <f t="shared" si="11"/>
        <v>0.37899352875927367</v>
      </c>
      <c r="O83" s="7">
        <f t="shared" si="12"/>
        <v>2.6385674796974508</v>
      </c>
      <c r="P83" s="3">
        <f t="shared" si="13"/>
        <v>0.37899352875927367</v>
      </c>
      <c r="Q83" s="3">
        <f>IF(ISNUMBER(P83),SUMIF(A:A,A83,P:P),"")</f>
        <v>0.9406852476609672</v>
      </c>
      <c r="R83" s="3">
        <f t="shared" si="14"/>
        <v>0.40289090288345514</v>
      </c>
      <c r="S83" s="8">
        <f t="shared" si="15"/>
        <v>2.4820615031093705</v>
      </c>
    </row>
    <row r="84" spans="1:19" ht="15">
      <c r="A84" s="1">
        <v>6</v>
      </c>
      <c r="B84" s="5">
        <v>0.5875</v>
      </c>
      <c r="C84" s="1" t="s">
        <v>59</v>
      </c>
      <c r="D84" s="1">
        <v>3</v>
      </c>
      <c r="E84" s="1">
        <v>2</v>
      </c>
      <c r="F84" s="1" t="s">
        <v>61</v>
      </c>
      <c r="G84" s="2">
        <v>63.2134</v>
      </c>
      <c r="H84" s="6">
        <f>1+_xlfn.COUNTIFS(A:A,A84,O:O,"&lt;"&amp;O84)</f>
        <v>2</v>
      </c>
      <c r="I84" s="2">
        <f>_xlfn.AVERAGEIF(A:A,A84,G:G)</f>
        <v>50.45233333333333</v>
      </c>
      <c r="J84" s="2">
        <f t="shared" si="8"/>
        <v>12.761066666666672</v>
      </c>
      <c r="K84" s="2">
        <f t="shared" si="9"/>
        <v>102.76106666666666</v>
      </c>
      <c r="L84" s="2">
        <f t="shared" si="10"/>
        <v>476.11717980690906</v>
      </c>
      <c r="M84" s="2">
        <f>SUMIF(A:A,A84,L:L)</f>
        <v>2491.9433541244257</v>
      </c>
      <c r="N84" s="3">
        <f t="shared" si="11"/>
        <v>0.19106260141061615</v>
      </c>
      <c r="O84" s="7">
        <f t="shared" si="12"/>
        <v>5.233886656085466</v>
      </c>
      <c r="P84" s="3">
        <f t="shared" si="13"/>
        <v>0.19106260141061615</v>
      </c>
      <c r="Q84" s="3">
        <f>IF(ISNUMBER(P84),SUMIF(A:A,A84,P:P),"")</f>
        <v>0.9406852476609672</v>
      </c>
      <c r="R84" s="3">
        <f t="shared" si="14"/>
        <v>0.20311002206710177</v>
      </c>
      <c r="S84" s="8">
        <f t="shared" si="15"/>
        <v>4.923439965309188</v>
      </c>
    </row>
    <row r="85" spans="1:19" ht="15">
      <c r="A85" s="1">
        <v>6</v>
      </c>
      <c r="B85" s="5">
        <v>0.5875</v>
      </c>
      <c r="C85" s="1" t="s">
        <v>59</v>
      </c>
      <c r="D85" s="1">
        <v>3</v>
      </c>
      <c r="E85" s="1">
        <v>6</v>
      </c>
      <c r="F85" s="1" t="s">
        <v>64</v>
      </c>
      <c r="G85" s="2">
        <v>57.9361</v>
      </c>
      <c r="H85" s="6">
        <f>1+_xlfn.COUNTIFS(A:A,A85,O:O,"&lt;"&amp;O85)</f>
        <v>3</v>
      </c>
      <c r="I85" s="2">
        <f>_xlfn.AVERAGEIF(A:A,A85,G:G)</f>
        <v>50.45233333333333</v>
      </c>
      <c r="J85" s="2">
        <f t="shared" si="8"/>
        <v>7.483766666666675</v>
      </c>
      <c r="K85" s="2">
        <f t="shared" si="9"/>
        <v>97.48376666666667</v>
      </c>
      <c r="L85" s="2">
        <f t="shared" si="10"/>
        <v>346.89633884514825</v>
      </c>
      <c r="M85" s="2">
        <f>SUMIF(A:A,A85,L:L)</f>
        <v>2491.9433541244257</v>
      </c>
      <c r="N85" s="3">
        <f t="shared" si="11"/>
        <v>0.13920715263089697</v>
      </c>
      <c r="O85" s="7">
        <f t="shared" si="12"/>
        <v>7.183538928143053</v>
      </c>
      <c r="P85" s="3">
        <f t="shared" si="13"/>
        <v>0.13920715263089697</v>
      </c>
      <c r="Q85" s="3">
        <f>IF(ISNUMBER(P85),SUMIF(A:A,A85,P:P),"")</f>
        <v>0.9406852476609672</v>
      </c>
      <c r="R85" s="3">
        <f t="shared" si="14"/>
        <v>0.147984836561473</v>
      </c>
      <c r="S85" s="8">
        <f t="shared" si="15"/>
        <v>6.757449095702446</v>
      </c>
    </row>
    <row r="86" spans="1:19" ht="15">
      <c r="A86" s="1">
        <v>6</v>
      </c>
      <c r="B86" s="5">
        <v>0.5875</v>
      </c>
      <c r="C86" s="1" t="s">
        <v>59</v>
      </c>
      <c r="D86" s="1">
        <v>3</v>
      </c>
      <c r="E86" s="1">
        <v>8</v>
      </c>
      <c r="F86" s="1" t="s">
        <v>66</v>
      </c>
      <c r="G86" s="2">
        <v>51.5840333333333</v>
      </c>
      <c r="H86" s="6">
        <f>1+_xlfn.COUNTIFS(A:A,A86,O:O,"&lt;"&amp;O86)</f>
        <v>4</v>
      </c>
      <c r="I86" s="2">
        <f>_xlfn.AVERAGEIF(A:A,A86,G:G)</f>
        <v>50.45233333333333</v>
      </c>
      <c r="J86" s="2">
        <f t="shared" si="8"/>
        <v>1.1316999999999737</v>
      </c>
      <c r="K86" s="2">
        <f t="shared" si="9"/>
        <v>91.13169999999997</v>
      </c>
      <c r="L86" s="2">
        <f t="shared" si="10"/>
        <v>236.9625235143385</v>
      </c>
      <c r="M86" s="2">
        <f>SUMIF(A:A,A86,L:L)</f>
        <v>2491.9433541244257</v>
      </c>
      <c r="N86" s="3">
        <f t="shared" si="11"/>
        <v>0.09509145668264925</v>
      </c>
      <c r="O86" s="7">
        <f t="shared" si="12"/>
        <v>10.516191831378936</v>
      </c>
      <c r="P86" s="3">
        <f t="shared" si="13"/>
        <v>0.09509145668264925</v>
      </c>
      <c r="Q86" s="3">
        <f>IF(ISNUMBER(P86),SUMIF(A:A,A86,P:P),"")</f>
        <v>0.9406852476609672</v>
      </c>
      <c r="R86" s="3">
        <f t="shared" si="14"/>
        <v>0.10108743271896319</v>
      </c>
      <c r="S86" s="8">
        <f t="shared" si="15"/>
        <v>9.892426517350936</v>
      </c>
    </row>
    <row r="87" spans="1:19" ht="15">
      <c r="A87" s="1">
        <v>6</v>
      </c>
      <c r="B87" s="5">
        <v>0.5875</v>
      </c>
      <c r="C87" s="1" t="s">
        <v>59</v>
      </c>
      <c r="D87" s="1">
        <v>3</v>
      </c>
      <c r="E87" s="1">
        <v>1</v>
      </c>
      <c r="F87" s="1" t="s">
        <v>60</v>
      </c>
      <c r="G87" s="2">
        <v>47.1422</v>
      </c>
      <c r="H87" s="6">
        <f>1+_xlfn.COUNTIFS(A:A,A87,O:O,"&lt;"&amp;O87)</f>
        <v>5</v>
      </c>
      <c r="I87" s="2">
        <f>_xlfn.AVERAGEIF(A:A,A87,G:G)</f>
        <v>50.45233333333333</v>
      </c>
      <c r="J87" s="2">
        <f t="shared" si="8"/>
        <v>-3.310133333333326</v>
      </c>
      <c r="K87" s="2">
        <f t="shared" si="9"/>
        <v>86.68986666666667</v>
      </c>
      <c r="L87" s="2">
        <f t="shared" si="10"/>
        <v>181.52474853970722</v>
      </c>
      <c r="M87" s="2">
        <f>SUMIF(A:A,A87,L:L)</f>
        <v>2491.9433541244257</v>
      </c>
      <c r="N87" s="3">
        <f t="shared" si="11"/>
        <v>0.07284465284464225</v>
      </c>
      <c r="O87" s="7">
        <f t="shared" si="12"/>
        <v>13.727843581501126</v>
      </c>
      <c r="P87" s="3">
        <f t="shared" si="13"/>
        <v>0.07284465284464225</v>
      </c>
      <c r="Q87" s="3">
        <f>IF(ISNUMBER(P87),SUMIF(A:A,A87,P:P),"")</f>
        <v>0.9406852476609672</v>
      </c>
      <c r="R87" s="3">
        <f t="shared" si="14"/>
        <v>0.0774378603531542</v>
      </c>
      <c r="S87" s="8">
        <f t="shared" si="15"/>
        <v>12.913579939315408</v>
      </c>
    </row>
    <row r="88" spans="1:19" ht="15">
      <c r="A88" s="1">
        <v>6</v>
      </c>
      <c r="B88" s="5">
        <v>0.5875</v>
      </c>
      <c r="C88" s="1" t="s">
        <v>59</v>
      </c>
      <c r="D88" s="1">
        <v>3</v>
      </c>
      <c r="E88" s="1">
        <v>7</v>
      </c>
      <c r="F88" s="1" t="s">
        <v>65</v>
      </c>
      <c r="G88" s="2">
        <v>44.850333333333296</v>
      </c>
      <c r="H88" s="6">
        <f>1+_xlfn.COUNTIFS(A:A,A88,O:O,"&lt;"&amp;O88)</f>
        <v>6</v>
      </c>
      <c r="I88" s="2">
        <f>_xlfn.AVERAGEIF(A:A,A88,G:G)</f>
        <v>50.45233333333333</v>
      </c>
      <c r="J88" s="2">
        <f t="shared" si="8"/>
        <v>-5.602000000000032</v>
      </c>
      <c r="K88" s="2">
        <f t="shared" si="9"/>
        <v>84.39799999999997</v>
      </c>
      <c r="L88" s="2">
        <f t="shared" si="10"/>
        <v>158.20315527769682</v>
      </c>
      <c r="M88" s="2">
        <f>SUMIF(A:A,A88,L:L)</f>
        <v>2491.9433541244257</v>
      </c>
      <c r="N88" s="3">
        <f t="shared" si="11"/>
        <v>0.06348585533288874</v>
      </c>
      <c r="O88" s="7">
        <f t="shared" si="12"/>
        <v>15.751540162080037</v>
      </c>
      <c r="P88" s="3">
        <f t="shared" si="13"/>
        <v>0.06348585533288874</v>
      </c>
      <c r="Q88" s="3">
        <f>IF(ISNUMBER(P88),SUMIF(A:A,A88,P:P),"")</f>
        <v>0.9406852476609672</v>
      </c>
      <c r="R88" s="3">
        <f t="shared" si="14"/>
        <v>0.06748894541585253</v>
      </c>
      <c r="S88" s="8">
        <f t="shared" si="15"/>
        <v>14.817241458407931</v>
      </c>
    </row>
    <row r="89" spans="1:19" ht="15">
      <c r="A89" s="1">
        <v>6</v>
      </c>
      <c r="B89" s="5">
        <v>0.5875</v>
      </c>
      <c r="C89" s="1" t="s">
        <v>59</v>
      </c>
      <c r="D89" s="1">
        <v>3</v>
      </c>
      <c r="E89" s="1">
        <v>3</v>
      </c>
      <c r="F89" s="1" t="s">
        <v>62</v>
      </c>
      <c r="G89" s="2">
        <v>31.078366666666703</v>
      </c>
      <c r="H89" s="6">
        <f>1+_xlfn.COUNTIFS(A:A,A89,O:O,"&lt;"&amp;O89)</f>
        <v>8</v>
      </c>
      <c r="I89" s="2">
        <f>_xlfn.AVERAGEIF(A:A,A89,G:G)</f>
        <v>50.45233333333333</v>
      </c>
      <c r="J89" s="2">
        <f t="shared" si="8"/>
        <v>-19.373966666666625</v>
      </c>
      <c r="K89" s="2">
        <f t="shared" si="9"/>
        <v>70.62603333333337</v>
      </c>
      <c r="L89" s="2">
        <f t="shared" si="10"/>
        <v>69.23884160316385</v>
      </c>
      <c r="M89" s="2">
        <f>SUMIF(A:A,A89,L:L)</f>
        <v>2491.9433541244257</v>
      </c>
      <c r="N89" s="3">
        <f t="shared" si="11"/>
        <v>0.027785078456364732</v>
      </c>
      <c r="O89" s="7">
        <f t="shared" si="12"/>
        <v>35.990540806658395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6</v>
      </c>
      <c r="B90" s="5">
        <v>0.5875</v>
      </c>
      <c r="C90" s="1" t="s">
        <v>59</v>
      </c>
      <c r="D90" s="1">
        <v>3</v>
      </c>
      <c r="E90" s="1">
        <v>9</v>
      </c>
      <c r="F90" s="1" t="s">
        <v>67</v>
      </c>
      <c r="G90" s="2">
        <v>33.185533333333304</v>
      </c>
      <c r="H90" s="6">
        <f>1+_xlfn.COUNTIFS(A:A,A90,O:O,"&lt;"&amp;O90)</f>
        <v>7</v>
      </c>
      <c r="I90" s="2">
        <f>_xlfn.AVERAGEIF(A:A,A90,G:G)</f>
        <v>50.45233333333333</v>
      </c>
      <c r="J90" s="2">
        <f t="shared" si="8"/>
        <v>-17.266800000000025</v>
      </c>
      <c r="K90" s="2">
        <f t="shared" si="9"/>
        <v>72.73319999999998</v>
      </c>
      <c r="L90" s="2">
        <f t="shared" si="10"/>
        <v>78.57016128962549</v>
      </c>
      <c r="M90" s="2">
        <f>SUMIF(A:A,A90,L:L)</f>
        <v>2491.9433541244257</v>
      </c>
      <c r="N90" s="3">
        <f t="shared" si="11"/>
        <v>0.0315296738826682</v>
      </c>
      <c r="O90" s="7">
        <f t="shared" si="12"/>
        <v>31.716154240012553</v>
      </c>
      <c r="P90" s="3">
        <f t="shared" si="13"/>
      </c>
      <c r="Q90" s="3">
        <f>IF(ISNUMBER(P90),SUMIF(A:A,A90,P:P),"")</f>
      </c>
      <c r="R90" s="3">
        <f t="shared" si="14"/>
      </c>
      <c r="S90" s="8">
        <f t="shared" si="15"/>
      </c>
    </row>
    <row r="91" spans="1:19" ht="15">
      <c r="A91" s="1">
        <v>17</v>
      </c>
      <c r="B91" s="5">
        <v>0.5902777777777778</v>
      </c>
      <c r="C91" s="1" t="s">
        <v>137</v>
      </c>
      <c r="D91" s="1">
        <v>3</v>
      </c>
      <c r="E91" s="1">
        <v>4</v>
      </c>
      <c r="F91" s="1" t="s">
        <v>155</v>
      </c>
      <c r="G91" s="2">
        <v>69.5328666666667</v>
      </c>
      <c r="H91" s="6">
        <f>1+_xlfn.COUNTIFS(A:A,A91,O:O,"&lt;"&amp;O91)</f>
        <v>1</v>
      </c>
      <c r="I91" s="2">
        <f>_xlfn.AVERAGEIF(A:A,A91,G:G)</f>
        <v>50.356415151515165</v>
      </c>
      <c r="J91" s="2">
        <f t="shared" si="8"/>
        <v>19.17645151515154</v>
      </c>
      <c r="K91" s="2">
        <f t="shared" si="9"/>
        <v>109.17645151515154</v>
      </c>
      <c r="L91" s="2">
        <f t="shared" si="10"/>
        <v>699.6548142434043</v>
      </c>
      <c r="M91" s="2">
        <f>SUMIF(A:A,A91,L:L)</f>
        <v>3158.5146068409763</v>
      </c>
      <c r="N91" s="3">
        <f t="shared" si="11"/>
        <v>0.2215138764050776</v>
      </c>
      <c r="O91" s="7">
        <f t="shared" si="12"/>
        <v>4.514389871320394</v>
      </c>
      <c r="P91" s="3">
        <f t="shared" si="13"/>
        <v>0.2215138764050776</v>
      </c>
      <c r="Q91" s="3">
        <f>IF(ISNUMBER(P91),SUMIF(A:A,A91,P:P),"")</f>
        <v>0.9103960142807341</v>
      </c>
      <c r="R91" s="3">
        <f t="shared" si="14"/>
        <v>0.24331595583718196</v>
      </c>
      <c r="S91" s="8">
        <f t="shared" si="15"/>
        <v>4.109882545759404</v>
      </c>
    </row>
    <row r="92" spans="1:19" ht="15">
      <c r="A92" s="1">
        <v>17</v>
      </c>
      <c r="B92" s="5">
        <v>0.5902777777777778</v>
      </c>
      <c r="C92" s="1" t="s">
        <v>137</v>
      </c>
      <c r="D92" s="1">
        <v>3</v>
      </c>
      <c r="E92" s="1">
        <v>1</v>
      </c>
      <c r="F92" s="1" t="s">
        <v>152</v>
      </c>
      <c r="G92" s="2">
        <v>67.5119666666667</v>
      </c>
      <c r="H92" s="6">
        <f>1+_xlfn.COUNTIFS(A:A,A92,O:O,"&lt;"&amp;O92)</f>
        <v>2</v>
      </c>
      <c r="I92" s="2">
        <f>_xlfn.AVERAGEIF(A:A,A92,G:G)</f>
        <v>50.356415151515165</v>
      </c>
      <c r="J92" s="2">
        <f t="shared" si="8"/>
        <v>17.15555151515153</v>
      </c>
      <c r="K92" s="2">
        <f t="shared" si="9"/>
        <v>107.15555151515153</v>
      </c>
      <c r="L92" s="2">
        <f t="shared" si="10"/>
        <v>619.7604862548658</v>
      </c>
      <c r="M92" s="2">
        <f>SUMIF(A:A,A92,L:L)</f>
        <v>3158.5146068409763</v>
      </c>
      <c r="N92" s="3">
        <f t="shared" si="11"/>
        <v>0.19621897106713912</v>
      </c>
      <c r="O92" s="7">
        <f t="shared" si="12"/>
        <v>5.0963471807108585</v>
      </c>
      <c r="P92" s="3">
        <f t="shared" si="13"/>
        <v>0.19621897106713912</v>
      </c>
      <c r="Q92" s="3">
        <f>IF(ISNUMBER(P92),SUMIF(A:A,A92,P:P),"")</f>
        <v>0.9103960142807341</v>
      </c>
      <c r="R92" s="3">
        <f t="shared" si="14"/>
        <v>0.2155314478415896</v>
      </c>
      <c r="S92" s="8">
        <f t="shared" si="15"/>
        <v>4.639694160710023</v>
      </c>
    </row>
    <row r="93" spans="1:19" ht="15">
      <c r="A93" s="1">
        <v>17</v>
      </c>
      <c r="B93" s="5">
        <v>0.5902777777777778</v>
      </c>
      <c r="C93" s="1" t="s">
        <v>137</v>
      </c>
      <c r="D93" s="1">
        <v>3</v>
      </c>
      <c r="E93" s="1">
        <v>5</v>
      </c>
      <c r="F93" s="1" t="s">
        <v>156</v>
      </c>
      <c r="G93" s="2">
        <v>59.727</v>
      </c>
      <c r="H93" s="6">
        <f>1+_xlfn.COUNTIFS(A:A,A93,O:O,"&lt;"&amp;O93)</f>
        <v>3</v>
      </c>
      <c r="I93" s="2">
        <f>_xlfn.AVERAGEIF(A:A,A93,G:G)</f>
        <v>50.356415151515165</v>
      </c>
      <c r="J93" s="2">
        <f t="shared" si="8"/>
        <v>9.370584848484832</v>
      </c>
      <c r="K93" s="2">
        <f t="shared" si="9"/>
        <v>99.37058484848484</v>
      </c>
      <c r="L93" s="2">
        <f t="shared" si="10"/>
        <v>388.4774370031124</v>
      </c>
      <c r="M93" s="2">
        <f>SUMIF(A:A,A93,L:L)</f>
        <v>3158.5146068409763</v>
      </c>
      <c r="N93" s="3">
        <f t="shared" si="11"/>
        <v>0.12299371234874626</v>
      </c>
      <c r="O93" s="7">
        <f t="shared" si="12"/>
        <v>8.130496924627494</v>
      </c>
      <c r="P93" s="3">
        <f t="shared" si="13"/>
        <v>0.12299371234874626</v>
      </c>
      <c r="Q93" s="3">
        <f>IF(ISNUMBER(P93),SUMIF(A:A,A93,P:P),"")</f>
        <v>0.9103960142807341</v>
      </c>
      <c r="R93" s="3">
        <f t="shared" si="14"/>
        <v>0.13509913314583044</v>
      </c>
      <c r="S93" s="8">
        <f t="shared" si="15"/>
        <v>7.401971994302636</v>
      </c>
    </row>
    <row r="94" spans="1:19" ht="15">
      <c r="A94" s="1">
        <v>17</v>
      </c>
      <c r="B94" s="5">
        <v>0.5902777777777778</v>
      </c>
      <c r="C94" s="1" t="s">
        <v>137</v>
      </c>
      <c r="D94" s="1">
        <v>3</v>
      </c>
      <c r="E94" s="1">
        <v>3</v>
      </c>
      <c r="F94" s="1" t="s">
        <v>154</v>
      </c>
      <c r="G94" s="2">
        <v>55.5172666666666</v>
      </c>
      <c r="H94" s="6">
        <f>1+_xlfn.COUNTIFS(A:A,A94,O:O,"&lt;"&amp;O94)</f>
        <v>4</v>
      </c>
      <c r="I94" s="2">
        <f>_xlfn.AVERAGEIF(A:A,A94,G:G)</f>
        <v>50.356415151515165</v>
      </c>
      <c r="J94" s="2">
        <f t="shared" si="8"/>
        <v>5.160851515151435</v>
      </c>
      <c r="K94" s="2">
        <f t="shared" si="9"/>
        <v>95.16085151515144</v>
      </c>
      <c r="L94" s="2">
        <f t="shared" si="10"/>
        <v>301.7657610951682</v>
      </c>
      <c r="M94" s="2">
        <f>SUMIF(A:A,A94,L:L)</f>
        <v>3158.5146068409763</v>
      </c>
      <c r="N94" s="3">
        <f t="shared" si="11"/>
        <v>0.09554040384729537</v>
      </c>
      <c r="O94" s="7">
        <f t="shared" si="12"/>
        <v>10.466775936998603</v>
      </c>
      <c r="P94" s="3">
        <f t="shared" si="13"/>
        <v>0.09554040384729537</v>
      </c>
      <c r="Q94" s="3">
        <f>IF(ISNUMBER(P94),SUMIF(A:A,A94,P:P),"")</f>
        <v>0.9103960142807341</v>
      </c>
      <c r="R94" s="3">
        <f t="shared" si="14"/>
        <v>0.10494378528532755</v>
      </c>
      <c r="S94" s="8">
        <f t="shared" si="15"/>
        <v>9.528911095413026</v>
      </c>
    </row>
    <row r="95" spans="1:19" ht="15">
      <c r="A95" s="1">
        <v>17</v>
      </c>
      <c r="B95" s="5">
        <v>0.5902777777777778</v>
      </c>
      <c r="C95" s="1" t="s">
        <v>137</v>
      </c>
      <c r="D95" s="1">
        <v>3</v>
      </c>
      <c r="E95" s="1">
        <v>7</v>
      </c>
      <c r="F95" s="1" t="s">
        <v>158</v>
      </c>
      <c r="G95" s="2">
        <v>54.1533</v>
      </c>
      <c r="H95" s="6">
        <f>1+_xlfn.COUNTIFS(A:A,A95,O:O,"&lt;"&amp;O95)</f>
        <v>5</v>
      </c>
      <c r="I95" s="2">
        <f>_xlfn.AVERAGEIF(A:A,A95,G:G)</f>
        <v>50.356415151515165</v>
      </c>
      <c r="J95" s="2">
        <f t="shared" si="8"/>
        <v>3.7968848484848365</v>
      </c>
      <c r="K95" s="2">
        <f t="shared" si="9"/>
        <v>93.79688484848484</v>
      </c>
      <c r="L95" s="2">
        <f t="shared" si="10"/>
        <v>278.0533747899378</v>
      </c>
      <c r="M95" s="2">
        <f>SUMIF(A:A,A95,L:L)</f>
        <v>3158.5146068409763</v>
      </c>
      <c r="N95" s="3">
        <f t="shared" si="11"/>
        <v>0.08803295517066992</v>
      </c>
      <c r="O95" s="7">
        <f t="shared" si="12"/>
        <v>11.359382381987462</v>
      </c>
      <c r="P95" s="3">
        <f t="shared" si="13"/>
        <v>0.08803295517066992</v>
      </c>
      <c r="Q95" s="3">
        <f>IF(ISNUMBER(P95),SUMIF(A:A,A95,P:P),"")</f>
        <v>0.9103960142807341</v>
      </c>
      <c r="R95" s="3">
        <f t="shared" si="14"/>
        <v>0.09669743033774271</v>
      </c>
      <c r="S95" s="8">
        <f t="shared" si="15"/>
        <v>10.34153644525218</v>
      </c>
    </row>
    <row r="96" spans="1:19" ht="15">
      <c r="A96" s="1">
        <v>17</v>
      </c>
      <c r="B96" s="5">
        <v>0.5902777777777778</v>
      </c>
      <c r="C96" s="1" t="s">
        <v>137</v>
      </c>
      <c r="D96" s="1">
        <v>3</v>
      </c>
      <c r="E96" s="1">
        <v>8</v>
      </c>
      <c r="F96" s="1" t="s">
        <v>159</v>
      </c>
      <c r="G96" s="2">
        <v>50.1567666666667</v>
      </c>
      <c r="H96" s="6">
        <f>1+_xlfn.COUNTIFS(A:A,A96,O:O,"&lt;"&amp;O96)</f>
        <v>6</v>
      </c>
      <c r="I96" s="2">
        <f>_xlfn.AVERAGEIF(A:A,A96,G:G)</f>
        <v>50.356415151515165</v>
      </c>
      <c r="J96" s="2">
        <f t="shared" si="8"/>
        <v>-0.19964848484846698</v>
      </c>
      <c r="K96" s="2">
        <f t="shared" si="9"/>
        <v>89.80035151515153</v>
      </c>
      <c r="L96" s="2">
        <f t="shared" si="10"/>
        <v>218.77003090766954</v>
      </c>
      <c r="M96" s="2">
        <f>SUMIF(A:A,A96,L:L)</f>
        <v>3158.5146068409763</v>
      </c>
      <c r="N96" s="3">
        <f t="shared" si="11"/>
        <v>0.06926358055582173</v>
      </c>
      <c r="O96" s="7">
        <f t="shared" si="12"/>
        <v>14.437601867753113</v>
      </c>
      <c r="P96" s="3">
        <f t="shared" si="13"/>
        <v>0.06926358055582173</v>
      </c>
      <c r="Q96" s="3">
        <f>IF(ISNUMBER(P96),SUMIF(A:A,A96,P:P),"")</f>
        <v>0.9103960142807341</v>
      </c>
      <c r="R96" s="3">
        <f t="shared" si="14"/>
        <v>0.07608071594046244</v>
      </c>
      <c r="S96" s="8">
        <f t="shared" si="15"/>
        <v>13.14393519617452</v>
      </c>
    </row>
    <row r="97" spans="1:19" ht="15">
      <c r="A97" s="1">
        <v>17</v>
      </c>
      <c r="B97" s="5">
        <v>0.5902777777777778</v>
      </c>
      <c r="C97" s="1" t="s">
        <v>137</v>
      </c>
      <c r="D97" s="1">
        <v>3</v>
      </c>
      <c r="E97" s="1">
        <v>9</v>
      </c>
      <c r="F97" s="1" t="s">
        <v>160</v>
      </c>
      <c r="G97" s="2">
        <v>47.5611666666667</v>
      </c>
      <c r="H97" s="6">
        <f>1+_xlfn.COUNTIFS(A:A,A97,O:O,"&lt;"&amp;O97)</f>
        <v>7</v>
      </c>
      <c r="I97" s="2">
        <f>_xlfn.AVERAGEIF(A:A,A97,G:G)</f>
        <v>50.356415151515165</v>
      </c>
      <c r="J97" s="2">
        <f t="shared" si="8"/>
        <v>-2.7952484848484644</v>
      </c>
      <c r="K97" s="2">
        <f t="shared" si="9"/>
        <v>87.20475151515154</v>
      </c>
      <c r="L97" s="2">
        <f t="shared" si="10"/>
        <v>187.22013011148502</v>
      </c>
      <c r="M97" s="2">
        <f>SUMIF(A:A,A97,L:L)</f>
        <v>3158.5146068409763</v>
      </c>
      <c r="N97" s="3">
        <f t="shared" si="11"/>
        <v>0.05927473936830557</v>
      </c>
      <c r="O97" s="7">
        <f t="shared" si="12"/>
        <v>16.870592948312545</v>
      </c>
      <c r="P97" s="3">
        <f t="shared" si="13"/>
        <v>0.05927473936830557</v>
      </c>
      <c r="Q97" s="3">
        <f>IF(ISNUMBER(P97),SUMIF(A:A,A97,P:P),"")</f>
        <v>0.9103960142807341</v>
      </c>
      <c r="R97" s="3">
        <f t="shared" si="14"/>
        <v>0.06510874217209317</v>
      </c>
      <c r="S97" s="8">
        <f t="shared" si="15"/>
        <v>15.3589205786964</v>
      </c>
    </row>
    <row r="98" spans="1:19" ht="15">
      <c r="A98" s="1">
        <v>17</v>
      </c>
      <c r="B98" s="5">
        <v>0.5902777777777778</v>
      </c>
      <c r="C98" s="1" t="s">
        <v>137</v>
      </c>
      <c r="D98" s="1">
        <v>3</v>
      </c>
      <c r="E98" s="1">
        <v>6</v>
      </c>
      <c r="F98" s="1" t="s">
        <v>157</v>
      </c>
      <c r="G98" s="2">
        <v>47.0712666666667</v>
      </c>
      <c r="H98" s="6">
        <f>1+_xlfn.COUNTIFS(A:A,A98,O:O,"&lt;"&amp;O98)</f>
        <v>8</v>
      </c>
      <c r="I98" s="2">
        <f>_xlfn.AVERAGEIF(A:A,A98,G:G)</f>
        <v>50.356415151515165</v>
      </c>
      <c r="J98" s="2">
        <f t="shared" si="8"/>
        <v>-3.285148484848463</v>
      </c>
      <c r="K98" s="2">
        <f t="shared" si="9"/>
        <v>86.71485151515154</v>
      </c>
      <c r="L98" s="2">
        <f t="shared" si="10"/>
        <v>181.79707470986196</v>
      </c>
      <c r="M98" s="2">
        <f>SUMIF(A:A,A98,L:L)</f>
        <v>3158.5146068409763</v>
      </c>
      <c r="N98" s="3">
        <f t="shared" si="11"/>
        <v>0.057557775517678655</v>
      </c>
      <c r="O98" s="7">
        <f t="shared" si="12"/>
        <v>17.373847251842694</v>
      </c>
      <c r="P98" s="3">
        <f t="shared" si="13"/>
        <v>0.057557775517678655</v>
      </c>
      <c r="Q98" s="3">
        <f>IF(ISNUMBER(P98),SUMIF(A:A,A98,P:P),"")</f>
        <v>0.9103960142807341</v>
      </c>
      <c r="R98" s="3">
        <f t="shared" si="14"/>
        <v>0.06322278943977215</v>
      </c>
      <c r="S98" s="8">
        <f t="shared" si="15"/>
        <v>15.817081290799875</v>
      </c>
    </row>
    <row r="99" spans="1:19" ht="15">
      <c r="A99" s="1">
        <v>17</v>
      </c>
      <c r="B99" s="5">
        <v>0.5902777777777778</v>
      </c>
      <c r="C99" s="1" t="s">
        <v>137</v>
      </c>
      <c r="D99" s="1">
        <v>3</v>
      </c>
      <c r="E99" s="1">
        <v>2</v>
      </c>
      <c r="F99" s="1" t="s">
        <v>153</v>
      </c>
      <c r="G99" s="2">
        <v>38.485433333333305</v>
      </c>
      <c r="H99" s="6">
        <f>1+_xlfn.COUNTIFS(A:A,A99,O:O,"&lt;"&amp;O99)</f>
        <v>10</v>
      </c>
      <c r="I99" s="2">
        <f>_xlfn.AVERAGEIF(A:A,A99,G:G)</f>
        <v>50.356415151515165</v>
      </c>
      <c r="J99" s="2">
        <f t="shared" si="8"/>
        <v>-11.87098181818186</v>
      </c>
      <c r="K99" s="2">
        <f t="shared" si="9"/>
        <v>78.12901818181814</v>
      </c>
      <c r="L99" s="2">
        <f t="shared" si="10"/>
        <v>108.60756788191973</v>
      </c>
      <c r="M99" s="2">
        <f>SUMIF(A:A,A99,L:L)</f>
        <v>3158.5146068409763</v>
      </c>
      <c r="N99" s="3">
        <f t="shared" si="11"/>
        <v>0.034385646862828606</v>
      </c>
      <c r="O99" s="7">
        <f t="shared" si="12"/>
        <v>29.081901643124674</v>
      </c>
      <c r="P99" s="3">
        <f t="shared" si="13"/>
      </c>
      <c r="Q99" s="3">
        <f>IF(ISNUMBER(P99),SUMIF(A:A,A99,P:P),"")</f>
      </c>
      <c r="R99" s="3">
        <f t="shared" si="14"/>
      </c>
      <c r="S99" s="8">
        <f t="shared" si="15"/>
      </c>
    </row>
    <row r="100" spans="1:19" ht="15">
      <c r="A100" s="1">
        <v>17</v>
      </c>
      <c r="B100" s="5">
        <v>0.5902777777777778</v>
      </c>
      <c r="C100" s="1" t="s">
        <v>137</v>
      </c>
      <c r="D100" s="1">
        <v>3</v>
      </c>
      <c r="E100" s="1">
        <v>10</v>
      </c>
      <c r="F100" s="1" t="s">
        <v>161</v>
      </c>
      <c r="G100" s="2">
        <v>22.308500000000002</v>
      </c>
      <c r="H100" s="6">
        <f>1+_xlfn.COUNTIFS(A:A,A100,O:O,"&lt;"&amp;O100)</f>
        <v>11</v>
      </c>
      <c r="I100" s="2">
        <f>_xlfn.AVERAGEIF(A:A,A100,G:G)</f>
        <v>50.356415151515165</v>
      </c>
      <c r="J100" s="2">
        <f t="shared" si="8"/>
        <v>-28.047915151515163</v>
      </c>
      <c r="K100" s="2">
        <f t="shared" si="9"/>
        <v>61.95208484848484</v>
      </c>
      <c r="L100" s="2">
        <f t="shared" si="10"/>
        <v>41.14593309077664</v>
      </c>
      <c r="M100" s="2">
        <f>SUMIF(A:A,A100,L:L)</f>
        <v>3158.5146068409763</v>
      </c>
      <c r="N100" s="3">
        <f t="shared" si="11"/>
        <v>0.013026988382975757</v>
      </c>
      <c r="O100" s="7">
        <f t="shared" si="12"/>
        <v>76.7637131930542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17</v>
      </c>
      <c r="B101" s="5">
        <v>0.5902777777777778</v>
      </c>
      <c r="C101" s="1" t="s">
        <v>137</v>
      </c>
      <c r="D101" s="1">
        <v>3</v>
      </c>
      <c r="E101" s="1">
        <v>11</v>
      </c>
      <c r="F101" s="1" t="s">
        <v>162</v>
      </c>
      <c r="G101" s="2">
        <v>41.895033333333295</v>
      </c>
      <c r="H101" s="6">
        <f>1+_xlfn.COUNTIFS(A:A,A101,O:O,"&lt;"&amp;O101)</f>
        <v>9</v>
      </c>
      <c r="I101" s="2">
        <f>_xlfn.AVERAGEIF(A:A,A101,G:G)</f>
        <v>50.356415151515165</v>
      </c>
      <c r="J101" s="2">
        <f t="shared" si="8"/>
        <v>-8.46138181818187</v>
      </c>
      <c r="K101" s="2">
        <f t="shared" si="9"/>
        <v>81.53861818181812</v>
      </c>
      <c r="L101" s="2">
        <f t="shared" si="10"/>
        <v>133.26199675277547</v>
      </c>
      <c r="M101" s="2">
        <f>SUMIF(A:A,A101,L:L)</f>
        <v>3158.5146068409763</v>
      </c>
      <c r="N101" s="3">
        <f t="shared" si="11"/>
        <v>0.04219135047346162</v>
      </c>
      <c r="O101" s="7">
        <f t="shared" si="12"/>
        <v>23.701540452681183</v>
      </c>
      <c r="P101" s="3">
        <f t="shared" si="13"/>
      </c>
      <c r="Q101" s="3">
        <f>IF(ISNUMBER(P101),SUMIF(A:A,A101,P:P),"")</f>
      </c>
      <c r="R101" s="3">
        <f t="shared" si="14"/>
      </c>
      <c r="S101" s="8">
        <f t="shared" si="15"/>
      </c>
    </row>
    <row r="102" spans="1:19" ht="15">
      <c r="A102" s="1">
        <v>29</v>
      </c>
      <c r="B102" s="5">
        <v>0.59375</v>
      </c>
      <c r="C102" s="1" t="s">
        <v>261</v>
      </c>
      <c r="D102" s="1">
        <v>4</v>
      </c>
      <c r="E102" s="1">
        <v>3</v>
      </c>
      <c r="F102" s="1" t="s">
        <v>270</v>
      </c>
      <c r="G102" s="2">
        <v>64.3542666666667</v>
      </c>
      <c r="H102" s="6">
        <f>1+_xlfn.COUNTIFS(A:A,A102,O:O,"&lt;"&amp;O102)</f>
        <v>1</v>
      </c>
      <c r="I102" s="2">
        <f>_xlfn.AVERAGEIF(A:A,A102,G:G)</f>
        <v>49.304041666666656</v>
      </c>
      <c r="J102" s="2">
        <f t="shared" si="8"/>
        <v>15.050225000000047</v>
      </c>
      <c r="K102" s="2">
        <f t="shared" si="9"/>
        <v>105.05022500000004</v>
      </c>
      <c r="L102" s="2">
        <f t="shared" si="10"/>
        <v>546.2154527411546</v>
      </c>
      <c r="M102" s="2">
        <f>SUMIF(A:A,A102,L:L)</f>
        <v>2079.551639456667</v>
      </c>
      <c r="N102" s="3">
        <f t="shared" si="11"/>
        <v>0.2626602015441495</v>
      </c>
      <c r="O102" s="7">
        <f t="shared" si="12"/>
        <v>3.8072003071691625</v>
      </c>
      <c r="P102" s="3">
        <f t="shared" si="13"/>
        <v>0.2626602015441495</v>
      </c>
      <c r="Q102" s="3">
        <f>IF(ISNUMBER(P102),SUMIF(A:A,A102,P:P),"")</f>
        <v>0.9523923630984661</v>
      </c>
      <c r="R102" s="3">
        <f t="shared" si="14"/>
        <v>0.27578990731259523</v>
      </c>
      <c r="S102" s="8">
        <f t="shared" si="15"/>
        <v>3.6259484973340443</v>
      </c>
    </row>
    <row r="103" spans="1:19" ht="15">
      <c r="A103" s="1">
        <v>29</v>
      </c>
      <c r="B103" s="5">
        <v>0.59375</v>
      </c>
      <c r="C103" s="1" t="s">
        <v>261</v>
      </c>
      <c r="D103" s="1">
        <v>4</v>
      </c>
      <c r="E103" s="1">
        <v>6</v>
      </c>
      <c r="F103" s="1" t="s">
        <v>272</v>
      </c>
      <c r="G103" s="2">
        <v>61.75286666666659</v>
      </c>
      <c r="H103" s="6">
        <f>1+_xlfn.COUNTIFS(A:A,A103,O:O,"&lt;"&amp;O103)</f>
        <v>2</v>
      </c>
      <c r="I103" s="2">
        <f>_xlfn.AVERAGEIF(A:A,A103,G:G)</f>
        <v>49.304041666666656</v>
      </c>
      <c r="J103" s="2">
        <f aca="true" t="shared" si="16" ref="J103:J154">G103-I103</f>
        <v>12.448824999999935</v>
      </c>
      <c r="K103" s="2">
        <f aca="true" t="shared" si="17" ref="K103:K154">90+J103</f>
        <v>102.44882499999994</v>
      </c>
      <c r="L103" s="2">
        <f aca="true" t="shared" si="18" ref="L103:L154">EXP(0.06*K103)</f>
        <v>467.28039731337293</v>
      </c>
      <c r="M103" s="2">
        <f>SUMIF(A:A,A103,L:L)</f>
        <v>2079.551639456667</v>
      </c>
      <c r="N103" s="3">
        <f aca="true" t="shared" si="19" ref="N103:N154">L103/M103</f>
        <v>0.2247024735752468</v>
      </c>
      <c r="O103" s="7">
        <f aca="true" t="shared" si="20" ref="O103:O154">1/N103</f>
        <v>4.450329291391298</v>
      </c>
      <c r="P103" s="3">
        <f aca="true" t="shared" si="21" ref="P103:P154">IF(O103&gt;21,"",N103)</f>
        <v>0.2247024735752468</v>
      </c>
      <c r="Q103" s="3">
        <f>IF(ISNUMBER(P103),SUMIF(A:A,A103,P:P),"")</f>
        <v>0.9523923630984661</v>
      </c>
      <c r="R103" s="3">
        <f aca="true" t="shared" si="22" ref="R103:R154">_xlfn.IFERROR(P103*(1/Q103),"")</f>
        <v>0.2359347704597409</v>
      </c>
      <c r="S103" s="8">
        <f aca="true" t="shared" si="23" ref="S103:S154">_xlfn.IFERROR(1/R103,"")</f>
        <v>4.23845963039448</v>
      </c>
    </row>
    <row r="104" spans="1:19" ht="15">
      <c r="A104" s="1">
        <v>29</v>
      </c>
      <c r="B104" s="5">
        <v>0.59375</v>
      </c>
      <c r="C104" s="1" t="s">
        <v>261</v>
      </c>
      <c r="D104" s="1">
        <v>4</v>
      </c>
      <c r="E104" s="1">
        <v>7</v>
      </c>
      <c r="F104" s="1" t="s">
        <v>273</v>
      </c>
      <c r="G104" s="2">
        <v>52.4247666666666</v>
      </c>
      <c r="H104" s="6">
        <f>1+_xlfn.COUNTIFS(A:A,A104,O:O,"&lt;"&amp;O104)</f>
        <v>3</v>
      </c>
      <c r="I104" s="2">
        <f>_xlfn.AVERAGEIF(A:A,A104,G:G)</f>
        <v>49.304041666666656</v>
      </c>
      <c r="J104" s="2">
        <f t="shared" si="16"/>
        <v>3.1207249999999433</v>
      </c>
      <c r="K104" s="2">
        <f t="shared" si="17"/>
        <v>93.12072499999994</v>
      </c>
      <c r="L104" s="2">
        <f t="shared" si="18"/>
        <v>266.99862271068463</v>
      </c>
      <c r="M104" s="2">
        <f>SUMIF(A:A,A104,L:L)</f>
        <v>2079.551639456667</v>
      </c>
      <c r="N104" s="3">
        <f t="shared" si="19"/>
        <v>0.12839239845972011</v>
      </c>
      <c r="O104" s="7">
        <f t="shared" si="20"/>
        <v>7.7886230960450895</v>
      </c>
      <c r="P104" s="3">
        <f t="shared" si="21"/>
        <v>0.12839239845972011</v>
      </c>
      <c r="Q104" s="3">
        <f>IF(ISNUMBER(P104),SUMIF(A:A,A104,P:P),"")</f>
        <v>0.9523923630984661</v>
      </c>
      <c r="R104" s="3">
        <f t="shared" si="22"/>
        <v>0.13481040318510604</v>
      </c>
      <c r="S104" s="8">
        <f t="shared" si="23"/>
        <v>7.417825155725673</v>
      </c>
    </row>
    <row r="105" spans="1:19" ht="15">
      <c r="A105" s="1">
        <v>29</v>
      </c>
      <c r="B105" s="5">
        <v>0.59375</v>
      </c>
      <c r="C105" s="1" t="s">
        <v>261</v>
      </c>
      <c r="D105" s="1">
        <v>4</v>
      </c>
      <c r="E105" s="1">
        <v>1</v>
      </c>
      <c r="F105" s="1" t="s">
        <v>268</v>
      </c>
      <c r="G105" s="2">
        <v>48.630733333333396</v>
      </c>
      <c r="H105" s="6">
        <f>1+_xlfn.COUNTIFS(A:A,A105,O:O,"&lt;"&amp;O105)</f>
        <v>4</v>
      </c>
      <c r="I105" s="2">
        <f>_xlfn.AVERAGEIF(A:A,A105,G:G)</f>
        <v>49.304041666666656</v>
      </c>
      <c r="J105" s="2">
        <f t="shared" si="16"/>
        <v>-0.6733083333332601</v>
      </c>
      <c r="K105" s="2">
        <f t="shared" si="17"/>
        <v>89.32669166666673</v>
      </c>
      <c r="L105" s="2">
        <f t="shared" si="18"/>
        <v>212.64019244674404</v>
      </c>
      <c r="M105" s="2">
        <f>SUMIF(A:A,A105,L:L)</f>
        <v>2079.551639456667</v>
      </c>
      <c r="N105" s="3">
        <f t="shared" si="19"/>
        <v>0.1022529031797938</v>
      </c>
      <c r="O105" s="7">
        <f t="shared" si="20"/>
        <v>9.779673426403114</v>
      </c>
      <c r="P105" s="3">
        <f t="shared" si="21"/>
        <v>0.1022529031797938</v>
      </c>
      <c r="Q105" s="3">
        <f>IF(ISNUMBER(P105),SUMIF(A:A,A105,P:P),"")</f>
        <v>0.9523923630984661</v>
      </c>
      <c r="R105" s="3">
        <f t="shared" si="22"/>
        <v>0.10736426198035573</v>
      </c>
      <c r="S105" s="8">
        <f t="shared" si="23"/>
        <v>9.314086284903336</v>
      </c>
    </row>
    <row r="106" spans="1:19" ht="15">
      <c r="A106" s="1">
        <v>29</v>
      </c>
      <c r="B106" s="5">
        <v>0.59375</v>
      </c>
      <c r="C106" s="1" t="s">
        <v>261</v>
      </c>
      <c r="D106" s="1">
        <v>4</v>
      </c>
      <c r="E106" s="1">
        <v>2</v>
      </c>
      <c r="F106" s="1" t="s">
        <v>269</v>
      </c>
      <c r="G106" s="2">
        <v>47.8228333333333</v>
      </c>
      <c r="H106" s="6">
        <f>1+_xlfn.COUNTIFS(A:A,A106,O:O,"&lt;"&amp;O106)</f>
        <v>5</v>
      </c>
      <c r="I106" s="2">
        <f>_xlfn.AVERAGEIF(A:A,A106,G:G)</f>
        <v>49.304041666666656</v>
      </c>
      <c r="J106" s="2">
        <f t="shared" si="16"/>
        <v>-1.481208333333356</v>
      </c>
      <c r="K106" s="2">
        <f t="shared" si="17"/>
        <v>88.51879166666664</v>
      </c>
      <c r="L106" s="2">
        <f t="shared" si="18"/>
        <v>202.57850693850432</v>
      </c>
      <c r="M106" s="2">
        <f>SUMIF(A:A,A106,L:L)</f>
        <v>2079.551639456667</v>
      </c>
      <c r="N106" s="3">
        <f t="shared" si="19"/>
        <v>0.09741451142393022</v>
      </c>
      <c r="O106" s="7">
        <f t="shared" si="20"/>
        <v>10.265411029453118</v>
      </c>
      <c r="P106" s="3">
        <f t="shared" si="21"/>
        <v>0.09741451142393022</v>
      </c>
      <c r="Q106" s="3">
        <f>IF(ISNUMBER(P106),SUMIF(A:A,A106,P:P),"")</f>
        <v>0.9523923630984661</v>
      </c>
      <c r="R106" s="3">
        <f t="shared" si="22"/>
        <v>0.10228401150446721</v>
      </c>
      <c r="S106" s="8">
        <f t="shared" si="23"/>
        <v>9.776699068517912</v>
      </c>
    </row>
    <row r="107" spans="1:19" ht="15">
      <c r="A107" s="1">
        <v>29</v>
      </c>
      <c r="B107" s="5">
        <v>0.59375</v>
      </c>
      <c r="C107" s="1" t="s">
        <v>261</v>
      </c>
      <c r="D107" s="1">
        <v>4</v>
      </c>
      <c r="E107" s="1">
        <v>5</v>
      </c>
      <c r="F107" s="1" t="s">
        <v>271</v>
      </c>
      <c r="G107" s="2">
        <v>44.1743666666667</v>
      </c>
      <c r="H107" s="6">
        <f>1+_xlfn.COUNTIFS(A:A,A107,O:O,"&lt;"&amp;O107)</f>
        <v>6</v>
      </c>
      <c r="I107" s="2">
        <f>_xlfn.AVERAGEIF(A:A,A107,G:G)</f>
        <v>49.304041666666656</v>
      </c>
      <c r="J107" s="2">
        <f t="shared" si="16"/>
        <v>-5.129674999999956</v>
      </c>
      <c r="K107" s="2">
        <f t="shared" si="17"/>
        <v>84.87032500000004</v>
      </c>
      <c r="L107" s="2">
        <f t="shared" si="18"/>
        <v>162.75068662926634</v>
      </c>
      <c r="M107" s="2">
        <f>SUMIF(A:A,A107,L:L)</f>
        <v>2079.551639456667</v>
      </c>
      <c r="N107" s="3">
        <f t="shared" si="19"/>
        <v>0.07826239249908161</v>
      </c>
      <c r="O107" s="7">
        <f t="shared" si="20"/>
        <v>12.77752913076015</v>
      </c>
      <c r="P107" s="3">
        <f t="shared" si="21"/>
        <v>0.07826239249908161</v>
      </c>
      <c r="Q107" s="3">
        <f>IF(ISNUMBER(P107),SUMIF(A:A,A107,P:P),"")</f>
        <v>0.9523923630984661</v>
      </c>
      <c r="R107" s="3">
        <f t="shared" si="22"/>
        <v>0.08217452757019872</v>
      </c>
      <c r="S107" s="8">
        <f t="shared" si="23"/>
        <v>12.16922116340415</v>
      </c>
    </row>
    <row r="108" spans="1:19" ht="15">
      <c r="A108" s="1">
        <v>29</v>
      </c>
      <c r="B108" s="5">
        <v>0.59375</v>
      </c>
      <c r="C108" s="1" t="s">
        <v>261</v>
      </c>
      <c r="D108" s="1">
        <v>4</v>
      </c>
      <c r="E108" s="1">
        <v>8</v>
      </c>
      <c r="F108" s="1" t="s">
        <v>274</v>
      </c>
      <c r="G108" s="2">
        <v>39.3827</v>
      </c>
      <c r="H108" s="6">
        <f>1+_xlfn.COUNTIFS(A:A,A108,O:O,"&lt;"&amp;O108)</f>
        <v>7</v>
      </c>
      <c r="I108" s="2">
        <f>_xlfn.AVERAGEIF(A:A,A108,G:G)</f>
        <v>49.304041666666656</v>
      </c>
      <c r="J108" s="2">
        <f t="shared" si="16"/>
        <v>-9.921341666666656</v>
      </c>
      <c r="K108" s="2">
        <f t="shared" si="17"/>
        <v>80.07865833333335</v>
      </c>
      <c r="L108" s="2">
        <f t="shared" si="18"/>
        <v>122.08524130769763</v>
      </c>
      <c r="M108" s="2">
        <f>SUMIF(A:A,A108,L:L)</f>
        <v>2079.551639456667</v>
      </c>
      <c r="N108" s="3">
        <f t="shared" si="19"/>
        <v>0.05870748241654405</v>
      </c>
      <c r="O108" s="7">
        <f t="shared" si="20"/>
        <v>17.033603875307644</v>
      </c>
      <c r="P108" s="3">
        <f t="shared" si="21"/>
        <v>0.05870748241654405</v>
      </c>
      <c r="Q108" s="3">
        <f>IF(ISNUMBER(P108),SUMIF(A:A,A108,P:P),"")</f>
        <v>0.9523923630984661</v>
      </c>
      <c r="R108" s="3">
        <f t="shared" si="22"/>
        <v>0.06164211798753618</v>
      </c>
      <c r="S108" s="8">
        <f t="shared" si="23"/>
        <v>16.222674246887436</v>
      </c>
    </row>
    <row r="109" spans="1:19" ht="15">
      <c r="A109" s="1">
        <v>29</v>
      </c>
      <c r="B109" s="5">
        <v>0.59375</v>
      </c>
      <c r="C109" s="1" t="s">
        <v>261</v>
      </c>
      <c r="D109" s="1">
        <v>4</v>
      </c>
      <c r="E109" s="1">
        <v>9</v>
      </c>
      <c r="F109" s="1" t="s">
        <v>275</v>
      </c>
      <c r="G109" s="2">
        <v>35.8898</v>
      </c>
      <c r="H109" s="6">
        <f>1+_xlfn.COUNTIFS(A:A,A109,O:O,"&lt;"&amp;O109)</f>
        <v>8</v>
      </c>
      <c r="I109" s="2">
        <f>_xlfn.AVERAGEIF(A:A,A109,G:G)</f>
        <v>49.304041666666656</v>
      </c>
      <c r="J109" s="2">
        <f t="shared" si="16"/>
        <v>-13.414241666666655</v>
      </c>
      <c r="K109" s="2">
        <f t="shared" si="17"/>
        <v>76.58575833333335</v>
      </c>
      <c r="L109" s="2">
        <f t="shared" si="18"/>
        <v>99.00253936924271</v>
      </c>
      <c r="M109" s="2">
        <f>SUMIF(A:A,A109,L:L)</f>
        <v>2079.551639456667</v>
      </c>
      <c r="N109" s="3">
        <f t="shared" si="19"/>
        <v>0.04760763690153398</v>
      </c>
      <c r="O109" s="7">
        <f t="shared" si="20"/>
        <v>21.005033332536165</v>
      </c>
      <c r="P109" s="3">
        <f t="shared" si="21"/>
      </c>
      <c r="Q109" s="3">
        <f>IF(ISNUMBER(P109),SUMIF(A:A,A109,P:P),"")</f>
      </c>
      <c r="R109" s="3">
        <f t="shared" si="22"/>
      </c>
      <c r="S109" s="8">
        <f t="shared" si="23"/>
      </c>
    </row>
    <row r="110" spans="1:19" ht="15">
      <c r="A110" s="1">
        <v>45</v>
      </c>
      <c r="B110" s="5">
        <v>0.5972222222222222</v>
      </c>
      <c r="C110" s="1" t="s">
        <v>446</v>
      </c>
      <c r="D110" s="1">
        <v>3</v>
      </c>
      <c r="E110" s="1">
        <v>4</v>
      </c>
      <c r="F110" s="1" t="s">
        <v>454</v>
      </c>
      <c r="G110" s="2">
        <v>68.8745333333333</v>
      </c>
      <c r="H110" s="6">
        <f>1+_xlfn.COUNTIFS(A:A,A110,O:O,"&lt;"&amp;O110)</f>
        <v>1</v>
      </c>
      <c r="I110" s="2">
        <f>_xlfn.AVERAGEIF(A:A,A110,G:G)</f>
        <v>49.01570740740738</v>
      </c>
      <c r="J110" s="2">
        <f t="shared" si="16"/>
        <v>19.85882592592592</v>
      </c>
      <c r="K110" s="2">
        <f t="shared" si="17"/>
        <v>109.85882592592591</v>
      </c>
      <c r="L110" s="2">
        <f t="shared" si="18"/>
        <v>728.8949029421303</v>
      </c>
      <c r="M110" s="2">
        <f>SUMIF(A:A,A110,L:L)</f>
        <v>2754.491784338295</v>
      </c>
      <c r="N110" s="3">
        <f t="shared" si="19"/>
        <v>0.26462046722612786</v>
      </c>
      <c r="O110" s="7">
        <f t="shared" si="20"/>
        <v>3.778997182200058</v>
      </c>
      <c r="P110" s="3">
        <f t="shared" si="21"/>
        <v>0.26462046722612786</v>
      </c>
      <c r="Q110" s="3">
        <f>IF(ISNUMBER(P110),SUMIF(A:A,A110,P:P),"")</f>
        <v>0.9185546606410809</v>
      </c>
      <c r="R110" s="3">
        <f t="shared" si="22"/>
        <v>0.288083527921401</v>
      </c>
      <c r="S110" s="8">
        <f t="shared" si="23"/>
        <v>3.4712154742593753</v>
      </c>
    </row>
    <row r="111" spans="1:19" ht="15">
      <c r="A111" s="1">
        <v>45</v>
      </c>
      <c r="B111" s="5">
        <v>0.5972222222222222</v>
      </c>
      <c r="C111" s="1" t="s">
        <v>446</v>
      </c>
      <c r="D111" s="1">
        <v>3</v>
      </c>
      <c r="E111" s="1">
        <v>3</v>
      </c>
      <c r="F111" s="1" t="s">
        <v>453</v>
      </c>
      <c r="G111" s="2">
        <v>61.2866333333333</v>
      </c>
      <c r="H111" s="6">
        <f>1+_xlfn.COUNTIFS(A:A,A111,O:O,"&lt;"&amp;O111)</f>
        <v>2</v>
      </c>
      <c r="I111" s="2">
        <f>_xlfn.AVERAGEIF(A:A,A111,G:G)</f>
        <v>49.01570740740738</v>
      </c>
      <c r="J111" s="2">
        <f t="shared" si="16"/>
        <v>12.270925925925916</v>
      </c>
      <c r="K111" s="2">
        <f t="shared" si="17"/>
        <v>102.27092592592592</v>
      </c>
      <c r="L111" s="2">
        <f t="shared" si="18"/>
        <v>462.319197203299</v>
      </c>
      <c r="M111" s="2">
        <f>SUMIF(A:A,A111,L:L)</f>
        <v>2754.491784338295</v>
      </c>
      <c r="N111" s="3">
        <f t="shared" si="19"/>
        <v>0.16784192272127646</v>
      </c>
      <c r="O111" s="7">
        <f t="shared" si="20"/>
        <v>5.9579870379620905</v>
      </c>
      <c r="P111" s="3">
        <f t="shared" si="21"/>
        <v>0.16784192272127646</v>
      </c>
      <c r="Q111" s="3">
        <f>IF(ISNUMBER(P111),SUMIF(A:A,A111,P:P),"")</f>
        <v>0.9185546606410809</v>
      </c>
      <c r="R111" s="3">
        <f t="shared" si="22"/>
        <v>0.18272393567099823</v>
      </c>
      <c r="S111" s="8">
        <f t="shared" si="23"/>
        <v>5.472736761759226</v>
      </c>
    </row>
    <row r="112" spans="1:19" ht="15">
      <c r="A112" s="1">
        <v>45</v>
      </c>
      <c r="B112" s="5">
        <v>0.5972222222222222</v>
      </c>
      <c r="C112" s="1" t="s">
        <v>446</v>
      </c>
      <c r="D112" s="1">
        <v>3</v>
      </c>
      <c r="E112" s="1">
        <v>6</v>
      </c>
      <c r="F112" s="1" t="s">
        <v>455</v>
      </c>
      <c r="G112" s="2">
        <v>59.8318</v>
      </c>
      <c r="H112" s="6">
        <f>1+_xlfn.COUNTIFS(A:A,A112,O:O,"&lt;"&amp;O112)</f>
        <v>3</v>
      </c>
      <c r="I112" s="2">
        <f>_xlfn.AVERAGEIF(A:A,A112,G:G)</f>
        <v>49.01570740740738</v>
      </c>
      <c r="J112" s="2">
        <f t="shared" si="16"/>
        <v>10.816092592592618</v>
      </c>
      <c r="K112" s="2">
        <f t="shared" si="17"/>
        <v>100.81609259259261</v>
      </c>
      <c r="L112" s="2">
        <f t="shared" si="18"/>
        <v>423.67453551523505</v>
      </c>
      <c r="M112" s="2">
        <f>SUMIF(A:A,A112,L:L)</f>
        <v>2754.491784338295</v>
      </c>
      <c r="N112" s="3">
        <f t="shared" si="19"/>
        <v>0.1538122342292676</v>
      </c>
      <c r="O112" s="7">
        <f t="shared" si="20"/>
        <v>6.501433419850283</v>
      </c>
      <c r="P112" s="3">
        <f t="shared" si="21"/>
        <v>0.1538122342292676</v>
      </c>
      <c r="Q112" s="3">
        <f>IF(ISNUMBER(P112),SUMIF(A:A,A112,P:P),"")</f>
        <v>0.9185546606410809</v>
      </c>
      <c r="R112" s="3">
        <f t="shared" si="22"/>
        <v>0.1674502790306659</v>
      </c>
      <c r="S112" s="8">
        <f t="shared" si="23"/>
        <v>5.971921968651158</v>
      </c>
    </row>
    <row r="113" spans="1:19" ht="15">
      <c r="A113" s="1">
        <v>45</v>
      </c>
      <c r="B113" s="5">
        <v>0.5972222222222222</v>
      </c>
      <c r="C113" s="1" t="s">
        <v>446</v>
      </c>
      <c r="D113" s="1">
        <v>3</v>
      </c>
      <c r="E113" s="1">
        <v>11</v>
      </c>
      <c r="F113" s="1" t="s">
        <v>459</v>
      </c>
      <c r="G113" s="2">
        <v>57.6159333333333</v>
      </c>
      <c r="H113" s="6">
        <f>1+_xlfn.COUNTIFS(A:A,A113,O:O,"&lt;"&amp;O113)</f>
        <v>4</v>
      </c>
      <c r="I113" s="2">
        <f>_xlfn.AVERAGEIF(A:A,A113,G:G)</f>
        <v>49.01570740740738</v>
      </c>
      <c r="J113" s="2">
        <f t="shared" si="16"/>
        <v>8.600225925925919</v>
      </c>
      <c r="K113" s="2">
        <f t="shared" si="17"/>
        <v>98.60022592592591</v>
      </c>
      <c r="L113" s="2">
        <f t="shared" si="18"/>
        <v>370.9300704750638</v>
      </c>
      <c r="M113" s="2">
        <f>SUMIF(A:A,A113,L:L)</f>
        <v>2754.491784338295</v>
      </c>
      <c r="N113" s="3">
        <f t="shared" si="19"/>
        <v>0.13466370550971582</v>
      </c>
      <c r="O113" s="7">
        <f t="shared" si="20"/>
        <v>7.42590586093631</v>
      </c>
      <c r="P113" s="3">
        <f t="shared" si="21"/>
        <v>0.13466370550971582</v>
      </c>
      <c r="Q113" s="3">
        <f>IF(ISNUMBER(P113),SUMIF(A:A,A113,P:P),"")</f>
        <v>0.9185546606410809</v>
      </c>
      <c r="R113" s="3">
        <f t="shared" si="22"/>
        <v>0.1466039107740533</v>
      </c>
      <c r="S113" s="8">
        <f t="shared" si="23"/>
        <v>6.821100438044966</v>
      </c>
    </row>
    <row r="114" spans="1:19" ht="15">
      <c r="A114" s="1">
        <v>45</v>
      </c>
      <c r="B114" s="5">
        <v>0.5972222222222222</v>
      </c>
      <c r="C114" s="1" t="s">
        <v>446</v>
      </c>
      <c r="D114" s="1">
        <v>3</v>
      </c>
      <c r="E114" s="1">
        <v>7</v>
      </c>
      <c r="F114" s="1" t="s">
        <v>456</v>
      </c>
      <c r="G114" s="2">
        <v>52.5574</v>
      </c>
      <c r="H114" s="6">
        <f>1+_xlfn.COUNTIFS(A:A,A114,O:O,"&lt;"&amp;O114)</f>
        <v>5</v>
      </c>
      <c r="I114" s="2">
        <f>_xlfn.AVERAGEIF(A:A,A114,G:G)</f>
        <v>49.01570740740738</v>
      </c>
      <c r="J114" s="2">
        <f t="shared" si="16"/>
        <v>3.541692592592618</v>
      </c>
      <c r="K114" s="2">
        <f t="shared" si="17"/>
        <v>93.54169259259263</v>
      </c>
      <c r="L114" s="2">
        <f t="shared" si="18"/>
        <v>273.82837884219543</v>
      </c>
      <c r="M114" s="2">
        <f>SUMIF(A:A,A114,L:L)</f>
        <v>2754.491784338295</v>
      </c>
      <c r="N114" s="3">
        <f t="shared" si="19"/>
        <v>0.09941157944240396</v>
      </c>
      <c r="O114" s="7">
        <f t="shared" si="20"/>
        <v>10.05919034391129</v>
      </c>
      <c r="P114" s="3">
        <f t="shared" si="21"/>
        <v>0.09941157944240396</v>
      </c>
      <c r="Q114" s="3">
        <f>IF(ISNUMBER(P114),SUMIF(A:A,A114,P:P),"")</f>
        <v>0.9185546606410809</v>
      </c>
      <c r="R114" s="3">
        <f t="shared" si="22"/>
        <v>0.1082260900761445</v>
      </c>
      <c r="S114" s="8">
        <f t="shared" si="23"/>
        <v>9.239916172675471</v>
      </c>
    </row>
    <row r="115" spans="1:19" ht="15">
      <c r="A115" s="1">
        <v>45</v>
      </c>
      <c r="B115" s="5">
        <v>0.5972222222222222</v>
      </c>
      <c r="C115" s="1" t="s">
        <v>446</v>
      </c>
      <c r="D115" s="1">
        <v>3</v>
      </c>
      <c r="E115" s="1">
        <v>2</v>
      </c>
      <c r="F115" s="1" t="s">
        <v>452</v>
      </c>
      <c r="G115" s="2">
        <v>52.3538333333333</v>
      </c>
      <c r="H115" s="6">
        <f>1+_xlfn.COUNTIFS(A:A,A115,O:O,"&lt;"&amp;O115)</f>
        <v>6</v>
      </c>
      <c r="I115" s="2">
        <f>_xlfn.AVERAGEIF(A:A,A115,G:G)</f>
        <v>49.01570740740738</v>
      </c>
      <c r="J115" s="2">
        <f t="shared" si="16"/>
        <v>3.3381259259259153</v>
      </c>
      <c r="K115" s="2">
        <f t="shared" si="17"/>
        <v>93.33812592592591</v>
      </c>
      <c r="L115" s="2">
        <f t="shared" si="18"/>
        <v>270.50418122358445</v>
      </c>
      <c r="M115" s="2">
        <f>SUMIF(A:A,A115,L:L)</f>
        <v>2754.491784338295</v>
      </c>
      <c r="N115" s="3">
        <f t="shared" si="19"/>
        <v>0.09820475151228923</v>
      </c>
      <c r="O115" s="7">
        <f t="shared" si="20"/>
        <v>10.18280668298276</v>
      </c>
      <c r="P115" s="3">
        <f t="shared" si="21"/>
        <v>0.09820475151228923</v>
      </c>
      <c r="Q115" s="3">
        <f>IF(ISNUMBER(P115),SUMIF(A:A,A115,P:P),"")</f>
        <v>0.9185546606410809</v>
      </c>
      <c r="R115" s="3">
        <f t="shared" si="22"/>
        <v>0.10691225652673716</v>
      </c>
      <c r="S115" s="8">
        <f t="shared" si="23"/>
        <v>9.353464537060958</v>
      </c>
    </row>
    <row r="116" spans="1:19" ht="15">
      <c r="A116" s="1">
        <v>45</v>
      </c>
      <c r="B116" s="5">
        <v>0.5972222222222222</v>
      </c>
      <c r="C116" s="1" t="s">
        <v>446</v>
      </c>
      <c r="D116" s="1">
        <v>3</v>
      </c>
      <c r="E116" s="1">
        <v>1</v>
      </c>
      <c r="F116" s="1" t="s">
        <v>451</v>
      </c>
      <c r="G116" s="2">
        <v>27.391033333333297</v>
      </c>
      <c r="H116" s="6">
        <f>1+_xlfn.COUNTIFS(A:A,A116,O:O,"&lt;"&amp;O116)</f>
        <v>8</v>
      </c>
      <c r="I116" s="2">
        <f>_xlfn.AVERAGEIF(A:A,A116,G:G)</f>
        <v>49.01570740740738</v>
      </c>
      <c r="J116" s="2">
        <f t="shared" si="16"/>
        <v>-21.624674074074086</v>
      </c>
      <c r="K116" s="2">
        <f t="shared" si="17"/>
        <v>68.37532592592592</v>
      </c>
      <c r="L116" s="2">
        <f t="shared" si="18"/>
        <v>60.49250999006164</v>
      </c>
      <c r="M116" s="2">
        <f>SUMIF(A:A,A116,L:L)</f>
        <v>2754.491784338295</v>
      </c>
      <c r="N116" s="3">
        <f t="shared" si="19"/>
        <v>0.02196140512526292</v>
      </c>
      <c r="O116" s="7">
        <f t="shared" si="20"/>
        <v>45.53442706858804</v>
      </c>
      <c r="P116" s="3">
        <f t="shared" si="21"/>
      </c>
      <c r="Q116" s="3">
        <f>IF(ISNUMBER(P116),SUMIF(A:A,A116,P:P),"")</f>
      </c>
      <c r="R116" s="3">
        <f t="shared" si="22"/>
      </c>
      <c r="S116" s="8">
        <f t="shared" si="23"/>
      </c>
    </row>
    <row r="117" spans="1:19" ht="15">
      <c r="A117" s="1">
        <v>45</v>
      </c>
      <c r="B117" s="5">
        <v>0.5972222222222222</v>
      </c>
      <c r="C117" s="1" t="s">
        <v>446</v>
      </c>
      <c r="D117" s="1">
        <v>3</v>
      </c>
      <c r="E117" s="1">
        <v>8</v>
      </c>
      <c r="F117" s="1" t="s">
        <v>457</v>
      </c>
      <c r="G117" s="2">
        <v>38.570100000000004</v>
      </c>
      <c r="H117" s="6">
        <f>1+_xlfn.COUNTIFS(A:A,A117,O:O,"&lt;"&amp;O117)</f>
        <v>7</v>
      </c>
      <c r="I117" s="2">
        <f>_xlfn.AVERAGEIF(A:A,A117,G:G)</f>
        <v>49.01570740740738</v>
      </c>
      <c r="J117" s="2">
        <f t="shared" si="16"/>
        <v>-10.44560740740738</v>
      </c>
      <c r="K117" s="2">
        <f t="shared" si="17"/>
        <v>79.55439259259262</v>
      </c>
      <c r="L117" s="2">
        <f t="shared" si="18"/>
        <v>118.30470660839944</v>
      </c>
      <c r="M117" s="2">
        <f>SUMIF(A:A,A117,L:L)</f>
        <v>2754.491784338295</v>
      </c>
      <c r="N117" s="3">
        <f t="shared" si="19"/>
        <v>0.04294974023196061</v>
      </c>
      <c r="O117" s="7">
        <f t="shared" si="20"/>
        <v>23.283027897241162</v>
      </c>
      <c r="P117" s="3">
        <f t="shared" si="21"/>
      </c>
      <c r="Q117" s="3">
        <f>IF(ISNUMBER(P117),SUMIF(A:A,A117,P:P),"")</f>
      </c>
      <c r="R117" s="3">
        <f t="shared" si="22"/>
      </c>
      <c r="S117" s="8">
        <f t="shared" si="23"/>
      </c>
    </row>
    <row r="118" spans="1:19" ht="15">
      <c r="A118" s="1">
        <v>45</v>
      </c>
      <c r="B118" s="5">
        <v>0.5972222222222222</v>
      </c>
      <c r="C118" s="1" t="s">
        <v>446</v>
      </c>
      <c r="D118" s="1">
        <v>3</v>
      </c>
      <c r="E118" s="1">
        <v>10</v>
      </c>
      <c r="F118" s="1" t="s">
        <v>458</v>
      </c>
      <c r="G118" s="2">
        <v>22.6601</v>
      </c>
      <c r="H118" s="6">
        <f>1+_xlfn.COUNTIFS(A:A,A118,O:O,"&lt;"&amp;O118)</f>
        <v>9</v>
      </c>
      <c r="I118" s="2">
        <f>_xlfn.AVERAGEIF(A:A,A118,G:G)</f>
        <v>49.01570740740738</v>
      </c>
      <c r="J118" s="2">
        <f t="shared" si="16"/>
        <v>-26.355607407407383</v>
      </c>
      <c r="K118" s="2">
        <f t="shared" si="17"/>
        <v>63.64439259259262</v>
      </c>
      <c r="L118" s="2">
        <f t="shared" si="18"/>
        <v>45.54330153832607</v>
      </c>
      <c r="M118" s="2">
        <f>SUMIF(A:A,A118,L:L)</f>
        <v>2754.491784338295</v>
      </c>
      <c r="N118" s="3">
        <f t="shared" si="19"/>
        <v>0.016534194001695608</v>
      </c>
      <c r="O118" s="7">
        <f t="shared" si="20"/>
        <v>60.4807225497323</v>
      </c>
      <c r="P118" s="3">
        <f t="shared" si="21"/>
      </c>
      <c r="Q118" s="3">
        <f>IF(ISNUMBER(P118),SUMIF(A:A,A118,P:P),"")</f>
      </c>
      <c r="R118" s="3">
        <f t="shared" si="22"/>
      </c>
      <c r="S118" s="8">
        <f t="shared" si="23"/>
      </c>
    </row>
    <row r="119" spans="1:19" ht="15">
      <c r="A119" s="1">
        <v>56</v>
      </c>
      <c r="B119" s="5">
        <v>0.6041666666666666</v>
      </c>
      <c r="C119" s="1" t="s">
        <v>561</v>
      </c>
      <c r="D119" s="1">
        <v>4</v>
      </c>
      <c r="E119" s="1">
        <v>3</v>
      </c>
      <c r="F119" s="1" t="s">
        <v>571</v>
      </c>
      <c r="G119" s="2">
        <v>69.2975</v>
      </c>
      <c r="H119" s="6">
        <f>1+_xlfn.COUNTIFS(A:A,A119,O:O,"&lt;"&amp;O119)</f>
        <v>1</v>
      </c>
      <c r="I119" s="2">
        <f>_xlfn.AVERAGEIF(A:A,A119,G:G)</f>
        <v>53.07657333333329</v>
      </c>
      <c r="J119" s="2">
        <f t="shared" si="16"/>
        <v>16.220926666666706</v>
      </c>
      <c r="K119" s="2">
        <f t="shared" si="17"/>
        <v>106.22092666666671</v>
      </c>
      <c r="L119" s="2">
        <f t="shared" si="18"/>
        <v>585.9623861150949</v>
      </c>
      <c r="M119" s="2">
        <f>SUMIF(A:A,A119,L:L)</f>
        <v>1327.0987584122008</v>
      </c>
      <c r="N119" s="3">
        <f t="shared" si="19"/>
        <v>0.44153638333304296</v>
      </c>
      <c r="O119" s="7">
        <f t="shared" si="20"/>
        <v>2.2648190222768525</v>
      </c>
      <c r="P119" s="3">
        <f t="shared" si="21"/>
        <v>0.44153638333304296</v>
      </c>
      <c r="Q119" s="3">
        <f>IF(ISNUMBER(P119),SUMIF(A:A,A119,P:P),"")</f>
        <v>1</v>
      </c>
      <c r="R119" s="3">
        <f t="shared" si="22"/>
        <v>0.44153638333304296</v>
      </c>
      <c r="S119" s="8">
        <f t="shared" si="23"/>
        <v>2.2648190222768525</v>
      </c>
    </row>
    <row r="120" spans="1:19" ht="15">
      <c r="A120" s="1">
        <v>56</v>
      </c>
      <c r="B120" s="5">
        <v>0.6041666666666666</v>
      </c>
      <c r="C120" s="1" t="s">
        <v>561</v>
      </c>
      <c r="D120" s="1">
        <v>4</v>
      </c>
      <c r="E120" s="1">
        <v>4</v>
      </c>
      <c r="F120" s="1" t="s">
        <v>572</v>
      </c>
      <c r="G120" s="2">
        <v>58.6433333333333</v>
      </c>
      <c r="H120" s="6">
        <f>1+_xlfn.COUNTIFS(A:A,A120,O:O,"&lt;"&amp;O120)</f>
        <v>2</v>
      </c>
      <c r="I120" s="2">
        <f>_xlfn.AVERAGEIF(A:A,A120,G:G)</f>
        <v>53.07657333333329</v>
      </c>
      <c r="J120" s="2">
        <f t="shared" si="16"/>
        <v>5.566760000000009</v>
      </c>
      <c r="K120" s="2">
        <f t="shared" si="17"/>
        <v>95.56676000000002</v>
      </c>
      <c r="L120" s="2">
        <f t="shared" si="18"/>
        <v>309.2053440384392</v>
      </c>
      <c r="M120" s="2">
        <f>SUMIF(A:A,A120,L:L)</f>
        <v>1327.0987584122008</v>
      </c>
      <c r="N120" s="3">
        <f t="shared" si="19"/>
        <v>0.23299346945994134</v>
      </c>
      <c r="O120" s="7">
        <f t="shared" si="20"/>
        <v>4.291965789075176</v>
      </c>
      <c r="P120" s="3">
        <f t="shared" si="21"/>
        <v>0.23299346945994134</v>
      </c>
      <c r="Q120" s="3">
        <f>IF(ISNUMBER(P120),SUMIF(A:A,A120,P:P),"")</f>
        <v>1</v>
      </c>
      <c r="R120" s="3">
        <f t="shared" si="22"/>
        <v>0.23299346945994134</v>
      </c>
      <c r="S120" s="8">
        <f t="shared" si="23"/>
        <v>4.291965789075176</v>
      </c>
    </row>
    <row r="121" spans="1:19" ht="15">
      <c r="A121" s="1">
        <v>56</v>
      </c>
      <c r="B121" s="5">
        <v>0.6041666666666666</v>
      </c>
      <c r="C121" s="1" t="s">
        <v>561</v>
      </c>
      <c r="D121" s="1">
        <v>4</v>
      </c>
      <c r="E121" s="1">
        <v>2</v>
      </c>
      <c r="F121" s="1" t="s">
        <v>570</v>
      </c>
      <c r="G121" s="2">
        <v>47.7418999999999</v>
      </c>
      <c r="H121" s="6">
        <f>1+_xlfn.COUNTIFS(A:A,A121,O:O,"&lt;"&amp;O121)</f>
        <v>3</v>
      </c>
      <c r="I121" s="2">
        <f>_xlfn.AVERAGEIF(A:A,A121,G:G)</f>
        <v>53.07657333333329</v>
      </c>
      <c r="J121" s="2">
        <f t="shared" si="16"/>
        <v>-5.3346733333333916</v>
      </c>
      <c r="K121" s="2">
        <f t="shared" si="17"/>
        <v>84.6653266666666</v>
      </c>
      <c r="L121" s="2">
        <f t="shared" si="18"/>
        <v>160.76113021413065</v>
      </c>
      <c r="M121" s="2">
        <f>SUMIF(A:A,A121,L:L)</f>
        <v>1327.0987584122008</v>
      </c>
      <c r="N121" s="3">
        <f t="shared" si="19"/>
        <v>0.1211372772335891</v>
      </c>
      <c r="O121" s="7">
        <f t="shared" si="20"/>
        <v>8.255097215629995</v>
      </c>
      <c r="P121" s="3">
        <f t="shared" si="21"/>
        <v>0.1211372772335891</v>
      </c>
      <c r="Q121" s="3">
        <f>IF(ISNUMBER(P121),SUMIF(A:A,A121,P:P),"")</f>
        <v>1</v>
      </c>
      <c r="R121" s="3">
        <f t="shared" si="22"/>
        <v>0.1211372772335891</v>
      </c>
      <c r="S121" s="8">
        <f t="shared" si="23"/>
        <v>8.255097215629995</v>
      </c>
    </row>
    <row r="122" spans="1:19" ht="15">
      <c r="A122" s="1">
        <v>56</v>
      </c>
      <c r="B122" s="5">
        <v>0.6041666666666666</v>
      </c>
      <c r="C122" s="1" t="s">
        <v>561</v>
      </c>
      <c r="D122" s="1">
        <v>4</v>
      </c>
      <c r="E122" s="1">
        <v>1</v>
      </c>
      <c r="F122" s="1" t="s">
        <v>569</v>
      </c>
      <c r="G122" s="2">
        <v>46.181766666666604</v>
      </c>
      <c r="H122" s="6">
        <f>1+_xlfn.COUNTIFS(A:A,A122,O:O,"&lt;"&amp;O122)</f>
        <v>4</v>
      </c>
      <c r="I122" s="2">
        <f>_xlfn.AVERAGEIF(A:A,A122,G:G)</f>
        <v>53.07657333333329</v>
      </c>
      <c r="J122" s="2">
        <f t="shared" si="16"/>
        <v>-6.894806666666689</v>
      </c>
      <c r="K122" s="2">
        <f t="shared" si="17"/>
        <v>83.10519333333332</v>
      </c>
      <c r="L122" s="2">
        <f t="shared" si="18"/>
        <v>146.3954614467675</v>
      </c>
      <c r="M122" s="2">
        <f>SUMIF(A:A,A122,L:L)</f>
        <v>1327.0987584122008</v>
      </c>
      <c r="N122" s="3">
        <f t="shared" si="19"/>
        <v>0.11031240932055536</v>
      </c>
      <c r="O122" s="7">
        <f t="shared" si="20"/>
        <v>9.065163259140803</v>
      </c>
      <c r="P122" s="3">
        <f t="shared" si="21"/>
        <v>0.11031240932055536</v>
      </c>
      <c r="Q122" s="3">
        <f>IF(ISNUMBER(P122),SUMIF(A:A,A122,P:P),"")</f>
        <v>1</v>
      </c>
      <c r="R122" s="3">
        <f t="shared" si="22"/>
        <v>0.11031240932055536</v>
      </c>
      <c r="S122" s="8">
        <f t="shared" si="23"/>
        <v>9.065163259140803</v>
      </c>
    </row>
    <row r="123" spans="1:19" ht="15">
      <c r="A123" s="1">
        <v>56</v>
      </c>
      <c r="B123" s="5">
        <v>0.6041666666666666</v>
      </c>
      <c r="C123" s="1" t="s">
        <v>561</v>
      </c>
      <c r="D123" s="1">
        <v>4</v>
      </c>
      <c r="E123" s="1">
        <v>5</v>
      </c>
      <c r="F123" s="1" t="s">
        <v>573</v>
      </c>
      <c r="G123" s="2">
        <v>43.5183666666667</v>
      </c>
      <c r="H123" s="6">
        <f>1+_xlfn.COUNTIFS(A:A,A123,O:O,"&lt;"&amp;O123)</f>
        <v>5</v>
      </c>
      <c r="I123" s="2">
        <f>_xlfn.AVERAGEIF(A:A,A123,G:G)</f>
        <v>53.07657333333329</v>
      </c>
      <c r="J123" s="2">
        <f t="shared" si="16"/>
        <v>-9.558206666666592</v>
      </c>
      <c r="K123" s="2">
        <f t="shared" si="17"/>
        <v>80.44179333333341</v>
      </c>
      <c r="L123" s="2">
        <f t="shared" si="18"/>
        <v>124.77443659776847</v>
      </c>
      <c r="M123" s="2">
        <f>SUMIF(A:A,A123,L:L)</f>
        <v>1327.0987584122008</v>
      </c>
      <c r="N123" s="3">
        <f t="shared" si="19"/>
        <v>0.09402046065287115</v>
      </c>
      <c r="O123" s="7">
        <f t="shared" si="20"/>
        <v>10.635982774984017</v>
      </c>
      <c r="P123" s="3">
        <f t="shared" si="21"/>
        <v>0.09402046065287115</v>
      </c>
      <c r="Q123" s="3">
        <f>IF(ISNUMBER(P123),SUMIF(A:A,A123,P:P),"")</f>
        <v>1</v>
      </c>
      <c r="R123" s="3">
        <f t="shared" si="22"/>
        <v>0.09402046065287115</v>
      </c>
      <c r="S123" s="8">
        <f t="shared" si="23"/>
        <v>10.635982774984017</v>
      </c>
    </row>
    <row r="124" spans="1:19" ht="15">
      <c r="A124" s="1">
        <v>2</v>
      </c>
      <c r="B124" s="5">
        <v>0.6097222222222222</v>
      </c>
      <c r="C124" s="1" t="s">
        <v>21</v>
      </c>
      <c r="D124" s="1">
        <v>3</v>
      </c>
      <c r="E124" s="1">
        <v>1</v>
      </c>
      <c r="F124" s="1" t="s">
        <v>29</v>
      </c>
      <c r="G124" s="2">
        <v>74.0534</v>
      </c>
      <c r="H124" s="6">
        <f>1+_xlfn.COUNTIFS(A:A,A124,O:O,"&lt;"&amp;O124)</f>
        <v>1</v>
      </c>
      <c r="I124" s="2">
        <f>_xlfn.AVERAGEIF(A:A,A124,G:G)</f>
        <v>54.83100555555557</v>
      </c>
      <c r="J124" s="2">
        <f t="shared" si="16"/>
        <v>19.222394444444426</v>
      </c>
      <c r="K124" s="2">
        <f t="shared" si="17"/>
        <v>109.22239444444443</v>
      </c>
      <c r="L124" s="2">
        <f t="shared" si="18"/>
        <v>701.5861264242299</v>
      </c>
      <c r="M124" s="2">
        <f>SUMIF(A:A,A124,L:L)</f>
        <v>1611.4221033883596</v>
      </c>
      <c r="N124" s="3">
        <f t="shared" si="19"/>
        <v>0.43538320899843375</v>
      </c>
      <c r="O124" s="7">
        <f t="shared" si="20"/>
        <v>2.2968272072329676</v>
      </c>
      <c r="P124" s="3">
        <f t="shared" si="21"/>
        <v>0.43538320899843375</v>
      </c>
      <c r="Q124" s="3">
        <f>IF(ISNUMBER(P124),SUMIF(A:A,A124,P:P),"")</f>
        <v>1</v>
      </c>
      <c r="R124" s="3">
        <f t="shared" si="22"/>
        <v>0.43538320899843375</v>
      </c>
      <c r="S124" s="8">
        <f t="shared" si="23"/>
        <v>2.2968272072329676</v>
      </c>
    </row>
    <row r="125" spans="1:19" ht="15">
      <c r="A125" s="1">
        <v>2</v>
      </c>
      <c r="B125" s="5">
        <v>0.6097222222222222</v>
      </c>
      <c r="C125" s="1" t="s">
        <v>21</v>
      </c>
      <c r="D125" s="1">
        <v>3</v>
      </c>
      <c r="E125" s="1">
        <v>2</v>
      </c>
      <c r="F125" s="1" t="s">
        <v>30</v>
      </c>
      <c r="G125" s="2">
        <v>56.2896333333333</v>
      </c>
      <c r="H125" s="6">
        <f>1+_xlfn.COUNTIFS(A:A,A125,O:O,"&lt;"&amp;O125)</f>
        <v>2</v>
      </c>
      <c r="I125" s="2">
        <f>_xlfn.AVERAGEIF(A:A,A125,G:G)</f>
        <v>54.83100555555557</v>
      </c>
      <c r="J125" s="2">
        <f t="shared" si="16"/>
        <v>1.4586277777777283</v>
      </c>
      <c r="K125" s="2">
        <f t="shared" si="17"/>
        <v>91.45862777777774</v>
      </c>
      <c r="L125" s="2">
        <f t="shared" si="18"/>
        <v>241.6565894927986</v>
      </c>
      <c r="M125" s="2">
        <f>SUMIF(A:A,A125,L:L)</f>
        <v>1611.4221033883596</v>
      </c>
      <c r="N125" s="3">
        <f t="shared" si="19"/>
        <v>0.14996479754414682</v>
      </c>
      <c r="O125" s="7">
        <f t="shared" si="20"/>
        <v>6.668231587520523</v>
      </c>
      <c r="P125" s="3">
        <f t="shared" si="21"/>
        <v>0.14996479754414682</v>
      </c>
      <c r="Q125" s="3">
        <f>IF(ISNUMBER(P125),SUMIF(A:A,A125,P:P),"")</f>
        <v>1</v>
      </c>
      <c r="R125" s="3">
        <f t="shared" si="22"/>
        <v>0.14996479754414682</v>
      </c>
      <c r="S125" s="8">
        <f t="shared" si="23"/>
        <v>6.668231587520523</v>
      </c>
    </row>
    <row r="126" spans="1:19" ht="15">
      <c r="A126" s="1">
        <v>2</v>
      </c>
      <c r="B126" s="5">
        <v>0.6097222222222222</v>
      </c>
      <c r="C126" s="1" t="s">
        <v>21</v>
      </c>
      <c r="D126" s="1">
        <v>3</v>
      </c>
      <c r="E126" s="1">
        <v>4</v>
      </c>
      <c r="F126" s="1" t="s">
        <v>31</v>
      </c>
      <c r="G126" s="2">
        <v>53.851400000000005</v>
      </c>
      <c r="H126" s="6">
        <f>1+_xlfn.COUNTIFS(A:A,A126,O:O,"&lt;"&amp;O126)</f>
        <v>3</v>
      </c>
      <c r="I126" s="2">
        <f>_xlfn.AVERAGEIF(A:A,A126,G:G)</f>
        <v>54.83100555555557</v>
      </c>
      <c r="J126" s="2">
        <f t="shared" si="16"/>
        <v>-0.9796055555555654</v>
      </c>
      <c r="K126" s="2">
        <f t="shared" si="17"/>
        <v>89.02039444444443</v>
      </c>
      <c r="L126" s="2">
        <f t="shared" si="18"/>
        <v>208.76801651525554</v>
      </c>
      <c r="M126" s="2">
        <f>SUMIF(A:A,A126,L:L)</f>
        <v>1611.4221033883596</v>
      </c>
      <c r="N126" s="3">
        <f t="shared" si="19"/>
        <v>0.12955514019342054</v>
      </c>
      <c r="O126" s="7">
        <f t="shared" si="20"/>
        <v>7.718721144580144</v>
      </c>
      <c r="P126" s="3">
        <f t="shared" si="21"/>
        <v>0.12955514019342054</v>
      </c>
      <c r="Q126" s="3">
        <f>IF(ISNUMBER(P126),SUMIF(A:A,A126,P:P),"")</f>
        <v>1</v>
      </c>
      <c r="R126" s="3">
        <f t="shared" si="22"/>
        <v>0.12955514019342054</v>
      </c>
      <c r="S126" s="8">
        <f t="shared" si="23"/>
        <v>7.718721144580144</v>
      </c>
    </row>
    <row r="127" spans="1:19" ht="15">
      <c r="A127" s="1">
        <v>2</v>
      </c>
      <c r="B127" s="5">
        <v>0.6097222222222222</v>
      </c>
      <c r="C127" s="1" t="s">
        <v>21</v>
      </c>
      <c r="D127" s="1">
        <v>3</v>
      </c>
      <c r="E127" s="1">
        <v>6</v>
      </c>
      <c r="F127" s="1" t="s">
        <v>33</v>
      </c>
      <c r="G127" s="2">
        <v>53.0569000000001</v>
      </c>
      <c r="H127" s="6">
        <f>1+_xlfn.COUNTIFS(A:A,A127,O:O,"&lt;"&amp;O127)</f>
        <v>4</v>
      </c>
      <c r="I127" s="2">
        <f>_xlfn.AVERAGEIF(A:A,A127,G:G)</f>
        <v>54.83100555555557</v>
      </c>
      <c r="J127" s="2">
        <f t="shared" si="16"/>
        <v>-1.7741055555554723</v>
      </c>
      <c r="K127" s="2">
        <f t="shared" si="17"/>
        <v>88.22589444444452</v>
      </c>
      <c r="L127" s="2">
        <f t="shared" si="18"/>
        <v>199.04952570827479</v>
      </c>
      <c r="M127" s="2">
        <f>SUMIF(A:A,A127,L:L)</f>
        <v>1611.4221033883596</v>
      </c>
      <c r="N127" s="3">
        <f t="shared" si="19"/>
        <v>0.12352413764818702</v>
      </c>
      <c r="O127" s="7">
        <f t="shared" si="20"/>
        <v>8.095583738039373</v>
      </c>
      <c r="P127" s="3">
        <f t="shared" si="21"/>
        <v>0.12352413764818702</v>
      </c>
      <c r="Q127" s="3">
        <f>IF(ISNUMBER(P127),SUMIF(A:A,A127,P:P),"")</f>
        <v>1</v>
      </c>
      <c r="R127" s="3">
        <f t="shared" si="22"/>
        <v>0.12352413764818702</v>
      </c>
      <c r="S127" s="8">
        <f t="shared" si="23"/>
        <v>8.095583738039373</v>
      </c>
    </row>
    <row r="128" spans="1:19" ht="15">
      <c r="A128" s="1">
        <v>2</v>
      </c>
      <c r="B128" s="5">
        <v>0.6097222222222222</v>
      </c>
      <c r="C128" s="1" t="s">
        <v>21</v>
      </c>
      <c r="D128" s="1">
        <v>3</v>
      </c>
      <c r="E128" s="1">
        <v>8</v>
      </c>
      <c r="F128" s="1" t="s">
        <v>34</v>
      </c>
      <c r="G128" s="2">
        <v>47.805233333333305</v>
      </c>
      <c r="H128" s="6">
        <f>1+_xlfn.COUNTIFS(A:A,A128,O:O,"&lt;"&amp;O128)</f>
        <v>5</v>
      </c>
      <c r="I128" s="2">
        <f>_xlfn.AVERAGEIF(A:A,A128,G:G)</f>
        <v>54.83100555555557</v>
      </c>
      <c r="J128" s="2">
        <f t="shared" si="16"/>
        <v>-7.025772222222265</v>
      </c>
      <c r="K128" s="2">
        <f t="shared" si="17"/>
        <v>82.97422777777774</v>
      </c>
      <c r="L128" s="2">
        <f t="shared" si="18"/>
        <v>145.24960360379785</v>
      </c>
      <c r="M128" s="2">
        <f>SUMIF(A:A,A128,L:L)</f>
        <v>1611.4221033883596</v>
      </c>
      <c r="N128" s="3">
        <f t="shared" si="19"/>
        <v>0.0901375271559075</v>
      </c>
      <c r="O128" s="7">
        <f t="shared" si="20"/>
        <v>11.094158355047144</v>
      </c>
      <c r="P128" s="3">
        <f t="shared" si="21"/>
        <v>0.0901375271559075</v>
      </c>
      <c r="Q128" s="3">
        <f>IF(ISNUMBER(P128),SUMIF(A:A,A128,P:P),"")</f>
        <v>1</v>
      </c>
      <c r="R128" s="3">
        <f t="shared" si="22"/>
        <v>0.0901375271559075</v>
      </c>
      <c r="S128" s="8">
        <f t="shared" si="23"/>
        <v>11.094158355047144</v>
      </c>
    </row>
    <row r="129" spans="1:19" ht="15">
      <c r="A129" s="1">
        <v>2</v>
      </c>
      <c r="B129" s="5">
        <v>0.6097222222222222</v>
      </c>
      <c r="C129" s="1" t="s">
        <v>21</v>
      </c>
      <c r="D129" s="1">
        <v>3</v>
      </c>
      <c r="E129" s="1">
        <v>5</v>
      </c>
      <c r="F129" s="1" t="s">
        <v>32</v>
      </c>
      <c r="G129" s="2">
        <v>43.9294666666667</v>
      </c>
      <c r="H129" s="6">
        <f>1+_xlfn.COUNTIFS(A:A,A129,O:O,"&lt;"&amp;O129)</f>
        <v>6</v>
      </c>
      <c r="I129" s="2">
        <f>_xlfn.AVERAGEIF(A:A,A129,G:G)</f>
        <v>54.83100555555557</v>
      </c>
      <c r="J129" s="2">
        <f t="shared" si="16"/>
        <v>-10.901538888888872</v>
      </c>
      <c r="K129" s="2">
        <f t="shared" si="17"/>
        <v>79.09846111111113</v>
      </c>
      <c r="L129" s="2">
        <f t="shared" si="18"/>
        <v>115.11224164400302</v>
      </c>
      <c r="M129" s="2">
        <f>SUMIF(A:A,A129,L:L)</f>
        <v>1611.4221033883596</v>
      </c>
      <c r="N129" s="3">
        <f t="shared" si="19"/>
        <v>0.0714351884599044</v>
      </c>
      <c r="O129" s="7">
        <f t="shared" si="20"/>
        <v>13.998703181993932</v>
      </c>
      <c r="P129" s="3">
        <f t="shared" si="21"/>
        <v>0.0714351884599044</v>
      </c>
      <c r="Q129" s="3">
        <f>IF(ISNUMBER(P129),SUMIF(A:A,A129,P:P),"")</f>
        <v>1</v>
      </c>
      <c r="R129" s="3">
        <f t="shared" si="22"/>
        <v>0.0714351884599044</v>
      </c>
      <c r="S129" s="8">
        <f t="shared" si="23"/>
        <v>13.998703181993932</v>
      </c>
    </row>
    <row r="130" spans="1:19" ht="15">
      <c r="A130" s="1">
        <v>7</v>
      </c>
      <c r="B130" s="5">
        <v>0.6152777777777778</v>
      </c>
      <c r="C130" s="1" t="s">
        <v>59</v>
      </c>
      <c r="D130" s="1">
        <v>4</v>
      </c>
      <c r="E130" s="1">
        <v>9</v>
      </c>
      <c r="F130" s="1" t="s">
        <v>75</v>
      </c>
      <c r="G130" s="2">
        <v>61.163900000000005</v>
      </c>
      <c r="H130" s="6">
        <f>1+_xlfn.COUNTIFS(A:A,A130,O:O,"&lt;"&amp;O130)</f>
        <v>1</v>
      </c>
      <c r="I130" s="2">
        <f>_xlfn.AVERAGEIF(A:A,A130,G:G)</f>
        <v>50.734588888888865</v>
      </c>
      <c r="J130" s="2">
        <f t="shared" si="16"/>
        <v>10.42931111111114</v>
      </c>
      <c r="K130" s="2">
        <f t="shared" si="17"/>
        <v>100.42931111111113</v>
      </c>
      <c r="L130" s="2">
        <f t="shared" si="18"/>
        <v>413.9555772198039</v>
      </c>
      <c r="M130" s="2">
        <f>SUMIF(A:A,A130,L:L)</f>
        <v>2259.7196702494866</v>
      </c>
      <c r="N130" s="3">
        <f t="shared" si="19"/>
        <v>0.18318890730994997</v>
      </c>
      <c r="O130" s="7">
        <f t="shared" si="20"/>
        <v>5.458845814872572</v>
      </c>
      <c r="P130" s="3">
        <f t="shared" si="21"/>
        <v>0.18318890730994997</v>
      </c>
      <c r="Q130" s="3">
        <f>IF(ISNUMBER(P130),SUMIF(A:A,A130,P:P),"")</f>
        <v>0.9693430956653118</v>
      </c>
      <c r="R130" s="3">
        <f t="shared" si="22"/>
        <v>0.18898252654723624</v>
      </c>
      <c r="S130" s="8">
        <f t="shared" si="23"/>
        <v>5.291494500948212</v>
      </c>
    </row>
    <row r="131" spans="1:19" ht="15">
      <c r="A131" s="1">
        <v>7</v>
      </c>
      <c r="B131" s="5">
        <v>0.6152777777777778</v>
      </c>
      <c r="C131" s="1" t="s">
        <v>59</v>
      </c>
      <c r="D131" s="1">
        <v>4</v>
      </c>
      <c r="E131" s="1">
        <v>8</v>
      </c>
      <c r="F131" s="1" t="s">
        <v>74</v>
      </c>
      <c r="G131" s="2">
        <v>60.3810999999999</v>
      </c>
      <c r="H131" s="6">
        <f>1+_xlfn.COUNTIFS(A:A,A131,O:O,"&lt;"&amp;O131)</f>
        <v>2</v>
      </c>
      <c r="I131" s="2">
        <f>_xlfn.AVERAGEIF(A:A,A131,G:G)</f>
        <v>50.734588888888865</v>
      </c>
      <c r="J131" s="2">
        <f t="shared" si="16"/>
        <v>9.646511111111032</v>
      </c>
      <c r="K131" s="2">
        <f t="shared" si="17"/>
        <v>99.64651111111104</v>
      </c>
      <c r="L131" s="2">
        <f t="shared" si="18"/>
        <v>394.9624379834575</v>
      </c>
      <c r="M131" s="2">
        <f>SUMIF(A:A,A131,L:L)</f>
        <v>2259.7196702494866</v>
      </c>
      <c r="N131" s="3">
        <f t="shared" si="19"/>
        <v>0.17478382083555138</v>
      </c>
      <c r="O131" s="7">
        <f t="shared" si="20"/>
        <v>5.721353356503567</v>
      </c>
      <c r="P131" s="3">
        <f t="shared" si="21"/>
        <v>0.17478382083555138</v>
      </c>
      <c r="Q131" s="3">
        <f>IF(ISNUMBER(P131),SUMIF(A:A,A131,P:P),"")</f>
        <v>0.9693430956653118</v>
      </c>
      <c r="R131" s="3">
        <f t="shared" si="22"/>
        <v>0.1803116168229247</v>
      </c>
      <c r="S131" s="8">
        <f t="shared" si="23"/>
        <v>5.545954373988291</v>
      </c>
    </row>
    <row r="132" spans="1:19" ht="15">
      <c r="A132" s="1">
        <v>7</v>
      </c>
      <c r="B132" s="5">
        <v>0.6152777777777778</v>
      </c>
      <c r="C132" s="1" t="s">
        <v>59</v>
      </c>
      <c r="D132" s="1">
        <v>4</v>
      </c>
      <c r="E132" s="1">
        <v>5</v>
      </c>
      <c r="F132" s="1" t="s">
        <v>72</v>
      </c>
      <c r="G132" s="2">
        <v>59.5883666666666</v>
      </c>
      <c r="H132" s="6">
        <f>1+_xlfn.COUNTIFS(A:A,A132,O:O,"&lt;"&amp;O132)</f>
        <v>3</v>
      </c>
      <c r="I132" s="2">
        <f>_xlfn.AVERAGEIF(A:A,A132,G:G)</f>
        <v>50.734588888888865</v>
      </c>
      <c r="J132" s="2">
        <f t="shared" si="16"/>
        <v>8.853777777777736</v>
      </c>
      <c r="K132" s="2">
        <f t="shared" si="17"/>
        <v>98.85377777777774</v>
      </c>
      <c r="L132" s="2">
        <f t="shared" si="18"/>
        <v>376.6162131460532</v>
      </c>
      <c r="M132" s="2">
        <f>SUMIF(A:A,A132,L:L)</f>
        <v>2259.7196702494866</v>
      </c>
      <c r="N132" s="3">
        <f t="shared" si="19"/>
        <v>0.16666501518060978</v>
      </c>
      <c r="O132" s="7">
        <f t="shared" si="20"/>
        <v>6.0000594540871734</v>
      </c>
      <c r="P132" s="3">
        <f t="shared" si="21"/>
        <v>0.16666501518060978</v>
      </c>
      <c r="Q132" s="3">
        <f>IF(ISNUMBER(P132),SUMIF(A:A,A132,P:P),"")</f>
        <v>0.9693430956653118</v>
      </c>
      <c r="R132" s="3">
        <f t="shared" si="22"/>
        <v>0.17193604197099963</v>
      </c>
      <c r="S132" s="8">
        <f t="shared" si="23"/>
        <v>5.816116205400783</v>
      </c>
    </row>
    <row r="133" spans="1:19" ht="15">
      <c r="A133" s="1">
        <v>7</v>
      </c>
      <c r="B133" s="5">
        <v>0.6152777777777778</v>
      </c>
      <c r="C133" s="1" t="s">
        <v>59</v>
      </c>
      <c r="D133" s="1">
        <v>4</v>
      </c>
      <c r="E133" s="1">
        <v>3</v>
      </c>
      <c r="F133" s="1" t="s">
        <v>70</v>
      </c>
      <c r="G133" s="2">
        <v>53.4265</v>
      </c>
      <c r="H133" s="6">
        <f>1+_xlfn.COUNTIFS(A:A,A133,O:O,"&lt;"&amp;O133)</f>
        <v>4</v>
      </c>
      <c r="I133" s="2">
        <f>_xlfn.AVERAGEIF(A:A,A133,G:G)</f>
        <v>50.734588888888865</v>
      </c>
      <c r="J133" s="2">
        <f t="shared" si="16"/>
        <v>2.691911111111132</v>
      </c>
      <c r="K133" s="2">
        <f t="shared" si="17"/>
        <v>92.69191111111112</v>
      </c>
      <c r="L133" s="2">
        <f t="shared" si="18"/>
        <v>260.21667950764333</v>
      </c>
      <c r="M133" s="2">
        <f>SUMIF(A:A,A133,L:L)</f>
        <v>2259.7196702494866</v>
      </c>
      <c r="N133" s="3">
        <f t="shared" si="19"/>
        <v>0.11515440739554825</v>
      </c>
      <c r="O133" s="7">
        <f t="shared" si="20"/>
        <v>8.68399241172821</v>
      </c>
      <c r="P133" s="3">
        <f t="shared" si="21"/>
        <v>0.11515440739554825</v>
      </c>
      <c r="Q133" s="3">
        <f>IF(ISNUMBER(P133),SUMIF(A:A,A133,P:P),"")</f>
        <v>0.9693430956653118</v>
      </c>
      <c r="R133" s="3">
        <f t="shared" si="22"/>
        <v>0.1187963352815874</v>
      </c>
      <c r="S133" s="8">
        <f t="shared" si="23"/>
        <v>8.417768087118702</v>
      </c>
    </row>
    <row r="134" spans="1:19" ht="15">
      <c r="A134" s="1">
        <v>7</v>
      </c>
      <c r="B134" s="5">
        <v>0.6152777777777778</v>
      </c>
      <c r="C134" s="1" t="s">
        <v>59</v>
      </c>
      <c r="D134" s="1">
        <v>4</v>
      </c>
      <c r="E134" s="1">
        <v>1</v>
      </c>
      <c r="F134" s="1" t="s">
        <v>68</v>
      </c>
      <c r="G134" s="2">
        <v>50.0785666666667</v>
      </c>
      <c r="H134" s="6">
        <f>1+_xlfn.COUNTIFS(A:A,A134,O:O,"&lt;"&amp;O134)</f>
        <v>5</v>
      </c>
      <c r="I134" s="2">
        <f>_xlfn.AVERAGEIF(A:A,A134,G:G)</f>
        <v>50.734588888888865</v>
      </c>
      <c r="J134" s="2">
        <f t="shared" si="16"/>
        <v>-0.6560222222221626</v>
      </c>
      <c r="K134" s="2">
        <f t="shared" si="17"/>
        <v>89.34397777777784</v>
      </c>
      <c r="L134" s="2">
        <f t="shared" si="18"/>
        <v>212.8608501759837</v>
      </c>
      <c r="M134" s="2">
        <f>SUMIF(A:A,A134,L:L)</f>
        <v>2259.7196702494866</v>
      </c>
      <c r="N134" s="3">
        <f t="shared" si="19"/>
        <v>0.09419790117261871</v>
      </c>
      <c r="O134" s="7">
        <f t="shared" si="20"/>
        <v>10.615947781760962</v>
      </c>
      <c r="P134" s="3">
        <f t="shared" si="21"/>
        <v>0.09419790117261871</v>
      </c>
      <c r="Q134" s="3">
        <f>IF(ISNUMBER(P134),SUMIF(A:A,A134,P:P),"")</f>
        <v>0.9693430956653118</v>
      </c>
      <c r="R134" s="3">
        <f t="shared" si="22"/>
        <v>0.09717704865681812</v>
      </c>
      <c r="S134" s="8">
        <f t="shared" si="23"/>
        <v>10.290495686193472</v>
      </c>
    </row>
    <row r="135" spans="1:19" ht="15">
      <c r="A135" s="1">
        <v>7</v>
      </c>
      <c r="B135" s="5">
        <v>0.6152777777777778</v>
      </c>
      <c r="C135" s="1" t="s">
        <v>59</v>
      </c>
      <c r="D135" s="1">
        <v>4</v>
      </c>
      <c r="E135" s="1">
        <v>4</v>
      </c>
      <c r="F135" s="1" t="s">
        <v>71</v>
      </c>
      <c r="G135" s="2">
        <v>49.974566666666696</v>
      </c>
      <c r="H135" s="6">
        <f>1+_xlfn.COUNTIFS(A:A,A135,O:O,"&lt;"&amp;O135)</f>
        <v>6</v>
      </c>
      <c r="I135" s="2">
        <f>_xlfn.AVERAGEIF(A:A,A135,G:G)</f>
        <v>50.734588888888865</v>
      </c>
      <c r="J135" s="2">
        <f t="shared" si="16"/>
        <v>-0.7600222222221689</v>
      </c>
      <c r="K135" s="2">
        <f t="shared" si="17"/>
        <v>89.23997777777782</v>
      </c>
      <c r="L135" s="2">
        <f t="shared" si="18"/>
        <v>211.53673400981316</v>
      </c>
      <c r="M135" s="2">
        <f>SUMIF(A:A,A135,L:L)</f>
        <v>2259.7196702494866</v>
      </c>
      <c r="N135" s="3">
        <f t="shared" si="19"/>
        <v>0.09361193638078932</v>
      </c>
      <c r="O135" s="7">
        <f t="shared" si="20"/>
        <v>10.682398406248716</v>
      </c>
      <c r="P135" s="3">
        <f t="shared" si="21"/>
        <v>0.09361193638078932</v>
      </c>
      <c r="Q135" s="3">
        <f>IF(ISNUMBER(P135),SUMIF(A:A,A135,P:P),"")</f>
        <v>0.9693430956653118</v>
      </c>
      <c r="R135" s="3">
        <f t="shared" si="22"/>
        <v>0.09657255186466093</v>
      </c>
      <c r="S135" s="8">
        <f t="shared" si="23"/>
        <v>10.354909140243324</v>
      </c>
    </row>
    <row r="136" spans="1:19" ht="15">
      <c r="A136" s="1">
        <v>7</v>
      </c>
      <c r="B136" s="5">
        <v>0.6152777777777778</v>
      </c>
      <c r="C136" s="1" t="s">
        <v>59</v>
      </c>
      <c r="D136" s="1">
        <v>4</v>
      </c>
      <c r="E136" s="1">
        <v>6</v>
      </c>
      <c r="F136" s="1" t="s">
        <v>73</v>
      </c>
      <c r="G136" s="2">
        <v>46.167366666666595</v>
      </c>
      <c r="H136" s="6">
        <f>1+_xlfn.COUNTIFS(A:A,A136,O:O,"&lt;"&amp;O136)</f>
        <v>7</v>
      </c>
      <c r="I136" s="2">
        <f>_xlfn.AVERAGEIF(A:A,A136,G:G)</f>
        <v>50.734588888888865</v>
      </c>
      <c r="J136" s="2">
        <f t="shared" si="16"/>
        <v>-4.56722222222227</v>
      </c>
      <c r="K136" s="2">
        <f t="shared" si="17"/>
        <v>85.43277777777773</v>
      </c>
      <c r="L136" s="2">
        <f t="shared" si="18"/>
        <v>168.3367885887958</v>
      </c>
      <c r="M136" s="2">
        <f>SUMIF(A:A,A136,L:L)</f>
        <v>2259.7196702494866</v>
      </c>
      <c r="N136" s="3">
        <f t="shared" si="19"/>
        <v>0.07449454496725712</v>
      </c>
      <c r="O136" s="7">
        <f t="shared" si="20"/>
        <v>13.423801708427563</v>
      </c>
      <c r="P136" s="3">
        <f t="shared" si="21"/>
        <v>0.07449454496725712</v>
      </c>
      <c r="Q136" s="3">
        <f>IF(ISNUMBER(P136),SUMIF(A:A,A136,P:P),"")</f>
        <v>0.9693430956653118</v>
      </c>
      <c r="R136" s="3">
        <f t="shared" si="22"/>
        <v>0.07685054476622391</v>
      </c>
      <c r="S136" s="8">
        <f t="shared" si="23"/>
        <v>13.012269503644475</v>
      </c>
    </row>
    <row r="137" spans="1:19" ht="15">
      <c r="A137" s="1">
        <v>7</v>
      </c>
      <c r="B137" s="5">
        <v>0.6152777777777778</v>
      </c>
      <c r="C137" s="1" t="s">
        <v>59</v>
      </c>
      <c r="D137" s="1">
        <v>4</v>
      </c>
      <c r="E137" s="1">
        <v>2</v>
      </c>
      <c r="F137" s="1" t="s">
        <v>69</v>
      </c>
      <c r="G137" s="2">
        <v>44.4613666666667</v>
      </c>
      <c r="H137" s="6">
        <f>1+_xlfn.COUNTIFS(A:A,A137,O:O,"&lt;"&amp;O137)</f>
        <v>8</v>
      </c>
      <c r="I137" s="2">
        <f>_xlfn.AVERAGEIF(A:A,A137,G:G)</f>
        <v>50.734588888888865</v>
      </c>
      <c r="J137" s="2">
        <f t="shared" si="16"/>
        <v>-6.2732222222221665</v>
      </c>
      <c r="K137" s="2">
        <f t="shared" si="17"/>
        <v>83.72677777777784</v>
      </c>
      <c r="L137" s="2">
        <f t="shared" si="18"/>
        <v>151.95837986388412</v>
      </c>
      <c r="M137" s="2">
        <f>SUMIF(A:A,A137,L:L)</f>
        <v>2259.7196702494866</v>
      </c>
      <c r="N137" s="3">
        <f t="shared" si="19"/>
        <v>0.06724656242298718</v>
      </c>
      <c r="O137" s="7">
        <f t="shared" si="20"/>
        <v>14.870648609662844</v>
      </c>
      <c r="P137" s="3">
        <f t="shared" si="21"/>
        <v>0.06724656242298718</v>
      </c>
      <c r="Q137" s="3">
        <f>IF(ISNUMBER(P137),SUMIF(A:A,A137,P:P),"")</f>
        <v>0.9693430956653118</v>
      </c>
      <c r="R137" s="3">
        <f t="shared" si="22"/>
        <v>0.06937333408954884</v>
      </c>
      <c r="S137" s="8">
        <f t="shared" si="23"/>
        <v>14.414760557841648</v>
      </c>
    </row>
    <row r="138" spans="1:19" ht="15">
      <c r="A138" s="1">
        <v>7</v>
      </c>
      <c r="B138" s="5">
        <v>0.6152777777777778</v>
      </c>
      <c r="C138" s="1" t="s">
        <v>59</v>
      </c>
      <c r="D138" s="1">
        <v>4</v>
      </c>
      <c r="E138" s="1">
        <v>10</v>
      </c>
      <c r="F138" s="1" t="s">
        <v>76</v>
      </c>
      <c r="G138" s="2">
        <v>31.3695666666666</v>
      </c>
      <c r="H138" s="6">
        <f>1+_xlfn.COUNTIFS(A:A,A138,O:O,"&lt;"&amp;O138)</f>
        <v>9</v>
      </c>
      <c r="I138" s="2">
        <f>_xlfn.AVERAGEIF(A:A,A138,G:G)</f>
        <v>50.734588888888865</v>
      </c>
      <c r="J138" s="2">
        <f t="shared" si="16"/>
        <v>-19.365022222222265</v>
      </c>
      <c r="K138" s="2">
        <f t="shared" si="17"/>
        <v>70.63497777777773</v>
      </c>
      <c r="L138" s="2">
        <f t="shared" si="18"/>
        <v>69.27600975405228</v>
      </c>
      <c r="M138" s="2">
        <f>SUMIF(A:A,A138,L:L)</f>
        <v>2259.7196702494866</v>
      </c>
      <c r="N138" s="3">
        <f t="shared" si="19"/>
        <v>0.030656904334688467</v>
      </c>
      <c r="O138" s="7">
        <f t="shared" si="20"/>
        <v>32.619079509228015</v>
      </c>
      <c r="P138" s="3">
        <f t="shared" si="21"/>
      </c>
      <c r="Q138" s="3">
        <f>IF(ISNUMBER(P138),SUMIF(A:A,A138,P:P),"")</f>
      </c>
      <c r="R138" s="3">
        <f t="shared" si="22"/>
      </c>
      <c r="S138" s="8">
        <f t="shared" si="23"/>
      </c>
    </row>
    <row r="139" spans="1:19" ht="15">
      <c r="A139" s="1">
        <v>30</v>
      </c>
      <c r="B139" s="5">
        <v>0.6208333333333333</v>
      </c>
      <c r="C139" s="1" t="s">
        <v>261</v>
      </c>
      <c r="D139" s="1">
        <v>5</v>
      </c>
      <c r="E139" s="1">
        <v>4</v>
      </c>
      <c r="F139" s="1" t="s">
        <v>279</v>
      </c>
      <c r="G139" s="2">
        <v>77.2384</v>
      </c>
      <c r="H139" s="6">
        <f>1+_xlfn.COUNTIFS(A:A,A139,O:O,"&lt;"&amp;O139)</f>
        <v>1</v>
      </c>
      <c r="I139" s="2">
        <f>_xlfn.AVERAGEIF(A:A,A139,G:G)</f>
        <v>53.99236250000001</v>
      </c>
      <c r="J139" s="2">
        <f t="shared" si="16"/>
        <v>23.246037499999986</v>
      </c>
      <c r="K139" s="2">
        <f t="shared" si="17"/>
        <v>113.24603749999999</v>
      </c>
      <c r="L139" s="2">
        <f t="shared" si="18"/>
        <v>893.1568863069219</v>
      </c>
      <c r="M139" s="2">
        <f>SUMIF(A:A,A139,L:L)</f>
        <v>2484.3319861402374</v>
      </c>
      <c r="N139" s="3">
        <f t="shared" si="19"/>
        <v>0.35951591465622434</v>
      </c>
      <c r="O139" s="7">
        <f t="shared" si="20"/>
        <v>2.7815180336487138</v>
      </c>
      <c r="P139" s="3">
        <f t="shared" si="21"/>
        <v>0.35951591465622434</v>
      </c>
      <c r="Q139" s="3">
        <f>IF(ISNUMBER(P139),SUMIF(A:A,A139,P:P),"")</f>
        <v>0.9429490760074064</v>
      </c>
      <c r="R139" s="3">
        <f t="shared" si="22"/>
        <v>0.38126758252786125</v>
      </c>
      <c r="S139" s="8">
        <f t="shared" si="23"/>
        <v>2.622829859726993</v>
      </c>
    </row>
    <row r="140" spans="1:19" ht="15">
      <c r="A140" s="1">
        <v>30</v>
      </c>
      <c r="B140" s="5">
        <v>0.6208333333333333</v>
      </c>
      <c r="C140" s="1" t="s">
        <v>261</v>
      </c>
      <c r="D140" s="1">
        <v>5</v>
      </c>
      <c r="E140" s="1">
        <v>3</v>
      </c>
      <c r="F140" s="1" t="s">
        <v>278</v>
      </c>
      <c r="G140" s="2">
        <v>68.06790000000001</v>
      </c>
      <c r="H140" s="6">
        <f>1+_xlfn.COUNTIFS(A:A,A140,O:O,"&lt;"&amp;O140)</f>
        <v>2</v>
      </c>
      <c r="I140" s="2">
        <f>_xlfn.AVERAGEIF(A:A,A140,G:G)</f>
        <v>53.99236250000001</v>
      </c>
      <c r="J140" s="2">
        <f t="shared" si="16"/>
        <v>14.075537499999996</v>
      </c>
      <c r="K140" s="2">
        <f t="shared" si="17"/>
        <v>104.0755375</v>
      </c>
      <c r="L140" s="2">
        <f t="shared" si="18"/>
        <v>515.1881892834974</v>
      </c>
      <c r="M140" s="2">
        <f>SUMIF(A:A,A140,L:L)</f>
        <v>2484.3319861402374</v>
      </c>
      <c r="N140" s="3">
        <f t="shared" si="19"/>
        <v>0.20737493706866264</v>
      </c>
      <c r="O140" s="7">
        <f t="shared" si="20"/>
        <v>4.822183500742407</v>
      </c>
      <c r="P140" s="3">
        <f t="shared" si="21"/>
        <v>0.20737493706866264</v>
      </c>
      <c r="Q140" s="3">
        <f>IF(ISNUMBER(P140),SUMIF(A:A,A140,P:P),"")</f>
        <v>0.9429490760074064</v>
      </c>
      <c r="R140" s="3">
        <f t="shared" si="22"/>
        <v>0.21992167164182447</v>
      </c>
      <c r="S140" s="8">
        <f t="shared" si="23"/>
        <v>4.547073476363214</v>
      </c>
    </row>
    <row r="141" spans="1:19" ht="15">
      <c r="A141" s="1">
        <v>30</v>
      </c>
      <c r="B141" s="5">
        <v>0.6208333333333333</v>
      </c>
      <c r="C141" s="1" t="s">
        <v>261</v>
      </c>
      <c r="D141" s="1">
        <v>5</v>
      </c>
      <c r="E141" s="1">
        <v>1</v>
      </c>
      <c r="F141" s="1" t="s">
        <v>276</v>
      </c>
      <c r="G141" s="2">
        <v>57.432700000000004</v>
      </c>
      <c r="H141" s="6">
        <f>1+_xlfn.COUNTIFS(A:A,A141,O:O,"&lt;"&amp;O141)</f>
        <v>3</v>
      </c>
      <c r="I141" s="2">
        <f>_xlfn.AVERAGEIF(A:A,A141,G:G)</f>
        <v>53.99236250000001</v>
      </c>
      <c r="J141" s="2">
        <f t="shared" si="16"/>
        <v>3.440337499999991</v>
      </c>
      <c r="K141" s="2">
        <f t="shared" si="17"/>
        <v>93.4403375</v>
      </c>
      <c r="L141" s="2">
        <f t="shared" si="18"/>
        <v>272.1681979507482</v>
      </c>
      <c r="M141" s="2">
        <f>SUMIF(A:A,A141,L:L)</f>
        <v>2484.3319861402374</v>
      </c>
      <c r="N141" s="3">
        <f t="shared" si="19"/>
        <v>0.10955387583830942</v>
      </c>
      <c r="O141" s="7">
        <f t="shared" si="20"/>
        <v>9.127928997016046</v>
      </c>
      <c r="P141" s="3">
        <f t="shared" si="21"/>
        <v>0.10955387583830942</v>
      </c>
      <c r="Q141" s="3">
        <f>IF(ISNUMBER(P141),SUMIF(A:A,A141,P:P),"")</f>
        <v>0.9429490760074064</v>
      </c>
      <c r="R141" s="3">
        <f t="shared" si="22"/>
        <v>0.11618217635058048</v>
      </c>
      <c r="S141" s="8">
        <f t="shared" si="23"/>
        <v>8.607172213597492</v>
      </c>
    </row>
    <row r="142" spans="1:19" ht="15">
      <c r="A142" s="1">
        <v>30</v>
      </c>
      <c r="B142" s="5">
        <v>0.6208333333333333</v>
      </c>
      <c r="C142" s="1" t="s">
        <v>261</v>
      </c>
      <c r="D142" s="1">
        <v>5</v>
      </c>
      <c r="E142" s="1">
        <v>7</v>
      </c>
      <c r="F142" s="1" t="s">
        <v>281</v>
      </c>
      <c r="G142" s="2">
        <v>56.4393666666667</v>
      </c>
      <c r="H142" s="6">
        <f>1+_xlfn.COUNTIFS(A:A,A142,O:O,"&lt;"&amp;O142)</f>
        <v>4</v>
      </c>
      <c r="I142" s="2">
        <f>_xlfn.AVERAGEIF(A:A,A142,G:G)</f>
        <v>53.99236250000001</v>
      </c>
      <c r="J142" s="2">
        <f t="shared" si="16"/>
        <v>2.4470041666666873</v>
      </c>
      <c r="K142" s="2">
        <f t="shared" si="17"/>
        <v>92.44700416666669</v>
      </c>
      <c r="L142" s="2">
        <f t="shared" si="18"/>
        <v>256.42090385015507</v>
      </c>
      <c r="M142" s="2">
        <f>SUMIF(A:A,A142,L:L)</f>
        <v>2484.3319861402374</v>
      </c>
      <c r="N142" s="3">
        <f t="shared" si="19"/>
        <v>0.10321523261814189</v>
      </c>
      <c r="O142" s="7">
        <f t="shared" si="20"/>
        <v>9.688492431147536</v>
      </c>
      <c r="P142" s="3">
        <f t="shared" si="21"/>
        <v>0.10321523261814189</v>
      </c>
      <c r="Q142" s="3">
        <f>IF(ISNUMBER(P142),SUMIF(A:A,A142,P:P),"")</f>
        <v>0.9429490760074064</v>
      </c>
      <c r="R142" s="3">
        <f t="shared" si="22"/>
        <v>0.10946002837732371</v>
      </c>
      <c r="S142" s="8">
        <f t="shared" si="23"/>
        <v>9.135754985855321</v>
      </c>
    </row>
    <row r="143" spans="1:19" ht="15">
      <c r="A143" s="1">
        <v>30</v>
      </c>
      <c r="B143" s="5">
        <v>0.6208333333333333</v>
      </c>
      <c r="C143" s="1" t="s">
        <v>261</v>
      </c>
      <c r="D143" s="1">
        <v>5</v>
      </c>
      <c r="E143" s="1">
        <v>5</v>
      </c>
      <c r="F143" s="1" t="s">
        <v>20</v>
      </c>
      <c r="G143" s="2">
        <v>56.18656666666671</v>
      </c>
      <c r="H143" s="6">
        <f>1+_xlfn.COUNTIFS(A:A,A143,O:O,"&lt;"&amp;O143)</f>
        <v>5</v>
      </c>
      <c r="I143" s="2">
        <f>_xlfn.AVERAGEIF(A:A,A143,G:G)</f>
        <v>53.99236250000001</v>
      </c>
      <c r="J143" s="2">
        <f t="shared" si="16"/>
        <v>2.194204166666694</v>
      </c>
      <c r="K143" s="2">
        <f t="shared" si="17"/>
        <v>92.1942041666667</v>
      </c>
      <c r="L143" s="2">
        <f t="shared" si="18"/>
        <v>252.5608601577517</v>
      </c>
      <c r="M143" s="2">
        <f>SUMIF(A:A,A143,L:L)</f>
        <v>2484.3319861402374</v>
      </c>
      <c r="N143" s="3">
        <f t="shared" si="19"/>
        <v>0.10166147743810233</v>
      </c>
      <c r="O143" s="7">
        <f t="shared" si="20"/>
        <v>9.836567647847342</v>
      </c>
      <c r="P143" s="3">
        <f t="shared" si="21"/>
        <v>0.10166147743810233</v>
      </c>
      <c r="Q143" s="3">
        <f>IF(ISNUMBER(P143),SUMIF(A:A,A143,P:P),"")</f>
        <v>0.9429490760074064</v>
      </c>
      <c r="R143" s="3">
        <f t="shared" si="22"/>
        <v>0.10781226688142365</v>
      </c>
      <c r="S143" s="8">
        <f t="shared" si="23"/>
        <v>9.275382374622</v>
      </c>
    </row>
    <row r="144" spans="1:19" ht="15">
      <c r="A144" s="1">
        <v>30</v>
      </c>
      <c r="B144" s="5">
        <v>0.6208333333333333</v>
      </c>
      <c r="C144" s="1" t="s">
        <v>261</v>
      </c>
      <c r="D144" s="1">
        <v>5</v>
      </c>
      <c r="E144" s="1">
        <v>2</v>
      </c>
      <c r="F144" s="1" t="s">
        <v>277</v>
      </c>
      <c r="G144" s="2">
        <v>47.8442666666667</v>
      </c>
      <c r="H144" s="6">
        <f>1+_xlfn.COUNTIFS(A:A,A144,O:O,"&lt;"&amp;O144)</f>
        <v>6</v>
      </c>
      <c r="I144" s="2">
        <f>_xlfn.AVERAGEIF(A:A,A144,G:G)</f>
        <v>53.99236250000001</v>
      </c>
      <c r="J144" s="2">
        <f t="shared" si="16"/>
        <v>-6.148095833333315</v>
      </c>
      <c r="K144" s="2">
        <f t="shared" si="17"/>
        <v>83.85190416666669</v>
      </c>
      <c r="L144" s="2">
        <f t="shared" si="18"/>
        <v>153.10351327750715</v>
      </c>
      <c r="M144" s="2">
        <f>SUMIF(A:A,A144,L:L)</f>
        <v>2484.3319861402374</v>
      </c>
      <c r="N144" s="3">
        <f t="shared" si="19"/>
        <v>0.06162763838796569</v>
      </c>
      <c r="O144" s="7">
        <f t="shared" si="20"/>
        <v>16.22648581314572</v>
      </c>
      <c r="P144" s="3">
        <f t="shared" si="21"/>
        <v>0.06162763838796569</v>
      </c>
      <c r="Q144" s="3">
        <f>IF(ISNUMBER(P144),SUMIF(A:A,A144,P:P),"")</f>
        <v>0.9429490760074064</v>
      </c>
      <c r="R144" s="3">
        <f t="shared" si="22"/>
        <v>0.06535627422098628</v>
      </c>
      <c r="S144" s="8">
        <f t="shared" si="23"/>
        <v>15.30074980435305</v>
      </c>
    </row>
    <row r="145" spans="1:19" ht="15">
      <c r="A145" s="1">
        <v>30</v>
      </c>
      <c r="B145" s="5">
        <v>0.6208333333333333</v>
      </c>
      <c r="C145" s="1" t="s">
        <v>261</v>
      </c>
      <c r="D145" s="1">
        <v>5</v>
      </c>
      <c r="E145" s="1">
        <v>8</v>
      </c>
      <c r="F145" s="1" t="s">
        <v>282</v>
      </c>
      <c r="G145" s="2">
        <v>29.713266666666698</v>
      </c>
      <c r="H145" s="6">
        <f>1+_xlfn.COUNTIFS(A:A,A145,O:O,"&lt;"&amp;O145)</f>
        <v>8</v>
      </c>
      <c r="I145" s="2">
        <f>_xlfn.AVERAGEIF(A:A,A145,G:G)</f>
        <v>53.99236250000001</v>
      </c>
      <c r="J145" s="2">
        <f t="shared" si="16"/>
        <v>-24.279095833333315</v>
      </c>
      <c r="K145" s="2">
        <f t="shared" si="17"/>
        <v>65.72090416666668</v>
      </c>
      <c r="L145" s="2">
        <f t="shared" si="18"/>
        <v>51.5862028445612</v>
      </c>
      <c r="M145" s="2">
        <f>SUMIF(A:A,A145,L:L)</f>
        <v>2484.3319861402374</v>
      </c>
      <c r="N145" s="3">
        <f t="shared" si="19"/>
        <v>0.020764617262247504</v>
      </c>
      <c r="O145" s="7">
        <f t="shared" si="20"/>
        <v>48.15884576009579</v>
      </c>
      <c r="P145" s="3">
        <f t="shared" si="21"/>
      </c>
      <c r="Q145" s="3">
        <f>IF(ISNUMBER(P145),SUMIF(A:A,A145,P:P),"")</f>
      </c>
      <c r="R145" s="3">
        <f t="shared" si="22"/>
      </c>
      <c r="S145" s="8">
        <f t="shared" si="23"/>
      </c>
    </row>
    <row r="146" spans="1:19" ht="15">
      <c r="A146" s="1">
        <v>30</v>
      </c>
      <c r="B146" s="5">
        <v>0.6208333333333333</v>
      </c>
      <c r="C146" s="1" t="s">
        <v>261</v>
      </c>
      <c r="D146" s="1">
        <v>5</v>
      </c>
      <c r="E146" s="1">
        <v>9</v>
      </c>
      <c r="F146" s="1" t="s">
        <v>283</v>
      </c>
      <c r="G146" s="2">
        <v>39.0164333333333</v>
      </c>
      <c r="H146" s="6">
        <f>1+_xlfn.COUNTIFS(A:A,A146,O:O,"&lt;"&amp;O146)</f>
        <v>7</v>
      </c>
      <c r="I146" s="2">
        <f>_xlfn.AVERAGEIF(A:A,A146,G:G)</f>
        <v>53.99236250000001</v>
      </c>
      <c r="J146" s="2">
        <f t="shared" si="16"/>
        <v>-14.97592916666671</v>
      </c>
      <c r="K146" s="2">
        <f t="shared" si="17"/>
        <v>75.0240708333333</v>
      </c>
      <c r="L146" s="2">
        <f t="shared" si="18"/>
        <v>90.14723246909438</v>
      </c>
      <c r="M146" s="2">
        <f>SUMIF(A:A,A146,L:L)</f>
        <v>2484.3319861402374</v>
      </c>
      <c r="N146" s="3">
        <f t="shared" si="19"/>
        <v>0.03628630673034602</v>
      </c>
      <c r="O146" s="7">
        <f t="shared" si="20"/>
        <v>27.558605162859028</v>
      </c>
      <c r="P146" s="3">
        <f t="shared" si="21"/>
      </c>
      <c r="Q146" s="3">
        <f>IF(ISNUMBER(P146),SUMIF(A:A,A146,P:P),"")</f>
      </c>
      <c r="R146" s="3">
        <f t="shared" si="22"/>
      </c>
      <c r="S146" s="8">
        <f t="shared" si="23"/>
      </c>
    </row>
    <row r="147" spans="1:19" ht="15">
      <c r="A147" s="1">
        <v>40</v>
      </c>
      <c r="B147" s="5">
        <v>0.6263888888888889</v>
      </c>
      <c r="C147" s="1" t="s">
        <v>387</v>
      </c>
      <c r="D147" s="1">
        <v>4</v>
      </c>
      <c r="E147" s="1">
        <v>13</v>
      </c>
      <c r="F147" s="1" t="s">
        <v>407</v>
      </c>
      <c r="G147" s="2">
        <v>73.7332</v>
      </c>
      <c r="H147" s="6">
        <f>1+_xlfn.COUNTIFS(A:A,A147,O:O,"&lt;"&amp;O147)</f>
        <v>1</v>
      </c>
      <c r="I147" s="2">
        <f>_xlfn.AVERAGEIF(A:A,A147,G:G)</f>
        <v>47.2333357142857</v>
      </c>
      <c r="J147" s="2">
        <f t="shared" si="16"/>
        <v>26.499864285714295</v>
      </c>
      <c r="K147" s="2">
        <f t="shared" si="17"/>
        <v>116.4998642857143</v>
      </c>
      <c r="L147" s="2">
        <f t="shared" si="18"/>
        <v>1085.7126353470387</v>
      </c>
      <c r="M147" s="2">
        <f>SUMIF(A:A,A147,L:L)</f>
        <v>4399.085781990412</v>
      </c>
      <c r="N147" s="3">
        <f t="shared" si="19"/>
        <v>0.24680415185170512</v>
      </c>
      <c r="O147" s="7">
        <f t="shared" si="20"/>
        <v>4.051795695077531</v>
      </c>
      <c r="P147" s="3">
        <f t="shared" si="21"/>
        <v>0.24680415185170512</v>
      </c>
      <c r="Q147" s="3">
        <f>IF(ISNUMBER(P147),SUMIF(A:A,A147,P:P),"")</f>
        <v>0.8956107791207915</v>
      </c>
      <c r="R147" s="3">
        <f t="shared" si="22"/>
        <v>0.2755707698091679</v>
      </c>
      <c r="S147" s="8">
        <f t="shared" si="23"/>
        <v>3.6288318993066557</v>
      </c>
    </row>
    <row r="148" spans="1:19" ht="15">
      <c r="A148" s="1">
        <v>40</v>
      </c>
      <c r="B148" s="5">
        <v>0.6263888888888889</v>
      </c>
      <c r="C148" s="1" t="s">
        <v>387</v>
      </c>
      <c r="D148" s="1">
        <v>4</v>
      </c>
      <c r="E148" s="1">
        <v>6</v>
      </c>
      <c r="F148" s="1" t="s">
        <v>403</v>
      </c>
      <c r="G148" s="2">
        <v>66.6625333333333</v>
      </c>
      <c r="H148" s="6">
        <f>1+_xlfn.COUNTIFS(A:A,A148,O:O,"&lt;"&amp;O148)</f>
        <v>2</v>
      </c>
      <c r="I148" s="2">
        <f>_xlfn.AVERAGEIF(A:A,A148,G:G)</f>
        <v>47.2333357142857</v>
      </c>
      <c r="J148" s="2">
        <f t="shared" si="16"/>
        <v>19.4291976190476</v>
      </c>
      <c r="K148" s="2">
        <f t="shared" si="17"/>
        <v>109.4291976190476</v>
      </c>
      <c r="L148" s="2">
        <f t="shared" si="18"/>
        <v>710.3457740159458</v>
      </c>
      <c r="M148" s="2">
        <f>SUMIF(A:A,A148,L:L)</f>
        <v>4399.085781990412</v>
      </c>
      <c r="N148" s="3">
        <f t="shared" si="19"/>
        <v>0.1614757722897921</v>
      </c>
      <c r="O148" s="7">
        <f t="shared" si="20"/>
        <v>6.1928795002469625</v>
      </c>
      <c r="P148" s="3">
        <f t="shared" si="21"/>
        <v>0.1614757722897921</v>
      </c>
      <c r="Q148" s="3">
        <f>IF(ISNUMBER(P148),SUMIF(A:A,A148,P:P),"")</f>
        <v>0.8956107791207915</v>
      </c>
      <c r="R148" s="3">
        <f t="shared" si="22"/>
        <v>0.18029681649020637</v>
      </c>
      <c r="S148" s="8">
        <f t="shared" si="23"/>
        <v>5.54640963421736</v>
      </c>
    </row>
    <row r="149" spans="1:19" ht="15">
      <c r="A149" s="1">
        <v>40</v>
      </c>
      <c r="B149" s="5">
        <v>0.6263888888888889</v>
      </c>
      <c r="C149" s="1" t="s">
        <v>387</v>
      </c>
      <c r="D149" s="1">
        <v>4</v>
      </c>
      <c r="E149" s="1">
        <v>12</v>
      </c>
      <c r="F149" s="1" t="s">
        <v>406</v>
      </c>
      <c r="G149" s="2">
        <v>62.0936999999999</v>
      </c>
      <c r="H149" s="6">
        <f>1+_xlfn.COUNTIFS(A:A,A149,O:O,"&lt;"&amp;O149)</f>
        <v>3</v>
      </c>
      <c r="I149" s="2">
        <f>_xlfn.AVERAGEIF(A:A,A149,G:G)</f>
        <v>47.2333357142857</v>
      </c>
      <c r="J149" s="2">
        <f t="shared" si="16"/>
        <v>14.860364285714198</v>
      </c>
      <c r="K149" s="2">
        <f t="shared" si="17"/>
        <v>104.8603642857142</v>
      </c>
      <c r="L149" s="2">
        <f t="shared" si="18"/>
        <v>540.0284682460292</v>
      </c>
      <c r="M149" s="2">
        <f>SUMIF(A:A,A149,L:L)</f>
        <v>4399.085781990412</v>
      </c>
      <c r="N149" s="3">
        <f t="shared" si="19"/>
        <v>0.12275924930967991</v>
      </c>
      <c r="O149" s="7">
        <f t="shared" si="20"/>
        <v>8.14602570171588</v>
      </c>
      <c r="P149" s="3">
        <f t="shared" si="21"/>
        <v>0.12275924930967991</v>
      </c>
      <c r="Q149" s="3">
        <f>IF(ISNUMBER(P149),SUMIF(A:A,A149,P:P),"")</f>
        <v>0.8956107791207915</v>
      </c>
      <c r="R149" s="3">
        <f t="shared" si="22"/>
        <v>0.13706763269440653</v>
      </c>
      <c r="S149" s="8">
        <f t="shared" si="23"/>
        <v>7.295668425451752</v>
      </c>
    </row>
    <row r="150" spans="1:19" ht="15">
      <c r="A150" s="1">
        <v>40</v>
      </c>
      <c r="B150" s="5">
        <v>0.6263888888888889</v>
      </c>
      <c r="C150" s="1" t="s">
        <v>387</v>
      </c>
      <c r="D150" s="1">
        <v>4</v>
      </c>
      <c r="E150" s="1">
        <v>14</v>
      </c>
      <c r="F150" s="1" t="s">
        <v>408</v>
      </c>
      <c r="G150" s="2">
        <v>54.749333333333404</v>
      </c>
      <c r="H150" s="6">
        <f>1+_xlfn.COUNTIFS(A:A,A150,O:O,"&lt;"&amp;O150)</f>
        <v>4</v>
      </c>
      <c r="I150" s="2">
        <f>_xlfn.AVERAGEIF(A:A,A150,G:G)</f>
        <v>47.2333357142857</v>
      </c>
      <c r="J150" s="2">
        <f t="shared" si="16"/>
        <v>7.5159976190477025</v>
      </c>
      <c r="K150" s="2">
        <f t="shared" si="17"/>
        <v>97.51599761904771</v>
      </c>
      <c r="L150" s="2">
        <f t="shared" si="18"/>
        <v>347.56783588826096</v>
      </c>
      <c r="M150" s="2">
        <f>SUMIF(A:A,A150,L:L)</f>
        <v>4399.085781990412</v>
      </c>
      <c r="N150" s="3">
        <f t="shared" si="19"/>
        <v>0.07900910623547792</v>
      </c>
      <c r="O150" s="7">
        <f t="shared" si="20"/>
        <v>12.656768917491743</v>
      </c>
      <c r="P150" s="3">
        <f t="shared" si="21"/>
        <v>0.07900910623547792</v>
      </c>
      <c r="Q150" s="3">
        <f>IF(ISNUMBER(P150),SUMIF(A:A,A150,P:P),"")</f>
        <v>0.8956107791207915</v>
      </c>
      <c r="R150" s="3">
        <f t="shared" si="22"/>
        <v>0.08821812787139527</v>
      </c>
      <c r="S150" s="8">
        <f t="shared" si="23"/>
        <v>11.335538671346596</v>
      </c>
    </row>
    <row r="151" spans="1:19" ht="15">
      <c r="A151" s="1">
        <v>40</v>
      </c>
      <c r="B151" s="5">
        <v>0.6263888888888889</v>
      </c>
      <c r="C151" s="1" t="s">
        <v>387</v>
      </c>
      <c r="D151" s="1">
        <v>4</v>
      </c>
      <c r="E151" s="1">
        <v>8</v>
      </c>
      <c r="F151" s="1" t="s">
        <v>404</v>
      </c>
      <c r="G151" s="2">
        <v>52.552266666666604</v>
      </c>
      <c r="H151" s="6">
        <f>1+_xlfn.COUNTIFS(A:A,A151,O:O,"&lt;"&amp;O151)</f>
        <v>5</v>
      </c>
      <c r="I151" s="2">
        <f>_xlfn.AVERAGEIF(A:A,A151,G:G)</f>
        <v>47.2333357142857</v>
      </c>
      <c r="J151" s="2">
        <f t="shared" si="16"/>
        <v>5.318930952380903</v>
      </c>
      <c r="K151" s="2">
        <f t="shared" si="17"/>
        <v>95.3189309523809</v>
      </c>
      <c r="L151" s="2">
        <f t="shared" si="18"/>
        <v>304.64155535563117</v>
      </c>
      <c r="M151" s="2">
        <f>SUMIF(A:A,A151,L:L)</f>
        <v>4399.085781990412</v>
      </c>
      <c r="N151" s="3">
        <f t="shared" si="19"/>
        <v>0.06925110590087037</v>
      </c>
      <c r="O151" s="7">
        <f t="shared" si="20"/>
        <v>14.440202607471019</v>
      </c>
      <c r="P151" s="3">
        <f t="shared" si="21"/>
        <v>0.06925110590087037</v>
      </c>
      <c r="Q151" s="3">
        <f>IF(ISNUMBER(P151),SUMIF(A:A,A151,P:P),"")</f>
        <v>0.8956107791207915</v>
      </c>
      <c r="R151" s="3">
        <f t="shared" si="22"/>
        <v>0.07732276957279725</v>
      </c>
      <c r="S151" s="8">
        <f t="shared" si="23"/>
        <v>12.932801107939202</v>
      </c>
    </row>
    <row r="152" spans="1:19" ht="15">
      <c r="A152" s="1">
        <v>40</v>
      </c>
      <c r="B152" s="5">
        <v>0.6263888888888889</v>
      </c>
      <c r="C152" s="1" t="s">
        <v>387</v>
      </c>
      <c r="D152" s="1">
        <v>4</v>
      </c>
      <c r="E152" s="1">
        <v>2</v>
      </c>
      <c r="F152" s="1" t="s">
        <v>400</v>
      </c>
      <c r="G152" s="2">
        <v>50.8761666666667</v>
      </c>
      <c r="H152" s="6">
        <f>1+_xlfn.COUNTIFS(A:A,A152,O:O,"&lt;"&amp;O152)</f>
        <v>6</v>
      </c>
      <c r="I152" s="2">
        <f>_xlfn.AVERAGEIF(A:A,A152,G:G)</f>
        <v>47.2333357142857</v>
      </c>
      <c r="J152" s="2">
        <f t="shared" si="16"/>
        <v>3.642830952380997</v>
      </c>
      <c r="K152" s="2">
        <f t="shared" si="17"/>
        <v>93.64283095238099</v>
      </c>
      <c r="L152" s="2">
        <f t="shared" si="18"/>
        <v>275.49510400899914</v>
      </c>
      <c r="M152" s="2">
        <f>SUMIF(A:A,A152,L:L)</f>
        <v>4399.085781990412</v>
      </c>
      <c r="N152" s="3">
        <f t="shared" si="19"/>
        <v>0.06262553577310523</v>
      </c>
      <c r="O152" s="7">
        <f t="shared" si="20"/>
        <v>15.967927262499424</v>
      </c>
      <c r="P152" s="3">
        <f t="shared" si="21"/>
        <v>0.06262553577310523</v>
      </c>
      <c r="Q152" s="3">
        <f>IF(ISNUMBER(P152),SUMIF(A:A,A152,P:P),"")</f>
        <v>0.8956107791207915</v>
      </c>
      <c r="R152" s="3">
        <f t="shared" si="22"/>
        <v>0.06992494645339557</v>
      </c>
      <c r="S152" s="8">
        <f t="shared" si="23"/>
        <v>14.301047776511236</v>
      </c>
    </row>
    <row r="153" spans="1:19" ht="15">
      <c r="A153" s="1">
        <v>40</v>
      </c>
      <c r="B153" s="5">
        <v>0.6263888888888889</v>
      </c>
      <c r="C153" s="1" t="s">
        <v>387</v>
      </c>
      <c r="D153" s="1">
        <v>4</v>
      </c>
      <c r="E153" s="1">
        <v>3</v>
      </c>
      <c r="F153" s="1" t="s">
        <v>401</v>
      </c>
      <c r="G153" s="2">
        <v>46.330466666666695</v>
      </c>
      <c r="H153" s="6">
        <f>1+_xlfn.COUNTIFS(A:A,A153,O:O,"&lt;"&amp;O153)</f>
        <v>9</v>
      </c>
      <c r="I153" s="2">
        <f>_xlfn.AVERAGEIF(A:A,A153,G:G)</f>
        <v>47.2333357142857</v>
      </c>
      <c r="J153" s="2">
        <f t="shared" si="16"/>
        <v>-0.9028690476190064</v>
      </c>
      <c r="K153" s="2">
        <f t="shared" si="17"/>
        <v>89.097130952381</v>
      </c>
      <c r="L153" s="2">
        <f t="shared" si="18"/>
        <v>209.73144042027943</v>
      </c>
      <c r="M153" s="2">
        <f>SUMIF(A:A,A153,L:L)</f>
        <v>4399.085781990412</v>
      </c>
      <c r="N153" s="3">
        <f t="shared" si="19"/>
        <v>0.047676142456441084</v>
      </c>
      <c r="O153" s="7">
        <f t="shared" si="20"/>
        <v>20.974851329753488</v>
      </c>
      <c r="P153" s="3">
        <f t="shared" si="21"/>
        <v>0.047676142456441084</v>
      </c>
      <c r="Q153" s="3">
        <f>IF(ISNUMBER(P153),SUMIF(A:A,A153,P:P),"")</f>
        <v>0.8956107791207915</v>
      </c>
      <c r="R153" s="3">
        <f t="shared" si="22"/>
        <v>0.05323310479050295</v>
      </c>
      <c r="S153" s="8">
        <f t="shared" si="23"/>
        <v>18.78530294138329</v>
      </c>
    </row>
    <row r="154" spans="1:19" ht="15">
      <c r="A154" s="1">
        <v>40</v>
      </c>
      <c r="B154" s="5">
        <v>0.6263888888888889</v>
      </c>
      <c r="C154" s="1" t="s">
        <v>387</v>
      </c>
      <c r="D154" s="1">
        <v>4</v>
      </c>
      <c r="E154" s="1">
        <v>4</v>
      </c>
      <c r="F154" s="1" t="s">
        <v>402</v>
      </c>
      <c r="G154" s="2">
        <v>36.4294666666667</v>
      </c>
      <c r="H154" s="6">
        <f>1+_xlfn.COUNTIFS(A:A,A154,O:O,"&lt;"&amp;O154)</f>
        <v>11</v>
      </c>
      <c r="I154" s="2">
        <f>_xlfn.AVERAGEIF(A:A,A154,G:G)</f>
        <v>47.2333357142857</v>
      </c>
      <c r="J154" s="2">
        <f t="shared" si="16"/>
        <v>-10.803869047619003</v>
      </c>
      <c r="K154" s="2">
        <f t="shared" si="17"/>
        <v>79.196130952381</v>
      </c>
      <c r="L154" s="2">
        <f t="shared" si="18"/>
        <v>115.78880175554777</v>
      </c>
      <c r="M154" s="2">
        <f>SUMIF(A:A,A154,L:L)</f>
        <v>4399.085781990412</v>
      </c>
      <c r="N154" s="3">
        <f t="shared" si="19"/>
        <v>0.026321105678270704</v>
      </c>
      <c r="O154" s="7">
        <f t="shared" si="20"/>
        <v>37.99232495105806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40</v>
      </c>
      <c r="B155" s="5">
        <v>0.6263888888888889</v>
      </c>
      <c r="C155" s="1" t="s">
        <v>387</v>
      </c>
      <c r="D155" s="1">
        <v>4</v>
      </c>
      <c r="E155" s="1">
        <v>10</v>
      </c>
      <c r="F155" s="1" t="s">
        <v>405</v>
      </c>
      <c r="G155" s="2">
        <v>30.386833333333303</v>
      </c>
      <c r="H155" s="6">
        <f>1+_xlfn.COUNTIFS(A:A,A155,O:O,"&lt;"&amp;O155)</f>
        <v>12</v>
      </c>
      <c r="I155" s="2">
        <f>_xlfn.AVERAGEIF(A:A,A155,G:G)</f>
        <v>47.2333357142857</v>
      </c>
      <c r="J155" s="2">
        <f aca="true" t="shared" si="24" ref="J155:J208">G155-I155</f>
        <v>-16.846502380952398</v>
      </c>
      <c r="K155" s="2">
        <f aca="true" t="shared" si="25" ref="K155:K208">90+J155</f>
        <v>73.1534976190476</v>
      </c>
      <c r="L155" s="2">
        <f aca="true" t="shared" si="26" ref="L155:L208">EXP(0.06*K155)</f>
        <v>80.57672669573809</v>
      </c>
      <c r="M155" s="2">
        <f>SUMIF(A:A,A155,L:L)</f>
        <v>4399.085781990412</v>
      </c>
      <c r="N155" s="3">
        <f aca="true" t="shared" si="27" ref="N155:N208">L155/M155</f>
        <v>0.01831669821616443</v>
      </c>
      <c r="O155" s="7">
        <f aca="true" t="shared" si="28" ref="O155:O208">1/N155</f>
        <v>54.59499240520888</v>
      </c>
      <c r="P155" s="3">
        <f aca="true" t="shared" si="29" ref="P155:P208">IF(O155&gt;21,"",N155)</f>
      </c>
      <c r="Q155" s="3">
        <f>IF(ISNUMBER(P155),SUMIF(A:A,A155,P:P),"")</f>
      </c>
      <c r="R155" s="3">
        <f aca="true" t="shared" si="30" ref="R155:R208">_xlfn.IFERROR(P155*(1/Q155),"")</f>
      </c>
      <c r="S155" s="8">
        <f aca="true" t="shared" si="31" ref="S155:S208">_xlfn.IFERROR(1/R155,"")</f>
      </c>
    </row>
    <row r="156" spans="1:19" ht="15">
      <c r="A156" s="1">
        <v>40</v>
      </c>
      <c r="B156" s="5">
        <v>0.6263888888888889</v>
      </c>
      <c r="C156" s="1" t="s">
        <v>387</v>
      </c>
      <c r="D156" s="1">
        <v>4</v>
      </c>
      <c r="E156" s="1">
        <v>15</v>
      </c>
      <c r="F156" s="1" t="s">
        <v>409</v>
      </c>
      <c r="G156" s="2">
        <v>39.2046</v>
      </c>
      <c r="H156" s="6">
        <f>1+_xlfn.COUNTIFS(A:A,A156,O:O,"&lt;"&amp;O156)</f>
        <v>10</v>
      </c>
      <c r="I156" s="2">
        <f>_xlfn.AVERAGEIF(A:A,A156,G:G)</f>
        <v>47.2333357142857</v>
      </c>
      <c r="J156" s="2">
        <f t="shared" si="24"/>
        <v>-8.028735714285702</v>
      </c>
      <c r="K156" s="2">
        <f t="shared" si="25"/>
        <v>81.9712642857143</v>
      </c>
      <c r="L156" s="2">
        <f t="shared" si="26"/>
        <v>136.7666046242367</v>
      </c>
      <c r="M156" s="2">
        <f>SUMIF(A:A,A156,L:L)</f>
        <v>4399.085781990412</v>
      </c>
      <c r="N156" s="3">
        <f t="shared" si="27"/>
        <v>0.031089778968200803</v>
      </c>
      <c r="O156" s="7">
        <f t="shared" si="28"/>
        <v>32.16491185166734</v>
      </c>
      <c r="P156" s="3">
        <f t="shared" si="29"/>
      </c>
      <c r="Q156" s="3">
        <f>IF(ISNUMBER(P156),SUMIF(A:A,A156,P:P),"")</f>
      </c>
      <c r="R156" s="3">
        <f t="shared" si="30"/>
      </c>
      <c r="S156" s="8">
        <f t="shared" si="31"/>
      </c>
    </row>
    <row r="157" spans="1:19" ht="15">
      <c r="A157" s="1">
        <v>40</v>
      </c>
      <c r="B157" s="5">
        <v>0.6263888888888889</v>
      </c>
      <c r="C157" s="1" t="s">
        <v>387</v>
      </c>
      <c r="D157" s="1">
        <v>4</v>
      </c>
      <c r="E157" s="1">
        <v>16</v>
      </c>
      <c r="F157" s="1" t="s">
        <v>410</v>
      </c>
      <c r="G157" s="2">
        <v>47.9151666666667</v>
      </c>
      <c r="H157" s="6">
        <f>1+_xlfn.COUNTIFS(A:A,A157,O:O,"&lt;"&amp;O157)</f>
        <v>8</v>
      </c>
      <c r="I157" s="2">
        <f>_xlfn.AVERAGEIF(A:A,A157,G:G)</f>
        <v>47.2333357142857</v>
      </c>
      <c r="J157" s="2">
        <f t="shared" si="24"/>
        <v>0.6818309523809987</v>
      </c>
      <c r="K157" s="2">
        <f t="shared" si="25"/>
        <v>90.681830952381</v>
      </c>
      <c r="L157" s="2">
        <f t="shared" si="26"/>
        <v>230.6519483408464</v>
      </c>
      <c r="M157" s="2">
        <f>SUMIF(A:A,A157,L:L)</f>
        <v>4399.085781990412</v>
      </c>
      <c r="N157" s="3">
        <f t="shared" si="27"/>
        <v>0.05243179146110798</v>
      </c>
      <c r="O157" s="7">
        <f t="shared" si="28"/>
        <v>19.0723981030052</v>
      </c>
      <c r="P157" s="3">
        <f t="shared" si="29"/>
        <v>0.05243179146110798</v>
      </c>
      <c r="Q157" s="3">
        <f>IF(ISNUMBER(P157),SUMIF(A:A,A157,P:P),"")</f>
        <v>0.8956107791207915</v>
      </c>
      <c r="R157" s="3">
        <f t="shared" si="30"/>
        <v>0.058543055402459014</v>
      </c>
      <c r="S157" s="8">
        <f t="shared" si="31"/>
        <v>17.081445324734393</v>
      </c>
    </row>
    <row r="158" spans="1:19" ht="15">
      <c r="A158" s="1">
        <v>40</v>
      </c>
      <c r="B158" s="5">
        <v>0.6263888888888889</v>
      </c>
      <c r="C158" s="1" t="s">
        <v>387</v>
      </c>
      <c r="D158" s="1">
        <v>4</v>
      </c>
      <c r="E158" s="1">
        <v>17</v>
      </c>
      <c r="F158" s="1" t="s">
        <v>411</v>
      </c>
      <c r="G158" s="2">
        <v>48.2755666666666</v>
      </c>
      <c r="H158" s="6">
        <f>1+_xlfn.COUNTIFS(A:A,A158,O:O,"&lt;"&amp;O158)</f>
        <v>7</v>
      </c>
      <c r="I158" s="2">
        <f>_xlfn.AVERAGEIF(A:A,A158,G:G)</f>
        <v>47.2333357142857</v>
      </c>
      <c r="J158" s="2">
        <f t="shared" si="24"/>
        <v>1.0422309523808977</v>
      </c>
      <c r="K158" s="2">
        <f t="shared" si="25"/>
        <v>91.04223095238089</v>
      </c>
      <c r="L158" s="2">
        <f t="shared" si="26"/>
        <v>235.6938830045979</v>
      </c>
      <c r="M158" s="2">
        <f>SUMIF(A:A,A158,L:L)</f>
        <v>4399.085781990412</v>
      </c>
      <c r="N158" s="3">
        <f t="shared" si="27"/>
        <v>0.05357792384261162</v>
      </c>
      <c r="O158" s="7">
        <f t="shared" si="28"/>
        <v>18.664403699881323</v>
      </c>
      <c r="P158" s="3">
        <f t="shared" si="29"/>
        <v>0.05357792384261162</v>
      </c>
      <c r="Q158" s="3">
        <f>IF(ISNUMBER(P158),SUMIF(A:A,A158,P:P),"")</f>
        <v>0.8956107791207915</v>
      </c>
      <c r="R158" s="3">
        <f t="shared" si="30"/>
        <v>0.05982277691566901</v>
      </c>
      <c r="S158" s="8">
        <f t="shared" si="31"/>
        <v>16.716041139475696</v>
      </c>
    </row>
    <row r="159" spans="1:19" ht="15">
      <c r="A159" s="1">
        <v>40</v>
      </c>
      <c r="B159" s="5">
        <v>0.6263888888888889</v>
      </c>
      <c r="C159" s="1" t="s">
        <v>387</v>
      </c>
      <c r="D159" s="1">
        <v>4</v>
      </c>
      <c r="E159" s="1">
        <v>18</v>
      </c>
      <c r="F159" s="1" t="s">
        <v>412</v>
      </c>
      <c r="G159" s="2">
        <v>29.0262666666667</v>
      </c>
      <c r="H159" s="6">
        <f>1+_xlfn.COUNTIFS(A:A,A159,O:O,"&lt;"&amp;O159)</f>
        <v>13</v>
      </c>
      <c r="I159" s="2">
        <f>_xlfn.AVERAGEIF(A:A,A159,G:G)</f>
        <v>47.2333357142857</v>
      </c>
      <c r="J159" s="2">
        <f t="shared" si="24"/>
        <v>-18.207069047619</v>
      </c>
      <c r="K159" s="2">
        <f t="shared" si="25"/>
        <v>71.792930952381</v>
      </c>
      <c r="L159" s="2">
        <f t="shared" si="26"/>
        <v>74.26025310776427</v>
      </c>
      <c r="M159" s="2">
        <f>SUMIF(A:A,A159,L:L)</f>
        <v>4399.085781990412</v>
      </c>
      <c r="N159" s="3">
        <f t="shared" si="27"/>
        <v>0.01688083769854664</v>
      </c>
      <c r="O159" s="7">
        <f t="shared" si="28"/>
        <v>59.23876633717622</v>
      </c>
      <c r="P159" s="3">
        <f t="shared" si="29"/>
      </c>
      <c r="Q159" s="3">
        <f>IF(ISNUMBER(P159),SUMIF(A:A,A159,P:P),"")</f>
      </c>
      <c r="R159" s="3">
        <f t="shared" si="30"/>
      </c>
      <c r="S159" s="8">
        <f t="shared" si="31"/>
      </c>
    </row>
    <row r="160" spans="1:19" ht="15">
      <c r="A160" s="1">
        <v>40</v>
      </c>
      <c r="B160" s="5">
        <v>0.6263888888888889</v>
      </c>
      <c r="C160" s="1" t="s">
        <v>387</v>
      </c>
      <c r="D160" s="1">
        <v>4</v>
      </c>
      <c r="E160" s="1">
        <v>20</v>
      </c>
      <c r="F160" s="1" t="s">
        <v>413</v>
      </c>
      <c r="G160" s="2">
        <v>23.0311333333333</v>
      </c>
      <c r="H160" s="6">
        <f>1+_xlfn.COUNTIFS(A:A,A160,O:O,"&lt;"&amp;O160)</f>
        <v>14</v>
      </c>
      <c r="I160" s="2">
        <f>_xlfn.AVERAGEIF(A:A,A160,G:G)</f>
        <v>47.2333357142857</v>
      </c>
      <c r="J160" s="2">
        <f t="shared" si="24"/>
        <v>-24.2022023809524</v>
      </c>
      <c r="K160" s="2">
        <f t="shared" si="25"/>
        <v>65.7977976190476</v>
      </c>
      <c r="L160" s="2">
        <f t="shared" si="26"/>
        <v>51.82475117949629</v>
      </c>
      <c r="M160" s="2">
        <f>SUMIF(A:A,A160,L:L)</f>
        <v>4399.085781990412</v>
      </c>
      <c r="N160" s="3">
        <f t="shared" si="27"/>
        <v>0.011780800318025997</v>
      </c>
      <c r="O160" s="7">
        <f t="shared" si="28"/>
        <v>84.88387656226406</v>
      </c>
      <c r="P160" s="3">
        <f t="shared" si="29"/>
      </c>
      <c r="Q160" s="3">
        <f>IF(ISNUMBER(P160),SUMIF(A:A,A160,P:P),"")</f>
      </c>
      <c r="R160" s="3">
        <f t="shared" si="30"/>
      </c>
      <c r="S160" s="8">
        <f t="shared" si="31"/>
      </c>
    </row>
    <row r="161" spans="1:19" ht="15">
      <c r="A161" s="1">
        <v>57</v>
      </c>
      <c r="B161" s="5">
        <v>0.6284722222222222</v>
      </c>
      <c r="C161" s="1" t="s">
        <v>561</v>
      </c>
      <c r="D161" s="1">
        <v>5</v>
      </c>
      <c r="E161" s="1">
        <v>5</v>
      </c>
      <c r="F161" s="1" t="s">
        <v>577</v>
      </c>
      <c r="G161" s="2">
        <v>58.917333333333296</v>
      </c>
      <c r="H161" s="6">
        <f>1+_xlfn.COUNTIFS(A:A,A161,O:O,"&lt;"&amp;O161)</f>
        <v>1</v>
      </c>
      <c r="I161" s="2">
        <f>_xlfn.AVERAGEIF(A:A,A161,G:G)</f>
        <v>48.06141249999998</v>
      </c>
      <c r="J161" s="2">
        <f t="shared" si="24"/>
        <v>10.855920833333315</v>
      </c>
      <c r="K161" s="2">
        <f t="shared" si="25"/>
        <v>100.85592083333331</v>
      </c>
      <c r="L161" s="2">
        <f t="shared" si="26"/>
        <v>424.6881988894857</v>
      </c>
      <c r="M161" s="2">
        <f>SUMIF(A:A,A161,L:L)</f>
        <v>2014.3657283120972</v>
      </c>
      <c r="N161" s="3">
        <f t="shared" si="27"/>
        <v>0.21082973807608701</v>
      </c>
      <c r="O161" s="7">
        <f t="shared" si="28"/>
        <v>4.743163887245863</v>
      </c>
      <c r="P161" s="3">
        <f t="shared" si="29"/>
        <v>0.21082973807608701</v>
      </c>
      <c r="Q161" s="3">
        <f>IF(ISNUMBER(P161),SUMIF(A:A,A161,P:P),"")</f>
        <v>0.9676690531229634</v>
      </c>
      <c r="R161" s="3">
        <f t="shared" si="30"/>
        <v>0.21787380447444826</v>
      </c>
      <c r="S161" s="8">
        <f t="shared" si="31"/>
        <v>4.589812907578239</v>
      </c>
    </row>
    <row r="162" spans="1:19" ht="15">
      <c r="A162" s="1">
        <v>57</v>
      </c>
      <c r="B162" s="5">
        <v>0.6284722222222222</v>
      </c>
      <c r="C162" s="1" t="s">
        <v>561</v>
      </c>
      <c r="D162" s="1">
        <v>5</v>
      </c>
      <c r="E162" s="1">
        <v>2</v>
      </c>
      <c r="F162" s="1" t="s">
        <v>575</v>
      </c>
      <c r="G162" s="2">
        <v>56.2283</v>
      </c>
      <c r="H162" s="6">
        <f>1+_xlfn.COUNTIFS(A:A,A162,O:O,"&lt;"&amp;O162)</f>
        <v>2</v>
      </c>
      <c r="I162" s="2">
        <f>_xlfn.AVERAGEIF(A:A,A162,G:G)</f>
        <v>48.06141249999998</v>
      </c>
      <c r="J162" s="2">
        <f t="shared" si="24"/>
        <v>8.166887500000016</v>
      </c>
      <c r="K162" s="2">
        <f t="shared" si="25"/>
        <v>98.16688750000002</v>
      </c>
      <c r="L162" s="2">
        <f t="shared" si="26"/>
        <v>361.41007302402903</v>
      </c>
      <c r="M162" s="2">
        <f>SUMIF(A:A,A162,L:L)</f>
        <v>2014.3657283120972</v>
      </c>
      <c r="N162" s="3">
        <f t="shared" si="27"/>
        <v>0.179416313504731</v>
      </c>
      <c r="O162" s="7">
        <f t="shared" si="28"/>
        <v>5.573629178227604</v>
      </c>
      <c r="P162" s="3">
        <f t="shared" si="29"/>
        <v>0.179416313504731</v>
      </c>
      <c r="Q162" s="3">
        <f>IF(ISNUMBER(P162),SUMIF(A:A,A162,P:P),"")</f>
        <v>0.9676690531229634</v>
      </c>
      <c r="R162" s="3">
        <f t="shared" si="30"/>
        <v>0.18541082090586633</v>
      </c>
      <c r="S162" s="8">
        <f t="shared" si="31"/>
        <v>5.393428469354025</v>
      </c>
    </row>
    <row r="163" spans="1:19" ht="15">
      <c r="A163" s="1">
        <v>57</v>
      </c>
      <c r="B163" s="5">
        <v>0.6284722222222222</v>
      </c>
      <c r="C163" s="1" t="s">
        <v>561</v>
      </c>
      <c r="D163" s="1">
        <v>5</v>
      </c>
      <c r="E163" s="1">
        <v>6</v>
      </c>
      <c r="F163" s="1" t="s">
        <v>578</v>
      </c>
      <c r="G163" s="2">
        <v>53.4243</v>
      </c>
      <c r="H163" s="6">
        <f>1+_xlfn.COUNTIFS(A:A,A163,O:O,"&lt;"&amp;O163)</f>
        <v>3</v>
      </c>
      <c r="I163" s="2">
        <f>_xlfn.AVERAGEIF(A:A,A163,G:G)</f>
        <v>48.06141249999998</v>
      </c>
      <c r="J163" s="2">
        <f t="shared" si="24"/>
        <v>5.362887500000021</v>
      </c>
      <c r="K163" s="2">
        <f t="shared" si="25"/>
        <v>95.36288750000003</v>
      </c>
      <c r="L163" s="2">
        <f t="shared" si="26"/>
        <v>305.4460752689105</v>
      </c>
      <c r="M163" s="2">
        <f>SUMIF(A:A,A163,L:L)</f>
        <v>2014.3657283120972</v>
      </c>
      <c r="N163" s="3">
        <f t="shared" si="27"/>
        <v>0.15163387212949345</v>
      </c>
      <c r="O163" s="7">
        <f t="shared" si="28"/>
        <v>6.594832579003274</v>
      </c>
      <c r="P163" s="3">
        <f t="shared" si="29"/>
        <v>0.15163387212949345</v>
      </c>
      <c r="Q163" s="3">
        <f>IF(ISNUMBER(P163),SUMIF(A:A,A163,P:P),"")</f>
        <v>0.9676690531229634</v>
      </c>
      <c r="R163" s="3">
        <f t="shared" si="30"/>
        <v>0.15670013589886406</v>
      </c>
      <c r="S163" s="8">
        <f t="shared" si="31"/>
        <v>6.381615397228568</v>
      </c>
    </row>
    <row r="164" spans="1:19" ht="15">
      <c r="A164" s="1">
        <v>57</v>
      </c>
      <c r="B164" s="5">
        <v>0.6284722222222222</v>
      </c>
      <c r="C164" s="1" t="s">
        <v>561</v>
      </c>
      <c r="D164" s="1">
        <v>5</v>
      </c>
      <c r="E164" s="1">
        <v>1</v>
      </c>
      <c r="F164" s="1" t="s">
        <v>574</v>
      </c>
      <c r="G164" s="2">
        <v>51.4632666666666</v>
      </c>
      <c r="H164" s="6">
        <f>1+_xlfn.COUNTIFS(A:A,A164,O:O,"&lt;"&amp;O164)</f>
        <v>4</v>
      </c>
      <c r="I164" s="2">
        <f>_xlfn.AVERAGEIF(A:A,A164,G:G)</f>
        <v>48.06141249999998</v>
      </c>
      <c r="J164" s="2">
        <f t="shared" si="24"/>
        <v>3.4018541666666167</v>
      </c>
      <c r="K164" s="2">
        <f t="shared" si="25"/>
        <v>93.40185416666662</v>
      </c>
      <c r="L164" s="2">
        <f t="shared" si="26"/>
        <v>271.54048655337357</v>
      </c>
      <c r="M164" s="2">
        <f>SUMIF(A:A,A164,L:L)</f>
        <v>2014.3657283120972</v>
      </c>
      <c r="N164" s="3">
        <f t="shared" si="27"/>
        <v>0.13480197897375182</v>
      </c>
      <c r="O164" s="7">
        <f t="shared" si="28"/>
        <v>7.418288719594514</v>
      </c>
      <c r="P164" s="3">
        <f t="shared" si="29"/>
        <v>0.13480197897375182</v>
      </c>
      <c r="Q164" s="3">
        <f>IF(ISNUMBER(P164),SUMIF(A:A,A164,P:P),"")</f>
        <v>0.9676690531229634</v>
      </c>
      <c r="R164" s="3">
        <f t="shared" si="30"/>
        <v>0.1393058696449005</v>
      </c>
      <c r="S164" s="8">
        <f t="shared" si="31"/>
        <v>7.178448421082783</v>
      </c>
    </row>
    <row r="165" spans="1:19" ht="15">
      <c r="A165" s="1">
        <v>57</v>
      </c>
      <c r="B165" s="5">
        <v>0.6284722222222222</v>
      </c>
      <c r="C165" s="1" t="s">
        <v>561</v>
      </c>
      <c r="D165" s="1">
        <v>5</v>
      </c>
      <c r="E165" s="1">
        <v>7</v>
      </c>
      <c r="F165" s="1" t="s">
        <v>579</v>
      </c>
      <c r="G165" s="2">
        <v>49.361233333333296</v>
      </c>
      <c r="H165" s="6">
        <f>1+_xlfn.COUNTIFS(A:A,A165,O:O,"&lt;"&amp;O165)</f>
        <v>5</v>
      </c>
      <c r="I165" s="2">
        <f>_xlfn.AVERAGEIF(A:A,A165,G:G)</f>
        <v>48.06141249999998</v>
      </c>
      <c r="J165" s="2">
        <f t="shared" si="24"/>
        <v>1.2998208333333139</v>
      </c>
      <c r="K165" s="2">
        <f t="shared" si="25"/>
        <v>91.29982083333331</v>
      </c>
      <c r="L165" s="2">
        <f t="shared" si="26"/>
        <v>239.36492014656292</v>
      </c>
      <c r="M165" s="2">
        <f>SUMIF(A:A,A165,L:L)</f>
        <v>2014.3657283120972</v>
      </c>
      <c r="N165" s="3">
        <f t="shared" si="27"/>
        <v>0.11882892802546567</v>
      </c>
      <c r="O165" s="7">
        <f t="shared" si="28"/>
        <v>8.415459237212799</v>
      </c>
      <c r="P165" s="3">
        <f t="shared" si="29"/>
        <v>0.11882892802546567</v>
      </c>
      <c r="Q165" s="3">
        <f>IF(ISNUMBER(P165),SUMIF(A:A,A165,P:P),"")</f>
        <v>0.9676690531229634</v>
      </c>
      <c r="R165" s="3">
        <f t="shared" si="30"/>
        <v>0.12279914051396855</v>
      </c>
      <c r="S165" s="8">
        <f t="shared" si="31"/>
        <v>8.143379471668606</v>
      </c>
    </row>
    <row r="166" spans="1:19" ht="15">
      <c r="A166" s="1">
        <v>57</v>
      </c>
      <c r="B166" s="5">
        <v>0.6284722222222222</v>
      </c>
      <c r="C166" s="1" t="s">
        <v>561</v>
      </c>
      <c r="D166" s="1">
        <v>5</v>
      </c>
      <c r="E166" s="1">
        <v>8</v>
      </c>
      <c r="F166" s="1" t="s">
        <v>580</v>
      </c>
      <c r="G166" s="2">
        <v>46.7377</v>
      </c>
      <c r="H166" s="6">
        <f>1+_xlfn.COUNTIFS(A:A,A166,O:O,"&lt;"&amp;O166)</f>
        <v>6</v>
      </c>
      <c r="I166" s="2">
        <f>_xlfn.AVERAGEIF(A:A,A166,G:G)</f>
        <v>48.06141249999998</v>
      </c>
      <c r="J166" s="2">
        <f t="shared" si="24"/>
        <v>-1.323712499999985</v>
      </c>
      <c r="K166" s="2">
        <f t="shared" si="25"/>
        <v>88.67628750000002</v>
      </c>
      <c r="L166" s="2">
        <f t="shared" si="26"/>
        <v>204.50189664755118</v>
      </c>
      <c r="M166" s="2">
        <f>SUMIF(A:A,A166,L:L)</f>
        <v>2014.3657283120972</v>
      </c>
      <c r="N166" s="3">
        <f t="shared" si="27"/>
        <v>0.10152173151739927</v>
      </c>
      <c r="O166" s="7">
        <f t="shared" si="28"/>
        <v>9.850107805033007</v>
      </c>
      <c r="P166" s="3">
        <f t="shared" si="29"/>
        <v>0.10152173151739927</v>
      </c>
      <c r="Q166" s="3">
        <f>IF(ISNUMBER(P166),SUMIF(A:A,A166,P:P),"")</f>
        <v>0.9676690531229634</v>
      </c>
      <c r="R166" s="3">
        <f t="shared" si="30"/>
        <v>0.1049136904706807</v>
      </c>
      <c r="S166" s="8">
        <f t="shared" si="31"/>
        <v>9.531644492855401</v>
      </c>
    </row>
    <row r="167" spans="1:19" ht="15">
      <c r="A167" s="1">
        <v>57</v>
      </c>
      <c r="B167" s="5">
        <v>0.6284722222222222</v>
      </c>
      <c r="C167" s="1" t="s">
        <v>561</v>
      </c>
      <c r="D167" s="1">
        <v>5</v>
      </c>
      <c r="E167" s="1">
        <v>9</v>
      </c>
      <c r="F167" s="1" t="s">
        <v>581</v>
      </c>
      <c r="G167" s="2">
        <v>40.6922666666666</v>
      </c>
      <c r="H167" s="6">
        <f>1+_xlfn.COUNTIFS(A:A,A167,O:O,"&lt;"&amp;O167)</f>
        <v>7</v>
      </c>
      <c r="I167" s="2">
        <f>_xlfn.AVERAGEIF(A:A,A167,G:G)</f>
        <v>48.06141249999998</v>
      </c>
      <c r="J167" s="2">
        <f t="shared" si="24"/>
        <v>-7.369145833333384</v>
      </c>
      <c r="K167" s="2">
        <f t="shared" si="25"/>
        <v>82.63085416666661</v>
      </c>
      <c r="L167" s="2">
        <f t="shared" si="26"/>
        <v>142.28772642920282</v>
      </c>
      <c r="M167" s="2">
        <f>SUMIF(A:A,A167,L:L)</f>
        <v>2014.3657283120972</v>
      </c>
      <c r="N167" s="3">
        <f t="shared" si="27"/>
        <v>0.07063649089603523</v>
      </c>
      <c r="O167" s="7">
        <f t="shared" si="28"/>
        <v>14.156988651543125</v>
      </c>
      <c r="P167" s="3">
        <f t="shared" si="29"/>
        <v>0.07063649089603523</v>
      </c>
      <c r="Q167" s="3">
        <f>IF(ISNUMBER(P167),SUMIF(A:A,A167,P:P),"")</f>
        <v>0.9676690531229634</v>
      </c>
      <c r="R167" s="3">
        <f t="shared" si="30"/>
        <v>0.07299653809127171</v>
      </c>
      <c r="S167" s="8">
        <f t="shared" si="31"/>
        <v>13.699279803511274</v>
      </c>
    </row>
    <row r="168" spans="1:19" ht="15">
      <c r="A168" s="1">
        <v>57</v>
      </c>
      <c r="B168" s="5">
        <v>0.6284722222222222</v>
      </c>
      <c r="C168" s="1" t="s">
        <v>561</v>
      </c>
      <c r="D168" s="1">
        <v>5</v>
      </c>
      <c r="E168" s="1">
        <v>3</v>
      </c>
      <c r="F168" s="1" t="s">
        <v>576</v>
      </c>
      <c r="G168" s="2">
        <v>27.6669</v>
      </c>
      <c r="H168" s="6">
        <f>1+_xlfn.COUNTIFS(A:A,A168,O:O,"&lt;"&amp;O168)</f>
        <v>8</v>
      </c>
      <c r="I168" s="2">
        <f>_xlfn.AVERAGEIF(A:A,A168,G:G)</f>
        <v>48.06141249999998</v>
      </c>
      <c r="J168" s="2">
        <f t="shared" si="24"/>
        <v>-20.394512499999983</v>
      </c>
      <c r="K168" s="2">
        <f t="shared" si="25"/>
        <v>69.60548750000001</v>
      </c>
      <c r="L168" s="2">
        <f t="shared" si="26"/>
        <v>65.1263513529815</v>
      </c>
      <c r="M168" s="2">
        <f>SUMIF(A:A,A168,L:L)</f>
        <v>2014.3657283120972</v>
      </c>
      <c r="N168" s="3">
        <f t="shared" si="27"/>
        <v>0.032330946877036575</v>
      </c>
      <c r="O168" s="7">
        <f t="shared" si="28"/>
        <v>30.930117939424207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50</v>
      </c>
      <c r="B169" s="5">
        <v>0.63125</v>
      </c>
      <c r="C169" s="1" t="s">
        <v>504</v>
      </c>
      <c r="D169" s="1">
        <v>1</v>
      </c>
      <c r="E169" s="1">
        <v>3</v>
      </c>
      <c r="F169" s="1" t="s">
        <v>507</v>
      </c>
      <c r="G169" s="2">
        <v>77.3294</v>
      </c>
      <c r="H169" s="6">
        <f>1+_xlfn.COUNTIFS(A:A,A169,O:O,"&lt;"&amp;O169)</f>
        <v>1</v>
      </c>
      <c r="I169" s="2">
        <f>_xlfn.AVERAGEIF(A:A,A169,G:G)</f>
        <v>48.10429722222222</v>
      </c>
      <c r="J169" s="2">
        <f t="shared" si="24"/>
        <v>29.225102777777785</v>
      </c>
      <c r="K169" s="2">
        <f t="shared" si="25"/>
        <v>119.22510277777778</v>
      </c>
      <c r="L169" s="2">
        <f t="shared" si="26"/>
        <v>1278.5810235867245</v>
      </c>
      <c r="M169" s="2">
        <f>SUMIF(A:A,A169,L:L)</f>
        <v>3701.721162832606</v>
      </c>
      <c r="N169" s="3">
        <f t="shared" si="27"/>
        <v>0.3454017651098111</v>
      </c>
      <c r="O169" s="7">
        <f t="shared" si="28"/>
        <v>2.895179182660162</v>
      </c>
      <c r="P169" s="3">
        <f t="shared" si="29"/>
        <v>0.3454017651098111</v>
      </c>
      <c r="Q169" s="3">
        <f>IF(ISNUMBER(P169),SUMIF(A:A,A169,P:P),"")</f>
        <v>0.8875037895389588</v>
      </c>
      <c r="R169" s="3">
        <f t="shared" si="30"/>
        <v>0.3891834256721773</v>
      </c>
      <c r="S169" s="8">
        <f t="shared" si="31"/>
        <v>2.569482496005199</v>
      </c>
    </row>
    <row r="170" spans="1:19" ht="15">
      <c r="A170" s="1">
        <v>50</v>
      </c>
      <c r="B170" s="5">
        <v>0.63125</v>
      </c>
      <c r="C170" s="1" t="s">
        <v>504</v>
      </c>
      <c r="D170" s="1">
        <v>1</v>
      </c>
      <c r="E170" s="1">
        <v>10</v>
      </c>
      <c r="F170" s="1" t="s">
        <v>514</v>
      </c>
      <c r="G170" s="2">
        <v>56.8983666666667</v>
      </c>
      <c r="H170" s="6">
        <f>1+_xlfn.COUNTIFS(A:A,A170,O:O,"&lt;"&amp;O170)</f>
        <v>2</v>
      </c>
      <c r="I170" s="2">
        <f>_xlfn.AVERAGEIF(A:A,A170,G:G)</f>
        <v>48.10429722222222</v>
      </c>
      <c r="J170" s="2">
        <f t="shared" si="24"/>
        <v>8.794069444444482</v>
      </c>
      <c r="K170" s="2">
        <f t="shared" si="25"/>
        <v>98.79406944444449</v>
      </c>
      <c r="L170" s="2">
        <f t="shared" si="26"/>
        <v>375.2693994828848</v>
      </c>
      <c r="M170" s="2">
        <f>SUMIF(A:A,A170,L:L)</f>
        <v>3701.721162832606</v>
      </c>
      <c r="N170" s="3">
        <f t="shared" si="27"/>
        <v>0.10137700355467177</v>
      </c>
      <c r="O170" s="7">
        <f t="shared" si="28"/>
        <v>9.864170028074545</v>
      </c>
      <c r="P170" s="3">
        <f t="shared" si="29"/>
        <v>0.10137700355467177</v>
      </c>
      <c r="Q170" s="3">
        <f>IF(ISNUMBER(P170),SUMIF(A:A,A170,P:P),"")</f>
        <v>0.8875037895389588</v>
      </c>
      <c r="R170" s="3">
        <f t="shared" si="30"/>
        <v>0.11422712190033034</v>
      </c>
      <c r="S170" s="8">
        <f t="shared" si="31"/>
        <v>8.754488280572778</v>
      </c>
    </row>
    <row r="171" spans="1:19" ht="15">
      <c r="A171" s="1">
        <v>50</v>
      </c>
      <c r="B171" s="5">
        <v>0.63125</v>
      </c>
      <c r="C171" s="1" t="s">
        <v>504</v>
      </c>
      <c r="D171" s="1">
        <v>1</v>
      </c>
      <c r="E171" s="1">
        <v>6</v>
      </c>
      <c r="F171" s="1" t="s">
        <v>510</v>
      </c>
      <c r="G171" s="2">
        <v>55.9443333333333</v>
      </c>
      <c r="H171" s="6">
        <f>1+_xlfn.COUNTIFS(A:A,A171,O:O,"&lt;"&amp;O171)</f>
        <v>3</v>
      </c>
      <c r="I171" s="2">
        <f>_xlfn.AVERAGEIF(A:A,A171,G:G)</f>
        <v>48.10429722222222</v>
      </c>
      <c r="J171" s="2">
        <f t="shared" si="24"/>
        <v>7.8400361111110755</v>
      </c>
      <c r="K171" s="2">
        <f t="shared" si="25"/>
        <v>97.84003611111108</v>
      </c>
      <c r="L171" s="2">
        <f t="shared" si="26"/>
        <v>354.39147605093524</v>
      </c>
      <c r="M171" s="2">
        <f>SUMIF(A:A,A171,L:L)</f>
        <v>3701.721162832606</v>
      </c>
      <c r="N171" s="3">
        <f t="shared" si="27"/>
        <v>0.09573694518356164</v>
      </c>
      <c r="O171" s="7">
        <f t="shared" si="28"/>
        <v>10.445288368901323</v>
      </c>
      <c r="P171" s="3">
        <f t="shared" si="29"/>
        <v>0.09573694518356164</v>
      </c>
      <c r="Q171" s="3">
        <f>IF(ISNUMBER(P171),SUMIF(A:A,A171,P:P),"")</f>
        <v>0.8875037895389588</v>
      </c>
      <c r="R171" s="3">
        <f t="shared" si="30"/>
        <v>0.10787215368769877</v>
      </c>
      <c r="S171" s="8">
        <f t="shared" si="31"/>
        <v>9.270233010227136</v>
      </c>
    </row>
    <row r="172" spans="1:19" ht="15">
      <c r="A172" s="1">
        <v>50</v>
      </c>
      <c r="B172" s="5">
        <v>0.63125</v>
      </c>
      <c r="C172" s="1" t="s">
        <v>504</v>
      </c>
      <c r="D172" s="1">
        <v>1</v>
      </c>
      <c r="E172" s="1">
        <v>8</v>
      </c>
      <c r="F172" s="1" t="s">
        <v>512</v>
      </c>
      <c r="G172" s="2">
        <v>55.1430333333333</v>
      </c>
      <c r="H172" s="6">
        <f>1+_xlfn.COUNTIFS(A:A,A172,O:O,"&lt;"&amp;O172)</f>
        <v>4</v>
      </c>
      <c r="I172" s="2">
        <f>_xlfn.AVERAGEIF(A:A,A172,G:G)</f>
        <v>48.10429722222222</v>
      </c>
      <c r="J172" s="2">
        <f t="shared" si="24"/>
        <v>7.038736111111078</v>
      </c>
      <c r="K172" s="2">
        <f t="shared" si="25"/>
        <v>97.03873611111108</v>
      </c>
      <c r="L172" s="2">
        <f t="shared" si="26"/>
        <v>337.7561436697278</v>
      </c>
      <c r="M172" s="2">
        <f>SUMIF(A:A,A172,L:L)</f>
        <v>3701.721162832606</v>
      </c>
      <c r="N172" s="3">
        <f t="shared" si="27"/>
        <v>0.09124299989447945</v>
      </c>
      <c r="O172" s="7">
        <f t="shared" si="28"/>
        <v>10.959744869814433</v>
      </c>
      <c r="P172" s="3">
        <f t="shared" si="29"/>
        <v>0.09124299989447945</v>
      </c>
      <c r="Q172" s="3">
        <f>IF(ISNUMBER(P172),SUMIF(A:A,A172,P:P),"")</f>
        <v>0.8875037895389588</v>
      </c>
      <c r="R172" s="3">
        <f t="shared" si="30"/>
        <v>0.10280857498296253</v>
      </c>
      <c r="S172" s="8">
        <f t="shared" si="31"/>
        <v>9.726815104340472</v>
      </c>
    </row>
    <row r="173" spans="1:19" ht="15">
      <c r="A173" s="1">
        <v>50</v>
      </c>
      <c r="B173" s="5">
        <v>0.63125</v>
      </c>
      <c r="C173" s="1" t="s">
        <v>504</v>
      </c>
      <c r="D173" s="1">
        <v>1</v>
      </c>
      <c r="E173" s="1">
        <v>4</v>
      </c>
      <c r="F173" s="1" t="s">
        <v>508</v>
      </c>
      <c r="G173" s="2">
        <v>54.1826</v>
      </c>
      <c r="H173" s="6">
        <f>1+_xlfn.COUNTIFS(A:A,A173,O:O,"&lt;"&amp;O173)</f>
        <v>5</v>
      </c>
      <c r="I173" s="2">
        <f>_xlfn.AVERAGEIF(A:A,A173,G:G)</f>
        <v>48.10429722222222</v>
      </c>
      <c r="J173" s="2">
        <f t="shared" si="24"/>
        <v>6.078302777777779</v>
      </c>
      <c r="K173" s="2">
        <f t="shared" si="25"/>
        <v>96.07830277777778</v>
      </c>
      <c r="L173" s="2">
        <f t="shared" si="26"/>
        <v>318.8427921282035</v>
      </c>
      <c r="M173" s="2">
        <f>SUMIF(A:A,A173,L:L)</f>
        <v>3701.721162832606</v>
      </c>
      <c r="N173" s="3">
        <f t="shared" si="27"/>
        <v>0.086133660019984</v>
      </c>
      <c r="O173" s="7">
        <f t="shared" si="28"/>
        <v>11.609863086834908</v>
      </c>
      <c r="P173" s="3">
        <f t="shared" si="29"/>
        <v>0.086133660019984</v>
      </c>
      <c r="Q173" s="3">
        <f>IF(ISNUMBER(P173),SUMIF(A:A,A173,P:P),"")</f>
        <v>0.8875037895389588</v>
      </c>
      <c r="R173" s="3">
        <f t="shared" si="30"/>
        <v>0.09705159688921304</v>
      </c>
      <c r="S173" s="8">
        <f t="shared" si="31"/>
        <v>10.303797485594455</v>
      </c>
    </row>
    <row r="174" spans="1:19" ht="15">
      <c r="A174" s="1">
        <v>50</v>
      </c>
      <c r="B174" s="5">
        <v>0.63125</v>
      </c>
      <c r="C174" s="1" t="s">
        <v>504</v>
      </c>
      <c r="D174" s="1">
        <v>1</v>
      </c>
      <c r="E174" s="1">
        <v>2</v>
      </c>
      <c r="F174" s="1" t="s">
        <v>506</v>
      </c>
      <c r="G174" s="2">
        <v>47.7069666666667</v>
      </c>
      <c r="H174" s="6">
        <f>1+_xlfn.COUNTIFS(A:A,A174,O:O,"&lt;"&amp;O174)</f>
        <v>6</v>
      </c>
      <c r="I174" s="2">
        <f>_xlfn.AVERAGEIF(A:A,A174,G:G)</f>
        <v>48.10429722222222</v>
      </c>
      <c r="J174" s="2">
        <f t="shared" si="24"/>
        <v>-0.39733055555552</v>
      </c>
      <c r="K174" s="2">
        <f t="shared" si="25"/>
        <v>89.60266944444447</v>
      </c>
      <c r="L174" s="2">
        <f t="shared" si="26"/>
        <v>216.19054393478814</v>
      </c>
      <c r="M174" s="2">
        <f>SUMIF(A:A,A174,L:L)</f>
        <v>3701.721162832606</v>
      </c>
      <c r="N174" s="3">
        <f t="shared" si="27"/>
        <v>0.05840270901694721</v>
      </c>
      <c r="O174" s="7">
        <f t="shared" si="28"/>
        <v>17.122493405397027</v>
      </c>
      <c r="P174" s="3">
        <f t="shared" si="29"/>
        <v>0.05840270901694721</v>
      </c>
      <c r="Q174" s="3">
        <f>IF(ISNUMBER(P174),SUMIF(A:A,A174,P:P),"")</f>
        <v>0.8875037895389588</v>
      </c>
      <c r="R174" s="3">
        <f t="shared" si="30"/>
        <v>0.06580558833138762</v>
      </c>
      <c r="S174" s="8">
        <f t="shared" si="31"/>
        <v>15.196277783645693</v>
      </c>
    </row>
    <row r="175" spans="1:19" ht="15">
      <c r="A175" s="1">
        <v>50</v>
      </c>
      <c r="B175" s="5">
        <v>0.63125</v>
      </c>
      <c r="C175" s="1" t="s">
        <v>504</v>
      </c>
      <c r="D175" s="1">
        <v>1</v>
      </c>
      <c r="E175" s="1">
        <v>12</v>
      </c>
      <c r="F175" s="1" t="s">
        <v>516</v>
      </c>
      <c r="G175" s="2">
        <v>46.7558</v>
      </c>
      <c r="H175" s="6">
        <f>1+_xlfn.COUNTIFS(A:A,A175,O:O,"&lt;"&amp;O175)</f>
        <v>7</v>
      </c>
      <c r="I175" s="2">
        <f>_xlfn.AVERAGEIF(A:A,A175,G:G)</f>
        <v>48.10429722222222</v>
      </c>
      <c r="J175" s="2">
        <f t="shared" si="24"/>
        <v>-1.3484972222222211</v>
      </c>
      <c r="K175" s="2">
        <f t="shared" si="25"/>
        <v>88.65150277777778</v>
      </c>
      <c r="L175" s="2">
        <f t="shared" si="26"/>
        <v>204.19801129283596</v>
      </c>
      <c r="M175" s="2">
        <f>SUMIF(A:A,A175,L:L)</f>
        <v>3701.721162832606</v>
      </c>
      <c r="N175" s="3">
        <f t="shared" si="27"/>
        <v>0.055162991027822565</v>
      </c>
      <c r="O175" s="7">
        <f t="shared" si="28"/>
        <v>18.12809605439324</v>
      </c>
      <c r="P175" s="3">
        <f t="shared" si="29"/>
        <v>0.055162991027822565</v>
      </c>
      <c r="Q175" s="3">
        <f>IF(ISNUMBER(P175),SUMIF(A:A,A175,P:P),"")</f>
        <v>0.8875037895389588</v>
      </c>
      <c r="R175" s="3">
        <f t="shared" si="30"/>
        <v>0.06215521745149807</v>
      </c>
      <c r="S175" s="8">
        <f t="shared" si="31"/>
        <v>16.08875394540025</v>
      </c>
    </row>
    <row r="176" spans="1:19" ht="15">
      <c r="A176" s="1">
        <v>50</v>
      </c>
      <c r="B176" s="5">
        <v>0.63125</v>
      </c>
      <c r="C176" s="1" t="s">
        <v>504</v>
      </c>
      <c r="D176" s="1">
        <v>1</v>
      </c>
      <c r="E176" s="1">
        <v>7</v>
      </c>
      <c r="F176" s="1" t="s">
        <v>511</v>
      </c>
      <c r="G176" s="2">
        <v>46.4147666666667</v>
      </c>
      <c r="H176" s="6">
        <f>1+_xlfn.COUNTIFS(A:A,A176,O:O,"&lt;"&amp;O176)</f>
        <v>8</v>
      </c>
      <c r="I176" s="2">
        <f>_xlfn.AVERAGEIF(A:A,A176,G:G)</f>
        <v>48.10429722222222</v>
      </c>
      <c r="J176" s="2">
        <f t="shared" si="24"/>
        <v>-1.6895305555555211</v>
      </c>
      <c r="K176" s="2">
        <f t="shared" si="25"/>
        <v>88.31046944444448</v>
      </c>
      <c r="L176" s="2">
        <f t="shared" si="26"/>
        <v>200.0621696843986</v>
      </c>
      <c r="M176" s="2">
        <f>SUMIF(A:A,A176,L:L)</f>
        <v>3701.721162832606</v>
      </c>
      <c r="N176" s="3">
        <f t="shared" si="27"/>
        <v>0.05404571573168099</v>
      </c>
      <c r="O176" s="7">
        <f t="shared" si="28"/>
        <v>18.502854231122917</v>
      </c>
      <c r="P176" s="3">
        <f t="shared" si="29"/>
        <v>0.05404571573168099</v>
      </c>
      <c r="Q176" s="3">
        <f>IF(ISNUMBER(P176),SUMIF(A:A,A176,P:P),"")</f>
        <v>0.8875037895389588</v>
      </c>
      <c r="R176" s="3">
        <f t="shared" si="30"/>
        <v>0.060896321084732155</v>
      </c>
      <c r="S176" s="8">
        <f t="shared" si="31"/>
        <v>16.421353247408547</v>
      </c>
    </row>
    <row r="177" spans="1:19" ht="15">
      <c r="A177" s="1">
        <v>50</v>
      </c>
      <c r="B177" s="5">
        <v>0.63125</v>
      </c>
      <c r="C177" s="1" t="s">
        <v>504</v>
      </c>
      <c r="D177" s="1">
        <v>1</v>
      </c>
      <c r="E177" s="1">
        <v>1</v>
      </c>
      <c r="F177" s="1" t="s">
        <v>505</v>
      </c>
      <c r="G177" s="2">
        <v>29.775800000000004</v>
      </c>
      <c r="H177" s="6">
        <f>1+_xlfn.COUNTIFS(A:A,A177,O:O,"&lt;"&amp;O177)</f>
        <v>11</v>
      </c>
      <c r="I177" s="2">
        <f>_xlfn.AVERAGEIF(A:A,A177,G:G)</f>
        <v>48.10429722222222</v>
      </c>
      <c r="J177" s="2">
        <f t="shared" si="24"/>
        <v>-18.328497222222218</v>
      </c>
      <c r="K177" s="2">
        <f t="shared" si="25"/>
        <v>71.67150277777779</v>
      </c>
      <c r="L177" s="2">
        <f t="shared" si="26"/>
        <v>73.72118202600731</v>
      </c>
      <c r="M177" s="2">
        <f>SUMIF(A:A,A177,L:L)</f>
        <v>3701.721162832606</v>
      </c>
      <c r="N177" s="3">
        <f t="shared" si="27"/>
        <v>0.019915379571592284</v>
      </c>
      <c r="O177" s="7">
        <f t="shared" si="28"/>
        <v>50.212449951314056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50</v>
      </c>
      <c r="B178" s="5">
        <v>0.63125</v>
      </c>
      <c r="C178" s="1" t="s">
        <v>504</v>
      </c>
      <c r="D178" s="1">
        <v>1</v>
      </c>
      <c r="E178" s="1">
        <v>5</v>
      </c>
      <c r="F178" s="1" t="s">
        <v>509</v>
      </c>
      <c r="G178" s="2">
        <v>40.828199999999995</v>
      </c>
      <c r="H178" s="6">
        <f>1+_xlfn.COUNTIFS(A:A,A178,O:O,"&lt;"&amp;O178)</f>
        <v>9</v>
      </c>
      <c r="I178" s="2">
        <f>_xlfn.AVERAGEIF(A:A,A178,G:G)</f>
        <v>48.10429722222222</v>
      </c>
      <c r="J178" s="2">
        <f t="shared" si="24"/>
        <v>-7.276097222222226</v>
      </c>
      <c r="K178" s="2">
        <f t="shared" si="25"/>
        <v>82.72390277777777</v>
      </c>
      <c r="L178" s="2">
        <f t="shared" si="26"/>
        <v>143.08432856110252</v>
      </c>
      <c r="M178" s="2">
        <f>SUMIF(A:A,A178,L:L)</f>
        <v>3701.721162832606</v>
      </c>
      <c r="N178" s="3">
        <f t="shared" si="27"/>
        <v>0.038653459368509675</v>
      </c>
      <c r="O178" s="7">
        <f t="shared" si="28"/>
        <v>25.87090564045823</v>
      </c>
      <c r="P178" s="3">
        <f t="shared" si="29"/>
      </c>
      <c r="Q178" s="3">
        <f>IF(ISNUMBER(P178),SUMIF(A:A,A178,P:P),"")</f>
      </c>
      <c r="R178" s="3">
        <f t="shared" si="30"/>
      </c>
      <c r="S178" s="8">
        <f t="shared" si="31"/>
      </c>
    </row>
    <row r="179" spans="1:19" ht="15">
      <c r="A179" s="1">
        <v>50</v>
      </c>
      <c r="B179" s="5">
        <v>0.63125</v>
      </c>
      <c r="C179" s="1" t="s">
        <v>504</v>
      </c>
      <c r="D179" s="1">
        <v>1</v>
      </c>
      <c r="E179" s="1">
        <v>9</v>
      </c>
      <c r="F179" s="1" t="s">
        <v>513</v>
      </c>
      <c r="G179" s="2">
        <v>40.7683</v>
      </c>
      <c r="H179" s="6">
        <f>1+_xlfn.COUNTIFS(A:A,A179,O:O,"&lt;"&amp;O179)</f>
        <v>10</v>
      </c>
      <c r="I179" s="2">
        <f>_xlfn.AVERAGEIF(A:A,A179,G:G)</f>
        <v>48.10429722222222</v>
      </c>
      <c r="J179" s="2">
        <f t="shared" si="24"/>
        <v>-7.335997222222218</v>
      </c>
      <c r="K179" s="2">
        <f t="shared" si="25"/>
        <v>82.66400277777778</v>
      </c>
      <c r="L179" s="2">
        <f t="shared" si="26"/>
        <v>142.5710064765813</v>
      </c>
      <c r="M179" s="2">
        <f>SUMIF(A:A,A179,L:L)</f>
        <v>3701.721162832606</v>
      </c>
      <c r="N179" s="3">
        <f t="shared" si="27"/>
        <v>0.03851478817693661</v>
      </c>
      <c r="O179" s="7">
        <f t="shared" si="28"/>
        <v>25.964052960800625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50</v>
      </c>
      <c r="B180" s="5">
        <v>0.63125</v>
      </c>
      <c r="C180" s="1" t="s">
        <v>504</v>
      </c>
      <c r="D180" s="1">
        <v>1</v>
      </c>
      <c r="E180" s="1">
        <v>11</v>
      </c>
      <c r="F180" s="1" t="s">
        <v>515</v>
      </c>
      <c r="G180" s="2">
        <v>25.503999999999998</v>
      </c>
      <c r="H180" s="6">
        <f>1+_xlfn.COUNTIFS(A:A,A180,O:O,"&lt;"&amp;O180)</f>
        <v>12</v>
      </c>
      <c r="I180" s="2">
        <f>_xlfn.AVERAGEIF(A:A,A180,G:G)</f>
        <v>48.10429722222222</v>
      </c>
      <c r="J180" s="2">
        <f t="shared" si="24"/>
        <v>-22.600297222222224</v>
      </c>
      <c r="K180" s="2">
        <f t="shared" si="25"/>
        <v>67.39970277777778</v>
      </c>
      <c r="L180" s="2">
        <f t="shared" si="26"/>
        <v>57.05308593841607</v>
      </c>
      <c r="M180" s="2">
        <f>SUMIF(A:A,A180,L:L)</f>
        <v>3701.721162832606</v>
      </c>
      <c r="N180" s="3">
        <f t="shared" si="27"/>
        <v>0.015412583344002685</v>
      </c>
      <c r="O180" s="7">
        <f t="shared" si="28"/>
        <v>64.88204979531339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3</v>
      </c>
      <c r="B181" s="5">
        <v>0.6340277777777777</v>
      </c>
      <c r="C181" s="1" t="s">
        <v>21</v>
      </c>
      <c r="D181" s="1">
        <v>4</v>
      </c>
      <c r="E181" s="1">
        <v>2</v>
      </c>
      <c r="F181" s="1" t="s">
        <v>36</v>
      </c>
      <c r="G181" s="2">
        <v>82.64563333333331</v>
      </c>
      <c r="H181" s="6">
        <f>1+_xlfn.COUNTIFS(A:A,A181,O:O,"&lt;"&amp;O181)</f>
        <v>1</v>
      </c>
      <c r="I181" s="2">
        <f>_xlfn.AVERAGEIF(A:A,A181,G:G)</f>
        <v>47.71271904761903</v>
      </c>
      <c r="J181" s="2">
        <f t="shared" si="24"/>
        <v>34.932914285714276</v>
      </c>
      <c r="K181" s="2">
        <f t="shared" si="25"/>
        <v>124.93291428571428</v>
      </c>
      <c r="L181" s="2">
        <f t="shared" si="26"/>
        <v>1800.7794125623243</v>
      </c>
      <c r="M181" s="2">
        <f>SUMIF(A:A,A181,L:L)</f>
        <v>3068.450666981761</v>
      </c>
      <c r="N181" s="3">
        <f t="shared" si="27"/>
        <v>0.5868692731285251</v>
      </c>
      <c r="O181" s="7">
        <f t="shared" si="28"/>
        <v>1.7039569897212845</v>
      </c>
      <c r="P181" s="3">
        <f t="shared" si="29"/>
        <v>0.5868692731285251</v>
      </c>
      <c r="Q181" s="3">
        <f>IF(ISNUMBER(P181),SUMIF(A:A,A181,P:P),"")</f>
        <v>0.9196624756418447</v>
      </c>
      <c r="R181" s="3">
        <f t="shared" si="30"/>
        <v>0.6381354993514781</v>
      </c>
      <c r="S181" s="8">
        <f t="shared" si="31"/>
        <v>1.5670653035543018</v>
      </c>
    </row>
    <row r="182" spans="1:19" ht="15">
      <c r="A182" s="1">
        <v>3</v>
      </c>
      <c r="B182" s="5">
        <v>0.6340277777777777</v>
      </c>
      <c r="C182" s="1" t="s">
        <v>21</v>
      </c>
      <c r="D182" s="1">
        <v>4</v>
      </c>
      <c r="E182" s="1">
        <v>1</v>
      </c>
      <c r="F182" s="1" t="s">
        <v>35</v>
      </c>
      <c r="G182" s="2">
        <v>60.7373333333333</v>
      </c>
      <c r="H182" s="6">
        <f>1+_xlfn.COUNTIFS(A:A,A182,O:O,"&lt;"&amp;O182)</f>
        <v>2</v>
      </c>
      <c r="I182" s="2">
        <f>_xlfn.AVERAGEIF(A:A,A182,G:G)</f>
        <v>47.71271904761903</v>
      </c>
      <c r="J182" s="2">
        <f t="shared" si="24"/>
        <v>13.024614285714264</v>
      </c>
      <c r="K182" s="2">
        <f t="shared" si="25"/>
        <v>103.02461428571426</v>
      </c>
      <c r="L182" s="2">
        <f t="shared" si="26"/>
        <v>483.70579346143705</v>
      </c>
      <c r="M182" s="2">
        <f>SUMIF(A:A,A182,L:L)</f>
        <v>3068.450666981761</v>
      </c>
      <c r="N182" s="3">
        <f t="shared" si="27"/>
        <v>0.157638445573325</v>
      </c>
      <c r="O182" s="7">
        <f t="shared" si="28"/>
        <v>6.343630174498602</v>
      </c>
      <c r="P182" s="3">
        <f t="shared" si="29"/>
        <v>0.157638445573325</v>
      </c>
      <c r="Q182" s="3">
        <f>IF(ISNUMBER(P182),SUMIF(A:A,A182,P:P),"")</f>
        <v>0.9196624756418447</v>
      </c>
      <c r="R182" s="3">
        <f t="shared" si="30"/>
        <v>0.17140902205812736</v>
      </c>
      <c r="S182" s="8">
        <f t="shared" si="31"/>
        <v>5.833998630835692</v>
      </c>
    </row>
    <row r="183" spans="1:19" ht="15">
      <c r="A183" s="1">
        <v>3</v>
      </c>
      <c r="B183" s="5">
        <v>0.6340277777777777</v>
      </c>
      <c r="C183" s="1" t="s">
        <v>21</v>
      </c>
      <c r="D183" s="1">
        <v>4</v>
      </c>
      <c r="E183" s="1">
        <v>6</v>
      </c>
      <c r="F183" s="1" t="s">
        <v>38</v>
      </c>
      <c r="G183" s="2">
        <v>53.9194333333333</v>
      </c>
      <c r="H183" s="6">
        <f>1+_xlfn.COUNTIFS(A:A,A183,O:O,"&lt;"&amp;O183)</f>
        <v>3</v>
      </c>
      <c r="I183" s="2">
        <f>_xlfn.AVERAGEIF(A:A,A183,G:G)</f>
        <v>47.71271904761903</v>
      </c>
      <c r="J183" s="2">
        <f t="shared" si="24"/>
        <v>6.20671428571427</v>
      </c>
      <c r="K183" s="2">
        <f t="shared" si="25"/>
        <v>96.20671428571427</v>
      </c>
      <c r="L183" s="2">
        <f t="shared" si="26"/>
        <v>321.3088651173594</v>
      </c>
      <c r="M183" s="2">
        <f>SUMIF(A:A,A183,L:L)</f>
        <v>3068.450666981761</v>
      </c>
      <c r="N183" s="3">
        <f t="shared" si="27"/>
        <v>0.10471371385397257</v>
      </c>
      <c r="O183" s="7">
        <f t="shared" si="28"/>
        <v>9.549847514667846</v>
      </c>
      <c r="P183" s="3">
        <f t="shared" si="29"/>
        <v>0.10471371385397257</v>
      </c>
      <c r="Q183" s="3">
        <f>IF(ISNUMBER(P183),SUMIF(A:A,A183,P:P),"")</f>
        <v>0.9196624756418447</v>
      </c>
      <c r="R183" s="3">
        <f t="shared" si="30"/>
        <v>0.113861026873899</v>
      </c>
      <c r="S183" s="8">
        <f t="shared" si="31"/>
        <v>8.78263640734155</v>
      </c>
    </row>
    <row r="184" spans="1:19" ht="15">
      <c r="A184" s="1">
        <v>3</v>
      </c>
      <c r="B184" s="5">
        <v>0.6340277777777777</v>
      </c>
      <c r="C184" s="1" t="s">
        <v>21</v>
      </c>
      <c r="D184" s="1">
        <v>4</v>
      </c>
      <c r="E184" s="1">
        <v>5</v>
      </c>
      <c r="F184" s="1" t="s">
        <v>37</v>
      </c>
      <c r="G184" s="2">
        <v>47.3118666666666</v>
      </c>
      <c r="H184" s="6">
        <f>1+_xlfn.COUNTIFS(A:A,A184,O:O,"&lt;"&amp;O184)</f>
        <v>4</v>
      </c>
      <c r="I184" s="2">
        <f>_xlfn.AVERAGEIF(A:A,A184,G:G)</f>
        <v>47.71271904761903</v>
      </c>
      <c r="J184" s="2">
        <f t="shared" si="24"/>
        <v>-0.40085238095242914</v>
      </c>
      <c r="K184" s="2">
        <f t="shared" si="25"/>
        <v>89.59914761904757</v>
      </c>
      <c r="L184" s="2">
        <f t="shared" si="26"/>
        <v>216.14486564019535</v>
      </c>
      <c r="M184" s="2">
        <f>SUMIF(A:A,A184,L:L)</f>
        <v>3068.450666981761</v>
      </c>
      <c r="N184" s="3">
        <f t="shared" si="27"/>
        <v>0.07044104308602206</v>
      </c>
      <c r="O184" s="7">
        <f t="shared" si="28"/>
        <v>14.196269052671575</v>
      </c>
      <c r="P184" s="3">
        <f t="shared" si="29"/>
        <v>0.07044104308602206</v>
      </c>
      <c r="Q184" s="3">
        <f>IF(ISNUMBER(P184),SUMIF(A:A,A184,P:P),"")</f>
        <v>0.9196624756418447</v>
      </c>
      <c r="R184" s="3">
        <f t="shared" si="30"/>
        <v>0.07659445171649557</v>
      </c>
      <c r="S184" s="8">
        <f t="shared" si="31"/>
        <v>13.055775941857648</v>
      </c>
    </row>
    <row r="185" spans="1:19" ht="15">
      <c r="A185" s="1">
        <v>3</v>
      </c>
      <c r="B185" s="5">
        <v>0.6340277777777777</v>
      </c>
      <c r="C185" s="1" t="s">
        <v>21</v>
      </c>
      <c r="D185" s="1">
        <v>4</v>
      </c>
      <c r="E185" s="1">
        <v>8</v>
      </c>
      <c r="F185" s="1" t="s">
        <v>39</v>
      </c>
      <c r="G185" s="2">
        <v>23.5935666666667</v>
      </c>
      <c r="H185" s="6">
        <f>1+_xlfn.COUNTIFS(A:A,A185,O:O,"&lt;"&amp;O185)</f>
        <v>7</v>
      </c>
      <c r="I185" s="2">
        <f>_xlfn.AVERAGEIF(A:A,A185,G:G)</f>
        <v>47.71271904761903</v>
      </c>
      <c r="J185" s="2">
        <f t="shared" si="24"/>
        <v>-24.119152380952332</v>
      </c>
      <c r="K185" s="2">
        <f t="shared" si="25"/>
        <v>65.88084761904767</v>
      </c>
      <c r="L185" s="2">
        <f t="shared" si="26"/>
        <v>52.08363839643813</v>
      </c>
      <c r="M185" s="2">
        <f>SUMIF(A:A,A185,L:L)</f>
        <v>3068.450666981761</v>
      </c>
      <c r="N185" s="3">
        <f t="shared" si="27"/>
        <v>0.016973920733641606</v>
      </c>
      <c r="O185" s="7">
        <f t="shared" si="28"/>
        <v>58.913907734825315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3</v>
      </c>
      <c r="B186" s="5">
        <v>0.6340277777777777</v>
      </c>
      <c r="C186" s="1" t="s">
        <v>21</v>
      </c>
      <c r="D186" s="1">
        <v>4</v>
      </c>
      <c r="E186" s="1">
        <v>9</v>
      </c>
      <c r="F186" s="1" t="s">
        <v>40</v>
      </c>
      <c r="G186" s="2">
        <v>39.0242</v>
      </c>
      <c r="H186" s="6">
        <f>1+_xlfn.COUNTIFS(A:A,A186,O:O,"&lt;"&amp;O186)</f>
        <v>5</v>
      </c>
      <c r="I186" s="2">
        <f>_xlfn.AVERAGEIF(A:A,A186,G:G)</f>
        <v>47.71271904761903</v>
      </c>
      <c r="J186" s="2">
        <f t="shared" si="24"/>
        <v>-8.688519047619032</v>
      </c>
      <c r="K186" s="2">
        <f t="shared" si="25"/>
        <v>81.31148095238098</v>
      </c>
      <c r="L186" s="2">
        <f t="shared" si="26"/>
        <v>131.4581903745099</v>
      </c>
      <c r="M186" s="2">
        <f>SUMIF(A:A,A186,L:L)</f>
        <v>3068.450666981761</v>
      </c>
      <c r="N186" s="3">
        <f t="shared" si="27"/>
        <v>0.042841878407586374</v>
      </c>
      <c r="O186" s="7">
        <f t="shared" si="28"/>
        <v>23.34164693915292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3</v>
      </c>
      <c r="B187" s="5">
        <v>0.6340277777777777</v>
      </c>
      <c r="C187" s="1" t="s">
        <v>21</v>
      </c>
      <c r="D187" s="1">
        <v>4</v>
      </c>
      <c r="E187" s="1">
        <v>10</v>
      </c>
      <c r="F187" s="1" t="s">
        <v>41</v>
      </c>
      <c r="G187" s="2">
        <v>26.756999999999998</v>
      </c>
      <c r="H187" s="6">
        <f>1+_xlfn.COUNTIFS(A:A,A187,O:O,"&lt;"&amp;O187)</f>
        <v>6</v>
      </c>
      <c r="I187" s="2">
        <f>_xlfn.AVERAGEIF(A:A,A187,G:G)</f>
        <v>47.71271904761903</v>
      </c>
      <c r="J187" s="2">
        <f t="shared" si="24"/>
        <v>-20.955719047619034</v>
      </c>
      <c r="K187" s="2">
        <f t="shared" si="25"/>
        <v>69.04428095238097</v>
      </c>
      <c r="L187" s="2">
        <f t="shared" si="26"/>
        <v>62.96990142949694</v>
      </c>
      <c r="M187" s="2">
        <f>SUMIF(A:A,A187,L:L)</f>
        <v>3068.450666981761</v>
      </c>
      <c r="N187" s="3">
        <f t="shared" si="27"/>
        <v>0.020521725216927283</v>
      </c>
      <c r="O187" s="7">
        <f t="shared" si="28"/>
        <v>48.72884659693002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25</v>
      </c>
      <c r="B188" s="5">
        <v>0.6368055555555555</v>
      </c>
      <c r="C188" s="1" t="s">
        <v>209</v>
      </c>
      <c r="D188" s="1">
        <v>5</v>
      </c>
      <c r="E188" s="1">
        <v>1</v>
      </c>
      <c r="F188" s="1" t="s">
        <v>239</v>
      </c>
      <c r="G188" s="2">
        <v>75.0834333333333</v>
      </c>
      <c r="H188" s="6">
        <f>1+_xlfn.COUNTIFS(A:A,A188,O:O,"&lt;"&amp;O188)</f>
        <v>1</v>
      </c>
      <c r="I188" s="2">
        <f>_xlfn.AVERAGEIF(A:A,A188,G:G)</f>
        <v>50.766090476190485</v>
      </c>
      <c r="J188" s="2">
        <f t="shared" si="24"/>
        <v>24.31734285714282</v>
      </c>
      <c r="K188" s="2">
        <f t="shared" si="25"/>
        <v>114.31734285714282</v>
      </c>
      <c r="L188" s="2">
        <f t="shared" si="26"/>
        <v>952.4528185359864</v>
      </c>
      <c r="M188" s="2">
        <f>SUMIF(A:A,A188,L:L)</f>
        <v>2321.4269519830987</v>
      </c>
      <c r="N188" s="3">
        <f t="shared" si="27"/>
        <v>0.4102876542043873</v>
      </c>
      <c r="O188" s="7">
        <f t="shared" si="28"/>
        <v>2.437314381148412</v>
      </c>
      <c r="P188" s="3">
        <f t="shared" si="29"/>
        <v>0.4102876542043873</v>
      </c>
      <c r="Q188" s="3">
        <f>IF(ISNUMBER(P188),SUMIF(A:A,A188,P:P),"")</f>
        <v>0.8883832617624572</v>
      </c>
      <c r="R188" s="3">
        <f t="shared" si="30"/>
        <v>0.46183631757133803</v>
      </c>
      <c r="S188" s="8">
        <f t="shared" si="31"/>
        <v>2.1652692998651712</v>
      </c>
    </row>
    <row r="189" spans="1:19" ht="15">
      <c r="A189" s="1">
        <v>25</v>
      </c>
      <c r="B189" s="5">
        <v>0.6368055555555555</v>
      </c>
      <c r="C189" s="1" t="s">
        <v>209</v>
      </c>
      <c r="D189" s="1">
        <v>5</v>
      </c>
      <c r="E189" s="1">
        <v>4</v>
      </c>
      <c r="F189" s="1" t="s">
        <v>240</v>
      </c>
      <c r="G189" s="2">
        <v>64.2280333333334</v>
      </c>
      <c r="H189" s="6">
        <f>1+_xlfn.COUNTIFS(A:A,A189,O:O,"&lt;"&amp;O189)</f>
        <v>2</v>
      </c>
      <c r="I189" s="2">
        <f>_xlfn.AVERAGEIF(A:A,A189,G:G)</f>
        <v>50.766090476190485</v>
      </c>
      <c r="J189" s="2">
        <f t="shared" si="24"/>
        <v>13.461942857142915</v>
      </c>
      <c r="K189" s="2">
        <f t="shared" si="25"/>
        <v>103.46194285714292</v>
      </c>
      <c r="L189" s="2">
        <f t="shared" si="26"/>
        <v>496.56608256117073</v>
      </c>
      <c r="M189" s="2">
        <f>SUMIF(A:A,A189,L:L)</f>
        <v>2321.4269519830987</v>
      </c>
      <c r="N189" s="3">
        <f t="shared" si="27"/>
        <v>0.21390553863302697</v>
      </c>
      <c r="O189" s="7">
        <f t="shared" si="28"/>
        <v>4.674960762542875</v>
      </c>
      <c r="P189" s="3">
        <f t="shared" si="29"/>
        <v>0.21390553863302697</v>
      </c>
      <c r="Q189" s="3">
        <f>IF(ISNUMBER(P189),SUMIF(A:A,A189,P:P),"")</f>
        <v>0.8883832617624572</v>
      </c>
      <c r="R189" s="3">
        <f t="shared" si="30"/>
        <v>0.24078069436907368</v>
      </c>
      <c r="S189" s="8">
        <f t="shared" si="31"/>
        <v>4.153156890839343</v>
      </c>
    </row>
    <row r="190" spans="1:19" ht="15">
      <c r="A190" s="1">
        <v>25</v>
      </c>
      <c r="B190" s="5">
        <v>0.6368055555555555</v>
      </c>
      <c r="C190" s="1" t="s">
        <v>209</v>
      </c>
      <c r="D190" s="1">
        <v>5</v>
      </c>
      <c r="E190" s="1">
        <v>5</v>
      </c>
      <c r="F190" s="1" t="s">
        <v>241</v>
      </c>
      <c r="G190" s="2">
        <v>58.1734333333333</v>
      </c>
      <c r="H190" s="6">
        <f>1+_xlfn.COUNTIFS(A:A,A190,O:O,"&lt;"&amp;O190)</f>
        <v>3</v>
      </c>
      <c r="I190" s="2">
        <f>_xlfn.AVERAGEIF(A:A,A190,G:G)</f>
        <v>50.766090476190485</v>
      </c>
      <c r="J190" s="2">
        <f t="shared" si="24"/>
        <v>7.407342857142815</v>
      </c>
      <c r="K190" s="2">
        <f t="shared" si="25"/>
        <v>97.40734285714282</v>
      </c>
      <c r="L190" s="2">
        <f t="shared" si="26"/>
        <v>345.3093118419203</v>
      </c>
      <c r="M190" s="2">
        <f>SUMIF(A:A,A190,L:L)</f>
        <v>2321.4269519830987</v>
      </c>
      <c r="N190" s="3">
        <f t="shared" si="27"/>
        <v>0.14874873040779374</v>
      </c>
      <c r="O190" s="7">
        <f t="shared" si="28"/>
        <v>6.722746454766411</v>
      </c>
      <c r="P190" s="3">
        <f t="shared" si="29"/>
        <v>0.14874873040779374</v>
      </c>
      <c r="Q190" s="3">
        <f>IF(ISNUMBER(P190),SUMIF(A:A,A190,P:P),"")</f>
        <v>0.8883832617624572</v>
      </c>
      <c r="R190" s="3">
        <f t="shared" si="30"/>
        <v>0.16743756530564546</v>
      </c>
      <c r="S190" s="8">
        <f t="shared" si="31"/>
        <v>5.972375423487379</v>
      </c>
    </row>
    <row r="191" spans="1:19" ht="15">
      <c r="A191" s="1">
        <v>25</v>
      </c>
      <c r="B191" s="5">
        <v>0.6368055555555555</v>
      </c>
      <c r="C191" s="1" t="s">
        <v>209</v>
      </c>
      <c r="D191" s="1">
        <v>5</v>
      </c>
      <c r="E191" s="1">
        <v>6</v>
      </c>
      <c r="F191" s="1" t="s">
        <v>242</v>
      </c>
      <c r="G191" s="2">
        <v>53.948499999999996</v>
      </c>
      <c r="H191" s="6">
        <f>1+_xlfn.COUNTIFS(A:A,A191,O:O,"&lt;"&amp;O191)</f>
        <v>4</v>
      </c>
      <c r="I191" s="2">
        <f>_xlfn.AVERAGEIF(A:A,A191,G:G)</f>
        <v>50.766090476190485</v>
      </c>
      <c r="J191" s="2">
        <f t="shared" si="24"/>
        <v>3.182409523809511</v>
      </c>
      <c r="K191" s="2">
        <f t="shared" si="25"/>
        <v>93.18240952380951</v>
      </c>
      <c r="L191" s="2">
        <f t="shared" si="26"/>
        <v>267.98863460694696</v>
      </c>
      <c r="M191" s="2">
        <f>SUMIF(A:A,A191,L:L)</f>
        <v>2321.4269519830987</v>
      </c>
      <c r="N191" s="3">
        <f t="shared" si="27"/>
        <v>0.11544133851724923</v>
      </c>
      <c r="O191" s="7">
        <f t="shared" si="28"/>
        <v>8.662408222601993</v>
      </c>
      <c r="P191" s="3">
        <f t="shared" si="29"/>
        <v>0.11544133851724923</v>
      </c>
      <c r="Q191" s="3">
        <f>IF(ISNUMBER(P191),SUMIF(A:A,A191,P:P),"")</f>
        <v>0.8883832617624572</v>
      </c>
      <c r="R191" s="3">
        <f t="shared" si="30"/>
        <v>0.12994542275394294</v>
      </c>
      <c r="S191" s="8">
        <f t="shared" si="31"/>
        <v>7.695538471513087</v>
      </c>
    </row>
    <row r="192" spans="1:19" ht="15">
      <c r="A192" s="1">
        <v>25</v>
      </c>
      <c r="B192" s="5">
        <v>0.6368055555555555</v>
      </c>
      <c r="C192" s="1" t="s">
        <v>209</v>
      </c>
      <c r="D192" s="1">
        <v>5</v>
      </c>
      <c r="E192" s="1">
        <v>7</v>
      </c>
      <c r="F192" s="1" t="s">
        <v>243</v>
      </c>
      <c r="G192" s="2">
        <v>37.5566333333333</v>
      </c>
      <c r="H192" s="6">
        <f>1+_xlfn.COUNTIFS(A:A,A192,O:O,"&lt;"&amp;O192)</f>
        <v>5</v>
      </c>
      <c r="I192" s="2">
        <f>_xlfn.AVERAGEIF(A:A,A192,G:G)</f>
        <v>50.766090476190485</v>
      </c>
      <c r="J192" s="2">
        <f t="shared" si="24"/>
        <v>-13.209457142857183</v>
      </c>
      <c r="K192" s="2">
        <f t="shared" si="25"/>
        <v>76.79054285714281</v>
      </c>
      <c r="L192" s="2">
        <f t="shared" si="26"/>
        <v>100.2264946565471</v>
      </c>
      <c r="M192" s="2">
        <f>SUMIF(A:A,A192,L:L)</f>
        <v>2321.4269519830987</v>
      </c>
      <c r="N192" s="3">
        <f t="shared" si="27"/>
        <v>0.04317452012475679</v>
      </c>
      <c r="O192" s="7">
        <f t="shared" si="28"/>
        <v>23.16180925949859</v>
      </c>
      <c r="P192" s="3">
        <f t="shared" si="29"/>
      </c>
      <c r="Q192" s="3">
        <f>IF(ISNUMBER(P192),SUMIF(A:A,A192,P:P),"")</f>
      </c>
      <c r="R192" s="3">
        <f t="shared" si="30"/>
      </c>
      <c r="S192" s="8">
        <f t="shared" si="31"/>
      </c>
    </row>
    <row r="193" spans="1:19" ht="15">
      <c r="A193" s="1">
        <v>25</v>
      </c>
      <c r="B193" s="5">
        <v>0.6368055555555555</v>
      </c>
      <c r="C193" s="1" t="s">
        <v>209</v>
      </c>
      <c r="D193" s="1">
        <v>5</v>
      </c>
      <c r="E193" s="1">
        <v>8</v>
      </c>
      <c r="F193" s="1" t="s">
        <v>244</v>
      </c>
      <c r="G193" s="2">
        <v>37.276233333333394</v>
      </c>
      <c r="H193" s="6">
        <f>1+_xlfn.COUNTIFS(A:A,A193,O:O,"&lt;"&amp;O193)</f>
        <v>6</v>
      </c>
      <c r="I193" s="2">
        <f>_xlfn.AVERAGEIF(A:A,A193,G:G)</f>
        <v>50.766090476190485</v>
      </c>
      <c r="J193" s="2">
        <f t="shared" si="24"/>
        <v>-13.48985714285709</v>
      </c>
      <c r="K193" s="2">
        <f t="shared" si="25"/>
        <v>76.51014285714291</v>
      </c>
      <c r="L193" s="2">
        <f t="shared" si="26"/>
        <v>98.55438930087547</v>
      </c>
      <c r="M193" s="2">
        <f>SUMIF(A:A,A193,L:L)</f>
        <v>2321.4269519830987</v>
      </c>
      <c r="N193" s="3">
        <f t="shared" si="27"/>
        <v>0.042454228084448035</v>
      </c>
      <c r="O193" s="7">
        <f t="shared" si="28"/>
        <v>23.554779938781248</v>
      </c>
      <c r="P193" s="3">
        <f t="shared" si="29"/>
      </c>
      <c r="Q193" s="3">
        <f>IF(ISNUMBER(P193),SUMIF(A:A,A193,P:P),"")</f>
      </c>
      <c r="R193" s="3">
        <f t="shared" si="30"/>
      </c>
      <c r="S193" s="8">
        <f t="shared" si="31"/>
      </c>
    </row>
    <row r="194" spans="1:19" ht="15">
      <c r="A194" s="1">
        <v>25</v>
      </c>
      <c r="B194" s="5">
        <v>0.6368055555555555</v>
      </c>
      <c r="C194" s="1" t="s">
        <v>209</v>
      </c>
      <c r="D194" s="1">
        <v>5</v>
      </c>
      <c r="E194" s="1">
        <v>10</v>
      </c>
      <c r="F194" s="1" t="s">
        <v>245</v>
      </c>
      <c r="G194" s="2">
        <v>29.0963666666667</v>
      </c>
      <c r="H194" s="6">
        <f>1+_xlfn.COUNTIFS(A:A,A194,O:O,"&lt;"&amp;O194)</f>
        <v>7</v>
      </c>
      <c r="I194" s="2">
        <f>_xlfn.AVERAGEIF(A:A,A194,G:G)</f>
        <v>50.766090476190485</v>
      </c>
      <c r="J194" s="2">
        <f t="shared" si="24"/>
        <v>-21.669723809523784</v>
      </c>
      <c r="K194" s="2">
        <f t="shared" si="25"/>
        <v>68.33027619047621</v>
      </c>
      <c r="L194" s="2">
        <f t="shared" si="26"/>
        <v>60.32922047965229</v>
      </c>
      <c r="M194" s="2">
        <f>SUMIF(A:A,A194,L:L)</f>
        <v>2321.4269519830987</v>
      </c>
      <c r="N194" s="3">
        <f t="shared" si="27"/>
        <v>0.025987990028338192</v>
      </c>
      <c r="O194" s="7">
        <f t="shared" si="28"/>
        <v>38.479312902212364</v>
      </c>
      <c r="P194" s="3">
        <f t="shared" si="29"/>
      </c>
      <c r="Q194" s="3">
        <f>IF(ISNUMBER(P194),SUMIF(A:A,A194,P:P),"")</f>
      </c>
      <c r="R194" s="3">
        <f t="shared" si="30"/>
      </c>
      <c r="S194" s="8">
        <f t="shared" si="31"/>
      </c>
    </row>
    <row r="195" spans="1:19" ht="15">
      <c r="A195" s="1">
        <v>11</v>
      </c>
      <c r="B195" s="5">
        <v>0.6381944444444444</v>
      </c>
      <c r="C195" s="1" t="s">
        <v>109</v>
      </c>
      <c r="D195" s="1">
        <v>1</v>
      </c>
      <c r="E195" s="1">
        <v>3</v>
      </c>
      <c r="F195" s="1" t="s">
        <v>112</v>
      </c>
      <c r="G195" s="2">
        <v>67.88696666666661</v>
      </c>
      <c r="H195" s="6">
        <f>1+_xlfn.COUNTIFS(A:A,A195,O:O,"&lt;"&amp;O195)</f>
        <v>1</v>
      </c>
      <c r="I195" s="2">
        <f>_xlfn.AVERAGEIF(A:A,A195,G:G)</f>
        <v>54.79357333333335</v>
      </c>
      <c r="J195" s="2">
        <f t="shared" si="24"/>
        <v>13.09339333333326</v>
      </c>
      <c r="K195" s="2">
        <f t="shared" si="25"/>
        <v>103.09339333333327</v>
      </c>
      <c r="L195" s="2">
        <f t="shared" si="26"/>
        <v>485.70604731752417</v>
      </c>
      <c r="M195" s="2">
        <f>SUMIF(A:A,A195,L:L)</f>
        <v>1455.0189078950254</v>
      </c>
      <c r="N195" s="3">
        <f t="shared" si="27"/>
        <v>0.3338142512664627</v>
      </c>
      <c r="O195" s="7">
        <f t="shared" si="28"/>
        <v>2.9956779742209494</v>
      </c>
      <c r="P195" s="3">
        <f t="shared" si="29"/>
        <v>0.3338142512664627</v>
      </c>
      <c r="Q195" s="3">
        <f>IF(ISNUMBER(P195),SUMIF(A:A,A195,P:P),"")</f>
        <v>1</v>
      </c>
      <c r="R195" s="3">
        <f t="shared" si="30"/>
        <v>0.3338142512664627</v>
      </c>
      <c r="S195" s="8">
        <f t="shared" si="31"/>
        <v>2.9956779742209494</v>
      </c>
    </row>
    <row r="196" spans="1:19" ht="15">
      <c r="A196" s="1">
        <v>11</v>
      </c>
      <c r="B196" s="5">
        <v>0.6381944444444444</v>
      </c>
      <c r="C196" s="1" t="s">
        <v>109</v>
      </c>
      <c r="D196" s="1">
        <v>1</v>
      </c>
      <c r="E196" s="1">
        <v>2</v>
      </c>
      <c r="F196" s="1" t="s">
        <v>111</v>
      </c>
      <c r="G196" s="2">
        <v>66.94583333333341</v>
      </c>
      <c r="H196" s="6">
        <f>1+_xlfn.COUNTIFS(A:A,A196,O:O,"&lt;"&amp;O196)</f>
        <v>2</v>
      </c>
      <c r="I196" s="2">
        <f>_xlfn.AVERAGEIF(A:A,A196,G:G)</f>
        <v>54.79357333333335</v>
      </c>
      <c r="J196" s="2">
        <f t="shared" si="24"/>
        <v>12.152260000000062</v>
      </c>
      <c r="K196" s="2">
        <f t="shared" si="25"/>
        <v>102.15226000000007</v>
      </c>
      <c r="L196" s="2">
        <f t="shared" si="26"/>
        <v>459.0391956556452</v>
      </c>
      <c r="M196" s="2">
        <f>SUMIF(A:A,A196,L:L)</f>
        <v>1455.0189078950254</v>
      </c>
      <c r="N196" s="3">
        <f t="shared" si="27"/>
        <v>0.3154867563334533</v>
      </c>
      <c r="O196" s="7">
        <f t="shared" si="28"/>
        <v>3.1697051617059047</v>
      </c>
      <c r="P196" s="3">
        <f t="shared" si="29"/>
        <v>0.3154867563334533</v>
      </c>
      <c r="Q196" s="3">
        <f>IF(ISNUMBER(P196),SUMIF(A:A,A196,P:P),"")</f>
        <v>1</v>
      </c>
      <c r="R196" s="3">
        <f t="shared" si="30"/>
        <v>0.3154867563334533</v>
      </c>
      <c r="S196" s="8">
        <f t="shared" si="31"/>
        <v>3.1697051617059047</v>
      </c>
    </row>
    <row r="197" spans="1:19" ht="15">
      <c r="A197" s="1">
        <v>11</v>
      </c>
      <c r="B197" s="5">
        <v>0.6381944444444444</v>
      </c>
      <c r="C197" s="1" t="s">
        <v>109</v>
      </c>
      <c r="D197" s="1">
        <v>1</v>
      </c>
      <c r="E197" s="1">
        <v>1</v>
      </c>
      <c r="F197" s="1" t="s">
        <v>110</v>
      </c>
      <c r="G197" s="2">
        <v>61.9952</v>
      </c>
      <c r="H197" s="6">
        <f>1+_xlfn.COUNTIFS(A:A,A197,O:O,"&lt;"&amp;O197)</f>
        <v>3</v>
      </c>
      <c r="I197" s="2">
        <f>_xlfn.AVERAGEIF(A:A,A197,G:G)</f>
        <v>54.79357333333335</v>
      </c>
      <c r="J197" s="2">
        <f t="shared" si="24"/>
        <v>7.201626666666648</v>
      </c>
      <c r="K197" s="2">
        <f t="shared" si="25"/>
        <v>97.20162666666664</v>
      </c>
      <c r="L197" s="2">
        <f t="shared" si="26"/>
        <v>341.073364737248</v>
      </c>
      <c r="M197" s="2">
        <f>SUMIF(A:A,A197,L:L)</f>
        <v>1455.0189078950254</v>
      </c>
      <c r="N197" s="3">
        <f t="shared" si="27"/>
        <v>0.2344116374615905</v>
      </c>
      <c r="O197" s="7">
        <f t="shared" si="28"/>
        <v>4.2659998062760645</v>
      </c>
      <c r="P197" s="3">
        <f t="shared" si="29"/>
        <v>0.2344116374615905</v>
      </c>
      <c r="Q197" s="3">
        <f>IF(ISNUMBER(P197),SUMIF(A:A,A197,P:P),"")</f>
        <v>1</v>
      </c>
      <c r="R197" s="3">
        <f t="shared" si="30"/>
        <v>0.2344116374615905</v>
      </c>
      <c r="S197" s="8">
        <f t="shared" si="31"/>
        <v>4.2659998062760645</v>
      </c>
    </row>
    <row r="198" spans="1:19" ht="15">
      <c r="A198" s="1">
        <v>11</v>
      </c>
      <c r="B198" s="5">
        <v>0.6381944444444444</v>
      </c>
      <c r="C198" s="1" t="s">
        <v>109</v>
      </c>
      <c r="D198" s="1">
        <v>1</v>
      </c>
      <c r="E198" s="1">
        <v>4</v>
      </c>
      <c r="F198" s="1" t="s">
        <v>113</v>
      </c>
      <c r="G198" s="2">
        <v>41.086266666666695</v>
      </c>
      <c r="H198" s="6">
        <f>1+_xlfn.COUNTIFS(A:A,A198,O:O,"&lt;"&amp;O198)</f>
        <v>4</v>
      </c>
      <c r="I198" s="2">
        <f>_xlfn.AVERAGEIF(A:A,A198,G:G)</f>
        <v>54.79357333333335</v>
      </c>
      <c r="J198" s="2">
        <f t="shared" si="24"/>
        <v>-13.707306666666653</v>
      </c>
      <c r="K198" s="2">
        <f t="shared" si="25"/>
        <v>76.29269333333335</v>
      </c>
      <c r="L198" s="2">
        <f t="shared" si="26"/>
        <v>97.27690477300955</v>
      </c>
      <c r="M198" s="2">
        <f>SUMIF(A:A,A198,L:L)</f>
        <v>1455.0189078950254</v>
      </c>
      <c r="N198" s="3">
        <f t="shared" si="27"/>
        <v>0.06685611042246864</v>
      </c>
      <c r="O198" s="7">
        <f t="shared" si="28"/>
        <v>14.957495936884857</v>
      </c>
      <c r="P198" s="3">
        <f t="shared" si="29"/>
        <v>0.06685611042246864</v>
      </c>
      <c r="Q198" s="3">
        <f>IF(ISNUMBER(P198),SUMIF(A:A,A198,P:P),"")</f>
        <v>1</v>
      </c>
      <c r="R198" s="3">
        <f t="shared" si="30"/>
        <v>0.06685611042246864</v>
      </c>
      <c r="S198" s="8">
        <f t="shared" si="31"/>
        <v>14.957495936884857</v>
      </c>
    </row>
    <row r="199" spans="1:19" ht="15">
      <c r="A199" s="1">
        <v>11</v>
      </c>
      <c r="B199" s="5">
        <v>0.6381944444444444</v>
      </c>
      <c r="C199" s="1" t="s">
        <v>109</v>
      </c>
      <c r="D199" s="1">
        <v>1</v>
      </c>
      <c r="E199" s="1">
        <v>5</v>
      </c>
      <c r="F199" s="1" t="s">
        <v>114</v>
      </c>
      <c r="G199" s="2">
        <v>36.0536</v>
      </c>
      <c r="H199" s="6">
        <f>1+_xlfn.COUNTIFS(A:A,A199,O:O,"&lt;"&amp;O199)</f>
        <v>5</v>
      </c>
      <c r="I199" s="2">
        <f>_xlfn.AVERAGEIF(A:A,A199,G:G)</f>
        <v>54.79357333333335</v>
      </c>
      <c r="J199" s="2">
        <f t="shared" si="24"/>
        <v>-18.739973333333346</v>
      </c>
      <c r="K199" s="2">
        <f t="shared" si="25"/>
        <v>71.26002666666665</v>
      </c>
      <c r="L199" s="2">
        <f t="shared" si="26"/>
        <v>71.9233954115985</v>
      </c>
      <c r="M199" s="2">
        <f>SUMIF(A:A,A199,L:L)</f>
        <v>1455.0189078950254</v>
      </c>
      <c r="N199" s="3">
        <f t="shared" si="27"/>
        <v>0.049431244516024896</v>
      </c>
      <c r="O199" s="7">
        <f t="shared" si="28"/>
        <v>20.23011983191753</v>
      </c>
      <c r="P199" s="3">
        <f t="shared" si="29"/>
        <v>0.049431244516024896</v>
      </c>
      <c r="Q199" s="3">
        <f>IF(ISNUMBER(P199),SUMIF(A:A,A199,P:P),"")</f>
        <v>1</v>
      </c>
      <c r="R199" s="3">
        <f t="shared" si="30"/>
        <v>0.049431244516024896</v>
      </c>
      <c r="S199" s="8">
        <f t="shared" si="31"/>
        <v>20.23011983191753</v>
      </c>
    </row>
    <row r="200" spans="1:19" ht="15">
      <c r="A200" s="1">
        <v>8</v>
      </c>
      <c r="B200" s="5">
        <v>0.6395833333333333</v>
      </c>
      <c r="C200" s="1" t="s">
        <v>59</v>
      </c>
      <c r="D200" s="1">
        <v>5</v>
      </c>
      <c r="E200" s="1">
        <v>5</v>
      </c>
      <c r="F200" s="1" t="s">
        <v>81</v>
      </c>
      <c r="G200" s="2">
        <v>76.0833333333333</v>
      </c>
      <c r="H200" s="6">
        <f>1+_xlfn.COUNTIFS(A:A,A200,O:O,"&lt;"&amp;O200)</f>
        <v>1</v>
      </c>
      <c r="I200" s="2">
        <f>_xlfn.AVERAGEIF(A:A,A200,G:G)</f>
        <v>47.54821333333334</v>
      </c>
      <c r="J200" s="2">
        <f t="shared" si="24"/>
        <v>28.535119999999964</v>
      </c>
      <c r="K200" s="2">
        <f t="shared" si="25"/>
        <v>118.53511999999996</v>
      </c>
      <c r="L200" s="2">
        <f t="shared" si="26"/>
        <v>1226.7297894970184</v>
      </c>
      <c r="M200" s="2">
        <f>SUMIF(A:A,A200,L:L)</f>
        <v>3840.5092858867115</v>
      </c>
      <c r="N200" s="3">
        <f t="shared" si="27"/>
        <v>0.31941851931072374</v>
      </c>
      <c r="O200" s="7">
        <f t="shared" si="28"/>
        <v>3.130688859737718</v>
      </c>
      <c r="P200" s="3">
        <f t="shared" si="29"/>
        <v>0.31941851931072374</v>
      </c>
      <c r="Q200" s="3">
        <f>IF(ISNUMBER(P200),SUMIF(A:A,A200,P:P),"")</f>
        <v>0.9228764583680149</v>
      </c>
      <c r="R200" s="3">
        <f t="shared" si="30"/>
        <v>0.3461118944084598</v>
      </c>
      <c r="S200" s="8">
        <f t="shared" si="31"/>
        <v>2.8892390471269445</v>
      </c>
    </row>
    <row r="201" spans="1:19" ht="15">
      <c r="A201" s="1">
        <v>8</v>
      </c>
      <c r="B201" s="5">
        <v>0.6395833333333333</v>
      </c>
      <c r="C201" s="1" t="s">
        <v>59</v>
      </c>
      <c r="D201" s="1">
        <v>5</v>
      </c>
      <c r="E201" s="1">
        <v>2</v>
      </c>
      <c r="F201" s="1" t="s">
        <v>78</v>
      </c>
      <c r="G201" s="2">
        <v>74.3730666666666</v>
      </c>
      <c r="H201" s="6">
        <f>1+_xlfn.COUNTIFS(A:A,A201,O:O,"&lt;"&amp;O201)</f>
        <v>2</v>
      </c>
      <c r="I201" s="2">
        <f>_xlfn.AVERAGEIF(A:A,A201,G:G)</f>
        <v>47.54821333333334</v>
      </c>
      <c r="J201" s="2">
        <f t="shared" si="24"/>
        <v>26.824853333333266</v>
      </c>
      <c r="K201" s="2">
        <f t="shared" si="25"/>
        <v>116.82485333333327</v>
      </c>
      <c r="L201" s="2">
        <f t="shared" si="26"/>
        <v>1107.0910736376736</v>
      </c>
      <c r="M201" s="2">
        <f>SUMIF(A:A,A201,L:L)</f>
        <v>3840.5092858867115</v>
      </c>
      <c r="N201" s="3">
        <f t="shared" si="27"/>
        <v>0.288266735275466</v>
      </c>
      <c r="O201" s="7">
        <f t="shared" si="28"/>
        <v>3.4690093501229198</v>
      </c>
      <c r="P201" s="3">
        <f t="shared" si="29"/>
        <v>0.288266735275466</v>
      </c>
      <c r="Q201" s="3">
        <f>IF(ISNUMBER(P201),SUMIF(A:A,A201,P:P),"")</f>
        <v>0.9228764583680149</v>
      </c>
      <c r="R201" s="3">
        <f t="shared" si="30"/>
        <v>0.31235679777250747</v>
      </c>
      <c r="S201" s="8">
        <f t="shared" si="31"/>
        <v>3.2014670630869695</v>
      </c>
    </row>
    <row r="202" spans="1:19" ht="15">
      <c r="A202" s="1">
        <v>8</v>
      </c>
      <c r="B202" s="5">
        <v>0.6395833333333333</v>
      </c>
      <c r="C202" s="1" t="s">
        <v>59</v>
      </c>
      <c r="D202" s="1">
        <v>5</v>
      </c>
      <c r="E202" s="1">
        <v>4</v>
      </c>
      <c r="F202" s="1" t="s">
        <v>80</v>
      </c>
      <c r="G202" s="2">
        <v>55.431366666666705</v>
      </c>
      <c r="H202" s="6">
        <f>1+_xlfn.COUNTIFS(A:A,A202,O:O,"&lt;"&amp;O202)</f>
        <v>3</v>
      </c>
      <c r="I202" s="2">
        <f>_xlfn.AVERAGEIF(A:A,A202,G:G)</f>
        <v>47.54821333333334</v>
      </c>
      <c r="J202" s="2">
        <f t="shared" si="24"/>
        <v>7.883153333333368</v>
      </c>
      <c r="K202" s="2">
        <f t="shared" si="25"/>
        <v>97.88315333333337</v>
      </c>
      <c r="L202" s="2">
        <f t="shared" si="26"/>
        <v>355.3094855611315</v>
      </c>
      <c r="M202" s="2">
        <f>SUMIF(A:A,A202,L:L)</f>
        <v>3840.5092858867115</v>
      </c>
      <c r="N202" s="3">
        <f t="shared" si="27"/>
        <v>0.09251624175648784</v>
      </c>
      <c r="O202" s="7">
        <f t="shared" si="28"/>
        <v>10.808912911011904</v>
      </c>
      <c r="P202" s="3">
        <f t="shared" si="29"/>
        <v>0.09251624175648784</v>
      </c>
      <c r="Q202" s="3">
        <f>IF(ISNUMBER(P202),SUMIF(A:A,A202,P:P),"")</f>
        <v>0.9228764583680149</v>
      </c>
      <c r="R202" s="3">
        <f t="shared" si="30"/>
        <v>0.10024769937255804</v>
      </c>
      <c r="S202" s="8">
        <f t="shared" si="31"/>
        <v>9.975291266122976</v>
      </c>
    </row>
    <row r="203" spans="1:19" ht="15">
      <c r="A203" s="1">
        <v>8</v>
      </c>
      <c r="B203" s="5">
        <v>0.6395833333333333</v>
      </c>
      <c r="C203" s="1" t="s">
        <v>59</v>
      </c>
      <c r="D203" s="1">
        <v>5</v>
      </c>
      <c r="E203" s="1">
        <v>8</v>
      </c>
      <c r="F203" s="1" t="s">
        <v>84</v>
      </c>
      <c r="G203" s="2">
        <v>54.60850000000001</v>
      </c>
      <c r="H203" s="6">
        <f>1+_xlfn.COUNTIFS(A:A,A203,O:O,"&lt;"&amp;O203)</f>
        <v>4</v>
      </c>
      <c r="I203" s="2">
        <f>_xlfn.AVERAGEIF(A:A,A203,G:G)</f>
        <v>47.54821333333334</v>
      </c>
      <c r="J203" s="2">
        <f t="shared" si="24"/>
        <v>7.06028666666667</v>
      </c>
      <c r="K203" s="2">
        <f t="shared" si="25"/>
        <v>97.06028666666667</v>
      </c>
      <c r="L203" s="2">
        <f t="shared" si="26"/>
        <v>338.1931560969614</v>
      </c>
      <c r="M203" s="2">
        <f>SUMIF(A:A,A203,L:L)</f>
        <v>3840.5092858867115</v>
      </c>
      <c r="N203" s="3">
        <f t="shared" si="27"/>
        <v>0.08805945537998563</v>
      </c>
      <c r="O203" s="7">
        <f t="shared" si="28"/>
        <v>11.35596394146315</v>
      </c>
      <c r="P203" s="3">
        <f t="shared" si="29"/>
        <v>0.08805945537998563</v>
      </c>
      <c r="Q203" s="3">
        <f>IF(ISNUMBER(P203),SUMIF(A:A,A203,P:P),"")</f>
        <v>0.9228764583680149</v>
      </c>
      <c r="R203" s="3">
        <f t="shared" si="30"/>
        <v>0.09541846536610885</v>
      </c>
      <c r="S203" s="8">
        <f t="shared" si="31"/>
        <v>10.480151783652396</v>
      </c>
    </row>
    <row r="204" spans="1:19" ht="15">
      <c r="A204" s="1">
        <v>8</v>
      </c>
      <c r="B204" s="5">
        <v>0.6395833333333333</v>
      </c>
      <c r="C204" s="1" t="s">
        <v>59</v>
      </c>
      <c r="D204" s="1">
        <v>5</v>
      </c>
      <c r="E204" s="1">
        <v>9</v>
      </c>
      <c r="F204" s="1" t="s">
        <v>85</v>
      </c>
      <c r="G204" s="2">
        <v>53.407166666666704</v>
      </c>
      <c r="H204" s="6">
        <f>1+_xlfn.COUNTIFS(A:A,A204,O:O,"&lt;"&amp;O204)</f>
        <v>5</v>
      </c>
      <c r="I204" s="2">
        <f>_xlfn.AVERAGEIF(A:A,A204,G:G)</f>
        <v>47.54821333333334</v>
      </c>
      <c r="J204" s="2">
        <f t="shared" si="24"/>
        <v>5.858953333333368</v>
      </c>
      <c r="K204" s="2">
        <f t="shared" si="25"/>
        <v>95.85895333333337</v>
      </c>
      <c r="L204" s="2">
        <f t="shared" si="26"/>
        <v>314.6740055726956</v>
      </c>
      <c r="M204" s="2">
        <f>SUMIF(A:A,A204,L:L)</f>
        <v>3840.5092858867115</v>
      </c>
      <c r="N204" s="3">
        <f t="shared" si="27"/>
        <v>0.08193548879808071</v>
      </c>
      <c r="O204" s="7">
        <f t="shared" si="28"/>
        <v>12.204723675529282</v>
      </c>
      <c r="P204" s="3">
        <f t="shared" si="29"/>
        <v>0.08193548879808071</v>
      </c>
      <c r="Q204" s="3">
        <f>IF(ISNUMBER(P204),SUMIF(A:A,A204,P:P),"")</f>
        <v>0.9228764583680149</v>
      </c>
      <c r="R204" s="3">
        <f t="shared" si="30"/>
        <v>0.08878272715177153</v>
      </c>
      <c r="S204" s="8">
        <f t="shared" si="31"/>
        <v>11.263452161032726</v>
      </c>
    </row>
    <row r="205" spans="1:19" ht="15">
      <c r="A205" s="1">
        <v>8</v>
      </c>
      <c r="B205" s="5">
        <v>0.6395833333333333</v>
      </c>
      <c r="C205" s="1" t="s">
        <v>59</v>
      </c>
      <c r="D205" s="1">
        <v>5</v>
      </c>
      <c r="E205" s="1">
        <v>6</v>
      </c>
      <c r="F205" s="1" t="s">
        <v>82</v>
      </c>
      <c r="G205" s="2">
        <v>46.0455666666667</v>
      </c>
      <c r="H205" s="6">
        <f>1+_xlfn.COUNTIFS(A:A,A205,O:O,"&lt;"&amp;O205)</f>
        <v>6</v>
      </c>
      <c r="I205" s="2">
        <f>_xlfn.AVERAGEIF(A:A,A205,G:G)</f>
        <v>47.54821333333334</v>
      </c>
      <c r="J205" s="2">
        <f t="shared" si="24"/>
        <v>-1.5026466666666352</v>
      </c>
      <c r="K205" s="2">
        <f t="shared" si="25"/>
        <v>88.49735333333336</v>
      </c>
      <c r="L205" s="2">
        <f t="shared" si="26"/>
        <v>202.31809772312224</v>
      </c>
      <c r="M205" s="2">
        <f>SUMIF(A:A,A205,L:L)</f>
        <v>3840.5092858867115</v>
      </c>
      <c r="N205" s="3">
        <f t="shared" si="27"/>
        <v>0.05268001784727107</v>
      </c>
      <c r="O205" s="7">
        <f t="shared" si="28"/>
        <v>18.982529635794382</v>
      </c>
      <c r="P205" s="3">
        <f t="shared" si="29"/>
        <v>0.05268001784727107</v>
      </c>
      <c r="Q205" s="3">
        <f>IF(ISNUMBER(P205),SUMIF(A:A,A205,P:P),"")</f>
        <v>0.9228764583680149</v>
      </c>
      <c r="R205" s="3">
        <f t="shared" si="30"/>
        <v>0.057082415928594296</v>
      </c>
      <c r="S205" s="8">
        <f t="shared" si="31"/>
        <v>17.518529721147804</v>
      </c>
    </row>
    <row r="206" spans="1:19" ht="15">
      <c r="A206" s="1">
        <v>8</v>
      </c>
      <c r="B206" s="5">
        <v>0.6395833333333333</v>
      </c>
      <c r="C206" s="1" t="s">
        <v>59</v>
      </c>
      <c r="D206" s="1">
        <v>5</v>
      </c>
      <c r="E206" s="1">
        <v>3</v>
      </c>
      <c r="F206" s="1" t="s">
        <v>79</v>
      </c>
      <c r="G206" s="2">
        <v>34.1293666666667</v>
      </c>
      <c r="H206" s="6">
        <f>1+_xlfn.COUNTIFS(A:A,A206,O:O,"&lt;"&amp;O206)</f>
        <v>7</v>
      </c>
      <c r="I206" s="2">
        <f>_xlfn.AVERAGEIF(A:A,A206,G:G)</f>
        <v>47.54821333333334</v>
      </c>
      <c r="J206" s="2">
        <f t="shared" si="24"/>
        <v>-13.418846666666639</v>
      </c>
      <c r="K206" s="2">
        <f t="shared" si="25"/>
        <v>76.58115333333336</v>
      </c>
      <c r="L206" s="2">
        <f t="shared" si="26"/>
        <v>98.9751887462777</v>
      </c>
      <c r="M206" s="2">
        <f>SUMIF(A:A,A206,L:L)</f>
        <v>3840.5092858867115</v>
      </c>
      <c r="N206" s="3">
        <f t="shared" si="27"/>
        <v>0.025771370768454194</v>
      </c>
      <c r="O206" s="7">
        <f t="shared" si="28"/>
        <v>38.80274778492046</v>
      </c>
      <c r="P206" s="3">
        <f t="shared" si="29"/>
      </c>
      <c r="Q206" s="3">
        <f>IF(ISNUMBER(P206),SUMIF(A:A,A206,P:P),"")</f>
      </c>
      <c r="R206" s="3">
        <f t="shared" si="30"/>
      </c>
      <c r="S206" s="8">
        <f t="shared" si="31"/>
      </c>
    </row>
    <row r="207" spans="1:19" ht="15">
      <c r="A207" s="1">
        <v>8</v>
      </c>
      <c r="B207" s="5">
        <v>0.6395833333333333</v>
      </c>
      <c r="C207" s="1" t="s">
        <v>59</v>
      </c>
      <c r="D207" s="1">
        <v>5</v>
      </c>
      <c r="E207" s="1">
        <v>7</v>
      </c>
      <c r="F207" s="1" t="s">
        <v>83</v>
      </c>
      <c r="G207" s="2">
        <v>24.8963666666667</v>
      </c>
      <c r="H207" s="6">
        <f>1+_xlfn.COUNTIFS(A:A,A207,O:O,"&lt;"&amp;O207)</f>
        <v>10</v>
      </c>
      <c r="I207" s="2">
        <f>_xlfn.AVERAGEIF(A:A,A207,G:G)</f>
        <v>47.54821333333334</v>
      </c>
      <c r="J207" s="2">
        <f t="shared" si="24"/>
        <v>-22.651846666666636</v>
      </c>
      <c r="K207" s="2">
        <f t="shared" si="25"/>
        <v>67.34815333333336</v>
      </c>
      <c r="L207" s="2">
        <f t="shared" si="26"/>
        <v>56.87689526178291</v>
      </c>
      <c r="M207" s="2">
        <f>SUMIF(A:A,A207,L:L)</f>
        <v>3840.5092858867115</v>
      </c>
      <c r="N207" s="3">
        <f t="shared" si="27"/>
        <v>0.014809727311634649</v>
      </c>
      <c r="O207" s="7">
        <f t="shared" si="28"/>
        <v>67.52318789923913</v>
      </c>
      <c r="P207" s="3">
        <f t="shared" si="29"/>
      </c>
      <c r="Q207" s="3">
        <f>IF(ISNUMBER(P207),SUMIF(A:A,A207,P:P),"")</f>
      </c>
      <c r="R207" s="3">
        <f t="shared" si="30"/>
      </c>
      <c r="S207" s="8">
        <f t="shared" si="31"/>
      </c>
    </row>
    <row r="208" spans="1:19" ht="15">
      <c r="A208" s="1">
        <v>8</v>
      </c>
      <c r="B208" s="5">
        <v>0.6395833333333333</v>
      </c>
      <c r="C208" s="1" t="s">
        <v>59</v>
      </c>
      <c r="D208" s="1">
        <v>5</v>
      </c>
      <c r="E208" s="1">
        <v>10</v>
      </c>
      <c r="F208" s="1" t="s">
        <v>86</v>
      </c>
      <c r="G208" s="2">
        <v>26.0643666666667</v>
      </c>
      <c r="H208" s="6">
        <f>1+_xlfn.COUNTIFS(A:A,A208,O:O,"&lt;"&amp;O208)</f>
        <v>9</v>
      </c>
      <c r="I208" s="2">
        <f>_xlfn.AVERAGEIF(A:A,A208,G:G)</f>
        <v>47.54821333333334</v>
      </c>
      <c r="J208" s="2">
        <f t="shared" si="24"/>
        <v>-21.483846666666636</v>
      </c>
      <c r="K208" s="2">
        <f t="shared" si="25"/>
        <v>68.51615333333336</v>
      </c>
      <c r="L208" s="2">
        <f t="shared" si="26"/>
        <v>61.00581576264896</v>
      </c>
      <c r="M208" s="2">
        <f>SUMIF(A:A,A208,L:L)</f>
        <v>3840.5092858867115</v>
      </c>
      <c r="N208" s="3">
        <f t="shared" si="27"/>
        <v>0.01588482443899721</v>
      </c>
      <c r="O208" s="7">
        <f t="shared" si="28"/>
        <v>62.95316664281175</v>
      </c>
      <c r="P208" s="3">
        <f t="shared" si="29"/>
      </c>
      <c r="Q208" s="3">
        <f>IF(ISNUMBER(P208),SUMIF(A:A,A208,P:P),"")</f>
      </c>
      <c r="R208" s="3">
        <f t="shared" si="30"/>
      </c>
      <c r="S208" s="8">
        <f t="shared" si="31"/>
      </c>
    </row>
    <row r="209" spans="1:19" ht="15">
      <c r="A209" s="1">
        <v>8</v>
      </c>
      <c r="B209" s="5">
        <v>0.6395833333333333</v>
      </c>
      <c r="C209" s="1" t="s">
        <v>59</v>
      </c>
      <c r="D209" s="1">
        <v>5</v>
      </c>
      <c r="E209" s="1">
        <v>11</v>
      </c>
      <c r="F209" s="1" t="s">
        <v>87</v>
      </c>
      <c r="G209" s="2">
        <v>30.443033333333304</v>
      </c>
      <c r="H209" s="6">
        <f>1+_xlfn.COUNTIFS(A:A,A209,O:O,"&lt;"&amp;O209)</f>
        <v>8</v>
      </c>
      <c r="I209" s="2">
        <f>_xlfn.AVERAGEIF(A:A,A209,G:G)</f>
        <v>47.54821333333334</v>
      </c>
      <c r="J209" s="2">
        <f aca="true" t="shared" si="32" ref="J209:J265">G209-I209</f>
        <v>-17.105180000000033</v>
      </c>
      <c r="K209" s="2">
        <f aca="true" t="shared" si="33" ref="K209:K265">90+J209</f>
        <v>72.89481999999997</v>
      </c>
      <c r="L209" s="2">
        <f aca="true" t="shared" si="34" ref="L209:L265">EXP(0.06*K209)</f>
        <v>79.33577802739929</v>
      </c>
      <c r="M209" s="2">
        <f>SUMIF(A:A,A209,L:L)</f>
        <v>3840.5092858867115</v>
      </c>
      <c r="N209" s="3">
        <f aca="true" t="shared" si="35" ref="N209:N265">L209/M209</f>
        <v>0.020657619112898963</v>
      </c>
      <c r="O209" s="7">
        <f aca="true" t="shared" si="36" ref="O209:O265">1/N209</f>
        <v>48.40828919028637</v>
      </c>
      <c r="P209" s="3">
        <f aca="true" t="shared" si="37" ref="P209:P265">IF(O209&gt;21,"",N209)</f>
      </c>
      <c r="Q209" s="3">
        <f>IF(ISNUMBER(P209),SUMIF(A:A,A209,P:P),"")</f>
      </c>
      <c r="R209" s="3">
        <f aca="true" t="shared" si="38" ref="R209:R265">_xlfn.IFERROR(P209*(1/Q209),"")</f>
      </c>
      <c r="S209" s="8">
        <f aca="true" t="shared" si="39" ref="S209:S265">_xlfn.IFERROR(1/R209,"")</f>
      </c>
    </row>
    <row r="210" spans="1:19" ht="15">
      <c r="A210" s="1">
        <v>18</v>
      </c>
      <c r="B210" s="5">
        <v>0.642361111111111</v>
      </c>
      <c r="C210" s="1" t="s">
        <v>137</v>
      </c>
      <c r="D210" s="1">
        <v>5</v>
      </c>
      <c r="E210" s="1">
        <v>6</v>
      </c>
      <c r="F210" s="1" t="s">
        <v>167</v>
      </c>
      <c r="G210" s="2">
        <v>78.4968666666667</v>
      </c>
      <c r="H210" s="6">
        <f>1+_xlfn.COUNTIFS(A:A,A210,O:O,"&lt;"&amp;O210)</f>
        <v>1</v>
      </c>
      <c r="I210" s="2">
        <f>_xlfn.AVERAGEIF(A:A,A210,G:G)</f>
        <v>52.74488000000001</v>
      </c>
      <c r="J210" s="2">
        <f t="shared" si="32"/>
        <v>25.751986666666696</v>
      </c>
      <c r="K210" s="2">
        <f t="shared" si="33"/>
        <v>115.7519866666667</v>
      </c>
      <c r="L210" s="2">
        <f t="shared" si="34"/>
        <v>1038.070727862125</v>
      </c>
      <c r="M210" s="2">
        <f>SUMIF(A:A,A210,L:L)</f>
        <v>3357.8672059162363</v>
      </c>
      <c r="N210" s="3">
        <f t="shared" si="35"/>
        <v>0.3091458548548749</v>
      </c>
      <c r="O210" s="7">
        <f t="shared" si="36"/>
        <v>3.2347190955202647</v>
      </c>
      <c r="P210" s="3">
        <f t="shared" si="37"/>
        <v>0.3091458548548749</v>
      </c>
      <c r="Q210" s="3">
        <f>IF(ISNUMBER(P210),SUMIF(A:A,A210,P:P),"")</f>
        <v>0.8614368429846264</v>
      </c>
      <c r="R210" s="3">
        <f t="shared" si="38"/>
        <v>0.3588723391302548</v>
      </c>
      <c r="S210" s="8">
        <f t="shared" si="39"/>
        <v>2.786506205587063</v>
      </c>
    </row>
    <row r="211" spans="1:19" ht="15">
      <c r="A211" s="1">
        <v>18</v>
      </c>
      <c r="B211" s="5">
        <v>0.642361111111111</v>
      </c>
      <c r="C211" s="1" t="s">
        <v>137</v>
      </c>
      <c r="D211" s="1">
        <v>5</v>
      </c>
      <c r="E211" s="1">
        <v>7</v>
      </c>
      <c r="F211" s="1" t="s">
        <v>168</v>
      </c>
      <c r="G211" s="2">
        <v>68.5932333333334</v>
      </c>
      <c r="H211" s="6">
        <f>1+_xlfn.COUNTIFS(A:A,A211,O:O,"&lt;"&amp;O211)</f>
        <v>2</v>
      </c>
      <c r="I211" s="2">
        <f>_xlfn.AVERAGEIF(A:A,A211,G:G)</f>
        <v>52.74488000000001</v>
      </c>
      <c r="J211" s="2">
        <f t="shared" si="32"/>
        <v>15.848353333333392</v>
      </c>
      <c r="K211" s="2">
        <f t="shared" si="33"/>
        <v>105.84835333333339</v>
      </c>
      <c r="L211" s="2">
        <f t="shared" si="34"/>
        <v>573.0088719911399</v>
      </c>
      <c r="M211" s="2">
        <f>SUMIF(A:A,A211,L:L)</f>
        <v>3357.8672059162363</v>
      </c>
      <c r="N211" s="3">
        <f t="shared" si="35"/>
        <v>0.1706466744669217</v>
      </c>
      <c r="O211" s="7">
        <f t="shared" si="36"/>
        <v>5.860061458120246</v>
      </c>
      <c r="P211" s="3">
        <f t="shared" si="37"/>
        <v>0.1706466744669217</v>
      </c>
      <c r="Q211" s="3">
        <f>IF(ISNUMBER(P211),SUMIF(A:A,A211,P:P),"")</f>
        <v>0.8614368429846264</v>
      </c>
      <c r="R211" s="3">
        <f t="shared" si="38"/>
        <v>0.19809539823683525</v>
      </c>
      <c r="S211" s="8">
        <f t="shared" si="39"/>
        <v>5.048072842178991</v>
      </c>
    </row>
    <row r="212" spans="1:19" ht="15">
      <c r="A212" s="1">
        <v>18</v>
      </c>
      <c r="B212" s="5">
        <v>0.642361111111111</v>
      </c>
      <c r="C212" s="1" t="s">
        <v>137</v>
      </c>
      <c r="D212" s="1">
        <v>5</v>
      </c>
      <c r="E212" s="1">
        <v>8</v>
      </c>
      <c r="F212" s="1" t="s">
        <v>169</v>
      </c>
      <c r="G212" s="2">
        <v>67.7468666666666</v>
      </c>
      <c r="H212" s="6">
        <f>1+_xlfn.COUNTIFS(A:A,A212,O:O,"&lt;"&amp;O212)</f>
        <v>3</v>
      </c>
      <c r="I212" s="2">
        <f>_xlfn.AVERAGEIF(A:A,A212,G:G)</f>
        <v>52.74488000000001</v>
      </c>
      <c r="J212" s="2">
        <f t="shared" si="32"/>
        <v>15.001986666666596</v>
      </c>
      <c r="K212" s="2">
        <f t="shared" si="33"/>
        <v>105.0019866666666</v>
      </c>
      <c r="L212" s="2">
        <f t="shared" si="34"/>
        <v>544.6368269665805</v>
      </c>
      <c r="M212" s="2">
        <f>SUMIF(A:A,A212,L:L)</f>
        <v>3357.8672059162363</v>
      </c>
      <c r="N212" s="3">
        <f t="shared" si="35"/>
        <v>0.1621972500898735</v>
      </c>
      <c r="O212" s="7">
        <f t="shared" si="36"/>
        <v>6.165332639399866</v>
      </c>
      <c r="P212" s="3">
        <f t="shared" si="37"/>
        <v>0.1621972500898735</v>
      </c>
      <c r="Q212" s="3">
        <f>IF(ISNUMBER(P212),SUMIF(A:A,A212,P:P),"")</f>
        <v>0.8614368429846264</v>
      </c>
      <c r="R212" s="3">
        <f t="shared" si="38"/>
        <v>0.1882868737398177</v>
      </c>
      <c r="S212" s="8">
        <f t="shared" si="39"/>
        <v>5.311044684834695</v>
      </c>
    </row>
    <row r="213" spans="1:19" ht="15">
      <c r="A213" s="1">
        <v>18</v>
      </c>
      <c r="B213" s="5">
        <v>0.642361111111111</v>
      </c>
      <c r="C213" s="1" t="s">
        <v>137</v>
      </c>
      <c r="D213" s="1">
        <v>5</v>
      </c>
      <c r="E213" s="1">
        <v>1</v>
      </c>
      <c r="F213" s="1" t="s">
        <v>163</v>
      </c>
      <c r="G213" s="2">
        <v>64.1376666666667</v>
      </c>
      <c r="H213" s="6">
        <f>1+_xlfn.COUNTIFS(A:A,A213,O:O,"&lt;"&amp;O213)</f>
        <v>4</v>
      </c>
      <c r="I213" s="2">
        <f>_xlfn.AVERAGEIF(A:A,A213,G:G)</f>
        <v>52.74488000000001</v>
      </c>
      <c r="J213" s="2">
        <f t="shared" si="32"/>
        <v>11.392786666666694</v>
      </c>
      <c r="K213" s="2">
        <f t="shared" si="33"/>
        <v>101.3927866666667</v>
      </c>
      <c r="L213" s="2">
        <f t="shared" si="34"/>
        <v>438.5909491508984</v>
      </c>
      <c r="M213" s="2">
        <f>SUMIF(A:A,A213,L:L)</f>
        <v>3357.8672059162363</v>
      </c>
      <c r="N213" s="3">
        <f t="shared" si="35"/>
        <v>0.13061593036739025</v>
      </c>
      <c r="O213" s="7">
        <f t="shared" si="36"/>
        <v>7.656033970643916</v>
      </c>
      <c r="P213" s="3">
        <f t="shared" si="37"/>
        <v>0.13061593036739025</v>
      </c>
      <c r="Q213" s="3">
        <f>IF(ISNUMBER(P213),SUMIF(A:A,A213,P:P),"")</f>
        <v>0.8614368429846264</v>
      </c>
      <c r="R213" s="3">
        <f t="shared" si="38"/>
        <v>0.1516256605822016</v>
      </c>
      <c r="S213" s="8">
        <f t="shared" si="39"/>
        <v>6.595189733454549</v>
      </c>
    </row>
    <row r="214" spans="1:19" ht="15">
      <c r="A214" s="1">
        <v>18</v>
      </c>
      <c r="B214" s="5">
        <v>0.642361111111111</v>
      </c>
      <c r="C214" s="1" t="s">
        <v>137</v>
      </c>
      <c r="D214" s="1">
        <v>5</v>
      </c>
      <c r="E214" s="1">
        <v>3</v>
      </c>
      <c r="F214" s="1" t="s">
        <v>165</v>
      </c>
      <c r="G214" s="2">
        <v>57.7122666666667</v>
      </c>
      <c r="H214" s="6">
        <f>1+_xlfn.COUNTIFS(A:A,A214,O:O,"&lt;"&amp;O214)</f>
        <v>5</v>
      </c>
      <c r="I214" s="2">
        <f>_xlfn.AVERAGEIF(A:A,A214,G:G)</f>
        <v>52.74488000000001</v>
      </c>
      <c r="J214" s="2">
        <f t="shared" si="32"/>
        <v>4.967386666666691</v>
      </c>
      <c r="K214" s="2">
        <f t="shared" si="33"/>
        <v>94.9673866666667</v>
      </c>
      <c r="L214" s="2">
        <f t="shared" si="34"/>
        <v>298.28314905534705</v>
      </c>
      <c r="M214" s="2">
        <f>SUMIF(A:A,A214,L:L)</f>
        <v>3357.8672059162363</v>
      </c>
      <c r="N214" s="3">
        <f t="shared" si="35"/>
        <v>0.08883113320556604</v>
      </c>
      <c r="O214" s="7">
        <f t="shared" si="36"/>
        <v>11.25731445624901</v>
      </c>
      <c r="P214" s="3">
        <f t="shared" si="37"/>
        <v>0.08883113320556604</v>
      </c>
      <c r="Q214" s="3">
        <f>IF(ISNUMBER(P214),SUMIF(A:A,A214,P:P),"")</f>
        <v>0.8614368429846264</v>
      </c>
      <c r="R214" s="3">
        <f t="shared" si="38"/>
        <v>0.10311972831089065</v>
      </c>
      <c r="S214" s="8">
        <f t="shared" si="39"/>
        <v>9.697465425676342</v>
      </c>
    </row>
    <row r="215" spans="1:19" ht="15">
      <c r="A215" s="1">
        <v>18</v>
      </c>
      <c r="B215" s="5">
        <v>0.642361111111111</v>
      </c>
      <c r="C215" s="1" t="s">
        <v>137</v>
      </c>
      <c r="D215" s="1">
        <v>5</v>
      </c>
      <c r="E215" s="1">
        <v>2</v>
      </c>
      <c r="F215" s="1" t="s">
        <v>164</v>
      </c>
      <c r="G215" s="2">
        <v>39.1091666666667</v>
      </c>
      <c r="H215" s="6">
        <f>1+_xlfn.COUNTIFS(A:A,A215,O:O,"&lt;"&amp;O215)</f>
        <v>7</v>
      </c>
      <c r="I215" s="2">
        <f>_xlfn.AVERAGEIF(A:A,A215,G:G)</f>
        <v>52.74488000000001</v>
      </c>
      <c r="J215" s="2">
        <f t="shared" si="32"/>
        <v>-13.635713333333307</v>
      </c>
      <c r="K215" s="2">
        <f t="shared" si="33"/>
        <v>76.36428666666669</v>
      </c>
      <c r="L215" s="2">
        <f t="shared" si="34"/>
        <v>97.69566621706043</v>
      </c>
      <c r="M215" s="2">
        <f>SUMIF(A:A,A215,L:L)</f>
        <v>3357.8672059162363</v>
      </c>
      <c r="N215" s="3">
        <f t="shared" si="35"/>
        <v>0.0290945592026183</v>
      </c>
      <c r="O215" s="7">
        <f t="shared" si="36"/>
        <v>34.370687420829086</v>
      </c>
      <c r="P215" s="3">
        <f t="shared" si="37"/>
      </c>
      <c r="Q215" s="3">
        <f>IF(ISNUMBER(P215),SUMIF(A:A,A215,P:P),"")</f>
      </c>
      <c r="R215" s="3">
        <f t="shared" si="38"/>
      </c>
      <c r="S215" s="8">
        <f t="shared" si="39"/>
      </c>
    </row>
    <row r="216" spans="1:19" ht="15">
      <c r="A216" s="1">
        <v>18</v>
      </c>
      <c r="B216" s="5">
        <v>0.642361111111111</v>
      </c>
      <c r="C216" s="1" t="s">
        <v>137</v>
      </c>
      <c r="D216" s="1">
        <v>5</v>
      </c>
      <c r="E216" s="1">
        <v>4</v>
      </c>
      <c r="F216" s="1" t="s">
        <v>166</v>
      </c>
      <c r="G216" s="2">
        <v>41.6315</v>
      </c>
      <c r="H216" s="6">
        <f>1+_xlfn.COUNTIFS(A:A,A216,O:O,"&lt;"&amp;O216)</f>
        <v>6</v>
      </c>
      <c r="I216" s="2">
        <f>_xlfn.AVERAGEIF(A:A,A216,G:G)</f>
        <v>52.74488000000001</v>
      </c>
      <c r="J216" s="2">
        <f t="shared" si="32"/>
        <v>-11.113380000000006</v>
      </c>
      <c r="K216" s="2">
        <f t="shared" si="33"/>
        <v>78.88662</v>
      </c>
      <c r="L216" s="2">
        <f t="shared" si="34"/>
        <v>113.65837059681166</v>
      </c>
      <c r="M216" s="2">
        <f>SUMIF(A:A,A216,L:L)</f>
        <v>3357.8672059162363</v>
      </c>
      <c r="N216" s="3">
        <f t="shared" si="35"/>
        <v>0.0338483816145429</v>
      </c>
      <c r="O216" s="7">
        <f t="shared" si="36"/>
        <v>29.543509978933578</v>
      </c>
      <c r="P216" s="3">
        <f t="shared" si="37"/>
      </c>
      <c r="Q216" s="3">
        <f>IF(ISNUMBER(P216),SUMIF(A:A,A216,P:P),"")</f>
      </c>
      <c r="R216" s="3">
        <f t="shared" si="38"/>
      </c>
      <c r="S216" s="8">
        <f t="shared" si="39"/>
      </c>
    </row>
    <row r="217" spans="1:19" ht="15">
      <c r="A217" s="1">
        <v>18</v>
      </c>
      <c r="B217" s="5">
        <v>0.642361111111111</v>
      </c>
      <c r="C217" s="1" t="s">
        <v>137</v>
      </c>
      <c r="D217" s="1">
        <v>5</v>
      </c>
      <c r="E217" s="1">
        <v>10</v>
      </c>
      <c r="F217" s="1" t="s">
        <v>170</v>
      </c>
      <c r="G217" s="2">
        <v>35.3698333333334</v>
      </c>
      <c r="H217" s="6">
        <f>1+_xlfn.COUNTIFS(A:A,A217,O:O,"&lt;"&amp;O217)</f>
        <v>10</v>
      </c>
      <c r="I217" s="2">
        <f>_xlfn.AVERAGEIF(A:A,A217,G:G)</f>
        <v>52.74488000000001</v>
      </c>
      <c r="J217" s="2">
        <f t="shared" si="32"/>
        <v>-17.375046666666606</v>
      </c>
      <c r="K217" s="2">
        <f t="shared" si="33"/>
        <v>72.6249533333334</v>
      </c>
      <c r="L217" s="2">
        <f t="shared" si="34"/>
        <v>78.06151736434997</v>
      </c>
      <c r="M217" s="2">
        <f>SUMIF(A:A,A217,L:L)</f>
        <v>3357.8672059162363</v>
      </c>
      <c r="N217" s="3">
        <f t="shared" si="35"/>
        <v>0.023247350945508848</v>
      </c>
      <c r="O217" s="7">
        <f t="shared" si="36"/>
        <v>43.0156537983176</v>
      </c>
      <c r="P217" s="3">
        <f t="shared" si="37"/>
      </c>
      <c r="Q217" s="3">
        <f>IF(ISNUMBER(P217),SUMIF(A:A,A217,P:P),"")</f>
      </c>
      <c r="R217" s="3">
        <f t="shared" si="38"/>
      </c>
      <c r="S217" s="8">
        <f t="shared" si="39"/>
      </c>
    </row>
    <row r="218" spans="1:19" ht="15">
      <c r="A218" s="1">
        <v>18</v>
      </c>
      <c r="B218" s="5">
        <v>0.642361111111111</v>
      </c>
      <c r="C218" s="1" t="s">
        <v>137</v>
      </c>
      <c r="D218" s="1">
        <v>5</v>
      </c>
      <c r="E218" s="1">
        <v>11</v>
      </c>
      <c r="F218" s="1" t="s">
        <v>171</v>
      </c>
      <c r="G218" s="2">
        <v>38.2973</v>
      </c>
      <c r="H218" s="6">
        <f>1+_xlfn.COUNTIFS(A:A,A218,O:O,"&lt;"&amp;O218)</f>
        <v>8</v>
      </c>
      <c r="I218" s="2">
        <f>_xlfn.AVERAGEIF(A:A,A218,G:G)</f>
        <v>52.74488000000001</v>
      </c>
      <c r="J218" s="2">
        <f t="shared" si="32"/>
        <v>-14.44758000000001</v>
      </c>
      <c r="K218" s="2">
        <f t="shared" si="33"/>
        <v>75.55241999999998</v>
      </c>
      <c r="L218" s="2">
        <f t="shared" si="34"/>
        <v>93.0507645867786</v>
      </c>
      <c r="M218" s="2">
        <f>SUMIF(A:A,A218,L:L)</f>
        <v>3357.8672059162363</v>
      </c>
      <c r="N218" s="3">
        <f t="shared" si="35"/>
        <v>0.02771126994624212</v>
      </c>
      <c r="O218" s="7">
        <f t="shared" si="36"/>
        <v>36.08640101806696</v>
      </c>
      <c r="P218" s="3">
        <f t="shared" si="37"/>
      </c>
      <c r="Q218" s="3">
        <f>IF(ISNUMBER(P218),SUMIF(A:A,A218,P:P),"")</f>
      </c>
      <c r="R218" s="3">
        <f t="shared" si="38"/>
      </c>
      <c r="S218" s="8">
        <f t="shared" si="39"/>
      </c>
    </row>
    <row r="219" spans="1:19" ht="15">
      <c r="A219" s="1">
        <v>18</v>
      </c>
      <c r="B219" s="5">
        <v>0.642361111111111</v>
      </c>
      <c r="C219" s="1" t="s">
        <v>137</v>
      </c>
      <c r="D219" s="1">
        <v>5</v>
      </c>
      <c r="E219" s="1">
        <v>12</v>
      </c>
      <c r="F219" s="1" t="s">
        <v>172</v>
      </c>
      <c r="G219" s="2">
        <v>36.3540999999999</v>
      </c>
      <c r="H219" s="6">
        <f>1+_xlfn.COUNTIFS(A:A,A219,O:O,"&lt;"&amp;O219)</f>
        <v>9</v>
      </c>
      <c r="I219" s="2">
        <f>_xlfn.AVERAGEIF(A:A,A219,G:G)</f>
        <v>52.74488000000001</v>
      </c>
      <c r="J219" s="2">
        <f t="shared" si="32"/>
        <v>-16.390780000000106</v>
      </c>
      <c r="K219" s="2">
        <f t="shared" si="33"/>
        <v>73.6092199999999</v>
      </c>
      <c r="L219" s="2">
        <f t="shared" si="34"/>
        <v>82.81036212514441</v>
      </c>
      <c r="M219" s="2">
        <f>SUMIF(A:A,A219,L:L)</f>
        <v>3357.8672059162363</v>
      </c>
      <c r="N219" s="3">
        <f t="shared" si="35"/>
        <v>0.024661595306461368</v>
      </c>
      <c r="O219" s="7">
        <f t="shared" si="36"/>
        <v>40.54887721468687</v>
      </c>
      <c r="P219" s="3">
        <f t="shared" si="37"/>
      </c>
      <c r="Q219" s="3">
        <f>IF(ISNUMBER(P219),SUMIF(A:A,A219,P:P),"")</f>
      </c>
      <c r="R219" s="3">
        <f t="shared" si="38"/>
      </c>
      <c r="S219" s="8">
        <f t="shared" si="39"/>
      </c>
    </row>
    <row r="220" spans="1:19" ht="15">
      <c r="A220" s="1">
        <v>46</v>
      </c>
      <c r="B220" s="5">
        <v>0.6479166666666667</v>
      </c>
      <c r="C220" s="1" t="s">
        <v>446</v>
      </c>
      <c r="D220" s="1">
        <v>5</v>
      </c>
      <c r="E220" s="1">
        <v>2</v>
      </c>
      <c r="F220" s="1" t="s">
        <v>461</v>
      </c>
      <c r="G220" s="2">
        <v>73.2081666666667</v>
      </c>
      <c r="H220" s="6">
        <f>1+_xlfn.COUNTIFS(A:A,A220,O:O,"&lt;"&amp;O220)</f>
        <v>1</v>
      </c>
      <c r="I220" s="2">
        <f>_xlfn.AVERAGEIF(A:A,A220,G:G)</f>
        <v>49.67910999999999</v>
      </c>
      <c r="J220" s="2">
        <f t="shared" si="32"/>
        <v>23.529056666666712</v>
      </c>
      <c r="K220" s="2">
        <f t="shared" si="33"/>
        <v>113.52905666666672</v>
      </c>
      <c r="L220" s="2">
        <f t="shared" si="34"/>
        <v>908.4532245049861</v>
      </c>
      <c r="M220" s="2">
        <f>SUMIF(A:A,A220,L:L)</f>
        <v>2893.540194900577</v>
      </c>
      <c r="N220" s="3">
        <f t="shared" si="35"/>
        <v>0.31395908240915277</v>
      </c>
      <c r="O220" s="7">
        <f t="shared" si="36"/>
        <v>3.1851284324267324</v>
      </c>
      <c r="P220" s="3">
        <f t="shared" si="37"/>
        <v>0.31395908240915277</v>
      </c>
      <c r="Q220" s="3">
        <f>IF(ISNUMBER(P220),SUMIF(A:A,A220,P:P),"")</f>
        <v>0.9735875189199006</v>
      </c>
      <c r="R220" s="3">
        <f t="shared" si="38"/>
        <v>0.32247648650781746</v>
      </c>
      <c r="S220" s="8">
        <f t="shared" si="39"/>
        <v>3.1010012879675743</v>
      </c>
    </row>
    <row r="221" spans="1:19" ht="15">
      <c r="A221" s="1">
        <v>46</v>
      </c>
      <c r="B221" s="5">
        <v>0.6479166666666667</v>
      </c>
      <c r="C221" s="1" t="s">
        <v>446</v>
      </c>
      <c r="D221" s="1">
        <v>5</v>
      </c>
      <c r="E221" s="1">
        <v>6</v>
      </c>
      <c r="F221" s="1" t="s">
        <v>465</v>
      </c>
      <c r="G221" s="2">
        <v>64.8138333333333</v>
      </c>
      <c r="H221" s="6">
        <f>1+_xlfn.COUNTIFS(A:A,A221,O:O,"&lt;"&amp;O221)</f>
        <v>2</v>
      </c>
      <c r="I221" s="2">
        <f>_xlfn.AVERAGEIF(A:A,A221,G:G)</f>
        <v>49.67910999999999</v>
      </c>
      <c r="J221" s="2">
        <f t="shared" si="32"/>
        <v>15.13472333333332</v>
      </c>
      <c r="K221" s="2">
        <f t="shared" si="33"/>
        <v>105.13472333333331</v>
      </c>
      <c r="L221" s="2">
        <f t="shared" si="34"/>
        <v>548.9917422733713</v>
      </c>
      <c r="M221" s="2">
        <f>SUMIF(A:A,A221,L:L)</f>
        <v>2893.540194900577</v>
      </c>
      <c r="N221" s="3">
        <f t="shared" si="35"/>
        <v>0.18973012479345733</v>
      </c>
      <c r="O221" s="7">
        <f t="shared" si="36"/>
        <v>5.270644295884025</v>
      </c>
      <c r="P221" s="3">
        <f t="shared" si="37"/>
        <v>0.18973012479345733</v>
      </c>
      <c r="Q221" s="3">
        <f>IF(ISNUMBER(P221),SUMIF(A:A,A221,P:P),"")</f>
        <v>0.9735875189199006</v>
      </c>
      <c r="R221" s="3">
        <f t="shared" si="38"/>
        <v>0.1948773182753454</v>
      </c>
      <c r="S221" s="8">
        <f t="shared" si="39"/>
        <v>5.131433503139053</v>
      </c>
    </row>
    <row r="222" spans="1:19" ht="15">
      <c r="A222" s="1">
        <v>46</v>
      </c>
      <c r="B222" s="5">
        <v>0.6479166666666667</v>
      </c>
      <c r="C222" s="1" t="s">
        <v>446</v>
      </c>
      <c r="D222" s="1">
        <v>5</v>
      </c>
      <c r="E222" s="1">
        <v>1</v>
      </c>
      <c r="F222" s="1" t="s">
        <v>460</v>
      </c>
      <c r="G222" s="2">
        <v>57.4295333333333</v>
      </c>
      <c r="H222" s="6">
        <f>1+_xlfn.COUNTIFS(A:A,A222,O:O,"&lt;"&amp;O222)</f>
        <v>3</v>
      </c>
      <c r="I222" s="2">
        <f>_xlfn.AVERAGEIF(A:A,A222,G:G)</f>
        <v>49.67910999999999</v>
      </c>
      <c r="J222" s="2">
        <f t="shared" si="32"/>
        <v>7.750423333333316</v>
      </c>
      <c r="K222" s="2">
        <f t="shared" si="33"/>
        <v>97.75042333333332</v>
      </c>
      <c r="L222" s="2">
        <f t="shared" si="34"/>
        <v>352.49110926817815</v>
      </c>
      <c r="M222" s="2">
        <f>SUMIF(A:A,A222,L:L)</f>
        <v>2893.540194900577</v>
      </c>
      <c r="N222" s="3">
        <f t="shared" si="35"/>
        <v>0.12182001476578412</v>
      </c>
      <c r="O222" s="7">
        <f t="shared" si="36"/>
        <v>8.20883170899822</v>
      </c>
      <c r="P222" s="3">
        <f t="shared" si="37"/>
        <v>0.12182001476578412</v>
      </c>
      <c r="Q222" s="3">
        <f>IF(ISNUMBER(P222),SUMIF(A:A,A222,P:P),"")</f>
        <v>0.9735875189199006</v>
      </c>
      <c r="R222" s="3">
        <f t="shared" si="38"/>
        <v>0.12512487310943698</v>
      </c>
      <c r="S222" s="8">
        <f t="shared" si="39"/>
        <v>7.992016096794583</v>
      </c>
    </row>
    <row r="223" spans="1:19" ht="15">
      <c r="A223" s="1">
        <v>46</v>
      </c>
      <c r="B223" s="5">
        <v>0.6479166666666667</v>
      </c>
      <c r="C223" s="1" t="s">
        <v>446</v>
      </c>
      <c r="D223" s="1">
        <v>5</v>
      </c>
      <c r="E223" s="1">
        <v>7</v>
      </c>
      <c r="F223" s="1" t="s">
        <v>466</v>
      </c>
      <c r="G223" s="2">
        <v>48.6182</v>
      </c>
      <c r="H223" s="6">
        <f>1+_xlfn.COUNTIFS(A:A,A223,O:O,"&lt;"&amp;O223)</f>
        <v>4</v>
      </c>
      <c r="I223" s="2">
        <f>_xlfn.AVERAGEIF(A:A,A223,G:G)</f>
        <v>49.67910999999999</v>
      </c>
      <c r="J223" s="2">
        <f t="shared" si="32"/>
        <v>-1.0609099999999856</v>
      </c>
      <c r="K223" s="2">
        <f t="shared" si="33"/>
        <v>88.93909000000002</v>
      </c>
      <c r="L223" s="2">
        <f t="shared" si="34"/>
        <v>207.75207050175564</v>
      </c>
      <c r="M223" s="2">
        <f>SUMIF(A:A,A223,L:L)</f>
        <v>2893.540194900577</v>
      </c>
      <c r="N223" s="3">
        <f t="shared" si="35"/>
        <v>0.07179857769658322</v>
      </c>
      <c r="O223" s="7">
        <f t="shared" si="36"/>
        <v>13.92785250184125</v>
      </c>
      <c r="P223" s="3">
        <f t="shared" si="37"/>
        <v>0.07179857769658322</v>
      </c>
      <c r="Q223" s="3">
        <f>IF(ISNUMBER(P223),SUMIF(A:A,A223,P:P),"")</f>
        <v>0.9735875189199006</v>
      </c>
      <c r="R223" s="3">
        <f t="shared" si="38"/>
        <v>0.07374640317517286</v>
      </c>
      <c r="S223" s="8">
        <f t="shared" si="39"/>
        <v>13.559983361149952</v>
      </c>
    </row>
    <row r="224" spans="1:19" ht="15">
      <c r="A224" s="1">
        <v>46</v>
      </c>
      <c r="B224" s="5">
        <v>0.6479166666666667</v>
      </c>
      <c r="C224" s="1" t="s">
        <v>446</v>
      </c>
      <c r="D224" s="1">
        <v>5</v>
      </c>
      <c r="E224" s="1">
        <v>4</v>
      </c>
      <c r="F224" s="1" t="s">
        <v>463</v>
      </c>
      <c r="G224" s="2">
        <v>46.1562666666666</v>
      </c>
      <c r="H224" s="6">
        <f>1+_xlfn.COUNTIFS(A:A,A224,O:O,"&lt;"&amp;O224)</f>
        <v>5</v>
      </c>
      <c r="I224" s="2">
        <f>_xlfn.AVERAGEIF(A:A,A224,G:G)</f>
        <v>49.67910999999999</v>
      </c>
      <c r="J224" s="2">
        <f t="shared" si="32"/>
        <v>-3.522843333333384</v>
      </c>
      <c r="K224" s="2">
        <f t="shared" si="33"/>
        <v>86.47715666666662</v>
      </c>
      <c r="L224" s="2">
        <f t="shared" si="34"/>
        <v>179.22274182601478</v>
      </c>
      <c r="M224" s="2">
        <f>SUMIF(A:A,A224,L:L)</f>
        <v>2893.540194900577</v>
      </c>
      <c r="N224" s="3">
        <f t="shared" si="35"/>
        <v>0.061938915568502395</v>
      </c>
      <c r="O224" s="7">
        <f t="shared" si="36"/>
        <v>16.144938780757844</v>
      </c>
      <c r="P224" s="3">
        <f t="shared" si="37"/>
        <v>0.061938915568502395</v>
      </c>
      <c r="Q224" s="3">
        <f>IF(ISNUMBER(P224),SUMIF(A:A,A224,P:P),"")</f>
        <v>0.9735875189199006</v>
      </c>
      <c r="R224" s="3">
        <f t="shared" si="38"/>
        <v>0.06361925801721198</v>
      </c>
      <c r="S224" s="8">
        <f t="shared" si="39"/>
        <v>15.71851089067171</v>
      </c>
    </row>
    <row r="225" spans="1:19" ht="15">
      <c r="A225" s="1">
        <v>46</v>
      </c>
      <c r="B225" s="5">
        <v>0.6479166666666667</v>
      </c>
      <c r="C225" s="1" t="s">
        <v>446</v>
      </c>
      <c r="D225" s="1">
        <v>5</v>
      </c>
      <c r="E225" s="1">
        <v>8</v>
      </c>
      <c r="F225" s="1" t="s">
        <v>467</v>
      </c>
      <c r="G225" s="2">
        <v>45.8096333333333</v>
      </c>
      <c r="H225" s="6">
        <f>1+_xlfn.COUNTIFS(A:A,A225,O:O,"&lt;"&amp;O225)</f>
        <v>6</v>
      </c>
      <c r="I225" s="2">
        <f>_xlfn.AVERAGEIF(A:A,A225,G:G)</f>
        <v>49.67910999999999</v>
      </c>
      <c r="J225" s="2">
        <f t="shared" si="32"/>
        <v>-3.869476666666685</v>
      </c>
      <c r="K225" s="2">
        <f t="shared" si="33"/>
        <v>86.13052333333331</v>
      </c>
      <c r="L225" s="2">
        <f t="shared" si="34"/>
        <v>175.5337619170788</v>
      </c>
      <c r="M225" s="2">
        <f>SUMIF(A:A,A225,L:L)</f>
        <v>2893.540194900577</v>
      </c>
      <c r="N225" s="3">
        <f t="shared" si="35"/>
        <v>0.06066401366272025</v>
      </c>
      <c r="O225" s="7">
        <f t="shared" si="36"/>
        <v>16.484237352968425</v>
      </c>
      <c r="P225" s="3">
        <f t="shared" si="37"/>
        <v>0.06066401366272025</v>
      </c>
      <c r="Q225" s="3">
        <f>IF(ISNUMBER(P225),SUMIF(A:A,A225,P:P),"")</f>
        <v>0.9735875189199006</v>
      </c>
      <c r="R225" s="3">
        <f t="shared" si="38"/>
        <v>0.06230976926452488</v>
      </c>
      <c r="S225" s="8">
        <f t="shared" si="39"/>
        <v>16.048847745763275</v>
      </c>
    </row>
    <row r="226" spans="1:19" ht="15">
      <c r="A226" s="1">
        <v>46</v>
      </c>
      <c r="B226" s="5">
        <v>0.6479166666666667</v>
      </c>
      <c r="C226" s="1" t="s">
        <v>446</v>
      </c>
      <c r="D226" s="1">
        <v>5</v>
      </c>
      <c r="E226" s="1">
        <v>5</v>
      </c>
      <c r="F226" s="1" t="s">
        <v>464</v>
      </c>
      <c r="G226" s="2">
        <v>44.8523666666666</v>
      </c>
      <c r="H226" s="6">
        <f>1+_xlfn.COUNTIFS(A:A,A226,O:O,"&lt;"&amp;O226)</f>
        <v>7</v>
      </c>
      <c r="I226" s="2">
        <f>_xlfn.AVERAGEIF(A:A,A226,G:G)</f>
        <v>49.67910999999999</v>
      </c>
      <c r="J226" s="2">
        <f t="shared" si="32"/>
        <v>-4.82674333333339</v>
      </c>
      <c r="K226" s="2">
        <f t="shared" si="33"/>
        <v>85.17325666666662</v>
      </c>
      <c r="L226" s="2">
        <f t="shared" si="34"/>
        <v>165.73587388430107</v>
      </c>
      <c r="M226" s="2">
        <f>SUMIF(A:A,A226,L:L)</f>
        <v>2893.540194900577</v>
      </c>
      <c r="N226" s="3">
        <f t="shared" si="35"/>
        <v>0.057277888925263684</v>
      </c>
      <c r="O226" s="7">
        <f t="shared" si="36"/>
        <v>17.458744006868027</v>
      </c>
      <c r="P226" s="3">
        <f t="shared" si="37"/>
        <v>0.057277888925263684</v>
      </c>
      <c r="Q226" s="3">
        <f>IF(ISNUMBER(P226),SUMIF(A:A,A226,P:P),"")</f>
        <v>0.9735875189199006</v>
      </c>
      <c r="R226" s="3">
        <f t="shared" si="38"/>
        <v>0.0588317822611447</v>
      </c>
      <c r="S226" s="8">
        <f t="shared" si="39"/>
        <v>16.997615261104325</v>
      </c>
    </row>
    <row r="227" spans="1:19" ht="15">
      <c r="A227" s="1">
        <v>46</v>
      </c>
      <c r="B227" s="5">
        <v>0.6479166666666667</v>
      </c>
      <c r="C227" s="1" t="s">
        <v>446</v>
      </c>
      <c r="D227" s="1">
        <v>5</v>
      </c>
      <c r="E227" s="1">
        <v>9</v>
      </c>
      <c r="F227" s="1" t="s">
        <v>468</v>
      </c>
      <c r="G227" s="2">
        <v>42.0640666666667</v>
      </c>
      <c r="H227" s="6">
        <f>1+_xlfn.COUNTIFS(A:A,A227,O:O,"&lt;"&amp;O227)</f>
        <v>8</v>
      </c>
      <c r="I227" s="2">
        <f>_xlfn.AVERAGEIF(A:A,A227,G:G)</f>
        <v>49.67910999999999</v>
      </c>
      <c r="J227" s="2">
        <f t="shared" si="32"/>
        <v>-7.61504333333329</v>
      </c>
      <c r="K227" s="2">
        <f t="shared" si="33"/>
        <v>82.38495666666671</v>
      </c>
      <c r="L227" s="2">
        <f t="shared" si="34"/>
        <v>140.2038450937381</v>
      </c>
      <c r="M227" s="2">
        <f>SUMIF(A:A,A227,L:L)</f>
        <v>2893.540194900577</v>
      </c>
      <c r="N227" s="3">
        <f t="shared" si="35"/>
        <v>0.04845408587750949</v>
      </c>
      <c r="O227" s="7">
        <f t="shared" si="36"/>
        <v>20.63809443290233</v>
      </c>
      <c r="P227" s="3">
        <f t="shared" si="37"/>
        <v>0.04845408587750949</v>
      </c>
      <c r="Q227" s="3">
        <f>IF(ISNUMBER(P227),SUMIF(A:A,A227,P:P),"")</f>
        <v>0.9735875189199006</v>
      </c>
      <c r="R227" s="3">
        <f t="shared" si="38"/>
        <v>0.049768598031396834</v>
      </c>
      <c r="S227" s="8">
        <f t="shared" si="39"/>
        <v>20.09299115416399</v>
      </c>
    </row>
    <row r="228" spans="1:19" ht="15">
      <c r="A228" s="1">
        <v>46</v>
      </c>
      <c r="B228" s="5">
        <v>0.6479166666666667</v>
      </c>
      <c r="C228" s="1" t="s">
        <v>446</v>
      </c>
      <c r="D228" s="1">
        <v>5</v>
      </c>
      <c r="E228" s="1">
        <v>3</v>
      </c>
      <c r="F228" s="1" t="s">
        <v>462</v>
      </c>
      <c r="G228" s="2">
        <v>41.8879666666667</v>
      </c>
      <c r="H228" s="6">
        <f>1+_xlfn.COUNTIFS(A:A,A228,O:O,"&lt;"&amp;O228)</f>
        <v>9</v>
      </c>
      <c r="I228" s="2">
        <f>_xlfn.AVERAGEIF(A:A,A228,G:G)</f>
        <v>49.67910999999999</v>
      </c>
      <c r="J228" s="2">
        <f t="shared" si="32"/>
        <v>-7.791143333333288</v>
      </c>
      <c r="K228" s="2">
        <f t="shared" si="33"/>
        <v>82.20885666666672</v>
      </c>
      <c r="L228" s="2">
        <f t="shared" si="34"/>
        <v>138.73024997883448</v>
      </c>
      <c r="M228" s="2">
        <f>SUMIF(A:A,A228,L:L)</f>
        <v>2893.540194900577</v>
      </c>
      <c r="N228" s="3">
        <f t="shared" si="35"/>
        <v>0.047944815220927424</v>
      </c>
      <c r="O228" s="7">
        <f t="shared" si="36"/>
        <v>20.85731262894742</v>
      </c>
      <c r="P228" s="3">
        <f t="shared" si="37"/>
        <v>0.047944815220927424</v>
      </c>
      <c r="Q228" s="3">
        <f>IF(ISNUMBER(P228),SUMIF(A:A,A228,P:P),"")</f>
        <v>0.9735875189199006</v>
      </c>
      <c r="R228" s="3">
        <f t="shared" si="38"/>
        <v>0.04924551135794908</v>
      </c>
      <c r="S228" s="8">
        <f t="shared" si="39"/>
        <v>20.306419253753624</v>
      </c>
    </row>
    <row r="229" spans="1:19" ht="15">
      <c r="A229" s="1">
        <v>46</v>
      </c>
      <c r="B229" s="5">
        <v>0.6479166666666667</v>
      </c>
      <c r="C229" s="1" t="s">
        <v>446</v>
      </c>
      <c r="D229" s="1">
        <v>5</v>
      </c>
      <c r="E229" s="1">
        <v>10</v>
      </c>
      <c r="F229" s="1" t="s">
        <v>469</v>
      </c>
      <c r="G229" s="2">
        <v>31.9510666666667</v>
      </c>
      <c r="H229" s="6">
        <f>1+_xlfn.COUNTIFS(A:A,A229,O:O,"&lt;"&amp;O229)</f>
        <v>10</v>
      </c>
      <c r="I229" s="2">
        <f>_xlfn.AVERAGEIF(A:A,A229,G:G)</f>
        <v>49.67910999999999</v>
      </c>
      <c r="J229" s="2">
        <f t="shared" si="32"/>
        <v>-17.728043333333286</v>
      </c>
      <c r="K229" s="2">
        <f t="shared" si="33"/>
        <v>72.27195666666671</v>
      </c>
      <c r="L229" s="2">
        <f t="shared" si="34"/>
        <v>76.4255756523187</v>
      </c>
      <c r="M229" s="2">
        <f>SUMIF(A:A,A229,L:L)</f>
        <v>2893.540194900577</v>
      </c>
      <c r="N229" s="3">
        <f t="shared" si="35"/>
        <v>0.02641248108009943</v>
      </c>
      <c r="O229" s="7">
        <f t="shared" si="36"/>
        <v>37.86088845524828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41</v>
      </c>
      <c r="B230" s="5">
        <v>0.6506944444444445</v>
      </c>
      <c r="C230" s="1" t="s">
        <v>387</v>
      </c>
      <c r="D230" s="1">
        <v>5</v>
      </c>
      <c r="E230" s="1">
        <v>2</v>
      </c>
      <c r="F230" s="1" t="s">
        <v>415</v>
      </c>
      <c r="G230" s="2">
        <v>76.55030000000001</v>
      </c>
      <c r="H230" s="6">
        <f>1+_xlfn.COUNTIFS(A:A,A230,O:O,"&lt;"&amp;O230)</f>
        <v>1</v>
      </c>
      <c r="I230" s="2">
        <f>_xlfn.AVERAGEIF(A:A,A230,G:G)</f>
        <v>49.39443333333335</v>
      </c>
      <c r="J230" s="2">
        <f t="shared" si="32"/>
        <v>27.155866666666654</v>
      </c>
      <c r="K230" s="2">
        <f t="shared" si="33"/>
        <v>117.15586666666665</v>
      </c>
      <c r="L230" s="2">
        <f t="shared" si="34"/>
        <v>1129.2985875519175</v>
      </c>
      <c r="M230" s="2">
        <f>SUMIF(A:A,A230,L:L)</f>
        <v>3279.5509515243925</v>
      </c>
      <c r="N230" s="3">
        <f t="shared" si="35"/>
        <v>0.3443454924909765</v>
      </c>
      <c r="O230" s="7">
        <f t="shared" si="36"/>
        <v>2.9040600844403524</v>
      </c>
      <c r="P230" s="3">
        <f t="shared" si="37"/>
        <v>0.3443454924909765</v>
      </c>
      <c r="Q230" s="3">
        <f>IF(ISNUMBER(P230),SUMIF(A:A,A230,P:P),"")</f>
        <v>0.9126898612111017</v>
      </c>
      <c r="R230" s="3">
        <f t="shared" si="38"/>
        <v>0.3772864223933026</v>
      </c>
      <c r="S230" s="8">
        <f t="shared" si="39"/>
        <v>2.650506195416566</v>
      </c>
    </row>
    <row r="231" spans="1:19" ht="15">
      <c r="A231" s="1">
        <v>41</v>
      </c>
      <c r="B231" s="5">
        <v>0.6506944444444445</v>
      </c>
      <c r="C231" s="1" t="s">
        <v>387</v>
      </c>
      <c r="D231" s="1">
        <v>5</v>
      </c>
      <c r="E231" s="1">
        <v>3</v>
      </c>
      <c r="F231" s="1" t="s">
        <v>416</v>
      </c>
      <c r="G231" s="2">
        <v>60.4447666666667</v>
      </c>
      <c r="H231" s="6">
        <f>1+_xlfn.COUNTIFS(A:A,A231,O:O,"&lt;"&amp;O231)</f>
        <v>2</v>
      </c>
      <c r="I231" s="2">
        <f>_xlfn.AVERAGEIF(A:A,A231,G:G)</f>
        <v>49.39443333333335</v>
      </c>
      <c r="J231" s="2">
        <f t="shared" si="32"/>
        <v>11.050333333333349</v>
      </c>
      <c r="K231" s="2">
        <f t="shared" si="33"/>
        <v>101.05033333333336</v>
      </c>
      <c r="L231" s="2">
        <f t="shared" si="34"/>
        <v>429.6710861242559</v>
      </c>
      <c r="M231" s="2">
        <f>SUMIF(A:A,A231,L:L)</f>
        <v>3279.5509515243925</v>
      </c>
      <c r="N231" s="3">
        <f t="shared" si="35"/>
        <v>0.13101521899653282</v>
      </c>
      <c r="O231" s="7">
        <f t="shared" si="36"/>
        <v>7.632701053046852</v>
      </c>
      <c r="P231" s="3">
        <f t="shared" si="37"/>
        <v>0.13101521899653282</v>
      </c>
      <c r="Q231" s="3">
        <f>IF(ISNUMBER(P231),SUMIF(A:A,A231,P:P),"")</f>
        <v>0.9126898612111017</v>
      </c>
      <c r="R231" s="3">
        <f t="shared" si="38"/>
        <v>0.1435484544801243</v>
      </c>
      <c r="S231" s="8">
        <f t="shared" si="39"/>
        <v>6.966288864771163</v>
      </c>
    </row>
    <row r="232" spans="1:19" ht="15">
      <c r="A232" s="1">
        <v>41</v>
      </c>
      <c r="B232" s="5">
        <v>0.6506944444444445</v>
      </c>
      <c r="C232" s="1" t="s">
        <v>387</v>
      </c>
      <c r="D232" s="1">
        <v>5</v>
      </c>
      <c r="E232" s="1">
        <v>6</v>
      </c>
      <c r="F232" s="1" t="s">
        <v>418</v>
      </c>
      <c r="G232" s="2">
        <v>54.4390333333333</v>
      </c>
      <c r="H232" s="6">
        <f>1+_xlfn.COUNTIFS(A:A,A232,O:O,"&lt;"&amp;O232)</f>
        <v>3</v>
      </c>
      <c r="I232" s="2">
        <f>_xlfn.AVERAGEIF(A:A,A232,G:G)</f>
        <v>49.39443333333335</v>
      </c>
      <c r="J232" s="2">
        <f t="shared" si="32"/>
        <v>5.044599999999946</v>
      </c>
      <c r="K232" s="2">
        <f t="shared" si="33"/>
        <v>95.04459999999995</v>
      </c>
      <c r="L232" s="2">
        <f t="shared" si="34"/>
        <v>299.66824117835006</v>
      </c>
      <c r="M232" s="2">
        <f>SUMIF(A:A,A232,L:L)</f>
        <v>3279.5509515243925</v>
      </c>
      <c r="N232" s="3">
        <f t="shared" si="35"/>
        <v>0.09137477831806791</v>
      </c>
      <c r="O232" s="7">
        <f t="shared" si="36"/>
        <v>10.943938999436849</v>
      </c>
      <c r="P232" s="3">
        <f t="shared" si="37"/>
        <v>0.09137477831806791</v>
      </c>
      <c r="Q232" s="3">
        <f>IF(ISNUMBER(P232),SUMIF(A:A,A232,P:P),"")</f>
        <v>0.9126898612111017</v>
      </c>
      <c r="R232" s="3">
        <f t="shared" si="38"/>
        <v>0.10011591253661714</v>
      </c>
      <c r="S232" s="8">
        <f t="shared" si="39"/>
        <v>9.988422166498783</v>
      </c>
    </row>
    <row r="233" spans="1:19" ht="15">
      <c r="A233" s="1">
        <v>41</v>
      </c>
      <c r="B233" s="5">
        <v>0.6506944444444445</v>
      </c>
      <c r="C233" s="1" t="s">
        <v>387</v>
      </c>
      <c r="D233" s="1">
        <v>5</v>
      </c>
      <c r="E233" s="1">
        <v>8</v>
      </c>
      <c r="F233" s="1" t="s">
        <v>419</v>
      </c>
      <c r="G233" s="2">
        <v>52.6753</v>
      </c>
      <c r="H233" s="6">
        <f>1+_xlfn.COUNTIFS(A:A,A233,O:O,"&lt;"&amp;O233)</f>
        <v>4</v>
      </c>
      <c r="I233" s="2">
        <f>_xlfn.AVERAGEIF(A:A,A233,G:G)</f>
        <v>49.39443333333335</v>
      </c>
      <c r="J233" s="2">
        <f t="shared" si="32"/>
        <v>3.280866666666647</v>
      </c>
      <c r="K233" s="2">
        <f t="shared" si="33"/>
        <v>93.28086666666664</v>
      </c>
      <c r="L233" s="2">
        <f t="shared" si="34"/>
        <v>269.5764436404948</v>
      </c>
      <c r="M233" s="2">
        <f>SUMIF(A:A,A233,L:L)</f>
        <v>3279.5509515243925</v>
      </c>
      <c r="N233" s="3">
        <f t="shared" si="35"/>
        <v>0.08219919361679408</v>
      </c>
      <c r="O233" s="7">
        <f t="shared" si="36"/>
        <v>12.165569466069439</v>
      </c>
      <c r="P233" s="3">
        <f t="shared" si="37"/>
        <v>0.08219919361679408</v>
      </c>
      <c r="Q233" s="3">
        <f>IF(ISNUMBER(P233),SUMIF(A:A,A233,P:P),"")</f>
        <v>0.9126898612111017</v>
      </c>
      <c r="R233" s="3">
        <f t="shared" si="38"/>
        <v>0.09006256901738685</v>
      </c>
      <c r="S233" s="8">
        <f t="shared" si="39"/>
        <v>11.103391907540933</v>
      </c>
    </row>
    <row r="234" spans="1:19" ht="15">
      <c r="A234" s="1">
        <v>41</v>
      </c>
      <c r="B234" s="5">
        <v>0.6506944444444445</v>
      </c>
      <c r="C234" s="1" t="s">
        <v>387</v>
      </c>
      <c r="D234" s="1">
        <v>5</v>
      </c>
      <c r="E234" s="1">
        <v>14</v>
      </c>
      <c r="F234" s="1" t="s">
        <v>424</v>
      </c>
      <c r="G234" s="2">
        <v>51.400833333333395</v>
      </c>
      <c r="H234" s="6">
        <f>1+_xlfn.COUNTIFS(A:A,A234,O:O,"&lt;"&amp;O234)</f>
        <v>5</v>
      </c>
      <c r="I234" s="2">
        <f>_xlfn.AVERAGEIF(A:A,A234,G:G)</f>
        <v>49.39443333333335</v>
      </c>
      <c r="J234" s="2">
        <f t="shared" si="32"/>
        <v>2.006400000000042</v>
      </c>
      <c r="K234" s="2">
        <f t="shared" si="33"/>
        <v>92.00640000000004</v>
      </c>
      <c r="L234" s="2">
        <f t="shared" si="34"/>
        <v>249.7309154514234</v>
      </c>
      <c r="M234" s="2">
        <f>SUMIF(A:A,A234,L:L)</f>
        <v>3279.5509515243925</v>
      </c>
      <c r="N234" s="3">
        <f t="shared" si="35"/>
        <v>0.07614789925289744</v>
      </c>
      <c r="O234" s="7">
        <f t="shared" si="36"/>
        <v>13.132338643760416</v>
      </c>
      <c r="P234" s="3">
        <f t="shared" si="37"/>
        <v>0.07614789925289744</v>
      </c>
      <c r="Q234" s="3">
        <f>IF(ISNUMBER(P234),SUMIF(A:A,A234,P:P),"")</f>
        <v>0.9126898612111017</v>
      </c>
      <c r="R234" s="3">
        <f t="shared" si="38"/>
        <v>0.0834323930714562</v>
      </c>
      <c r="S234" s="8">
        <f t="shared" si="39"/>
        <v>11.985752334150883</v>
      </c>
    </row>
    <row r="235" spans="1:19" ht="15">
      <c r="A235" s="1">
        <v>41</v>
      </c>
      <c r="B235" s="5">
        <v>0.6506944444444445</v>
      </c>
      <c r="C235" s="1" t="s">
        <v>387</v>
      </c>
      <c r="D235" s="1">
        <v>5</v>
      </c>
      <c r="E235" s="1">
        <v>1</v>
      </c>
      <c r="F235" s="1" t="s">
        <v>414</v>
      </c>
      <c r="G235" s="2">
        <v>48.973666666666595</v>
      </c>
      <c r="H235" s="6">
        <f>1+_xlfn.COUNTIFS(A:A,A235,O:O,"&lt;"&amp;O235)</f>
        <v>6</v>
      </c>
      <c r="I235" s="2">
        <f>_xlfn.AVERAGEIF(A:A,A235,G:G)</f>
        <v>49.39443333333335</v>
      </c>
      <c r="J235" s="2">
        <f t="shared" si="32"/>
        <v>-0.42076666666675777</v>
      </c>
      <c r="K235" s="2">
        <f t="shared" si="33"/>
        <v>89.57923333333324</v>
      </c>
      <c r="L235" s="2">
        <f t="shared" si="34"/>
        <v>215.88675763539732</v>
      </c>
      <c r="M235" s="2">
        <f>SUMIF(A:A,A235,L:L)</f>
        <v>3279.5509515243925</v>
      </c>
      <c r="N235" s="3">
        <f t="shared" si="35"/>
        <v>0.06582814562922079</v>
      </c>
      <c r="O235" s="7">
        <f t="shared" si="36"/>
        <v>15.19107048271621</v>
      </c>
      <c r="P235" s="3">
        <f t="shared" si="37"/>
        <v>0.06582814562922079</v>
      </c>
      <c r="Q235" s="3">
        <f>IF(ISNUMBER(P235),SUMIF(A:A,A235,P:P),"")</f>
        <v>0.9126898612111017</v>
      </c>
      <c r="R235" s="3">
        <f t="shared" si="38"/>
        <v>0.0721254266393072</v>
      </c>
      <c r="S235" s="8">
        <f t="shared" si="39"/>
        <v>13.864736010518323</v>
      </c>
    </row>
    <row r="236" spans="1:19" ht="15">
      <c r="A236" s="1">
        <v>41</v>
      </c>
      <c r="B236" s="5">
        <v>0.6506944444444445</v>
      </c>
      <c r="C236" s="1" t="s">
        <v>387</v>
      </c>
      <c r="D236" s="1">
        <v>5</v>
      </c>
      <c r="E236" s="1">
        <v>13</v>
      </c>
      <c r="F236" s="1" t="s">
        <v>423</v>
      </c>
      <c r="G236" s="2">
        <v>47.8353</v>
      </c>
      <c r="H236" s="6">
        <f>1+_xlfn.COUNTIFS(A:A,A236,O:O,"&lt;"&amp;O236)</f>
        <v>7</v>
      </c>
      <c r="I236" s="2">
        <f>_xlfn.AVERAGEIF(A:A,A236,G:G)</f>
        <v>49.39443333333335</v>
      </c>
      <c r="J236" s="2">
        <f t="shared" si="32"/>
        <v>-1.5591333333333566</v>
      </c>
      <c r="K236" s="2">
        <f t="shared" si="33"/>
        <v>88.44086666666664</v>
      </c>
      <c r="L236" s="2">
        <f t="shared" si="34"/>
        <v>201.63356189598434</v>
      </c>
      <c r="M236" s="2">
        <f>SUMIF(A:A,A236,L:L)</f>
        <v>3279.5509515243925</v>
      </c>
      <c r="N236" s="3">
        <f t="shared" si="35"/>
        <v>0.0614820641229134</v>
      </c>
      <c r="O236" s="7">
        <f t="shared" si="36"/>
        <v>16.264906103360893</v>
      </c>
      <c r="P236" s="3">
        <f t="shared" si="37"/>
        <v>0.0614820641229134</v>
      </c>
      <c r="Q236" s="3">
        <f>IF(ISNUMBER(P236),SUMIF(A:A,A236,P:P),"")</f>
        <v>0.9126898612111017</v>
      </c>
      <c r="R236" s="3">
        <f t="shared" si="38"/>
        <v>0.06736358837308572</v>
      </c>
      <c r="S236" s="8">
        <f t="shared" si="39"/>
        <v>14.844814894088058</v>
      </c>
    </row>
    <row r="237" spans="1:19" ht="15">
      <c r="A237" s="1">
        <v>41</v>
      </c>
      <c r="B237" s="5">
        <v>0.6506944444444445</v>
      </c>
      <c r="C237" s="1" t="s">
        <v>387</v>
      </c>
      <c r="D237" s="1">
        <v>5</v>
      </c>
      <c r="E237" s="1">
        <v>9</v>
      </c>
      <c r="F237" s="1" t="s">
        <v>420</v>
      </c>
      <c r="G237" s="2">
        <v>47.5109333333334</v>
      </c>
      <c r="H237" s="6">
        <f>1+_xlfn.COUNTIFS(A:A,A237,O:O,"&lt;"&amp;O237)</f>
        <v>8</v>
      </c>
      <c r="I237" s="2">
        <f>_xlfn.AVERAGEIF(A:A,A237,G:G)</f>
        <v>49.39443333333335</v>
      </c>
      <c r="J237" s="2">
        <f t="shared" si="32"/>
        <v>-1.8834999999999553</v>
      </c>
      <c r="K237" s="2">
        <f t="shared" si="33"/>
        <v>88.11650000000004</v>
      </c>
      <c r="L237" s="2">
        <f t="shared" si="34"/>
        <v>197.74730930371095</v>
      </c>
      <c r="M237" s="2">
        <f>SUMIF(A:A,A237,L:L)</f>
        <v>3279.5509515243925</v>
      </c>
      <c r="N237" s="3">
        <f t="shared" si="35"/>
        <v>0.06029706878369874</v>
      </c>
      <c r="O237" s="7">
        <f t="shared" si="36"/>
        <v>16.584554111365843</v>
      </c>
      <c r="P237" s="3">
        <f t="shared" si="37"/>
        <v>0.06029706878369874</v>
      </c>
      <c r="Q237" s="3">
        <f>IF(ISNUMBER(P237),SUMIF(A:A,A237,P:P),"")</f>
        <v>0.9126898612111017</v>
      </c>
      <c r="R237" s="3">
        <f t="shared" si="38"/>
        <v>0.06606523348871983</v>
      </c>
      <c r="S237" s="8">
        <f t="shared" si="39"/>
        <v>15.1365543901505</v>
      </c>
    </row>
    <row r="238" spans="1:19" ht="15">
      <c r="A238" s="1">
        <v>41</v>
      </c>
      <c r="B238" s="5">
        <v>0.6506944444444445</v>
      </c>
      <c r="C238" s="1" t="s">
        <v>387</v>
      </c>
      <c r="D238" s="1">
        <v>5</v>
      </c>
      <c r="E238" s="1">
        <v>5</v>
      </c>
      <c r="F238" s="1" t="s">
        <v>417</v>
      </c>
      <c r="G238" s="2">
        <v>40.6755</v>
      </c>
      <c r="H238" s="6">
        <f>1+_xlfn.COUNTIFS(A:A,A238,O:O,"&lt;"&amp;O238)</f>
        <v>9</v>
      </c>
      <c r="I238" s="2">
        <f>_xlfn.AVERAGEIF(A:A,A238,G:G)</f>
        <v>49.39443333333335</v>
      </c>
      <c r="J238" s="2">
        <f t="shared" si="32"/>
        <v>-8.718933333333354</v>
      </c>
      <c r="K238" s="2">
        <f t="shared" si="33"/>
        <v>81.28106666666665</v>
      </c>
      <c r="L238" s="2">
        <f t="shared" si="34"/>
        <v>131.21851670842983</v>
      </c>
      <c r="M238" s="2">
        <f>SUMIF(A:A,A238,L:L)</f>
        <v>3279.5509515243925</v>
      </c>
      <c r="N238" s="3">
        <f t="shared" si="35"/>
        <v>0.04001112306166098</v>
      </c>
      <c r="O238" s="7">
        <f t="shared" si="36"/>
        <v>24.993050019088546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41</v>
      </c>
      <c r="B239" s="5">
        <v>0.6506944444444445</v>
      </c>
      <c r="C239" s="1" t="s">
        <v>387</v>
      </c>
      <c r="D239" s="1">
        <v>5</v>
      </c>
      <c r="E239" s="1">
        <v>10</v>
      </c>
      <c r="F239" s="1" t="s">
        <v>421</v>
      </c>
      <c r="G239" s="2">
        <v>35.5001666666667</v>
      </c>
      <c r="H239" s="6">
        <f>1+_xlfn.COUNTIFS(A:A,A239,O:O,"&lt;"&amp;O239)</f>
        <v>10</v>
      </c>
      <c r="I239" s="2">
        <f>_xlfn.AVERAGEIF(A:A,A239,G:G)</f>
        <v>49.39443333333335</v>
      </c>
      <c r="J239" s="2">
        <f t="shared" si="32"/>
        <v>-13.894266666666653</v>
      </c>
      <c r="K239" s="2">
        <f t="shared" si="33"/>
        <v>76.10573333333335</v>
      </c>
      <c r="L239" s="2">
        <f t="shared" si="34"/>
        <v>96.19178894242968</v>
      </c>
      <c r="M239" s="2">
        <f>SUMIF(A:A,A239,L:L)</f>
        <v>3279.5509515243925</v>
      </c>
      <c r="N239" s="3">
        <f t="shared" si="35"/>
        <v>0.02933078045264644</v>
      </c>
      <c r="O239" s="7">
        <f t="shared" si="36"/>
        <v>34.09387628176027</v>
      </c>
      <c r="P239" s="3">
        <f t="shared" si="37"/>
      </c>
      <c r="Q239" s="3">
        <f>IF(ISNUMBER(P239),SUMIF(A:A,A239,P:P),"")</f>
      </c>
      <c r="R239" s="3">
        <f t="shared" si="38"/>
      </c>
      <c r="S239" s="8">
        <f t="shared" si="39"/>
      </c>
    </row>
    <row r="240" spans="1:19" ht="15">
      <c r="A240" s="1">
        <v>41</v>
      </c>
      <c r="B240" s="5">
        <v>0.6506944444444445</v>
      </c>
      <c r="C240" s="1" t="s">
        <v>387</v>
      </c>
      <c r="D240" s="1">
        <v>5</v>
      </c>
      <c r="E240" s="1">
        <v>12</v>
      </c>
      <c r="F240" s="1" t="s">
        <v>422</v>
      </c>
      <c r="G240" s="2">
        <v>27.332966666666703</v>
      </c>
      <c r="H240" s="6">
        <f>1+_xlfn.COUNTIFS(A:A,A240,O:O,"&lt;"&amp;O240)</f>
        <v>11</v>
      </c>
      <c r="I240" s="2">
        <f>_xlfn.AVERAGEIF(A:A,A240,G:G)</f>
        <v>49.39443333333335</v>
      </c>
      <c r="J240" s="2">
        <f t="shared" si="32"/>
        <v>-22.06146666666665</v>
      </c>
      <c r="K240" s="2">
        <f t="shared" si="33"/>
        <v>67.93853333333335</v>
      </c>
      <c r="L240" s="2">
        <f t="shared" si="34"/>
        <v>58.92774309199884</v>
      </c>
      <c r="M240" s="2">
        <f>SUMIF(A:A,A240,L:L)</f>
        <v>3279.5509515243925</v>
      </c>
      <c r="N240" s="3">
        <f t="shared" si="35"/>
        <v>0.017968235274590932</v>
      </c>
      <c r="O240" s="7">
        <f t="shared" si="36"/>
        <v>55.65376814795554</v>
      </c>
      <c r="P240" s="3">
        <f t="shared" si="37"/>
      </c>
      <c r="Q240" s="3">
        <f>IF(ISNUMBER(P240),SUMIF(A:A,A240,P:P),"")</f>
      </c>
      <c r="R240" s="3">
        <f t="shared" si="38"/>
      </c>
      <c r="S240" s="8">
        <f t="shared" si="39"/>
      </c>
    </row>
    <row r="241" spans="1:19" ht="15">
      <c r="A241" s="1">
        <v>58</v>
      </c>
      <c r="B241" s="5">
        <v>0.6527777777777778</v>
      </c>
      <c r="C241" s="1" t="s">
        <v>561</v>
      </c>
      <c r="D241" s="1">
        <v>6</v>
      </c>
      <c r="E241" s="1">
        <v>6</v>
      </c>
      <c r="F241" s="1" t="s">
        <v>586</v>
      </c>
      <c r="G241" s="2">
        <v>64.4019333333333</v>
      </c>
      <c r="H241" s="6">
        <f>1+_xlfn.COUNTIFS(A:A,A241,O:O,"&lt;"&amp;O241)</f>
        <v>1</v>
      </c>
      <c r="I241" s="2">
        <f>_xlfn.AVERAGEIF(A:A,A241,G:G)</f>
        <v>53.230458333333296</v>
      </c>
      <c r="J241" s="2">
        <f t="shared" si="32"/>
        <v>11.171475000000008</v>
      </c>
      <c r="K241" s="2">
        <f t="shared" si="33"/>
        <v>101.17147500000002</v>
      </c>
      <c r="L241" s="2">
        <f t="shared" si="34"/>
        <v>432.805527959336</v>
      </c>
      <c r="M241" s="2">
        <f>SUMIF(A:A,A241,L:L)</f>
        <v>2052.50396936869</v>
      </c>
      <c r="N241" s="3">
        <f t="shared" si="35"/>
        <v>0.21086708450676397</v>
      </c>
      <c r="O241" s="7">
        <f t="shared" si="36"/>
        <v>4.742323830858121</v>
      </c>
      <c r="P241" s="3">
        <f t="shared" si="37"/>
        <v>0.21086708450676397</v>
      </c>
      <c r="Q241" s="3">
        <f>IF(ISNUMBER(P241),SUMIF(A:A,A241,P:P),"")</f>
        <v>0.9715029662264099</v>
      </c>
      <c r="R241" s="3">
        <f t="shared" si="38"/>
        <v>0.21705243507987515</v>
      </c>
      <c r="S241" s="8">
        <f t="shared" si="39"/>
        <v>4.607181668484856</v>
      </c>
    </row>
    <row r="242" spans="1:19" ht="15">
      <c r="A242" s="1">
        <v>58</v>
      </c>
      <c r="B242" s="5">
        <v>0.6527777777777778</v>
      </c>
      <c r="C242" s="1" t="s">
        <v>561</v>
      </c>
      <c r="D242" s="1">
        <v>6</v>
      </c>
      <c r="E242" s="1">
        <v>5</v>
      </c>
      <c r="F242" s="1" t="s">
        <v>585</v>
      </c>
      <c r="G242" s="2">
        <v>61.39979999999991</v>
      </c>
      <c r="H242" s="6">
        <f>1+_xlfn.COUNTIFS(A:A,A242,O:O,"&lt;"&amp;O242)</f>
        <v>2</v>
      </c>
      <c r="I242" s="2">
        <f>_xlfn.AVERAGEIF(A:A,A242,G:G)</f>
        <v>53.230458333333296</v>
      </c>
      <c r="J242" s="2">
        <f t="shared" si="32"/>
        <v>8.169341666666611</v>
      </c>
      <c r="K242" s="2">
        <f t="shared" si="33"/>
        <v>98.16934166666661</v>
      </c>
      <c r="L242" s="2">
        <f t="shared" si="34"/>
        <v>361.4632945756209</v>
      </c>
      <c r="M242" s="2">
        <f>SUMIF(A:A,A242,L:L)</f>
        <v>2052.50396936869</v>
      </c>
      <c r="N242" s="3">
        <f t="shared" si="35"/>
        <v>0.17610845093118138</v>
      </c>
      <c r="O242" s="7">
        <f t="shared" si="36"/>
        <v>5.678319210193803</v>
      </c>
      <c r="P242" s="3">
        <f t="shared" si="37"/>
        <v>0.17610845093118138</v>
      </c>
      <c r="Q242" s="3">
        <f>IF(ISNUMBER(P242),SUMIF(A:A,A242,P:P),"")</f>
        <v>0.9715029662264099</v>
      </c>
      <c r="R242" s="3">
        <f t="shared" si="38"/>
        <v>0.18127422875015609</v>
      </c>
      <c r="S242" s="8">
        <f t="shared" si="39"/>
        <v>5.516503955883684</v>
      </c>
    </row>
    <row r="243" spans="1:19" ht="15">
      <c r="A243" s="1">
        <v>58</v>
      </c>
      <c r="B243" s="5">
        <v>0.6527777777777778</v>
      </c>
      <c r="C243" s="1" t="s">
        <v>561</v>
      </c>
      <c r="D243" s="1">
        <v>6</v>
      </c>
      <c r="E243" s="1">
        <v>9</v>
      </c>
      <c r="F243" s="1" t="s">
        <v>589</v>
      </c>
      <c r="G243" s="2">
        <v>61.13626666666671</v>
      </c>
      <c r="H243" s="6">
        <f>1+_xlfn.COUNTIFS(A:A,A243,O:O,"&lt;"&amp;O243)</f>
        <v>3</v>
      </c>
      <c r="I243" s="2">
        <f>_xlfn.AVERAGEIF(A:A,A243,G:G)</f>
        <v>53.230458333333296</v>
      </c>
      <c r="J243" s="2">
        <f t="shared" si="32"/>
        <v>7.905808333333411</v>
      </c>
      <c r="K243" s="2">
        <f t="shared" si="33"/>
        <v>97.90580833333341</v>
      </c>
      <c r="L243" s="2">
        <f t="shared" si="34"/>
        <v>355.7927861456819</v>
      </c>
      <c r="M243" s="2">
        <f>SUMIF(A:A,A243,L:L)</f>
        <v>2052.50396936869</v>
      </c>
      <c r="N243" s="3">
        <f t="shared" si="35"/>
        <v>0.17334572378689078</v>
      </c>
      <c r="O243" s="7">
        <f t="shared" si="36"/>
        <v>5.7688183945592355</v>
      </c>
      <c r="P243" s="3">
        <f t="shared" si="37"/>
        <v>0.17334572378689078</v>
      </c>
      <c r="Q243" s="3">
        <f>IF(ISNUMBER(P243),SUMIF(A:A,A243,P:P),"")</f>
        <v>0.9715029662264099</v>
      </c>
      <c r="R243" s="3">
        <f t="shared" si="38"/>
        <v>0.1784304627089449</v>
      </c>
      <c r="S243" s="8">
        <f t="shared" si="39"/>
        <v>5.604424181935774</v>
      </c>
    </row>
    <row r="244" spans="1:19" ht="15">
      <c r="A244" s="1">
        <v>58</v>
      </c>
      <c r="B244" s="5">
        <v>0.6527777777777778</v>
      </c>
      <c r="C244" s="1" t="s">
        <v>561</v>
      </c>
      <c r="D244" s="1">
        <v>6</v>
      </c>
      <c r="E244" s="1">
        <v>7</v>
      </c>
      <c r="F244" s="1" t="s">
        <v>587</v>
      </c>
      <c r="G244" s="2">
        <v>55.5249999999999</v>
      </c>
      <c r="H244" s="6">
        <f>1+_xlfn.COUNTIFS(A:A,A244,O:O,"&lt;"&amp;O244)</f>
        <v>4</v>
      </c>
      <c r="I244" s="2">
        <f>_xlfn.AVERAGEIF(A:A,A244,G:G)</f>
        <v>53.230458333333296</v>
      </c>
      <c r="J244" s="2">
        <f t="shared" si="32"/>
        <v>2.2945416666666034</v>
      </c>
      <c r="K244" s="2">
        <f t="shared" si="33"/>
        <v>92.2945416666666</v>
      </c>
      <c r="L244" s="2">
        <f t="shared" si="34"/>
        <v>254.08592570792567</v>
      </c>
      <c r="M244" s="2">
        <f>SUMIF(A:A,A244,L:L)</f>
        <v>2052.50396936869</v>
      </c>
      <c r="N244" s="3">
        <f t="shared" si="35"/>
        <v>0.1237931470534878</v>
      </c>
      <c r="O244" s="7">
        <f t="shared" si="36"/>
        <v>8.077991583556123</v>
      </c>
      <c r="P244" s="3">
        <f t="shared" si="37"/>
        <v>0.1237931470534878</v>
      </c>
      <c r="Q244" s="3">
        <f>IF(ISNUMBER(P244),SUMIF(A:A,A244,P:P),"")</f>
        <v>0.9715029662264099</v>
      </c>
      <c r="R244" s="3">
        <f t="shared" si="38"/>
        <v>0.12742436344207483</v>
      </c>
      <c r="S244" s="8">
        <f t="shared" si="39"/>
        <v>7.847792784576748</v>
      </c>
    </row>
    <row r="245" spans="1:19" ht="15">
      <c r="A245" s="1">
        <v>58</v>
      </c>
      <c r="B245" s="5">
        <v>0.6527777777777778</v>
      </c>
      <c r="C245" s="1" t="s">
        <v>561</v>
      </c>
      <c r="D245" s="1">
        <v>6</v>
      </c>
      <c r="E245" s="1">
        <v>2</v>
      </c>
      <c r="F245" s="1" t="s">
        <v>583</v>
      </c>
      <c r="G245" s="2">
        <v>55.4446</v>
      </c>
      <c r="H245" s="6">
        <f>1+_xlfn.COUNTIFS(A:A,A245,O:O,"&lt;"&amp;O245)</f>
        <v>5</v>
      </c>
      <c r="I245" s="2">
        <f>_xlfn.AVERAGEIF(A:A,A245,G:G)</f>
        <v>53.230458333333296</v>
      </c>
      <c r="J245" s="2">
        <f t="shared" si="32"/>
        <v>2.2141416666667055</v>
      </c>
      <c r="K245" s="2">
        <f t="shared" si="33"/>
        <v>92.2141416666667</v>
      </c>
      <c r="L245" s="2">
        <f t="shared" si="34"/>
        <v>252.86316686786608</v>
      </c>
      <c r="M245" s="2">
        <f>SUMIF(A:A,A245,L:L)</f>
        <v>2052.50396936869</v>
      </c>
      <c r="N245" s="3">
        <f t="shared" si="35"/>
        <v>0.1231974069924171</v>
      </c>
      <c r="O245" s="7">
        <f t="shared" si="36"/>
        <v>8.117053957649862</v>
      </c>
      <c r="P245" s="3">
        <f t="shared" si="37"/>
        <v>0.1231974069924171</v>
      </c>
      <c r="Q245" s="3">
        <f>IF(ISNUMBER(P245),SUMIF(A:A,A245,P:P),"")</f>
        <v>0.9715029662264099</v>
      </c>
      <c r="R245" s="3">
        <f t="shared" si="38"/>
        <v>0.1268111485762626</v>
      </c>
      <c r="S245" s="8">
        <f t="shared" si="39"/>
        <v>7.885741996876661</v>
      </c>
    </row>
    <row r="246" spans="1:19" ht="15">
      <c r="A246" s="1">
        <v>58</v>
      </c>
      <c r="B246" s="5">
        <v>0.6527777777777778</v>
      </c>
      <c r="C246" s="1" t="s">
        <v>561</v>
      </c>
      <c r="D246" s="1">
        <v>6</v>
      </c>
      <c r="E246" s="1">
        <v>1</v>
      </c>
      <c r="F246" s="1" t="s">
        <v>582</v>
      </c>
      <c r="G246" s="2">
        <v>51.2444333333333</v>
      </c>
      <c r="H246" s="6">
        <f>1+_xlfn.COUNTIFS(A:A,A246,O:O,"&lt;"&amp;O246)</f>
        <v>6</v>
      </c>
      <c r="I246" s="2">
        <f>_xlfn.AVERAGEIF(A:A,A246,G:G)</f>
        <v>53.230458333333296</v>
      </c>
      <c r="J246" s="2">
        <f t="shared" si="32"/>
        <v>-1.986024999999998</v>
      </c>
      <c r="K246" s="2">
        <f t="shared" si="33"/>
        <v>88.013975</v>
      </c>
      <c r="L246" s="2">
        <f t="shared" si="34"/>
        <v>196.5346005436662</v>
      </c>
      <c r="M246" s="2">
        <f>SUMIF(A:A,A246,L:L)</f>
        <v>2052.50396936869</v>
      </c>
      <c r="N246" s="3">
        <f t="shared" si="35"/>
        <v>0.09575357878801881</v>
      </c>
      <c r="O246" s="7">
        <f t="shared" si="36"/>
        <v>10.4434738905563</v>
      </c>
      <c r="P246" s="3">
        <f t="shared" si="37"/>
        <v>0.09575357878801881</v>
      </c>
      <c r="Q246" s="3">
        <f>IF(ISNUMBER(P246),SUMIF(A:A,A246,P:P),"")</f>
        <v>0.9715029662264099</v>
      </c>
      <c r="R246" s="3">
        <f t="shared" si="38"/>
        <v>0.0985623123313278</v>
      </c>
      <c r="S246" s="8">
        <f t="shared" si="39"/>
        <v>10.145865862383511</v>
      </c>
    </row>
    <row r="247" spans="1:19" ht="15">
      <c r="A247" s="1">
        <v>58</v>
      </c>
      <c r="B247" s="5">
        <v>0.6527777777777778</v>
      </c>
      <c r="C247" s="1" t="s">
        <v>561</v>
      </c>
      <c r="D247" s="1">
        <v>6</v>
      </c>
      <c r="E247" s="1">
        <v>3</v>
      </c>
      <c r="F247" s="1" t="s">
        <v>584</v>
      </c>
      <c r="G247" s="2">
        <v>45.6468333333333</v>
      </c>
      <c r="H247" s="6">
        <f>1+_xlfn.COUNTIFS(A:A,A247,O:O,"&lt;"&amp;O247)</f>
        <v>7</v>
      </c>
      <c r="I247" s="2">
        <f>_xlfn.AVERAGEIF(A:A,A247,G:G)</f>
        <v>53.230458333333296</v>
      </c>
      <c r="J247" s="2">
        <f t="shared" si="32"/>
        <v>-7.583624999999998</v>
      </c>
      <c r="K247" s="2">
        <f t="shared" si="33"/>
        <v>82.416375</v>
      </c>
      <c r="L247" s="2">
        <f t="shared" si="34"/>
        <v>140.46839263306575</v>
      </c>
      <c r="M247" s="2">
        <f>SUMIF(A:A,A247,L:L)</f>
        <v>2052.50396936869</v>
      </c>
      <c r="N247" s="3">
        <f t="shared" si="35"/>
        <v>0.06843757416765</v>
      </c>
      <c r="O247" s="7">
        <f t="shared" si="36"/>
        <v>14.611856310837702</v>
      </c>
      <c r="P247" s="3">
        <f t="shared" si="37"/>
        <v>0.06843757416765</v>
      </c>
      <c r="Q247" s="3">
        <f>IF(ISNUMBER(P247),SUMIF(A:A,A247,P:P),"")</f>
        <v>0.9715029662264099</v>
      </c>
      <c r="R247" s="3">
        <f t="shared" si="38"/>
        <v>0.07044504911135861</v>
      </c>
      <c r="S247" s="8">
        <f t="shared" si="39"/>
        <v>14.195461748052912</v>
      </c>
    </row>
    <row r="248" spans="1:19" ht="15">
      <c r="A248" s="1">
        <v>58</v>
      </c>
      <c r="B248" s="5">
        <v>0.6527777777777778</v>
      </c>
      <c r="C248" s="1" t="s">
        <v>561</v>
      </c>
      <c r="D248" s="1">
        <v>6</v>
      </c>
      <c r="E248" s="1">
        <v>8</v>
      </c>
      <c r="F248" s="1" t="s">
        <v>588</v>
      </c>
      <c r="G248" s="2">
        <v>31.0448</v>
      </c>
      <c r="H248" s="6">
        <f>1+_xlfn.COUNTIFS(A:A,A248,O:O,"&lt;"&amp;O248)</f>
        <v>8</v>
      </c>
      <c r="I248" s="2">
        <f>_xlfn.AVERAGEIF(A:A,A248,G:G)</f>
        <v>53.230458333333296</v>
      </c>
      <c r="J248" s="2">
        <f t="shared" si="32"/>
        <v>-22.185658333333297</v>
      </c>
      <c r="K248" s="2">
        <f t="shared" si="33"/>
        <v>67.8143416666667</v>
      </c>
      <c r="L248" s="2">
        <f t="shared" si="34"/>
        <v>58.49027493552719</v>
      </c>
      <c r="M248" s="2">
        <f>SUMIF(A:A,A248,L:L)</f>
        <v>2052.50396936869</v>
      </c>
      <c r="N248" s="3">
        <f t="shared" si="35"/>
        <v>0.028497033773590048</v>
      </c>
      <c r="O248" s="7">
        <f t="shared" si="36"/>
        <v>35.091371542211576</v>
      </c>
      <c r="P248" s="3">
        <f t="shared" si="37"/>
      </c>
      <c r="Q248" s="3">
        <f>IF(ISNUMBER(P248),SUMIF(A:A,A248,P:P),"")</f>
      </c>
      <c r="R248" s="3">
        <f t="shared" si="38"/>
      </c>
      <c r="S248" s="8">
        <f t="shared" si="39"/>
      </c>
    </row>
    <row r="249" spans="1:19" ht="15">
      <c r="A249" s="1">
        <v>51</v>
      </c>
      <c r="B249" s="5">
        <v>0.6555555555555556</v>
      </c>
      <c r="C249" s="1" t="s">
        <v>504</v>
      </c>
      <c r="D249" s="1">
        <v>2</v>
      </c>
      <c r="E249" s="1">
        <v>5</v>
      </c>
      <c r="F249" s="1" t="s">
        <v>521</v>
      </c>
      <c r="G249" s="2">
        <v>63.32846666666661</v>
      </c>
      <c r="H249" s="6">
        <f>1+_xlfn.COUNTIFS(A:A,A249,O:O,"&lt;"&amp;O249)</f>
        <v>1</v>
      </c>
      <c r="I249" s="2">
        <f>_xlfn.AVERAGEIF(A:A,A249,G:G)</f>
        <v>48.59610416666665</v>
      </c>
      <c r="J249" s="2">
        <f t="shared" si="32"/>
        <v>14.732362499999958</v>
      </c>
      <c r="K249" s="2">
        <f t="shared" si="33"/>
        <v>104.73236249999997</v>
      </c>
      <c r="L249" s="2">
        <f t="shared" si="34"/>
        <v>535.896877587314</v>
      </c>
      <c r="M249" s="2">
        <f>SUMIF(A:A,A249,L:L)</f>
        <v>2049.742254787686</v>
      </c>
      <c r="N249" s="3">
        <f t="shared" si="35"/>
        <v>0.26144598245735173</v>
      </c>
      <c r="O249" s="7">
        <f t="shared" si="36"/>
        <v>3.8248818765579027</v>
      </c>
      <c r="P249" s="3">
        <f t="shared" si="37"/>
        <v>0.26144598245735173</v>
      </c>
      <c r="Q249" s="3">
        <f>IF(ISNUMBER(P249),SUMIF(A:A,A249,P:P),"")</f>
        <v>1.0000000000000002</v>
      </c>
      <c r="R249" s="3">
        <f t="shared" si="38"/>
        <v>0.2614459824573517</v>
      </c>
      <c r="S249" s="8">
        <f t="shared" si="39"/>
        <v>3.8248818765579036</v>
      </c>
    </row>
    <row r="250" spans="1:19" ht="15">
      <c r="A250" s="1">
        <v>51</v>
      </c>
      <c r="B250" s="5">
        <v>0.6555555555555556</v>
      </c>
      <c r="C250" s="1" t="s">
        <v>504</v>
      </c>
      <c r="D250" s="1">
        <v>2</v>
      </c>
      <c r="E250" s="1">
        <v>1</v>
      </c>
      <c r="F250" s="1" t="s">
        <v>517</v>
      </c>
      <c r="G250" s="2">
        <v>56.616699999999994</v>
      </c>
      <c r="H250" s="6">
        <f>1+_xlfn.COUNTIFS(A:A,A250,O:O,"&lt;"&amp;O250)</f>
        <v>2</v>
      </c>
      <c r="I250" s="2">
        <f>_xlfn.AVERAGEIF(A:A,A250,G:G)</f>
        <v>48.59610416666665</v>
      </c>
      <c r="J250" s="2">
        <f t="shared" si="32"/>
        <v>8.020595833333346</v>
      </c>
      <c r="K250" s="2">
        <f t="shared" si="33"/>
        <v>98.02059583333335</v>
      </c>
      <c r="L250" s="2">
        <f t="shared" si="34"/>
        <v>358.25167779318707</v>
      </c>
      <c r="M250" s="2">
        <f>SUMIF(A:A,A250,L:L)</f>
        <v>2049.742254787686</v>
      </c>
      <c r="N250" s="3">
        <f t="shared" si="35"/>
        <v>0.174778890836836</v>
      </c>
      <c r="O250" s="7">
        <f t="shared" si="36"/>
        <v>5.721514739062769</v>
      </c>
      <c r="P250" s="3">
        <f t="shared" si="37"/>
        <v>0.174778890836836</v>
      </c>
      <c r="Q250" s="3">
        <f>IF(ISNUMBER(P250),SUMIF(A:A,A250,P:P),"")</f>
        <v>1.0000000000000002</v>
      </c>
      <c r="R250" s="3">
        <f t="shared" si="38"/>
        <v>0.17477889083683598</v>
      </c>
      <c r="S250" s="8">
        <f t="shared" si="39"/>
        <v>5.72151473906277</v>
      </c>
    </row>
    <row r="251" spans="1:19" ht="15">
      <c r="A251" s="1">
        <v>51</v>
      </c>
      <c r="B251" s="5">
        <v>0.6555555555555556</v>
      </c>
      <c r="C251" s="1" t="s">
        <v>504</v>
      </c>
      <c r="D251" s="1">
        <v>2</v>
      </c>
      <c r="E251" s="1">
        <v>2</v>
      </c>
      <c r="F251" s="1" t="s">
        <v>518</v>
      </c>
      <c r="G251" s="2">
        <v>55.420199999999994</v>
      </c>
      <c r="H251" s="6">
        <f>1+_xlfn.COUNTIFS(A:A,A251,O:O,"&lt;"&amp;O251)</f>
        <v>3</v>
      </c>
      <c r="I251" s="2">
        <f>_xlfn.AVERAGEIF(A:A,A251,G:G)</f>
        <v>48.59610416666665</v>
      </c>
      <c r="J251" s="2">
        <f t="shared" si="32"/>
        <v>6.824095833333345</v>
      </c>
      <c r="K251" s="2">
        <f t="shared" si="33"/>
        <v>96.82409583333335</v>
      </c>
      <c r="L251" s="2">
        <f t="shared" si="34"/>
        <v>333.43426850743737</v>
      </c>
      <c r="M251" s="2">
        <f>SUMIF(A:A,A251,L:L)</f>
        <v>2049.742254787686</v>
      </c>
      <c r="N251" s="3">
        <f t="shared" si="35"/>
        <v>0.1626713152488408</v>
      </c>
      <c r="O251" s="7">
        <f t="shared" si="36"/>
        <v>6.147365308200064</v>
      </c>
      <c r="P251" s="3">
        <f t="shared" si="37"/>
        <v>0.1626713152488408</v>
      </c>
      <c r="Q251" s="3">
        <f>IF(ISNUMBER(P251),SUMIF(A:A,A251,P:P),"")</f>
        <v>1.0000000000000002</v>
      </c>
      <c r="R251" s="3">
        <f t="shared" si="38"/>
        <v>0.16267131524884076</v>
      </c>
      <c r="S251" s="8">
        <f t="shared" si="39"/>
        <v>6.147365308200065</v>
      </c>
    </row>
    <row r="252" spans="1:19" ht="15">
      <c r="A252" s="1">
        <v>51</v>
      </c>
      <c r="B252" s="5">
        <v>0.6555555555555556</v>
      </c>
      <c r="C252" s="1" t="s">
        <v>504</v>
      </c>
      <c r="D252" s="1">
        <v>2</v>
      </c>
      <c r="E252" s="1">
        <v>7</v>
      </c>
      <c r="F252" s="1" t="s">
        <v>523</v>
      </c>
      <c r="G252" s="2">
        <v>51.3493666666666</v>
      </c>
      <c r="H252" s="6">
        <f>1+_xlfn.COUNTIFS(A:A,A252,O:O,"&lt;"&amp;O252)</f>
        <v>4</v>
      </c>
      <c r="I252" s="2">
        <f>_xlfn.AVERAGEIF(A:A,A252,G:G)</f>
        <v>48.59610416666665</v>
      </c>
      <c r="J252" s="2">
        <f t="shared" si="32"/>
        <v>2.7532624999999484</v>
      </c>
      <c r="K252" s="2">
        <f t="shared" si="33"/>
        <v>92.75326249999995</v>
      </c>
      <c r="L252" s="2">
        <f t="shared" si="34"/>
        <v>261.176323971626</v>
      </c>
      <c r="M252" s="2">
        <f>SUMIF(A:A,A252,L:L)</f>
        <v>2049.742254787686</v>
      </c>
      <c r="N252" s="3">
        <f t="shared" si="35"/>
        <v>0.12741910518826616</v>
      </c>
      <c r="O252" s="7">
        <f t="shared" si="36"/>
        <v>7.848116642496157</v>
      </c>
      <c r="P252" s="3">
        <f t="shared" si="37"/>
        <v>0.12741910518826616</v>
      </c>
      <c r="Q252" s="3">
        <f>IF(ISNUMBER(P252),SUMIF(A:A,A252,P:P),"")</f>
        <v>1.0000000000000002</v>
      </c>
      <c r="R252" s="3">
        <f t="shared" si="38"/>
        <v>0.12741910518826613</v>
      </c>
      <c r="S252" s="8">
        <f t="shared" si="39"/>
        <v>7.848116642496159</v>
      </c>
    </row>
    <row r="253" spans="1:19" ht="15">
      <c r="A253" s="1">
        <v>51</v>
      </c>
      <c r="B253" s="5">
        <v>0.6555555555555556</v>
      </c>
      <c r="C253" s="1" t="s">
        <v>504</v>
      </c>
      <c r="D253" s="1">
        <v>2</v>
      </c>
      <c r="E253" s="1">
        <v>6</v>
      </c>
      <c r="F253" s="1" t="s">
        <v>522</v>
      </c>
      <c r="G253" s="2">
        <v>45.906433333333304</v>
      </c>
      <c r="H253" s="6">
        <f>1+_xlfn.COUNTIFS(A:A,A253,O:O,"&lt;"&amp;O253)</f>
        <v>5</v>
      </c>
      <c r="I253" s="2">
        <f>_xlfn.AVERAGEIF(A:A,A253,G:G)</f>
        <v>48.59610416666665</v>
      </c>
      <c r="J253" s="2">
        <f t="shared" si="32"/>
        <v>-2.689670833333345</v>
      </c>
      <c r="K253" s="2">
        <f t="shared" si="33"/>
        <v>87.31032916666666</v>
      </c>
      <c r="L253" s="2">
        <f t="shared" si="34"/>
        <v>188.40987013093292</v>
      </c>
      <c r="M253" s="2">
        <f>SUMIF(A:A,A253,L:L)</f>
        <v>2049.742254787686</v>
      </c>
      <c r="N253" s="3">
        <f t="shared" si="35"/>
        <v>0.09191881061672731</v>
      </c>
      <c r="O253" s="7">
        <f t="shared" si="36"/>
        <v>10.879166008464656</v>
      </c>
      <c r="P253" s="3">
        <f t="shared" si="37"/>
        <v>0.09191881061672731</v>
      </c>
      <c r="Q253" s="3">
        <f>IF(ISNUMBER(P253),SUMIF(A:A,A253,P:P),"")</f>
        <v>1.0000000000000002</v>
      </c>
      <c r="R253" s="3">
        <f t="shared" si="38"/>
        <v>0.0919188106167273</v>
      </c>
      <c r="S253" s="8">
        <f t="shared" si="39"/>
        <v>10.879166008464658</v>
      </c>
    </row>
    <row r="254" spans="1:19" ht="15">
      <c r="A254" s="1">
        <v>51</v>
      </c>
      <c r="B254" s="5">
        <v>0.6555555555555556</v>
      </c>
      <c r="C254" s="1" t="s">
        <v>504</v>
      </c>
      <c r="D254" s="1">
        <v>2</v>
      </c>
      <c r="E254" s="1">
        <v>8</v>
      </c>
      <c r="F254" s="1" t="s">
        <v>524</v>
      </c>
      <c r="G254" s="2">
        <v>42.0528666666667</v>
      </c>
      <c r="H254" s="6">
        <f>1+_xlfn.COUNTIFS(A:A,A254,O:O,"&lt;"&amp;O254)</f>
        <v>6</v>
      </c>
      <c r="I254" s="2">
        <f>_xlfn.AVERAGEIF(A:A,A254,G:G)</f>
        <v>48.59610416666665</v>
      </c>
      <c r="J254" s="2">
        <f t="shared" si="32"/>
        <v>-6.543237499999947</v>
      </c>
      <c r="K254" s="2">
        <f t="shared" si="33"/>
        <v>83.45676250000005</v>
      </c>
      <c r="L254" s="2">
        <f t="shared" si="34"/>
        <v>149.51634979077176</v>
      </c>
      <c r="M254" s="2">
        <f>SUMIF(A:A,A254,L:L)</f>
        <v>2049.742254787686</v>
      </c>
      <c r="N254" s="3">
        <f t="shared" si="35"/>
        <v>0.07294397597626673</v>
      </c>
      <c r="O254" s="7">
        <f t="shared" si="36"/>
        <v>13.709151257745575</v>
      </c>
      <c r="P254" s="3">
        <f t="shared" si="37"/>
        <v>0.07294397597626673</v>
      </c>
      <c r="Q254" s="3">
        <f>IF(ISNUMBER(P254),SUMIF(A:A,A254,P:P),"")</f>
        <v>1.0000000000000002</v>
      </c>
      <c r="R254" s="3">
        <f t="shared" si="38"/>
        <v>0.07294397597626671</v>
      </c>
      <c r="S254" s="8">
        <f t="shared" si="39"/>
        <v>13.709151257745578</v>
      </c>
    </row>
    <row r="255" spans="1:19" ht="15">
      <c r="A255" s="1">
        <v>51</v>
      </c>
      <c r="B255" s="5">
        <v>0.6555555555555556</v>
      </c>
      <c r="C255" s="1" t="s">
        <v>504</v>
      </c>
      <c r="D255" s="1">
        <v>2</v>
      </c>
      <c r="E255" s="1">
        <v>3</v>
      </c>
      <c r="F255" s="1" t="s">
        <v>519</v>
      </c>
      <c r="G255" s="2">
        <v>39.0500666666667</v>
      </c>
      <c r="H255" s="6">
        <f>1+_xlfn.COUNTIFS(A:A,A255,O:O,"&lt;"&amp;O255)</f>
        <v>7</v>
      </c>
      <c r="I255" s="2">
        <f>_xlfn.AVERAGEIF(A:A,A255,G:G)</f>
        <v>48.59610416666665</v>
      </c>
      <c r="J255" s="2">
        <f t="shared" si="32"/>
        <v>-9.546037499999947</v>
      </c>
      <c r="K255" s="2">
        <f t="shared" si="33"/>
        <v>80.45396250000005</v>
      </c>
      <c r="L255" s="2">
        <f t="shared" si="34"/>
        <v>124.8655739205593</v>
      </c>
      <c r="M255" s="2">
        <f>SUMIF(A:A,A255,L:L)</f>
        <v>2049.742254787686</v>
      </c>
      <c r="N255" s="3">
        <f t="shared" si="35"/>
        <v>0.0609176952023624</v>
      </c>
      <c r="O255" s="7">
        <f t="shared" si="36"/>
        <v>16.415591507165555</v>
      </c>
      <c r="P255" s="3">
        <f t="shared" si="37"/>
        <v>0.0609176952023624</v>
      </c>
      <c r="Q255" s="3">
        <f>IF(ISNUMBER(P255),SUMIF(A:A,A255,P:P),"")</f>
        <v>1.0000000000000002</v>
      </c>
      <c r="R255" s="3">
        <f t="shared" si="38"/>
        <v>0.060917695202362385</v>
      </c>
      <c r="S255" s="8">
        <f t="shared" si="39"/>
        <v>16.41559150716556</v>
      </c>
    </row>
    <row r="256" spans="1:19" ht="15">
      <c r="A256" s="1">
        <v>51</v>
      </c>
      <c r="B256" s="5">
        <v>0.6555555555555556</v>
      </c>
      <c r="C256" s="1" t="s">
        <v>504</v>
      </c>
      <c r="D256" s="1">
        <v>2</v>
      </c>
      <c r="E256" s="1">
        <v>4</v>
      </c>
      <c r="F256" s="1" t="s">
        <v>520</v>
      </c>
      <c r="G256" s="2">
        <v>35.0447333333333</v>
      </c>
      <c r="H256" s="6">
        <f>1+_xlfn.COUNTIFS(A:A,A256,O:O,"&lt;"&amp;O256)</f>
        <v>8</v>
      </c>
      <c r="I256" s="2">
        <f>_xlfn.AVERAGEIF(A:A,A256,G:G)</f>
        <v>48.59610416666665</v>
      </c>
      <c r="J256" s="2">
        <f t="shared" si="32"/>
        <v>-13.551370833333351</v>
      </c>
      <c r="K256" s="2">
        <f t="shared" si="33"/>
        <v>76.44862916666665</v>
      </c>
      <c r="L256" s="2">
        <f t="shared" si="34"/>
        <v>98.19131308585777</v>
      </c>
      <c r="M256" s="2">
        <f>SUMIF(A:A,A256,L:L)</f>
        <v>2049.742254787686</v>
      </c>
      <c r="N256" s="3">
        <f t="shared" si="35"/>
        <v>0.04790422447334897</v>
      </c>
      <c r="O256" s="7">
        <f t="shared" si="36"/>
        <v>20.87498568224061</v>
      </c>
      <c r="P256" s="3">
        <f t="shared" si="37"/>
        <v>0.04790422447334897</v>
      </c>
      <c r="Q256" s="3">
        <f>IF(ISNUMBER(P256),SUMIF(A:A,A256,P:P),"")</f>
        <v>1.0000000000000002</v>
      </c>
      <c r="R256" s="3">
        <f t="shared" si="38"/>
        <v>0.04790422447334896</v>
      </c>
      <c r="S256" s="8">
        <f t="shared" si="39"/>
        <v>20.874985682240617</v>
      </c>
    </row>
    <row r="257" spans="1:19" ht="15">
      <c r="A257" s="1">
        <v>4</v>
      </c>
      <c r="B257" s="5">
        <v>0.6583333333333333</v>
      </c>
      <c r="C257" s="1" t="s">
        <v>21</v>
      </c>
      <c r="D257" s="1">
        <v>5</v>
      </c>
      <c r="E257" s="1">
        <v>8</v>
      </c>
      <c r="F257" s="1" t="s">
        <v>49</v>
      </c>
      <c r="G257" s="2">
        <v>73.2681333333334</v>
      </c>
      <c r="H257" s="6">
        <f>1+_xlfn.COUNTIFS(A:A,A257,O:O,"&lt;"&amp;O257)</f>
        <v>1</v>
      </c>
      <c r="I257" s="2">
        <f>_xlfn.AVERAGEIF(A:A,A257,G:G)</f>
        <v>53.04458000000001</v>
      </c>
      <c r="J257" s="2">
        <f t="shared" si="32"/>
        <v>20.223553333333385</v>
      </c>
      <c r="K257" s="2">
        <f t="shared" si="33"/>
        <v>110.22355333333338</v>
      </c>
      <c r="L257" s="2">
        <f t="shared" si="34"/>
        <v>745.0215916201088</v>
      </c>
      <c r="M257" s="2">
        <f>SUMIF(A:A,A257,L:L)</f>
        <v>2598.978972153482</v>
      </c>
      <c r="N257" s="3">
        <f t="shared" si="35"/>
        <v>0.28665933799487153</v>
      </c>
      <c r="O257" s="7">
        <f t="shared" si="36"/>
        <v>3.4884612760038203</v>
      </c>
      <c r="P257" s="3">
        <f t="shared" si="37"/>
        <v>0.28665933799487153</v>
      </c>
      <c r="Q257" s="3">
        <f>IF(ISNUMBER(P257),SUMIF(A:A,A257,P:P),"")</f>
        <v>0.9642409803536428</v>
      </c>
      <c r="R257" s="3">
        <f t="shared" si="38"/>
        <v>0.29729014202418264</v>
      </c>
      <c r="S257" s="8">
        <f t="shared" si="39"/>
        <v>3.363717320699643</v>
      </c>
    </row>
    <row r="258" spans="1:19" ht="15">
      <c r="A258" s="1">
        <v>4</v>
      </c>
      <c r="B258" s="5">
        <v>0.6583333333333333</v>
      </c>
      <c r="C258" s="1" t="s">
        <v>21</v>
      </c>
      <c r="D258" s="1">
        <v>5</v>
      </c>
      <c r="E258" s="1">
        <v>3</v>
      </c>
      <c r="F258" s="1" t="s">
        <v>44</v>
      </c>
      <c r="G258" s="2">
        <v>60.5569</v>
      </c>
      <c r="H258" s="6">
        <f>1+_xlfn.COUNTIFS(A:A,A258,O:O,"&lt;"&amp;O258)</f>
        <v>2</v>
      </c>
      <c r="I258" s="2">
        <f>_xlfn.AVERAGEIF(A:A,A258,G:G)</f>
        <v>53.04458000000001</v>
      </c>
      <c r="J258" s="2">
        <f t="shared" si="32"/>
        <v>7.512319999999988</v>
      </c>
      <c r="K258" s="2">
        <f t="shared" si="33"/>
        <v>97.51231999999999</v>
      </c>
      <c r="L258" s="2">
        <f t="shared" si="34"/>
        <v>347.4911510234854</v>
      </c>
      <c r="M258" s="2">
        <f>SUMIF(A:A,A258,L:L)</f>
        <v>2598.978972153482</v>
      </c>
      <c r="N258" s="3">
        <f t="shared" si="35"/>
        <v>0.13370294825262033</v>
      </c>
      <c r="O258" s="7">
        <f t="shared" si="36"/>
        <v>7.479266635995081</v>
      </c>
      <c r="P258" s="3">
        <f t="shared" si="37"/>
        <v>0.13370294825262033</v>
      </c>
      <c r="Q258" s="3">
        <f>IF(ISNUMBER(P258),SUMIF(A:A,A258,P:P),"")</f>
        <v>0.9642409803536428</v>
      </c>
      <c r="R258" s="3">
        <f t="shared" si="38"/>
        <v>0.1386613419018799</v>
      </c>
      <c r="S258" s="8">
        <f t="shared" si="39"/>
        <v>7.211815393418189</v>
      </c>
    </row>
    <row r="259" spans="1:19" ht="15">
      <c r="A259" s="1">
        <v>4</v>
      </c>
      <c r="B259" s="5">
        <v>0.6583333333333333</v>
      </c>
      <c r="C259" s="1" t="s">
        <v>21</v>
      </c>
      <c r="D259" s="1">
        <v>5</v>
      </c>
      <c r="E259" s="1">
        <v>7</v>
      </c>
      <c r="F259" s="1" t="s">
        <v>48</v>
      </c>
      <c r="G259" s="2">
        <v>56.7257</v>
      </c>
      <c r="H259" s="6">
        <f>1+_xlfn.COUNTIFS(A:A,A259,O:O,"&lt;"&amp;O259)</f>
        <v>3</v>
      </c>
      <c r="I259" s="2">
        <f>_xlfn.AVERAGEIF(A:A,A259,G:G)</f>
        <v>53.04458000000001</v>
      </c>
      <c r="J259" s="2">
        <f t="shared" si="32"/>
        <v>3.681119999999993</v>
      </c>
      <c r="K259" s="2">
        <f t="shared" si="33"/>
        <v>93.68111999999999</v>
      </c>
      <c r="L259" s="2">
        <f t="shared" si="34"/>
        <v>276.12873827726946</v>
      </c>
      <c r="M259" s="2">
        <f>SUMIF(A:A,A259,L:L)</f>
        <v>2598.978972153482</v>
      </c>
      <c r="N259" s="3">
        <f t="shared" si="35"/>
        <v>0.10624508364085476</v>
      </c>
      <c r="O259" s="7">
        <f t="shared" si="36"/>
        <v>9.412200223591963</v>
      </c>
      <c r="P259" s="3">
        <f t="shared" si="37"/>
        <v>0.10624508364085476</v>
      </c>
      <c r="Q259" s="3">
        <f>IF(ISNUMBER(P259),SUMIF(A:A,A259,P:P),"")</f>
        <v>0.9642409803536428</v>
      </c>
      <c r="R259" s="3">
        <f t="shared" si="38"/>
        <v>0.1101851983120325</v>
      </c>
      <c r="S259" s="8">
        <f t="shared" si="39"/>
        <v>9.07562917088109</v>
      </c>
    </row>
    <row r="260" spans="1:19" ht="15">
      <c r="A260" s="1">
        <v>4</v>
      </c>
      <c r="B260" s="5">
        <v>0.6583333333333333</v>
      </c>
      <c r="C260" s="1" t="s">
        <v>21</v>
      </c>
      <c r="D260" s="1">
        <v>5</v>
      </c>
      <c r="E260" s="1">
        <v>1</v>
      </c>
      <c r="F260" s="1" t="s">
        <v>42</v>
      </c>
      <c r="G260" s="2">
        <v>55.1994333333333</v>
      </c>
      <c r="H260" s="6">
        <f>1+_xlfn.COUNTIFS(A:A,A260,O:O,"&lt;"&amp;O260)</f>
        <v>4</v>
      </c>
      <c r="I260" s="2">
        <f>_xlfn.AVERAGEIF(A:A,A260,G:G)</f>
        <v>53.04458000000001</v>
      </c>
      <c r="J260" s="2">
        <f t="shared" si="32"/>
        <v>2.1548533333332927</v>
      </c>
      <c r="K260" s="2">
        <f t="shared" si="33"/>
        <v>92.15485333333329</v>
      </c>
      <c r="L260" s="2">
        <f t="shared" si="34"/>
        <v>251.9652547426443</v>
      </c>
      <c r="M260" s="2">
        <f>SUMIF(A:A,A260,L:L)</f>
        <v>2598.978972153482</v>
      </c>
      <c r="N260" s="3">
        <f t="shared" si="35"/>
        <v>0.09694778505032266</v>
      </c>
      <c r="O260" s="7">
        <f t="shared" si="36"/>
        <v>10.314830807954305</v>
      </c>
      <c r="P260" s="3">
        <f t="shared" si="37"/>
        <v>0.09694778505032266</v>
      </c>
      <c r="Q260" s="3">
        <f>IF(ISNUMBER(P260),SUMIF(A:A,A260,P:P),"")</f>
        <v>0.9642409803536428</v>
      </c>
      <c r="R260" s="3">
        <f t="shared" si="38"/>
        <v>0.10054310802551279</v>
      </c>
      <c r="S260" s="8">
        <f t="shared" si="39"/>
        <v>9.945982570443816</v>
      </c>
    </row>
    <row r="261" spans="1:19" ht="15">
      <c r="A261" s="1">
        <v>4</v>
      </c>
      <c r="B261" s="5">
        <v>0.6583333333333333</v>
      </c>
      <c r="C261" s="1" t="s">
        <v>21</v>
      </c>
      <c r="D261" s="1">
        <v>5</v>
      </c>
      <c r="E261" s="1">
        <v>6</v>
      </c>
      <c r="F261" s="1" t="s">
        <v>47</v>
      </c>
      <c r="G261" s="2">
        <v>51.5189</v>
      </c>
      <c r="H261" s="6">
        <f>1+_xlfn.COUNTIFS(A:A,A261,O:O,"&lt;"&amp;O261)</f>
        <v>5</v>
      </c>
      <c r="I261" s="2">
        <f>_xlfn.AVERAGEIF(A:A,A261,G:G)</f>
        <v>53.04458000000001</v>
      </c>
      <c r="J261" s="2">
        <f t="shared" si="32"/>
        <v>-1.5256800000000084</v>
      </c>
      <c r="K261" s="2">
        <f t="shared" si="33"/>
        <v>88.47431999999999</v>
      </c>
      <c r="L261" s="2">
        <f t="shared" si="34"/>
        <v>202.0386872291908</v>
      </c>
      <c r="M261" s="2">
        <f>SUMIF(A:A,A261,L:L)</f>
        <v>2598.978972153482</v>
      </c>
      <c r="N261" s="3">
        <f t="shared" si="35"/>
        <v>0.0777377152312179</v>
      </c>
      <c r="O261" s="7">
        <f t="shared" si="36"/>
        <v>12.86376885435424</v>
      </c>
      <c r="P261" s="3">
        <f t="shared" si="37"/>
        <v>0.0777377152312179</v>
      </c>
      <c r="Q261" s="3">
        <f>IF(ISNUMBER(P261),SUMIF(A:A,A261,P:P),"")</f>
        <v>0.9642409803536428</v>
      </c>
      <c r="R261" s="3">
        <f t="shared" si="38"/>
        <v>0.08062062992044479</v>
      </c>
      <c r="S261" s="8">
        <f t="shared" si="39"/>
        <v>12.403773091165187</v>
      </c>
    </row>
    <row r="262" spans="1:19" ht="15">
      <c r="A262" s="1">
        <v>4</v>
      </c>
      <c r="B262" s="5">
        <v>0.6583333333333333</v>
      </c>
      <c r="C262" s="1" t="s">
        <v>21</v>
      </c>
      <c r="D262" s="1">
        <v>5</v>
      </c>
      <c r="E262" s="1">
        <v>5</v>
      </c>
      <c r="F262" s="1" t="s">
        <v>46</v>
      </c>
      <c r="G262" s="2">
        <v>50.2241333333333</v>
      </c>
      <c r="H262" s="6">
        <f>1+_xlfn.COUNTIFS(A:A,A262,O:O,"&lt;"&amp;O262)</f>
        <v>6</v>
      </c>
      <c r="I262" s="2">
        <f>_xlfn.AVERAGEIF(A:A,A262,G:G)</f>
        <v>53.04458000000001</v>
      </c>
      <c r="J262" s="2">
        <f t="shared" si="32"/>
        <v>-2.8204466666667116</v>
      </c>
      <c r="K262" s="2">
        <f t="shared" si="33"/>
        <v>87.17955333333329</v>
      </c>
      <c r="L262" s="2">
        <f t="shared" si="34"/>
        <v>186.93728756618336</v>
      </c>
      <c r="M262" s="2">
        <f>SUMIF(A:A,A262,L:L)</f>
        <v>2598.978972153482</v>
      </c>
      <c r="N262" s="3">
        <f t="shared" si="35"/>
        <v>0.07192720278582686</v>
      </c>
      <c r="O262" s="7">
        <f t="shared" si="36"/>
        <v>13.90294577390473</v>
      </c>
      <c r="P262" s="3">
        <f t="shared" si="37"/>
        <v>0.07192720278582686</v>
      </c>
      <c r="Q262" s="3">
        <f>IF(ISNUMBER(P262),SUMIF(A:A,A262,P:P),"")</f>
        <v>0.9642409803536428</v>
      </c>
      <c r="R262" s="3">
        <f t="shared" si="38"/>
        <v>0.07459463375996217</v>
      </c>
      <c r="S262" s="8">
        <f t="shared" si="39"/>
        <v>13.40579006283343</v>
      </c>
    </row>
    <row r="263" spans="1:19" ht="15">
      <c r="A263" s="1">
        <v>4</v>
      </c>
      <c r="B263" s="5">
        <v>0.6583333333333333</v>
      </c>
      <c r="C263" s="1" t="s">
        <v>21</v>
      </c>
      <c r="D263" s="1">
        <v>5</v>
      </c>
      <c r="E263" s="1">
        <v>2</v>
      </c>
      <c r="F263" s="1" t="s">
        <v>43</v>
      </c>
      <c r="G263" s="2">
        <v>49.278466666666695</v>
      </c>
      <c r="H263" s="6">
        <f>1+_xlfn.COUNTIFS(A:A,A263,O:O,"&lt;"&amp;O263)</f>
        <v>7</v>
      </c>
      <c r="I263" s="2">
        <f>_xlfn.AVERAGEIF(A:A,A263,G:G)</f>
        <v>53.04458000000001</v>
      </c>
      <c r="J263" s="2">
        <f t="shared" si="32"/>
        <v>-3.7661133333333154</v>
      </c>
      <c r="K263" s="2">
        <f t="shared" si="33"/>
        <v>86.23388666666668</v>
      </c>
      <c r="L263" s="2">
        <f t="shared" si="34"/>
        <v>176.6257699092244</v>
      </c>
      <c r="M263" s="2">
        <f>SUMIF(A:A,A263,L:L)</f>
        <v>2598.978972153482</v>
      </c>
      <c r="N263" s="3">
        <f t="shared" si="35"/>
        <v>0.06795967639664066</v>
      </c>
      <c r="O263" s="7">
        <f t="shared" si="36"/>
        <v>14.714608029673187</v>
      </c>
      <c r="P263" s="3">
        <f t="shared" si="37"/>
        <v>0.06795967639664066</v>
      </c>
      <c r="Q263" s="3">
        <f>IF(ISNUMBER(P263),SUMIF(A:A,A263,P:P),"")</f>
        <v>0.9642409803536428</v>
      </c>
      <c r="R263" s="3">
        <f t="shared" si="38"/>
        <v>0.07047997106668909</v>
      </c>
      <c r="S263" s="8">
        <f t="shared" si="39"/>
        <v>14.188428072051657</v>
      </c>
    </row>
    <row r="264" spans="1:19" ht="15">
      <c r="A264" s="1">
        <v>4</v>
      </c>
      <c r="B264" s="5">
        <v>0.6583333333333333</v>
      </c>
      <c r="C264" s="1" t="s">
        <v>21</v>
      </c>
      <c r="D264" s="1">
        <v>5</v>
      </c>
      <c r="E264" s="1">
        <v>4</v>
      </c>
      <c r="F264" s="1" t="s">
        <v>45</v>
      </c>
      <c r="G264" s="2">
        <v>49.113800000000005</v>
      </c>
      <c r="H264" s="6">
        <f>1+_xlfn.COUNTIFS(A:A,A264,O:O,"&lt;"&amp;O264)</f>
        <v>8</v>
      </c>
      <c r="I264" s="2">
        <f>_xlfn.AVERAGEIF(A:A,A264,G:G)</f>
        <v>53.04458000000001</v>
      </c>
      <c r="J264" s="2">
        <f t="shared" si="32"/>
        <v>-3.9307800000000057</v>
      </c>
      <c r="K264" s="2">
        <f t="shared" si="33"/>
        <v>86.06922</v>
      </c>
      <c r="L264" s="2">
        <f t="shared" si="34"/>
        <v>174.88929959124482</v>
      </c>
      <c r="M264" s="2">
        <f>SUMIF(A:A,A264,L:L)</f>
        <v>2598.978972153482</v>
      </c>
      <c r="N264" s="3">
        <f t="shared" si="35"/>
        <v>0.06729154081855987</v>
      </c>
      <c r="O264" s="7">
        <f t="shared" si="36"/>
        <v>14.860708906879232</v>
      </c>
      <c r="P264" s="3">
        <f t="shared" si="37"/>
        <v>0.06729154081855987</v>
      </c>
      <c r="Q264" s="3">
        <f>IF(ISNUMBER(P264),SUMIF(A:A,A264,P:P),"")</f>
        <v>0.9642409803536428</v>
      </c>
      <c r="R264" s="3">
        <f t="shared" si="38"/>
        <v>0.0697870575816848</v>
      </c>
      <c r="S264" s="8">
        <f t="shared" si="39"/>
        <v>14.32930452511934</v>
      </c>
    </row>
    <row r="265" spans="1:19" ht="15">
      <c r="A265" s="1">
        <v>4</v>
      </c>
      <c r="B265" s="5">
        <v>0.6583333333333333</v>
      </c>
      <c r="C265" s="1" t="s">
        <v>21</v>
      </c>
      <c r="D265" s="1">
        <v>5</v>
      </c>
      <c r="E265" s="1">
        <v>10</v>
      </c>
      <c r="F265" s="1" t="s">
        <v>50</v>
      </c>
      <c r="G265" s="2">
        <v>45.9837333333333</v>
      </c>
      <c r="H265" s="6">
        <f>1+_xlfn.COUNTIFS(A:A,A265,O:O,"&lt;"&amp;O265)</f>
        <v>9</v>
      </c>
      <c r="I265" s="2">
        <f>_xlfn.AVERAGEIF(A:A,A265,G:G)</f>
        <v>53.04458000000001</v>
      </c>
      <c r="J265" s="2">
        <f t="shared" si="32"/>
        <v>-7.060846666666713</v>
      </c>
      <c r="K265" s="2">
        <f t="shared" si="33"/>
        <v>82.93915333333328</v>
      </c>
      <c r="L265" s="2">
        <f t="shared" si="34"/>
        <v>144.9442520684255</v>
      </c>
      <c r="M265" s="2">
        <f>SUMIF(A:A,A265,L:L)</f>
        <v>2598.978972153482</v>
      </c>
      <c r="N265" s="3">
        <f t="shared" si="35"/>
        <v>0.055769690182728364</v>
      </c>
      <c r="O265" s="7">
        <f t="shared" si="36"/>
        <v>17.930886772429943</v>
      </c>
      <c r="P265" s="3">
        <f t="shared" si="37"/>
        <v>0.055769690182728364</v>
      </c>
      <c r="Q265" s="3">
        <f>IF(ISNUMBER(P265),SUMIF(A:A,A265,P:P),"")</f>
        <v>0.9642409803536428</v>
      </c>
      <c r="R265" s="3">
        <f t="shared" si="38"/>
        <v>0.05783791740761153</v>
      </c>
      <c r="S265" s="8">
        <f t="shared" si="39"/>
        <v>17.289695840058013</v>
      </c>
    </row>
    <row r="266" spans="1:19" ht="15">
      <c r="A266" s="1">
        <v>4</v>
      </c>
      <c r="B266" s="5">
        <v>0.6583333333333333</v>
      </c>
      <c r="C266" s="1" t="s">
        <v>21</v>
      </c>
      <c r="D266" s="1">
        <v>5</v>
      </c>
      <c r="E266" s="1">
        <v>11</v>
      </c>
      <c r="F266" s="1" t="s">
        <v>51</v>
      </c>
      <c r="G266" s="2">
        <v>38.5766</v>
      </c>
      <c r="H266" s="6">
        <f>1+_xlfn.COUNTIFS(A:A,A266,O:O,"&lt;"&amp;O266)</f>
        <v>10</v>
      </c>
      <c r="I266" s="2">
        <f>_xlfn.AVERAGEIF(A:A,A266,G:G)</f>
        <v>53.04458000000001</v>
      </c>
      <c r="J266" s="2">
        <f aca="true" t="shared" si="40" ref="J266:J323">G266-I266</f>
        <v>-14.467980000000011</v>
      </c>
      <c r="K266" s="2">
        <f aca="true" t="shared" si="41" ref="K266:K323">90+J266</f>
        <v>75.53201999999999</v>
      </c>
      <c r="L266" s="2">
        <f aca="true" t="shared" si="42" ref="L266:L323">EXP(0.06*K266)</f>
        <v>92.93694012570535</v>
      </c>
      <c r="M266" s="2">
        <f>SUMIF(A:A,A266,L:L)</f>
        <v>2598.978972153482</v>
      </c>
      <c r="N266" s="3">
        <f aca="true" t="shared" si="43" ref="N266:N323">L266/M266</f>
        <v>0.0357590196463571</v>
      </c>
      <c r="O266" s="7">
        <f aca="true" t="shared" si="44" ref="O266:O323">1/N266</f>
        <v>27.964972470990926</v>
      </c>
      <c r="P266" s="3">
        <f aca="true" t="shared" si="45" ref="P266:P323">IF(O266&gt;21,"",N266)</f>
      </c>
      <c r="Q266" s="3">
        <f>IF(ISNUMBER(P266),SUMIF(A:A,A266,P:P),"")</f>
      </c>
      <c r="R266" s="3">
        <f aca="true" t="shared" si="46" ref="R266:R323">_xlfn.IFERROR(P266*(1/Q266),"")</f>
      </c>
      <c r="S266" s="8">
        <f aca="true" t="shared" si="47" ref="S266:S323">_xlfn.IFERROR(1/R266,"")</f>
      </c>
    </row>
    <row r="267" spans="1:19" ht="15">
      <c r="A267" s="1">
        <v>26</v>
      </c>
      <c r="B267" s="5">
        <v>0.6611111111111111</v>
      </c>
      <c r="C267" s="1" t="s">
        <v>209</v>
      </c>
      <c r="D267" s="1">
        <v>6</v>
      </c>
      <c r="E267" s="1">
        <v>2</v>
      </c>
      <c r="F267" s="1" t="s">
        <v>247</v>
      </c>
      <c r="G267" s="2">
        <v>61.2661666666667</v>
      </c>
      <c r="H267" s="6">
        <f>1+_xlfn.COUNTIFS(A:A,A267,O:O,"&lt;"&amp;O267)</f>
        <v>1</v>
      </c>
      <c r="I267" s="2">
        <f>_xlfn.AVERAGEIF(A:A,A267,G:G)</f>
        <v>47.9449</v>
      </c>
      <c r="J267" s="2">
        <f t="shared" si="40"/>
        <v>13.321266666666702</v>
      </c>
      <c r="K267" s="2">
        <f t="shared" si="41"/>
        <v>103.3212666666667</v>
      </c>
      <c r="L267" s="2">
        <f t="shared" si="42"/>
        <v>492.39241989995537</v>
      </c>
      <c r="M267" s="2">
        <f>SUMIF(A:A,A267,L:L)</f>
        <v>2019.581499768836</v>
      </c>
      <c r="N267" s="3">
        <f t="shared" si="43"/>
        <v>0.2438091356829696</v>
      </c>
      <c r="O267" s="7">
        <f t="shared" si="44"/>
        <v>4.101569029391589</v>
      </c>
      <c r="P267" s="3">
        <f t="shared" si="45"/>
        <v>0.2438091356829696</v>
      </c>
      <c r="Q267" s="3">
        <f>IF(ISNUMBER(P267),SUMIF(A:A,A267,P:P),"")</f>
        <v>0.9602319554760734</v>
      </c>
      <c r="R267" s="3">
        <f t="shared" si="46"/>
        <v>0.25390650070804144</v>
      </c>
      <c r="S267" s="8">
        <f t="shared" si="47"/>
        <v>3.938457649612786</v>
      </c>
    </row>
    <row r="268" spans="1:19" ht="15">
      <c r="A268" s="1">
        <v>26</v>
      </c>
      <c r="B268" s="5">
        <v>0.6611111111111111</v>
      </c>
      <c r="C268" s="1" t="s">
        <v>209</v>
      </c>
      <c r="D268" s="1">
        <v>6</v>
      </c>
      <c r="E268" s="1">
        <v>9</v>
      </c>
      <c r="F268" s="1" t="s">
        <v>253</v>
      </c>
      <c r="G268" s="2">
        <v>54.0424666666667</v>
      </c>
      <c r="H268" s="6">
        <f>1+_xlfn.COUNTIFS(A:A,A268,O:O,"&lt;"&amp;O268)</f>
        <v>2</v>
      </c>
      <c r="I268" s="2">
        <f>_xlfn.AVERAGEIF(A:A,A268,G:G)</f>
        <v>47.9449</v>
      </c>
      <c r="J268" s="2">
        <f t="shared" si="40"/>
        <v>6.097566666666701</v>
      </c>
      <c r="K268" s="2">
        <f t="shared" si="41"/>
        <v>96.0975666666667</v>
      </c>
      <c r="L268" s="2">
        <f t="shared" si="42"/>
        <v>319.2115343166436</v>
      </c>
      <c r="M268" s="2">
        <f>SUMIF(A:A,A268,L:L)</f>
        <v>2019.581499768836</v>
      </c>
      <c r="N268" s="3">
        <f t="shared" si="43"/>
        <v>0.15805825828429354</v>
      </c>
      <c r="O268" s="7">
        <f t="shared" si="44"/>
        <v>6.326781092332025</v>
      </c>
      <c r="P268" s="3">
        <f t="shared" si="45"/>
        <v>0.15805825828429354</v>
      </c>
      <c r="Q268" s="3">
        <f>IF(ISNUMBER(P268),SUMIF(A:A,A268,P:P),"")</f>
        <v>0.9602319554760734</v>
      </c>
      <c r="R268" s="3">
        <f t="shared" si="46"/>
        <v>0.16460424732056522</v>
      </c>
      <c r="S268" s="8">
        <f t="shared" si="47"/>
        <v>6.075177380159027</v>
      </c>
    </row>
    <row r="269" spans="1:19" ht="15">
      <c r="A269" s="1">
        <v>26</v>
      </c>
      <c r="B269" s="5">
        <v>0.6611111111111111</v>
      </c>
      <c r="C269" s="1" t="s">
        <v>209</v>
      </c>
      <c r="D269" s="1">
        <v>6</v>
      </c>
      <c r="E269" s="1">
        <v>7</v>
      </c>
      <c r="F269" s="1" t="s">
        <v>251</v>
      </c>
      <c r="G269" s="2">
        <v>52.464633333333296</v>
      </c>
      <c r="H269" s="6">
        <f>1+_xlfn.COUNTIFS(A:A,A269,O:O,"&lt;"&amp;O269)</f>
        <v>3</v>
      </c>
      <c r="I269" s="2">
        <f>_xlfn.AVERAGEIF(A:A,A269,G:G)</f>
        <v>47.9449</v>
      </c>
      <c r="J269" s="2">
        <f t="shared" si="40"/>
        <v>4.519733333333299</v>
      </c>
      <c r="K269" s="2">
        <f t="shared" si="41"/>
        <v>94.5197333333333</v>
      </c>
      <c r="L269" s="2">
        <f t="shared" si="42"/>
        <v>290.37813865403706</v>
      </c>
      <c r="M269" s="2">
        <f>SUMIF(A:A,A269,L:L)</f>
        <v>2019.581499768836</v>
      </c>
      <c r="N269" s="3">
        <f t="shared" si="43"/>
        <v>0.1437813421678076</v>
      </c>
      <c r="O269" s="7">
        <f t="shared" si="44"/>
        <v>6.955005322129328</v>
      </c>
      <c r="P269" s="3">
        <f t="shared" si="45"/>
        <v>0.1437813421678076</v>
      </c>
      <c r="Q269" s="3">
        <f>IF(ISNUMBER(P269),SUMIF(A:A,A269,P:P),"")</f>
        <v>0.9602319554760734</v>
      </c>
      <c r="R269" s="3">
        <f t="shared" si="46"/>
        <v>0.1497360521568169</v>
      </c>
      <c r="S269" s="8">
        <f t="shared" si="47"/>
        <v>6.678418360814743</v>
      </c>
    </row>
    <row r="270" spans="1:19" ht="15">
      <c r="A270" s="1">
        <v>26</v>
      </c>
      <c r="B270" s="5">
        <v>0.6611111111111111</v>
      </c>
      <c r="C270" s="1" t="s">
        <v>209</v>
      </c>
      <c r="D270" s="1">
        <v>6</v>
      </c>
      <c r="E270" s="1">
        <v>6</v>
      </c>
      <c r="F270" s="1" t="s">
        <v>250</v>
      </c>
      <c r="G270" s="2">
        <v>52.4144333333334</v>
      </c>
      <c r="H270" s="6">
        <f>1+_xlfn.COUNTIFS(A:A,A270,O:O,"&lt;"&amp;O270)</f>
        <v>4</v>
      </c>
      <c r="I270" s="2">
        <f>_xlfn.AVERAGEIF(A:A,A270,G:G)</f>
        <v>47.9449</v>
      </c>
      <c r="J270" s="2">
        <f t="shared" si="40"/>
        <v>4.469533333333402</v>
      </c>
      <c r="K270" s="2">
        <f t="shared" si="41"/>
        <v>94.4695333333334</v>
      </c>
      <c r="L270" s="2">
        <f t="shared" si="42"/>
        <v>289.50483555510715</v>
      </c>
      <c r="M270" s="2">
        <f>SUMIF(A:A,A270,L:L)</f>
        <v>2019.581499768836</v>
      </c>
      <c r="N270" s="3">
        <f t="shared" si="43"/>
        <v>0.1433489243134007</v>
      </c>
      <c r="O270" s="7">
        <f t="shared" si="44"/>
        <v>6.97598537826291</v>
      </c>
      <c r="P270" s="3">
        <f t="shared" si="45"/>
        <v>0.1433489243134007</v>
      </c>
      <c r="Q270" s="3">
        <f>IF(ISNUMBER(P270),SUMIF(A:A,A270,P:P),"")</f>
        <v>0.9602319554760734</v>
      </c>
      <c r="R270" s="3">
        <f t="shared" si="46"/>
        <v>0.14928572569981777</v>
      </c>
      <c r="S270" s="8">
        <f t="shared" si="47"/>
        <v>6.69856408114189</v>
      </c>
    </row>
    <row r="271" spans="1:19" ht="15">
      <c r="A271" s="1">
        <v>26</v>
      </c>
      <c r="B271" s="5">
        <v>0.6611111111111111</v>
      </c>
      <c r="C271" s="1" t="s">
        <v>209</v>
      </c>
      <c r="D271" s="1">
        <v>6</v>
      </c>
      <c r="E271" s="1">
        <v>1</v>
      </c>
      <c r="F271" s="1" t="s">
        <v>246</v>
      </c>
      <c r="G271" s="2">
        <v>49.8595333333333</v>
      </c>
      <c r="H271" s="6">
        <f>1+_xlfn.COUNTIFS(A:A,A271,O:O,"&lt;"&amp;O271)</f>
        <v>5</v>
      </c>
      <c r="I271" s="2">
        <f>_xlfn.AVERAGEIF(A:A,A271,G:G)</f>
        <v>47.9449</v>
      </c>
      <c r="J271" s="2">
        <f t="shared" si="40"/>
        <v>1.914633333333306</v>
      </c>
      <c r="K271" s="2">
        <f t="shared" si="41"/>
        <v>91.91463333333331</v>
      </c>
      <c r="L271" s="2">
        <f t="shared" si="42"/>
        <v>248.3596755186932</v>
      </c>
      <c r="M271" s="2">
        <f>SUMIF(A:A,A271,L:L)</f>
        <v>2019.581499768836</v>
      </c>
      <c r="N271" s="3">
        <f t="shared" si="43"/>
        <v>0.12297581233890327</v>
      </c>
      <c r="O271" s="7">
        <f t="shared" si="44"/>
        <v>8.13168037665933</v>
      </c>
      <c r="P271" s="3">
        <f t="shared" si="45"/>
        <v>0.12297581233890327</v>
      </c>
      <c r="Q271" s="3">
        <f>IF(ISNUMBER(P271),SUMIF(A:A,A271,P:P),"")</f>
        <v>0.9602319554760734</v>
      </c>
      <c r="R271" s="3">
        <f t="shared" si="46"/>
        <v>0.128068860484791</v>
      </c>
      <c r="S271" s="8">
        <f t="shared" si="47"/>
        <v>7.808299349386001</v>
      </c>
    </row>
    <row r="272" spans="1:19" ht="15">
      <c r="A272" s="1">
        <v>26</v>
      </c>
      <c r="B272" s="5">
        <v>0.6611111111111111</v>
      </c>
      <c r="C272" s="1" t="s">
        <v>209</v>
      </c>
      <c r="D272" s="1">
        <v>6</v>
      </c>
      <c r="E272" s="1">
        <v>5</v>
      </c>
      <c r="F272" s="1" t="s">
        <v>249</v>
      </c>
      <c r="G272" s="2">
        <v>43.7508</v>
      </c>
      <c r="H272" s="6">
        <f>1+_xlfn.COUNTIFS(A:A,A272,O:O,"&lt;"&amp;O272)</f>
        <v>6</v>
      </c>
      <c r="I272" s="2">
        <f>_xlfn.AVERAGEIF(A:A,A272,G:G)</f>
        <v>47.9449</v>
      </c>
      <c r="J272" s="2">
        <f t="shared" si="40"/>
        <v>-4.194099999999999</v>
      </c>
      <c r="K272" s="2">
        <f t="shared" si="41"/>
        <v>85.80590000000001</v>
      </c>
      <c r="L272" s="2">
        <f t="shared" si="42"/>
        <v>172.14790154138265</v>
      </c>
      <c r="M272" s="2">
        <f>SUMIF(A:A,A272,L:L)</f>
        <v>2019.581499768836</v>
      </c>
      <c r="N272" s="3">
        <f t="shared" si="43"/>
        <v>0.0852393931916523</v>
      </c>
      <c r="O272" s="7">
        <f t="shared" si="44"/>
        <v>11.731664932804009</v>
      </c>
      <c r="P272" s="3">
        <f t="shared" si="45"/>
        <v>0.0852393931916523</v>
      </c>
      <c r="Q272" s="3">
        <f>IF(ISNUMBER(P272),SUMIF(A:A,A272,P:P),"")</f>
        <v>0.9602319554760734</v>
      </c>
      <c r="R272" s="3">
        <f t="shared" si="46"/>
        <v>0.08876958604173038</v>
      </c>
      <c r="S272" s="8">
        <f t="shared" si="47"/>
        <v>11.265119559416467</v>
      </c>
    </row>
    <row r="273" spans="1:19" ht="15">
      <c r="A273" s="1">
        <v>26</v>
      </c>
      <c r="B273" s="5">
        <v>0.6611111111111111</v>
      </c>
      <c r="C273" s="1" t="s">
        <v>209</v>
      </c>
      <c r="D273" s="1">
        <v>6</v>
      </c>
      <c r="E273" s="1">
        <v>4</v>
      </c>
      <c r="F273" s="1" t="s">
        <v>248</v>
      </c>
      <c r="G273" s="2">
        <v>38.7170333333333</v>
      </c>
      <c r="H273" s="6">
        <f>1+_xlfn.COUNTIFS(A:A,A273,O:O,"&lt;"&amp;O273)</f>
        <v>7</v>
      </c>
      <c r="I273" s="2">
        <f>_xlfn.AVERAGEIF(A:A,A273,G:G)</f>
        <v>47.9449</v>
      </c>
      <c r="J273" s="2">
        <f t="shared" si="40"/>
        <v>-9.2278666666667</v>
      </c>
      <c r="K273" s="2">
        <f t="shared" si="41"/>
        <v>80.7721333333333</v>
      </c>
      <c r="L273" s="2">
        <f t="shared" si="42"/>
        <v>127.27218728051153</v>
      </c>
      <c r="M273" s="2">
        <f>SUMIF(A:A,A273,L:L)</f>
        <v>2019.581499768836</v>
      </c>
      <c r="N273" s="3">
        <f t="shared" si="43"/>
        <v>0.06301908949704643</v>
      </c>
      <c r="O273" s="7">
        <f t="shared" si="44"/>
        <v>15.86820768089434</v>
      </c>
      <c r="P273" s="3">
        <f t="shared" si="45"/>
        <v>0.06301908949704643</v>
      </c>
      <c r="Q273" s="3">
        <f>IF(ISNUMBER(P273),SUMIF(A:A,A273,P:P),"")</f>
        <v>0.9602319554760734</v>
      </c>
      <c r="R273" s="3">
        <f t="shared" si="46"/>
        <v>0.06562902758823747</v>
      </c>
      <c r="S273" s="8">
        <f t="shared" si="47"/>
        <v>15.23716009132562</v>
      </c>
    </row>
    <row r="274" spans="1:19" ht="15">
      <c r="A274" s="1">
        <v>26</v>
      </c>
      <c r="B274" s="5">
        <v>0.6611111111111111</v>
      </c>
      <c r="C274" s="1" t="s">
        <v>209</v>
      </c>
      <c r="D274" s="1">
        <v>6</v>
      </c>
      <c r="E274" s="1">
        <v>8</v>
      </c>
      <c r="F274" s="1" t="s">
        <v>252</v>
      </c>
      <c r="G274" s="2">
        <v>31.044133333333303</v>
      </c>
      <c r="H274" s="6">
        <f>1+_xlfn.COUNTIFS(A:A,A274,O:O,"&lt;"&amp;O274)</f>
        <v>8</v>
      </c>
      <c r="I274" s="2">
        <f>_xlfn.AVERAGEIF(A:A,A274,G:G)</f>
        <v>47.9449</v>
      </c>
      <c r="J274" s="2">
        <f t="shared" si="40"/>
        <v>-16.900766666666694</v>
      </c>
      <c r="K274" s="2">
        <f t="shared" si="41"/>
        <v>73.0992333333333</v>
      </c>
      <c r="L274" s="2">
        <f t="shared" si="42"/>
        <v>80.31480700250532</v>
      </c>
      <c r="M274" s="2">
        <f>SUMIF(A:A,A274,L:L)</f>
        <v>2019.581499768836</v>
      </c>
      <c r="N274" s="3">
        <f t="shared" si="43"/>
        <v>0.039768044523926495</v>
      </c>
      <c r="O274" s="7">
        <f t="shared" si="44"/>
        <v>25.14581775320506</v>
      </c>
      <c r="P274" s="3">
        <f t="shared" si="45"/>
      </c>
      <c r="Q274" s="3">
        <f>IF(ISNUMBER(P274),SUMIF(A:A,A274,P:P),"")</f>
      </c>
      <c r="R274" s="3">
        <f t="shared" si="46"/>
      </c>
      <c r="S274" s="8">
        <f t="shared" si="47"/>
      </c>
    </row>
    <row r="275" spans="1:19" ht="15">
      <c r="A275" s="1">
        <v>12</v>
      </c>
      <c r="B275" s="5">
        <v>0.6625</v>
      </c>
      <c r="C275" s="1" t="s">
        <v>109</v>
      </c>
      <c r="D275" s="1">
        <v>2</v>
      </c>
      <c r="E275" s="1">
        <v>5</v>
      </c>
      <c r="F275" s="1" t="s">
        <v>119</v>
      </c>
      <c r="G275" s="2">
        <v>67.45343333333331</v>
      </c>
      <c r="H275" s="6">
        <f>1+_xlfn.COUNTIFS(A:A,A275,O:O,"&lt;"&amp;O275)</f>
        <v>1</v>
      </c>
      <c r="I275" s="2">
        <f>_xlfn.AVERAGEIF(A:A,A275,G:G)</f>
        <v>51.14191666666665</v>
      </c>
      <c r="J275" s="2">
        <f t="shared" si="40"/>
        <v>16.311516666666655</v>
      </c>
      <c r="K275" s="2">
        <f t="shared" si="41"/>
        <v>106.31151666666665</v>
      </c>
      <c r="L275" s="2">
        <f t="shared" si="42"/>
        <v>589.1559974836451</v>
      </c>
      <c r="M275" s="2">
        <f>SUMIF(A:A,A275,L:L)</f>
        <v>1563.9218176207926</v>
      </c>
      <c r="N275" s="3">
        <f t="shared" si="43"/>
        <v>0.3767170397174541</v>
      </c>
      <c r="O275" s="7">
        <f t="shared" si="44"/>
        <v>2.6545122587234746</v>
      </c>
      <c r="P275" s="3">
        <f t="shared" si="45"/>
        <v>0.3767170397174541</v>
      </c>
      <c r="Q275" s="3">
        <f>IF(ISNUMBER(P275),SUMIF(A:A,A275,P:P),"")</f>
        <v>1</v>
      </c>
      <c r="R275" s="3">
        <f t="shared" si="46"/>
        <v>0.3767170397174541</v>
      </c>
      <c r="S275" s="8">
        <f t="shared" si="47"/>
        <v>2.6545122587234746</v>
      </c>
    </row>
    <row r="276" spans="1:19" ht="15">
      <c r="A276" s="1">
        <v>12</v>
      </c>
      <c r="B276" s="5">
        <v>0.6625</v>
      </c>
      <c r="C276" s="1" t="s">
        <v>109</v>
      </c>
      <c r="D276" s="1">
        <v>2</v>
      </c>
      <c r="E276" s="1">
        <v>1</v>
      </c>
      <c r="F276" s="1" t="s">
        <v>115</v>
      </c>
      <c r="G276" s="2">
        <v>57.5229</v>
      </c>
      <c r="H276" s="6">
        <f>1+_xlfn.COUNTIFS(A:A,A276,O:O,"&lt;"&amp;O276)</f>
        <v>2</v>
      </c>
      <c r="I276" s="2">
        <f>_xlfn.AVERAGEIF(A:A,A276,G:G)</f>
        <v>51.14191666666665</v>
      </c>
      <c r="J276" s="2">
        <f t="shared" si="40"/>
        <v>6.380983333333347</v>
      </c>
      <c r="K276" s="2">
        <f t="shared" si="41"/>
        <v>96.38098333333335</v>
      </c>
      <c r="L276" s="2">
        <f t="shared" si="42"/>
        <v>324.68614238909</v>
      </c>
      <c r="M276" s="2">
        <f>SUMIF(A:A,A276,L:L)</f>
        <v>1563.9218176207926</v>
      </c>
      <c r="N276" s="3">
        <f t="shared" si="43"/>
        <v>0.20761021345877617</v>
      </c>
      <c r="O276" s="7">
        <f t="shared" si="44"/>
        <v>4.816718712148348</v>
      </c>
      <c r="P276" s="3">
        <f t="shared" si="45"/>
        <v>0.20761021345877617</v>
      </c>
      <c r="Q276" s="3">
        <f>IF(ISNUMBER(P276),SUMIF(A:A,A276,P:P),"")</f>
        <v>1</v>
      </c>
      <c r="R276" s="3">
        <f t="shared" si="46"/>
        <v>0.20761021345877617</v>
      </c>
      <c r="S276" s="8">
        <f t="shared" si="47"/>
        <v>4.816718712148348</v>
      </c>
    </row>
    <row r="277" spans="1:19" ht="15">
      <c r="A277" s="1">
        <v>12</v>
      </c>
      <c r="B277" s="5">
        <v>0.6625</v>
      </c>
      <c r="C277" s="1" t="s">
        <v>109</v>
      </c>
      <c r="D277" s="1">
        <v>2</v>
      </c>
      <c r="E277" s="1">
        <v>2</v>
      </c>
      <c r="F277" s="1" t="s">
        <v>116</v>
      </c>
      <c r="G277" s="2">
        <v>51.6731333333333</v>
      </c>
      <c r="H277" s="6">
        <f>1+_xlfn.COUNTIFS(A:A,A277,O:O,"&lt;"&amp;O277)</f>
        <v>3</v>
      </c>
      <c r="I277" s="2">
        <f>_xlfn.AVERAGEIF(A:A,A277,G:G)</f>
        <v>51.14191666666665</v>
      </c>
      <c r="J277" s="2">
        <f t="shared" si="40"/>
        <v>0.5312166666666442</v>
      </c>
      <c r="K277" s="2">
        <f t="shared" si="41"/>
        <v>90.53121666666664</v>
      </c>
      <c r="L277" s="2">
        <f t="shared" si="42"/>
        <v>228.57696939914277</v>
      </c>
      <c r="M277" s="2">
        <f>SUMIF(A:A,A277,L:L)</f>
        <v>1563.9218176207926</v>
      </c>
      <c r="N277" s="3">
        <f t="shared" si="43"/>
        <v>0.14615626358284253</v>
      </c>
      <c r="O277" s="7">
        <f t="shared" si="44"/>
        <v>6.841992094531015</v>
      </c>
      <c r="P277" s="3">
        <f t="shared" si="45"/>
        <v>0.14615626358284253</v>
      </c>
      <c r="Q277" s="3">
        <f>IF(ISNUMBER(P277),SUMIF(A:A,A277,P:P),"")</f>
        <v>1</v>
      </c>
      <c r="R277" s="3">
        <f t="shared" si="46"/>
        <v>0.14615626358284253</v>
      </c>
      <c r="S277" s="8">
        <f t="shared" si="47"/>
        <v>6.841992094531015</v>
      </c>
    </row>
    <row r="278" spans="1:19" ht="15">
      <c r="A278" s="1">
        <v>12</v>
      </c>
      <c r="B278" s="5">
        <v>0.6625</v>
      </c>
      <c r="C278" s="1" t="s">
        <v>109</v>
      </c>
      <c r="D278" s="1">
        <v>2</v>
      </c>
      <c r="E278" s="1">
        <v>4</v>
      </c>
      <c r="F278" s="1" t="s">
        <v>118</v>
      </c>
      <c r="G278" s="2">
        <v>46.6315666666666</v>
      </c>
      <c r="H278" s="6">
        <f>1+_xlfn.COUNTIFS(A:A,A278,O:O,"&lt;"&amp;O278)</f>
        <v>4</v>
      </c>
      <c r="I278" s="2">
        <f>_xlfn.AVERAGEIF(A:A,A278,G:G)</f>
        <v>51.14191666666665</v>
      </c>
      <c r="J278" s="2">
        <f t="shared" si="40"/>
        <v>-4.510350000000052</v>
      </c>
      <c r="K278" s="2">
        <f t="shared" si="41"/>
        <v>85.48964999999995</v>
      </c>
      <c r="L278" s="2">
        <f t="shared" si="42"/>
        <v>168.91219099780102</v>
      </c>
      <c r="M278" s="2">
        <f>SUMIF(A:A,A278,L:L)</f>
        <v>1563.9218176207926</v>
      </c>
      <c r="N278" s="3">
        <f t="shared" si="43"/>
        <v>0.1080055211805719</v>
      </c>
      <c r="O278" s="7">
        <f t="shared" si="44"/>
        <v>9.258785931212937</v>
      </c>
      <c r="P278" s="3">
        <f t="shared" si="45"/>
        <v>0.1080055211805719</v>
      </c>
      <c r="Q278" s="3">
        <f>IF(ISNUMBER(P278),SUMIF(A:A,A278,P:P),"")</f>
        <v>1</v>
      </c>
      <c r="R278" s="3">
        <f t="shared" si="46"/>
        <v>0.1080055211805719</v>
      </c>
      <c r="S278" s="8">
        <f t="shared" si="47"/>
        <v>9.258785931212937</v>
      </c>
    </row>
    <row r="279" spans="1:19" ht="15">
      <c r="A279" s="1">
        <v>12</v>
      </c>
      <c r="B279" s="5">
        <v>0.6625</v>
      </c>
      <c r="C279" s="1" t="s">
        <v>109</v>
      </c>
      <c r="D279" s="1">
        <v>2</v>
      </c>
      <c r="E279" s="1">
        <v>3</v>
      </c>
      <c r="F279" s="1" t="s">
        <v>117</v>
      </c>
      <c r="G279" s="2">
        <v>41.899466666666704</v>
      </c>
      <c r="H279" s="6">
        <f>1+_xlfn.COUNTIFS(A:A,A279,O:O,"&lt;"&amp;O279)</f>
        <v>5</v>
      </c>
      <c r="I279" s="2">
        <f>_xlfn.AVERAGEIF(A:A,A279,G:G)</f>
        <v>51.14191666666665</v>
      </c>
      <c r="J279" s="2">
        <f t="shared" si="40"/>
        <v>-9.242449999999948</v>
      </c>
      <c r="K279" s="2">
        <f t="shared" si="41"/>
        <v>80.75755000000005</v>
      </c>
      <c r="L279" s="2">
        <f t="shared" si="42"/>
        <v>127.16087282381858</v>
      </c>
      <c r="M279" s="2">
        <f>SUMIF(A:A,A279,L:L)</f>
        <v>1563.9218176207926</v>
      </c>
      <c r="N279" s="3">
        <f t="shared" si="43"/>
        <v>0.08130897043003689</v>
      </c>
      <c r="O279" s="7">
        <f t="shared" si="44"/>
        <v>12.298765987455958</v>
      </c>
      <c r="P279" s="3">
        <f t="shared" si="45"/>
        <v>0.08130897043003689</v>
      </c>
      <c r="Q279" s="3">
        <f>IF(ISNUMBER(P279),SUMIF(A:A,A279,P:P),"")</f>
        <v>1</v>
      </c>
      <c r="R279" s="3">
        <f t="shared" si="46"/>
        <v>0.08130897043003689</v>
      </c>
      <c r="S279" s="8">
        <f t="shared" si="47"/>
        <v>12.298765987455958</v>
      </c>
    </row>
    <row r="280" spans="1:19" ht="15">
      <c r="A280" s="1">
        <v>12</v>
      </c>
      <c r="B280" s="5">
        <v>0.6625</v>
      </c>
      <c r="C280" s="1" t="s">
        <v>109</v>
      </c>
      <c r="D280" s="1">
        <v>2</v>
      </c>
      <c r="E280" s="1">
        <v>6</v>
      </c>
      <c r="F280" s="1" t="s">
        <v>120</v>
      </c>
      <c r="G280" s="2">
        <v>41.671</v>
      </c>
      <c r="H280" s="6">
        <f>1+_xlfn.COUNTIFS(A:A,A280,O:O,"&lt;"&amp;O280)</f>
        <v>6</v>
      </c>
      <c r="I280" s="2">
        <f>_xlfn.AVERAGEIF(A:A,A280,G:G)</f>
        <v>51.14191666666665</v>
      </c>
      <c r="J280" s="2">
        <f t="shared" si="40"/>
        <v>-9.470916666666653</v>
      </c>
      <c r="K280" s="2">
        <f t="shared" si="41"/>
        <v>80.52908333333335</v>
      </c>
      <c r="L280" s="2">
        <f t="shared" si="42"/>
        <v>125.42964452729514</v>
      </c>
      <c r="M280" s="2">
        <f>SUMIF(A:A,A280,L:L)</f>
        <v>1563.9218176207926</v>
      </c>
      <c r="N280" s="3">
        <f t="shared" si="43"/>
        <v>0.0802019916303184</v>
      </c>
      <c r="O280" s="7">
        <f t="shared" si="44"/>
        <v>12.468518295772277</v>
      </c>
      <c r="P280" s="3">
        <f t="shared" si="45"/>
        <v>0.0802019916303184</v>
      </c>
      <c r="Q280" s="3">
        <f>IF(ISNUMBER(P280),SUMIF(A:A,A280,P:P),"")</f>
        <v>1</v>
      </c>
      <c r="R280" s="3">
        <f t="shared" si="46"/>
        <v>0.0802019916303184</v>
      </c>
      <c r="S280" s="8">
        <f t="shared" si="47"/>
        <v>12.468518295772277</v>
      </c>
    </row>
    <row r="281" spans="1:19" ht="15">
      <c r="A281" s="1">
        <v>9</v>
      </c>
      <c r="B281" s="5">
        <v>0.6638888888888889</v>
      </c>
      <c r="C281" s="1" t="s">
        <v>59</v>
      </c>
      <c r="D281" s="1">
        <v>6</v>
      </c>
      <c r="E281" s="1">
        <v>3</v>
      </c>
      <c r="F281" s="1" t="s">
        <v>90</v>
      </c>
      <c r="G281" s="2">
        <v>71.31133333333321</v>
      </c>
      <c r="H281" s="6">
        <f>1+_xlfn.COUNTIFS(A:A,A281,O:O,"&lt;"&amp;O281)</f>
        <v>1</v>
      </c>
      <c r="I281" s="2">
        <f>_xlfn.AVERAGEIF(A:A,A281,G:G)</f>
        <v>50.031604166666654</v>
      </c>
      <c r="J281" s="2">
        <f t="shared" si="40"/>
        <v>21.279729166666556</v>
      </c>
      <c r="K281" s="2">
        <f t="shared" si="41"/>
        <v>111.27972916666656</v>
      </c>
      <c r="L281" s="2">
        <f t="shared" si="42"/>
        <v>793.7620649274585</v>
      </c>
      <c r="M281" s="2">
        <f>SUMIF(A:A,A281,L:L)</f>
        <v>2285.151408466984</v>
      </c>
      <c r="N281" s="3">
        <f t="shared" si="43"/>
        <v>0.34735644298508933</v>
      </c>
      <c r="O281" s="7">
        <f t="shared" si="44"/>
        <v>2.8788871494832935</v>
      </c>
      <c r="P281" s="3">
        <f t="shared" si="45"/>
        <v>0.34735644298508933</v>
      </c>
      <c r="Q281" s="3">
        <f>IF(ISNUMBER(P281),SUMIF(A:A,A281,P:P),"")</f>
        <v>0.9234139161274769</v>
      </c>
      <c r="R281" s="3">
        <f t="shared" si="46"/>
        <v>0.3761654843169343</v>
      </c>
      <c r="S281" s="8">
        <f t="shared" si="47"/>
        <v>2.6584044567934373</v>
      </c>
    </row>
    <row r="282" spans="1:19" ht="15">
      <c r="A282" s="1">
        <v>9</v>
      </c>
      <c r="B282" s="5">
        <v>0.6638888888888889</v>
      </c>
      <c r="C282" s="1" t="s">
        <v>59</v>
      </c>
      <c r="D282" s="1">
        <v>6</v>
      </c>
      <c r="E282" s="1">
        <v>6</v>
      </c>
      <c r="F282" s="1" t="s">
        <v>93</v>
      </c>
      <c r="G282" s="2">
        <v>59.50053333333331</v>
      </c>
      <c r="H282" s="6">
        <f>1+_xlfn.COUNTIFS(A:A,A282,O:O,"&lt;"&amp;O282)</f>
        <v>2</v>
      </c>
      <c r="I282" s="2">
        <f>_xlfn.AVERAGEIF(A:A,A282,G:G)</f>
        <v>50.031604166666654</v>
      </c>
      <c r="J282" s="2">
        <f t="shared" si="40"/>
        <v>9.468929166666655</v>
      </c>
      <c r="K282" s="2">
        <f t="shared" si="41"/>
        <v>99.46892916666665</v>
      </c>
      <c r="L282" s="2">
        <f t="shared" si="42"/>
        <v>390.77648620552156</v>
      </c>
      <c r="M282" s="2">
        <f>SUMIF(A:A,A282,L:L)</f>
        <v>2285.151408466984</v>
      </c>
      <c r="N282" s="3">
        <f t="shared" si="43"/>
        <v>0.17100682464960945</v>
      </c>
      <c r="O282" s="7">
        <f t="shared" si="44"/>
        <v>5.847719832521221</v>
      </c>
      <c r="P282" s="3">
        <f t="shared" si="45"/>
        <v>0.17100682464960945</v>
      </c>
      <c r="Q282" s="3">
        <f>IF(ISNUMBER(P282),SUMIF(A:A,A282,P:P),"")</f>
        <v>0.9234139161274769</v>
      </c>
      <c r="R282" s="3">
        <f t="shared" si="46"/>
        <v>0.18518978506059466</v>
      </c>
      <c r="S282" s="8">
        <f t="shared" si="47"/>
        <v>5.399865870964734</v>
      </c>
    </row>
    <row r="283" spans="1:19" ht="15">
      <c r="A283" s="1">
        <v>9</v>
      </c>
      <c r="B283" s="5">
        <v>0.6638888888888889</v>
      </c>
      <c r="C283" s="1" t="s">
        <v>59</v>
      </c>
      <c r="D283" s="1">
        <v>6</v>
      </c>
      <c r="E283" s="1">
        <v>5</v>
      </c>
      <c r="F283" s="1" t="s">
        <v>92</v>
      </c>
      <c r="G283" s="2">
        <v>54.6001333333334</v>
      </c>
      <c r="H283" s="6">
        <f>1+_xlfn.COUNTIFS(A:A,A283,O:O,"&lt;"&amp;O283)</f>
        <v>3</v>
      </c>
      <c r="I283" s="2">
        <f>_xlfn.AVERAGEIF(A:A,A283,G:G)</f>
        <v>50.031604166666654</v>
      </c>
      <c r="J283" s="2">
        <f t="shared" si="40"/>
        <v>4.56852916666675</v>
      </c>
      <c r="K283" s="2">
        <f t="shared" si="41"/>
        <v>94.56852916666675</v>
      </c>
      <c r="L283" s="2">
        <f t="shared" si="42"/>
        <v>291.2295389849791</v>
      </c>
      <c r="M283" s="2">
        <f>SUMIF(A:A,A283,L:L)</f>
        <v>2285.151408466984</v>
      </c>
      <c r="N283" s="3">
        <f t="shared" si="43"/>
        <v>0.12744430758763303</v>
      </c>
      <c r="O283" s="7">
        <f t="shared" si="44"/>
        <v>7.846564659723085</v>
      </c>
      <c r="P283" s="3">
        <f t="shared" si="45"/>
        <v>0.12744430758763303</v>
      </c>
      <c r="Q283" s="3">
        <f>IF(ISNUMBER(P283),SUMIF(A:A,A283,P:P),"")</f>
        <v>0.9234139161274769</v>
      </c>
      <c r="R283" s="3">
        <f t="shared" si="46"/>
        <v>0.13801428087860806</v>
      </c>
      <c r="S283" s="8">
        <f t="shared" si="47"/>
        <v>7.245627000582358</v>
      </c>
    </row>
    <row r="284" spans="1:19" ht="15">
      <c r="A284" s="1">
        <v>9</v>
      </c>
      <c r="B284" s="5">
        <v>0.6638888888888889</v>
      </c>
      <c r="C284" s="1" t="s">
        <v>59</v>
      </c>
      <c r="D284" s="1">
        <v>6</v>
      </c>
      <c r="E284" s="1">
        <v>2</v>
      </c>
      <c r="F284" s="1" t="s">
        <v>89</v>
      </c>
      <c r="G284" s="2">
        <v>53.9386666666667</v>
      </c>
      <c r="H284" s="6">
        <f>1+_xlfn.COUNTIFS(A:A,A284,O:O,"&lt;"&amp;O284)</f>
        <v>4</v>
      </c>
      <c r="I284" s="2">
        <f>_xlfn.AVERAGEIF(A:A,A284,G:G)</f>
        <v>50.031604166666654</v>
      </c>
      <c r="J284" s="2">
        <f t="shared" si="40"/>
        <v>3.9070625000000447</v>
      </c>
      <c r="K284" s="2">
        <f t="shared" si="41"/>
        <v>93.90706250000005</v>
      </c>
      <c r="L284" s="2">
        <f t="shared" si="42"/>
        <v>279.8975798491216</v>
      </c>
      <c r="M284" s="2">
        <f>SUMIF(A:A,A284,L:L)</f>
        <v>2285.151408466984</v>
      </c>
      <c r="N284" s="3">
        <f t="shared" si="43"/>
        <v>0.12248535427982588</v>
      </c>
      <c r="O284" s="7">
        <f t="shared" si="44"/>
        <v>8.16424139750973</v>
      </c>
      <c r="P284" s="3">
        <f t="shared" si="45"/>
        <v>0.12248535427982588</v>
      </c>
      <c r="Q284" s="3">
        <f>IF(ISNUMBER(P284),SUMIF(A:A,A284,P:P),"")</f>
        <v>0.9234139161274769</v>
      </c>
      <c r="R284" s="3">
        <f t="shared" si="46"/>
        <v>0.13264404200609514</v>
      </c>
      <c r="S284" s="8">
        <f t="shared" si="47"/>
        <v>7.538974121084525</v>
      </c>
    </row>
    <row r="285" spans="1:19" ht="15">
      <c r="A285" s="1">
        <v>9</v>
      </c>
      <c r="B285" s="5">
        <v>0.6638888888888889</v>
      </c>
      <c r="C285" s="1" t="s">
        <v>59</v>
      </c>
      <c r="D285" s="1">
        <v>6</v>
      </c>
      <c r="E285" s="1">
        <v>1</v>
      </c>
      <c r="F285" s="1" t="s">
        <v>88</v>
      </c>
      <c r="G285" s="2">
        <v>49.5805</v>
      </c>
      <c r="H285" s="6">
        <f>1+_xlfn.COUNTIFS(A:A,A285,O:O,"&lt;"&amp;O285)</f>
        <v>5</v>
      </c>
      <c r="I285" s="2">
        <f>_xlfn.AVERAGEIF(A:A,A285,G:G)</f>
        <v>50.031604166666654</v>
      </c>
      <c r="J285" s="2">
        <f t="shared" si="40"/>
        <v>-0.4511041666666529</v>
      </c>
      <c r="K285" s="2">
        <f t="shared" si="41"/>
        <v>89.54889583333335</v>
      </c>
      <c r="L285" s="2">
        <f t="shared" si="42"/>
        <v>215.49414719779077</v>
      </c>
      <c r="M285" s="2">
        <f>SUMIF(A:A,A285,L:L)</f>
        <v>2285.151408466984</v>
      </c>
      <c r="N285" s="3">
        <f t="shared" si="43"/>
        <v>0.09430191207433258</v>
      </c>
      <c r="O285" s="7">
        <f t="shared" si="44"/>
        <v>10.604238853733523</v>
      </c>
      <c r="P285" s="3">
        <f t="shared" si="45"/>
        <v>0.09430191207433258</v>
      </c>
      <c r="Q285" s="3">
        <f>IF(ISNUMBER(P285),SUMIF(A:A,A285,P:P),"")</f>
        <v>0.9234139161274769</v>
      </c>
      <c r="R285" s="3">
        <f t="shared" si="46"/>
        <v>0.10212312206622001</v>
      </c>
      <c r="S285" s="8">
        <f t="shared" si="47"/>
        <v>9.79210172747722</v>
      </c>
    </row>
    <row r="286" spans="1:19" ht="15">
      <c r="A286" s="1">
        <v>9</v>
      </c>
      <c r="B286" s="5">
        <v>0.6638888888888889</v>
      </c>
      <c r="C286" s="1" t="s">
        <v>59</v>
      </c>
      <c r="D286" s="1">
        <v>6</v>
      </c>
      <c r="E286" s="1">
        <v>4</v>
      </c>
      <c r="F286" s="1" t="s">
        <v>91</v>
      </c>
      <c r="G286" s="2">
        <v>42.2705333333333</v>
      </c>
      <c r="H286" s="6">
        <f>1+_xlfn.COUNTIFS(A:A,A286,O:O,"&lt;"&amp;O286)</f>
        <v>6</v>
      </c>
      <c r="I286" s="2">
        <f>_xlfn.AVERAGEIF(A:A,A286,G:G)</f>
        <v>50.031604166666654</v>
      </c>
      <c r="J286" s="2">
        <f t="shared" si="40"/>
        <v>-7.761070833333356</v>
      </c>
      <c r="K286" s="2">
        <f t="shared" si="41"/>
        <v>82.23892916666665</v>
      </c>
      <c r="L286" s="2">
        <f t="shared" si="42"/>
        <v>138.98079387184572</v>
      </c>
      <c r="M286" s="2">
        <f>SUMIF(A:A,A286,L:L)</f>
        <v>2285.151408466984</v>
      </c>
      <c r="N286" s="3">
        <f t="shared" si="43"/>
        <v>0.06081907455098669</v>
      </c>
      <c r="O286" s="7">
        <f t="shared" si="44"/>
        <v>16.44221006950157</v>
      </c>
      <c r="P286" s="3">
        <f t="shared" si="45"/>
        <v>0.06081907455098669</v>
      </c>
      <c r="Q286" s="3">
        <f>IF(ISNUMBER(P286),SUMIF(A:A,A286,P:P),"")</f>
        <v>0.9234139161274769</v>
      </c>
      <c r="R286" s="3">
        <f t="shared" si="46"/>
        <v>0.06586328567154778</v>
      </c>
      <c r="S286" s="8">
        <f t="shared" si="47"/>
        <v>15.182965590069083</v>
      </c>
    </row>
    <row r="287" spans="1:19" ht="15">
      <c r="A287" s="1">
        <v>9</v>
      </c>
      <c r="B287" s="5">
        <v>0.6638888888888889</v>
      </c>
      <c r="C287" s="1" t="s">
        <v>59</v>
      </c>
      <c r="D287" s="1">
        <v>6</v>
      </c>
      <c r="E287" s="1">
        <v>7</v>
      </c>
      <c r="F287" s="1" t="s">
        <v>94</v>
      </c>
      <c r="G287" s="2">
        <v>35.5964333333333</v>
      </c>
      <c r="H287" s="6">
        <f>1+_xlfn.COUNTIFS(A:A,A287,O:O,"&lt;"&amp;O287)</f>
        <v>7</v>
      </c>
      <c r="I287" s="2">
        <f>_xlfn.AVERAGEIF(A:A,A287,G:G)</f>
        <v>50.031604166666654</v>
      </c>
      <c r="J287" s="2">
        <f t="shared" si="40"/>
        <v>-14.435170833333352</v>
      </c>
      <c r="K287" s="2">
        <f t="shared" si="41"/>
        <v>75.56482916666664</v>
      </c>
      <c r="L287" s="2">
        <f t="shared" si="42"/>
        <v>93.12007133151832</v>
      </c>
      <c r="M287" s="2">
        <f>SUMIF(A:A,A287,L:L)</f>
        <v>2285.151408466984</v>
      </c>
      <c r="N287" s="3">
        <f t="shared" si="43"/>
        <v>0.040750066269783336</v>
      </c>
      <c r="O287" s="7">
        <f t="shared" si="44"/>
        <v>24.539837392645225</v>
      </c>
      <c r="P287" s="3">
        <f t="shared" si="45"/>
      </c>
      <c r="Q287" s="3">
        <f>IF(ISNUMBER(P287),SUMIF(A:A,A287,P:P),"")</f>
      </c>
      <c r="R287" s="3">
        <f t="shared" si="46"/>
      </c>
      <c r="S287" s="8">
        <f t="shared" si="47"/>
      </c>
    </row>
    <row r="288" spans="1:19" ht="15">
      <c r="A288" s="1">
        <v>9</v>
      </c>
      <c r="B288" s="5">
        <v>0.6638888888888889</v>
      </c>
      <c r="C288" s="1" t="s">
        <v>59</v>
      </c>
      <c r="D288" s="1">
        <v>6</v>
      </c>
      <c r="E288" s="1">
        <v>8</v>
      </c>
      <c r="F288" s="1" t="s">
        <v>95</v>
      </c>
      <c r="G288" s="2">
        <v>33.454699999999995</v>
      </c>
      <c r="H288" s="6">
        <f>1+_xlfn.COUNTIFS(A:A,A288,O:O,"&lt;"&amp;O288)</f>
        <v>8</v>
      </c>
      <c r="I288" s="2">
        <f>_xlfn.AVERAGEIF(A:A,A288,G:G)</f>
        <v>50.031604166666654</v>
      </c>
      <c r="J288" s="2">
        <f t="shared" si="40"/>
        <v>-16.576904166666658</v>
      </c>
      <c r="K288" s="2">
        <f t="shared" si="41"/>
        <v>73.42309583333335</v>
      </c>
      <c r="L288" s="2">
        <f t="shared" si="42"/>
        <v>81.89072609874819</v>
      </c>
      <c r="M288" s="2">
        <f>SUMIF(A:A,A288,L:L)</f>
        <v>2285.151408466984</v>
      </c>
      <c r="N288" s="3">
        <f t="shared" si="43"/>
        <v>0.035836017602739675</v>
      </c>
      <c r="O288" s="7">
        <f t="shared" si="44"/>
        <v>27.90488639350232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  <row r="289" spans="1:19" ht="15">
      <c r="A289" s="1">
        <v>19</v>
      </c>
      <c r="B289" s="5">
        <v>0.6666666666666666</v>
      </c>
      <c r="C289" s="1" t="s">
        <v>137</v>
      </c>
      <c r="D289" s="1">
        <v>6</v>
      </c>
      <c r="E289" s="1">
        <v>11</v>
      </c>
      <c r="F289" s="1" t="s">
        <v>182</v>
      </c>
      <c r="G289" s="2">
        <v>68.0278</v>
      </c>
      <c r="H289" s="6">
        <f>1+_xlfn.COUNTIFS(A:A,A289,O:O,"&lt;"&amp;O289)</f>
        <v>1</v>
      </c>
      <c r="I289" s="2">
        <f>_xlfn.AVERAGEIF(A:A,A289,G:G)</f>
        <v>48.04700606060605</v>
      </c>
      <c r="J289" s="2">
        <f t="shared" si="40"/>
        <v>19.980793939393948</v>
      </c>
      <c r="K289" s="2">
        <f t="shared" si="41"/>
        <v>109.98079393939395</v>
      </c>
      <c r="L289" s="2">
        <f t="shared" si="42"/>
        <v>734.2485801710658</v>
      </c>
      <c r="M289" s="2">
        <f>SUMIF(A:A,A289,L:L)</f>
        <v>2966.8633319316677</v>
      </c>
      <c r="N289" s="3">
        <f t="shared" si="43"/>
        <v>0.24748311533885542</v>
      </c>
      <c r="O289" s="7">
        <f t="shared" si="44"/>
        <v>4.04067969902025</v>
      </c>
      <c r="P289" s="3">
        <f t="shared" si="45"/>
        <v>0.24748311533885542</v>
      </c>
      <c r="Q289" s="3">
        <f>IF(ISNUMBER(P289),SUMIF(A:A,A289,P:P),"")</f>
        <v>0.9379627153558473</v>
      </c>
      <c r="R289" s="3">
        <f t="shared" si="46"/>
        <v>0.26385176221526513</v>
      </c>
      <c r="S289" s="8">
        <f t="shared" si="47"/>
        <v>3.790006902376281</v>
      </c>
    </row>
    <row r="290" spans="1:19" ht="15">
      <c r="A290" s="1">
        <v>19</v>
      </c>
      <c r="B290" s="5">
        <v>0.6666666666666666</v>
      </c>
      <c r="C290" s="1" t="s">
        <v>137</v>
      </c>
      <c r="D290" s="1">
        <v>6</v>
      </c>
      <c r="E290" s="1">
        <v>10</v>
      </c>
      <c r="F290" s="1" t="s">
        <v>181</v>
      </c>
      <c r="G290" s="2">
        <v>60.4333666666666</v>
      </c>
      <c r="H290" s="6">
        <f>1+_xlfn.COUNTIFS(A:A,A290,O:O,"&lt;"&amp;O290)</f>
        <v>2</v>
      </c>
      <c r="I290" s="2">
        <f>_xlfn.AVERAGEIF(A:A,A290,G:G)</f>
        <v>48.04700606060605</v>
      </c>
      <c r="J290" s="2">
        <f t="shared" si="40"/>
        <v>12.38636060606055</v>
      </c>
      <c r="K290" s="2">
        <f t="shared" si="41"/>
        <v>102.38636060606055</v>
      </c>
      <c r="L290" s="2">
        <f t="shared" si="42"/>
        <v>465.53237183100083</v>
      </c>
      <c r="M290" s="2">
        <f>SUMIF(A:A,A290,L:L)</f>
        <v>2966.8633319316677</v>
      </c>
      <c r="N290" s="3">
        <f t="shared" si="43"/>
        <v>0.1569106223466996</v>
      </c>
      <c r="O290" s="7">
        <f t="shared" si="44"/>
        <v>6.373054832390278</v>
      </c>
      <c r="P290" s="3">
        <f t="shared" si="45"/>
        <v>0.1569106223466996</v>
      </c>
      <c r="Q290" s="3">
        <f>IF(ISNUMBER(P290),SUMIF(A:A,A290,P:P),"")</f>
        <v>0.9379627153558473</v>
      </c>
      <c r="R290" s="3">
        <f t="shared" si="46"/>
        <v>0.16728876295170256</v>
      </c>
      <c r="S290" s="8">
        <f t="shared" si="47"/>
        <v>5.977687815700491</v>
      </c>
    </row>
    <row r="291" spans="1:19" ht="15">
      <c r="A291" s="1">
        <v>19</v>
      </c>
      <c r="B291" s="5">
        <v>0.6666666666666666</v>
      </c>
      <c r="C291" s="1" t="s">
        <v>137</v>
      </c>
      <c r="D291" s="1">
        <v>6</v>
      </c>
      <c r="E291" s="1">
        <v>3</v>
      </c>
      <c r="F291" s="1" t="s">
        <v>174</v>
      </c>
      <c r="G291" s="2">
        <v>55.9076666666667</v>
      </c>
      <c r="H291" s="6">
        <f>1+_xlfn.COUNTIFS(A:A,A291,O:O,"&lt;"&amp;O291)</f>
        <v>3</v>
      </c>
      <c r="I291" s="2">
        <f>_xlfn.AVERAGEIF(A:A,A291,G:G)</f>
        <v>48.04700606060605</v>
      </c>
      <c r="J291" s="2">
        <f t="shared" si="40"/>
        <v>7.860660606060648</v>
      </c>
      <c r="K291" s="2">
        <f t="shared" si="41"/>
        <v>97.86066060606065</v>
      </c>
      <c r="L291" s="2">
        <f t="shared" si="42"/>
        <v>354.83029622074736</v>
      </c>
      <c r="M291" s="2">
        <f>SUMIF(A:A,A291,L:L)</f>
        <v>2966.8633319316677</v>
      </c>
      <c r="N291" s="3">
        <f t="shared" si="43"/>
        <v>0.11959778949093829</v>
      </c>
      <c r="O291" s="7">
        <f t="shared" si="44"/>
        <v>8.361358552331506</v>
      </c>
      <c r="P291" s="3">
        <f t="shared" si="45"/>
        <v>0.11959778949093829</v>
      </c>
      <c r="Q291" s="3">
        <f>IF(ISNUMBER(P291),SUMIF(A:A,A291,P:P),"")</f>
        <v>0.9379627153558473</v>
      </c>
      <c r="R291" s="3">
        <f t="shared" si="46"/>
        <v>0.12750804219927322</v>
      </c>
      <c r="S291" s="8">
        <f t="shared" si="47"/>
        <v>7.842642571808697</v>
      </c>
    </row>
    <row r="292" spans="1:19" ht="15">
      <c r="A292" s="1">
        <v>19</v>
      </c>
      <c r="B292" s="5">
        <v>0.6666666666666666</v>
      </c>
      <c r="C292" s="1" t="s">
        <v>137</v>
      </c>
      <c r="D292" s="1">
        <v>6</v>
      </c>
      <c r="E292" s="1">
        <v>2</v>
      </c>
      <c r="F292" s="1" t="s">
        <v>173</v>
      </c>
      <c r="G292" s="2">
        <v>53.889166666666696</v>
      </c>
      <c r="H292" s="6">
        <f>1+_xlfn.COUNTIFS(A:A,A292,O:O,"&lt;"&amp;O292)</f>
        <v>4</v>
      </c>
      <c r="I292" s="2">
        <f>_xlfn.AVERAGEIF(A:A,A292,G:G)</f>
        <v>48.04700606060605</v>
      </c>
      <c r="J292" s="2">
        <f t="shared" si="40"/>
        <v>5.842160606060645</v>
      </c>
      <c r="K292" s="2">
        <f t="shared" si="41"/>
        <v>95.84216060606065</v>
      </c>
      <c r="L292" s="2">
        <f t="shared" si="42"/>
        <v>314.35711115982394</v>
      </c>
      <c r="M292" s="2">
        <f>SUMIF(A:A,A292,L:L)</f>
        <v>2966.8633319316677</v>
      </c>
      <c r="N292" s="3">
        <f t="shared" si="43"/>
        <v>0.10595604717496443</v>
      </c>
      <c r="O292" s="7">
        <f t="shared" si="44"/>
        <v>9.437875672624022</v>
      </c>
      <c r="P292" s="3">
        <f t="shared" si="45"/>
        <v>0.10595604717496443</v>
      </c>
      <c r="Q292" s="3">
        <f>IF(ISNUMBER(P292),SUMIF(A:A,A292,P:P),"")</f>
        <v>0.9379627153558473</v>
      </c>
      <c r="R292" s="3">
        <f t="shared" si="46"/>
        <v>0.11296402878313397</v>
      </c>
      <c r="S292" s="8">
        <f t="shared" si="47"/>
        <v>8.852375493085322</v>
      </c>
    </row>
    <row r="293" spans="1:19" ht="15">
      <c r="A293" s="1">
        <v>19</v>
      </c>
      <c r="B293" s="5">
        <v>0.6666666666666666</v>
      </c>
      <c r="C293" s="1" t="s">
        <v>137</v>
      </c>
      <c r="D293" s="1">
        <v>6</v>
      </c>
      <c r="E293" s="1">
        <v>12</v>
      </c>
      <c r="F293" s="1" t="s">
        <v>183</v>
      </c>
      <c r="G293" s="2">
        <v>47.9113666666667</v>
      </c>
      <c r="H293" s="6">
        <f>1+_xlfn.COUNTIFS(A:A,A293,O:O,"&lt;"&amp;O293)</f>
        <v>5</v>
      </c>
      <c r="I293" s="2">
        <f>_xlfn.AVERAGEIF(A:A,A293,G:G)</f>
        <v>48.04700606060605</v>
      </c>
      <c r="J293" s="2">
        <f t="shared" si="40"/>
        <v>-0.13563939393934987</v>
      </c>
      <c r="K293" s="2">
        <f t="shared" si="41"/>
        <v>89.86436060606064</v>
      </c>
      <c r="L293" s="2">
        <f t="shared" si="42"/>
        <v>219.61184262884083</v>
      </c>
      <c r="M293" s="2">
        <f>SUMIF(A:A,A293,L:L)</f>
        <v>2966.8633319316677</v>
      </c>
      <c r="N293" s="3">
        <f t="shared" si="43"/>
        <v>0.074021556795424</v>
      </c>
      <c r="O293" s="7">
        <f t="shared" si="44"/>
        <v>13.509578064721543</v>
      </c>
      <c r="P293" s="3">
        <f t="shared" si="45"/>
        <v>0.074021556795424</v>
      </c>
      <c r="Q293" s="3">
        <f>IF(ISNUMBER(P293),SUMIF(A:A,A293,P:P),"")</f>
        <v>0.9379627153558473</v>
      </c>
      <c r="R293" s="3">
        <f t="shared" si="46"/>
        <v>0.07891737654768236</v>
      </c>
      <c r="S293" s="8">
        <f t="shared" si="47"/>
        <v>12.67148052489801</v>
      </c>
    </row>
    <row r="294" spans="1:19" ht="15">
      <c r="A294" s="1">
        <v>19</v>
      </c>
      <c r="B294" s="5">
        <v>0.6666666666666666</v>
      </c>
      <c r="C294" s="1" t="s">
        <v>137</v>
      </c>
      <c r="D294" s="1">
        <v>6</v>
      </c>
      <c r="E294" s="1">
        <v>8</v>
      </c>
      <c r="F294" s="1" t="s">
        <v>179</v>
      </c>
      <c r="G294" s="2">
        <v>46.7478</v>
      </c>
      <c r="H294" s="6">
        <f>1+_xlfn.COUNTIFS(A:A,A294,O:O,"&lt;"&amp;O294)</f>
        <v>6</v>
      </c>
      <c r="I294" s="2">
        <f>_xlfn.AVERAGEIF(A:A,A294,G:G)</f>
        <v>48.04700606060605</v>
      </c>
      <c r="J294" s="2">
        <f t="shared" si="40"/>
        <v>-1.2992060606060534</v>
      </c>
      <c r="K294" s="2">
        <f t="shared" si="41"/>
        <v>88.70079393939395</v>
      </c>
      <c r="L294" s="2">
        <f t="shared" si="42"/>
        <v>204.80281462634954</v>
      </c>
      <c r="M294" s="2">
        <f>SUMIF(A:A,A294,L:L)</f>
        <v>2966.8633319316677</v>
      </c>
      <c r="N294" s="3">
        <f t="shared" si="43"/>
        <v>0.06903008049683447</v>
      </c>
      <c r="O294" s="7">
        <f t="shared" si="44"/>
        <v>14.486438271585925</v>
      </c>
      <c r="P294" s="3">
        <f t="shared" si="45"/>
        <v>0.06903008049683447</v>
      </c>
      <c r="Q294" s="3">
        <f>IF(ISNUMBER(P294),SUMIF(A:A,A294,P:P),"")</f>
        <v>0.9379627153558473</v>
      </c>
      <c r="R294" s="3">
        <f t="shared" si="46"/>
        <v>0.07359576171494793</v>
      </c>
      <c r="S294" s="8">
        <f t="shared" si="47"/>
        <v>13.587738977051602</v>
      </c>
    </row>
    <row r="295" spans="1:19" ht="15">
      <c r="A295" s="1">
        <v>19</v>
      </c>
      <c r="B295" s="5">
        <v>0.6666666666666666</v>
      </c>
      <c r="C295" s="1" t="s">
        <v>137</v>
      </c>
      <c r="D295" s="1">
        <v>6</v>
      </c>
      <c r="E295" s="1">
        <v>4</v>
      </c>
      <c r="F295" s="1" t="s">
        <v>175</v>
      </c>
      <c r="G295" s="2">
        <v>42.521266666666605</v>
      </c>
      <c r="H295" s="6">
        <f>1+_xlfn.COUNTIFS(A:A,A295,O:O,"&lt;"&amp;O295)</f>
        <v>9</v>
      </c>
      <c r="I295" s="2">
        <f>_xlfn.AVERAGEIF(A:A,A295,G:G)</f>
        <v>48.04700606060605</v>
      </c>
      <c r="J295" s="2">
        <f t="shared" si="40"/>
        <v>-5.525739393939446</v>
      </c>
      <c r="K295" s="2">
        <f t="shared" si="41"/>
        <v>84.47426060606055</v>
      </c>
      <c r="L295" s="2">
        <f t="shared" si="42"/>
        <v>158.92869402270986</v>
      </c>
      <c r="M295" s="2">
        <f>SUMIF(A:A,A295,L:L)</f>
        <v>2966.8633319316677</v>
      </c>
      <c r="N295" s="3">
        <f t="shared" si="43"/>
        <v>0.053567918788909784</v>
      </c>
      <c r="O295" s="7">
        <f t="shared" si="44"/>
        <v>18.667889711015448</v>
      </c>
      <c r="P295" s="3">
        <f t="shared" si="45"/>
        <v>0.053567918788909784</v>
      </c>
      <c r="Q295" s="3">
        <f>IF(ISNUMBER(P295),SUMIF(A:A,A295,P:P),"")</f>
        <v>0.9379627153558473</v>
      </c>
      <c r="R295" s="3">
        <f t="shared" si="46"/>
        <v>0.057110925532457876</v>
      </c>
      <c r="S295" s="8">
        <f t="shared" si="47"/>
        <v>17.509784523307534</v>
      </c>
    </row>
    <row r="296" spans="1:19" ht="15">
      <c r="A296" s="1">
        <v>19</v>
      </c>
      <c r="B296" s="5">
        <v>0.6666666666666666</v>
      </c>
      <c r="C296" s="1" t="s">
        <v>137</v>
      </c>
      <c r="D296" s="1">
        <v>6</v>
      </c>
      <c r="E296" s="1">
        <v>5</v>
      </c>
      <c r="F296" s="1" t="s">
        <v>176</v>
      </c>
      <c r="G296" s="2">
        <v>43.4853333333333</v>
      </c>
      <c r="H296" s="6">
        <f>1+_xlfn.COUNTIFS(A:A,A296,O:O,"&lt;"&amp;O296)</f>
        <v>7</v>
      </c>
      <c r="I296" s="2">
        <f>_xlfn.AVERAGEIF(A:A,A296,G:G)</f>
        <v>48.04700606060605</v>
      </c>
      <c r="J296" s="2">
        <f t="shared" si="40"/>
        <v>-4.56167272727275</v>
      </c>
      <c r="K296" s="2">
        <f t="shared" si="41"/>
        <v>85.43832727272725</v>
      </c>
      <c r="L296" s="2">
        <f t="shared" si="42"/>
        <v>168.39284897096772</v>
      </c>
      <c r="M296" s="2">
        <f>SUMIF(A:A,A296,L:L)</f>
        <v>2966.8633319316677</v>
      </c>
      <c r="N296" s="3">
        <f t="shared" si="43"/>
        <v>0.05675787191091487</v>
      </c>
      <c r="O296" s="7">
        <f t="shared" si="44"/>
        <v>17.61870144760826</v>
      </c>
      <c r="P296" s="3">
        <f t="shared" si="45"/>
        <v>0.05675787191091487</v>
      </c>
      <c r="Q296" s="3">
        <f>IF(ISNUMBER(P296),SUMIF(A:A,A296,P:P),"")</f>
        <v>0.9379627153558473</v>
      </c>
      <c r="R296" s="3">
        <f t="shared" si="46"/>
        <v>0.06051186361856813</v>
      </c>
      <c r="S296" s="8">
        <f t="shared" si="47"/>
        <v>16.52568505084264</v>
      </c>
    </row>
    <row r="297" spans="1:19" ht="15">
      <c r="A297" s="1">
        <v>19</v>
      </c>
      <c r="B297" s="5">
        <v>0.6666666666666666</v>
      </c>
      <c r="C297" s="1" t="s">
        <v>137</v>
      </c>
      <c r="D297" s="1">
        <v>6</v>
      </c>
      <c r="E297" s="1">
        <v>6</v>
      </c>
      <c r="F297" s="1" t="s">
        <v>177</v>
      </c>
      <c r="G297" s="2">
        <v>34.582833333333404</v>
      </c>
      <c r="H297" s="6">
        <f>1+_xlfn.COUNTIFS(A:A,A297,O:O,"&lt;"&amp;O297)</f>
        <v>10</v>
      </c>
      <c r="I297" s="2">
        <f>_xlfn.AVERAGEIF(A:A,A297,G:G)</f>
        <v>48.04700606060605</v>
      </c>
      <c r="J297" s="2">
        <f t="shared" si="40"/>
        <v>-13.464172727272647</v>
      </c>
      <c r="K297" s="2">
        <f t="shared" si="41"/>
        <v>76.53582727272735</v>
      </c>
      <c r="L297" s="2">
        <f t="shared" si="42"/>
        <v>98.70638510204269</v>
      </c>
      <c r="M297" s="2">
        <f>SUMIF(A:A,A297,L:L)</f>
        <v>2966.8633319316677</v>
      </c>
      <c r="N297" s="3">
        <f t="shared" si="43"/>
        <v>0.03326960970520231</v>
      </c>
      <c r="O297" s="7">
        <f t="shared" si="44"/>
        <v>30.05746111423819</v>
      </c>
      <c r="P297" s="3">
        <f t="shared" si="45"/>
      </c>
      <c r="Q297" s="3">
        <f>IF(ISNUMBER(P297),SUMIF(A:A,A297,P:P),"")</f>
      </c>
      <c r="R297" s="3">
        <f t="shared" si="46"/>
      </c>
      <c r="S297" s="8">
        <f t="shared" si="47"/>
      </c>
    </row>
    <row r="298" spans="1:19" ht="15">
      <c r="A298" s="1">
        <v>19</v>
      </c>
      <c r="B298" s="5">
        <v>0.6666666666666666</v>
      </c>
      <c r="C298" s="1" t="s">
        <v>137</v>
      </c>
      <c r="D298" s="1">
        <v>6</v>
      </c>
      <c r="E298" s="1">
        <v>7</v>
      </c>
      <c r="F298" s="1" t="s">
        <v>178</v>
      </c>
      <c r="G298" s="2">
        <v>42.8508333333333</v>
      </c>
      <c r="H298" s="6">
        <f>1+_xlfn.COUNTIFS(A:A,A298,O:O,"&lt;"&amp;O298)</f>
        <v>8</v>
      </c>
      <c r="I298" s="2">
        <f>_xlfn.AVERAGEIF(A:A,A298,G:G)</f>
        <v>48.04700606060605</v>
      </c>
      <c r="J298" s="2">
        <f t="shared" si="40"/>
        <v>-5.196172727272753</v>
      </c>
      <c r="K298" s="2">
        <f t="shared" si="41"/>
        <v>84.80382727272725</v>
      </c>
      <c r="L298" s="2">
        <f t="shared" si="42"/>
        <v>162.1026272768178</v>
      </c>
      <c r="M298" s="2">
        <f>SUMIF(A:A,A298,L:L)</f>
        <v>2966.8633319316677</v>
      </c>
      <c r="N298" s="3">
        <f t="shared" si="43"/>
        <v>0.054637713012306466</v>
      </c>
      <c r="O298" s="7">
        <f t="shared" si="44"/>
        <v>18.30237659791438</v>
      </c>
      <c r="P298" s="3">
        <f t="shared" si="45"/>
        <v>0.054637713012306466</v>
      </c>
      <c r="Q298" s="3">
        <f>IF(ISNUMBER(P298),SUMIF(A:A,A298,P:P),"")</f>
        <v>0.9379627153558473</v>
      </c>
      <c r="R298" s="3">
        <f t="shared" si="46"/>
        <v>0.05825147643696885</v>
      </c>
      <c r="S298" s="8">
        <f t="shared" si="47"/>
        <v>17.16694685124509</v>
      </c>
    </row>
    <row r="299" spans="1:19" ht="15">
      <c r="A299" s="1">
        <v>19</v>
      </c>
      <c r="B299" s="5">
        <v>0.6666666666666666</v>
      </c>
      <c r="C299" s="1" t="s">
        <v>137</v>
      </c>
      <c r="D299" s="1">
        <v>6</v>
      </c>
      <c r="E299" s="1">
        <v>9</v>
      </c>
      <c r="F299" s="1" t="s">
        <v>180</v>
      </c>
      <c r="G299" s="2">
        <v>32.159633333333296</v>
      </c>
      <c r="H299" s="6">
        <f>1+_xlfn.COUNTIFS(A:A,A299,O:O,"&lt;"&amp;O299)</f>
        <v>11</v>
      </c>
      <c r="I299" s="2">
        <f>_xlfn.AVERAGEIF(A:A,A299,G:G)</f>
        <v>48.04700606060605</v>
      </c>
      <c r="J299" s="2">
        <f t="shared" si="40"/>
        <v>-15.887372727272755</v>
      </c>
      <c r="K299" s="2">
        <f t="shared" si="41"/>
        <v>74.11262727272725</v>
      </c>
      <c r="L299" s="2">
        <f t="shared" si="42"/>
        <v>85.34975992130148</v>
      </c>
      <c r="M299" s="2">
        <f>SUMIF(A:A,A299,L:L)</f>
        <v>2966.8633319316677</v>
      </c>
      <c r="N299" s="3">
        <f t="shared" si="43"/>
        <v>0.028767674938950386</v>
      </c>
      <c r="O299" s="7">
        <f t="shared" si="44"/>
        <v>34.761238164786</v>
      </c>
      <c r="P299" s="3">
        <f t="shared" si="45"/>
      </c>
      <c r="Q299" s="3">
        <f>IF(ISNUMBER(P299),SUMIF(A:A,A299,P:P),"")</f>
      </c>
      <c r="R299" s="3">
        <f t="shared" si="46"/>
      </c>
      <c r="S299" s="8">
        <f t="shared" si="47"/>
      </c>
    </row>
    <row r="300" spans="1:19" ht="15">
      <c r="A300" s="1">
        <v>33</v>
      </c>
      <c r="B300" s="5">
        <v>0.6687500000000001</v>
      </c>
      <c r="C300" s="1" t="s">
        <v>305</v>
      </c>
      <c r="D300" s="1">
        <v>2</v>
      </c>
      <c r="E300" s="1">
        <v>1</v>
      </c>
      <c r="F300" s="1" t="s">
        <v>306</v>
      </c>
      <c r="G300" s="2">
        <v>73.2323666666667</v>
      </c>
      <c r="H300" s="6">
        <f>1+_xlfn.COUNTIFS(A:A,A300,O:O,"&lt;"&amp;O300)</f>
        <v>1</v>
      </c>
      <c r="I300" s="2">
        <f>_xlfn.AVERAGEIF(A:A,A300,G:G)</f>
        <v>49.36514722222223</v>
      </c>
      <c r="J300" s="2">
        <f t="shared" si="40"/>
        <v>23.86721944444448</v>
      </c>
      <c r="K300" s="2">
        <f t="shared" si="41"/>
        <v>113.86721944444449</v>
      </c>
      <c r="L300" s="2">
        <f t="shared" si="42"/>
        <v>927.0737931574237</v>
      </c>
      <c r="M300" s="2">
        <f>SUMIF(A:A,A300,L:L)</f>
        <v>3405.988116895378</v>
      </c>
      <c r="N300" s="3">
        <f t="shared" si="43"/>
        <v>0.27218937980396385</v>
      </c>
      <c r="O300" s="7">
        <f t="shared" si="44"/>
        <v>3.6739126292150694</v>
      </c>
      <c r="P300" s="3">
        <f t="shared" si="45"/>
        <v>0.27218937980396385</v>
      </c>
      <c r="Q300" s="3">
        <f>IF(ISNUMBER(P300),SUMIF(A:A,A300,P:P),"")</f>
        <v>0.9183947440234511</v>
      </c>
      <c r="R300" s="3">
        <f t="shared" si="46"/>
        <v>0.2963751497656802</v>
      </c>
      <c r="S300" s="8">
        <f t="shared" si="47"/>
        <v>3.374102048672498</v>
      </c>
    </row>
    <row r="301" spans="1:19" ht="15">
      <c r="A301" s="1">
        <v>33</v>
      </c>
      <c r="B301" s="5">
        <v>0.6687500000000001</v>
      </c>
      <c r="C301" s="1" t="s">
        <v>305</v>
      </c>
      <c r="D301" s="1">
        <v>2</v>
      </c>
      <c r="E301" s="1">
        <v>3</v>
      </c>
      <c r="F301" s="1" t="s">
        <v>308</v>
      </c>
      <c r="G301" s="2">
        <v>63.0222666666667</v>
      </c>
      <c r="H301" s="6">
        <f>1+_xlfn.COUNTIFS(A:A,A301,O:O,"&lt;"&amp;O301)</f>
        <v>2</v>
      </c>
      <c r="I301" s="2">
        <f>_xlfn.AVERAGEIF(A:A,A301,G:G)</f>
        <v>49.36514722222223</v>
      </c>
      <c r="J301" s="2">
        <f t="shared" si="40"/>
        <v>13.657119444444476</v>
      </c>
      <c r="K301" s="2">
        <f t="shared" si="41"/>
        <v>103.65711944444448</v>
      </c>
      <c r="L301" s="2">
        <f t="shared" si="42"/>
        <v>502.4153493144414</v>
      </c>
      <c r="M301" s="2">
        <f>SUMIF(A:A,A301,L:L)</f>
        <v>3405.988116895378</v>
      </c>
      <c r="N301" s="3">
        <f t="shared" si="43"/>
        <v>0.1475094251862518</v>
      </c>
      <c r="O301" s="7">
        <f t="shared" si="44"/>
        <v>6.779227827220916</v>
      </c>
      <c r="P301" s="3">
        <f t="shared" si="45"/>
        <v>0.1475094251862518</v>
      </c>
      <c r="Q301" s="3">
        <f>IF(ISNUMBER(P301),SUMIF(A:A,A301,P:P),"")</f>
        <v>0.9183947440234511</v>
      </c>
      <c r="R301" s="3">
        <f t="shared" si="46"/>
        <v>0.1606165825165972</v>
      </c>
      <c r="S301" s="8">
        <f t="shared" si="47"/>
        <v>6.22600720505721</v>
      </c>
    </row>
    <row r="302" spans="1:19" ht="15">
      <c r="A302" s="1">
        <v>33</v>
      </c>
      <c r="B302" s="5">
        <v>0.6687500000000001</v>
      </c>
      <c r="C302" s="1" t="s">
        <v>305</v>
      </c>
      <c r="D302" s="1">
        <v>2</v>
      </c>
      <c r="E302" s="1">
        <v>5</v>
      </c>
      <c r="F302" s="1" t="s">
        <v>310</v>
      </c>
      <c r="G302" s="2">
        <v>57.7151333333334</v>
      </c>
      <c r="H302" s="6">
        <f>1+_xlfn.COUNTIFS(A:A,A302,O:O,"&lt;"&amp;O302)</f>
        <v>3</v>
      </c>
      <c r="I302" s="2">
        <f>_xlfn.AVERAGEIF(A:A,A302,G:G)</f>
        <v>49.36514722222223</v>
      </c>
      <c r="J302" s="2">
        <f t="shared" si="40"/>
        <v>8.349986111111171</v>
      </c>
      <c r="K302" s="2">
        <f t="shared" si="41"/>
        <v>98.34998611111118</v>
      </c>
      <c r="L302" s="2">
        <f t="shared" si="42"/>
        <v>365.4023834106711</v>
      </c>
      <c r="M302" s="2">
        <f>SUMIF(A:A,A302,L:L)</f>
        <v>3405.988116895378</v>
      </c>
      <c r="N302" s="3">
        <f t="shared" si="43"/>
        <v>0.10728234241279216</v>
      </c>
      <c r="O302" s="7">
        <f t="shared" si="44"/>
        <v>9.321198414481689</v>
      </c>
      <c r="P302" s="3">
        <f t="shared" si="45"/>
        <v>0.10728234241279216</v>
      </c>
      <c r="Q302" s="3">
        <f>IF(ISNUMBER(P302),SUMIF(A:A,A302,P:P),"")</f>
        <v>0.9183947440234511</v>
      </c>
      <c r="R302" s="3">
        <f t="shared" si="46"/>
        <v>0.11681506575570376</v>
      </c>
      <c r="S302" s="8">
        <f t="shared" si="47"/>
        <v>8.56053963185971</v>
      </c>
    </row>
    <row r="303" spans="1:19" ht="15">
      <c r="A303" s="1">
        <v>33</v>
      </c>
      <c r="B303" s="5">
        <v>0.6687500000000001</v>
      </c>
      <c r="C303" s="1" t="s">
        <v>305</v>
      </c>
      <c r="D303" s="1">
        <v>2</v>
      </c>
      <c r="E303" s="1">
        <v>4</v>
      </c>
      <c r="F303" s="1" t="s">
        <v>309</v>
      </c>
      <c r="G303" s="2">
        <v>53.007833333333295</v>
      </c>
      <c r="H303" s="6">
        <f>1+_xlfn.COUNTIFS(A:A,A303,O:O,"&lt;"&amp;O303)</f>
        <v>4</v>
      </c>
      <c r="I303" s="2">
        <f>_xlfn.AVERAGEIF(A:A,A303,G:G)</f>
        <v>49.36514722222223</v>
      </c>
      <c r="J303" s="2">
        <f t="shared" si="40"/>
        <v>3.642686111111068</v>
      </c>
      <c r="K303" s="2">
        <f t="shared" si="41"/>
        <v>93.64268611111106</v>
      </c>
      <c r="L303" s="2">
        <f t="shared" si="42"/>
        <v>275.49270983575906</v>
      </c>
      <c r="M303" s="2">
        <f>SUMIF(A:A,A303,L:L)</f>
        <v>3405.988116895378</v>
      </c>
      <c r="N303" s="3">
        <f t="shared" si="43"/>
        <v>0.08088481238944423</v>
      </c>
      <c r="O303" s="7">
        <f t="shared" si="44"/>
        <v>12.363260425025153</v>
      </c>
      <c r="P303" s="3">
        <f t="shared" si="45"/>
        <v>0.08088481238944423</v>
      </c>
      <c r="Q303" s="3">
        <f>IF(ISNUMBER(P303),SUMIF(A:A,A303,P:P),"")</f>
        <v>0.9183947440234511</v>
      </c>
      <c r="R303" s="3">
        <f t="shared" si="46"/>
        <v>0.0880719460948688</v>
      </c>
      <c r="S303" s="8">
        <f t="shared" si="47"/>
        <v>11.35435339333624</v>
      </c>
    </row>
    <row r="304" spans="1:19" ht="15">
      <c r="A304" s="1">
        <v>33</v>
      </c>
      <c r="B304" s="5">
        <v>0.6687500000000001</v>
      </c>
      <c r="C304" s="1" t="s">
        <v>305</v>
      </c>
      <c r="D304" s="1">
        <v>2</v>
      </c>
      <c r="E304" s="1">
        <v>10</v>
      </c>
      <c r="F304" s="1" t="s">
        <v>315</v>
      </c>
      <c r="G304" s="2">
        <v>52.7739</v>
      </c>
      <c r="H304" s="6">
        <f>1+_xlfn.COUNTIFS(A:A,A304,O:O,"&lt;"&amp;O304)</f>
        <v>5</v>
      </c>
      <c r="I304" s="2">
        <f>_xlfn.AVERAGEIF(A:A,A304,G:G)</f>
        <v>49.36514722222223</v>
      </c>
      <c r="J304" s="2">
        <f t="shared" si="40"/>
        <v>3.408752777777771</v>
      </c>
      <c r="K304" s="2">
        <f t="shared" si="41"/>
        <v>93.40875277777778</v>
      </c>
      <c r="L304" s="2">
        <f t="shared" si="42"/>
        <v>271.6529049507527</v>
      </c>
      <c r="M304" s="2">
        <f>SUMIF(A:A,A304,L:L)</f>
        <v>3405.988116895378</v>
      </c>
      <c r="N304" s="3">
        <f t="shared" si="43"/>
        <v>0.07975744354574243</v>
      </c>
      <c r="O304" s="7">
        <f t="shared" si="44"/>
        <v>12.538014704878055</v>
      </c>
      <c r="P304" s="3">
        <f t="shared" si="45"/>
        <v>0.07975744354574243</v>
      </c>
      <c r="Q304" s="3">
        <f>IF(ISNUMBER(P304),SUMIF(A:A,A304,P:P),"")</f>
        <v>0.9183947440234511</v>
      </c>
      <c r="R304" s="3">
        <f t="shared" si="46"/>
        <v>0.08684440330780664</v>
      </c>
      <c r="S304" s="8">
        <f t="shared" si="47"/>
        <v>11.514846805448748</v>
      </c>
    </row>
    <row r="305" spans="1:19" ht="15">
      <c r="A305" s="1">
        <v>33</v>
      </c>
      <c r="B305" s="5">
        <v>0.6687500000000001</v>
      </c>
      <c r="C305" s="1" t="s">
        <v>305</v>
      </c>
      <c r="D305" s="1">
        <v>2</v>
      </c>
      <c r="E305" s="1">
        <v>2</v>
      </c>
      <c r="F305" s="1" t="s">
        <v>307</v>
      </c>
      <c r="G305" s="2">
        <v>50.0404</v>
      </c>
      <c r="H305" s="6">
        <f>1+_xlfn.COUNTIFS(A:A,A305,O:O,"&lt;"&amp;O305)</f>
        <v>6</v>
      </c>
      <c r="I305" s="2">
        <f>_xlfn.AVERAGEIF(A:A,A305,G:G)</f>
        <v>49.36514722222223</v>
      </c>
      <c r="J305" s="2">
        <f t="shared" si="40"/>
        <v>0.6752527777777715</v>
      </c>
      <c r="K305" s="2">
        <f t="shared" si="41"/>
        <v>90.67525277777777</v>
      </c>
      <c r="L305" s="2">
        <f t="shared" si="42"/>
        <v>230.5609301767034</v>
      </c>
      <c r="M305" s="2">
        <f>SUMIF(A:A,A305,L:L)</f>
        <v>3405.988116895378</v>
      </c>
      <c r="N305" s="3">
        <f t="shared" si="43"/>
        <v>0.06769281696345553</v>
      </c>
      <c r="O305" s="7">
        <f t="shared" si="44"/>
        <v>14.772616133553099</v>
      </c>
      <c r="P305" s="3">
        <f t="shared" si="45"/>
        <v>0.06769281696345553</v>
      </c>
      <c r="Q305" s="3">
        <f>IF(ISNUMBER(P305),SUMIF(A:A,A305,P:P),"")</f>
        <v>0.9183947440234511</v>
      </c>
      <c r="R305" s="3">
        <f t="shared" si="46"/>
        <v>0.07370775737118875</v>
      </c>
      <c r="S305" s="8">
        <f t="shared" si="47"/>
        <v>13.5670930125312</v>
      </c>
    </row>
    <row r="306" spans="1:19" ht="15">
      <c r="A306" s="1">
        <v>33</v>
      </c>
      <c r="B306" s="5">
        <v>0.6687500000000001</v>
      </c>
      <c r="C306" s="1" t="s">
        <v>305</v>
      </c>
      <c r="D306" s="1">
        <v>2</v>
      </c>
      <c r="E306" s="1">
        <v>11</v>
      </c>
      <c r="F306" s="1" t="s">
        <v>316</v>
      </c>
      <c r="G306" s="2">
        <v>49.153400000000005</v>
      </c>
      <c r="H306" s="6">
        <f>1+_xlfn.COUNTIFS(A:A,A306,O:O,"&lt;"&amp;O306)</f>
        <v>7</v>
      </c>
      <c r="I306" s="2">
        <f>_xlfn.AVERAGEIF(A:A,A306,G:G)</f>
        <v>49.36514722222223</v>
      </c>
      <c r="J306" s="2">
        <f t="shared" si="40"/>
        <v>-0.21174722222222186</v>
      </c>
      <c r="K306" s="2">
        <f t="shared" si="41"/>
        <v>89.78825277777779</v>
      </c>
      <c r="L306" s="2">
        <f t="shared" si="42"/>
        <v>218.61127806695688</v>
      </c>
      <c r="M306" s="2">
        <f>SUMIF(A:A,A306,L:L)</f>
        <v>3405.988116895378</v>
      </c>
      <c r="N306" s="3">
        <f t="shared" si="43"/>
        <v>0.0641843924770428</v>
      </c>
      <c r="O306" s="7">
        <f t="shared" si="44"/>
        <v>15.580111634735434</v>
      </c>
      <c r="P306" s="3">
        <f t="shared" si="45"/>
        <v>0.0641843924770428</v>
      </c>
      <c r="Q306" s="3">
        <f>IF(ISNUMBER(P306),SUMIF(A:A,A306,P:P),"")</f>
        <v>0.9183947440234511</v>
      </c>
      <c r="R306" s="3">
        <f t="shared" si="46"/>
        <v>0.06988758689520969</v>
      </c>
      <c r="S306" s="8">
        <f t="shared" si="47"/>
        <v>14.308692636639643</v>
      </c>
    </row>
    <row r="307" spans="1:19" ht="15">
      <c r="A307" s="1">
        <v>33</v>
      </c>
      <c r="B307" s="5">
        <v>0.6687500000000001</v>
      </c>
      <c r="C307" s="1" t="s">
        <v>305</v>
      </c>
      <c r="D307" s="1">
        <v>2</v>
      </c>
      <c r="E307" s="1">
        <v>8</v>
      </c>
      <c r="F307" s="1" t="s">
        <v>313</v>
      </c>
      <c r="G307" s="2">
        <v>45.0148</v>
      </c>
      <c r="H307" s="6">
        <f>1+_xlfn.COUNTIFS(A:A,A307,O:O,"&lt;"&amp;O307)</f>
        <v>8</v>
      </c>
      <c r="I307" s="2">
        <f>_xlfn.AVERAGEIF(A:A,A307,G:G)</f>
        <v>49.36514722222223</v>
      </c>
      <c r="J307" s="2">
        <f t="shared" si="40"/>
        <v>-4.350347222222226</v>
      </c>
      <c r="K307" s="2">
        <f t="shared" si="41"/>
        <v>85.64965277777777</v>
      </c>
      <c r="L307" s="2">
        <f t="shared" si="42"/>
        <v>170.54158489574462</v>
      </c>
      <c r="M307" s="2">
        <f>SUMIF(A:A,A307,L:L)</f>
        <v>3405.988116895378</v>
      </c>
      <c r="N307" s="3">
        <f t="shared" si="43"/>
        <v>0.05007110390367318</v>
      </c>
      <c r="O307" s="7">
        <f t="shared" si="44"/>
        <v>19.971598827215807</v>
      </c>
      <c r="P307" s="3">
        <f t="shared" si="45"/>
        <v>0.05007110390367318</v>
      </c>
      <c r="Q307" s="3">
        <f>IF(ISNUMBER(P307),SUMIF(A:A,A307,P:P),"")</f>
        <v>0.9183947440234511</v>
      </c>
      <c r="R307" s="3">
        <f t="shared" si="46"/>
        <v>0.05452024222646751</v>
      </c>
      <c r="S307" s="8">
        <f t="shared" si="47"/>
        <v>18.341811392659917</v>
      </c>
    </row>
    <row r="308" spans="1:19" ht="15">
      <c r="A308" s="1">
        <v>33</v>
      </c>
      <c r="B308" s="5">
        <v>0.6687500000000001</v>
      </c>
      <c r="C308" s="1" t="s">
        <v>305</v>
      </c>
      <c r="D308" s="1">
        <v>2</v>
      </c>
      <c r="E308" s="1">
        <v>6</v>
      </c>
      <c r="F308" s="1" t="s">
        <v>311</v>
      </c>
      <c r="G308" s="2">
        <v>44.5941</v>
      </c>
      <c r="H308" s="6">
        <f>1+_xlfn.COUNTIFS(A:A,A308,O:O,"&lt;"&amp;O308)</f>
        <v>9</v>
      </c>
      <c r="I308" s="2">
        <f>_xlfn.AVERAGEIF(A:A,A308,G:G)</f>
        <v>49.36514722222223</v>
      </c>
      <c r="J308" s="2">
        <f t="shared" si="40"/>
        <v>-4.771047222222229</v>
      </c>
      <c r="K308" s="2">
        <f t="shared" si="41"/>
        <v>85.22895277777778</v>
      </c>
      <c r="L308" s="2">
        <f t="shared" si="42"/>
        <v>166.29065095459453</v>
      </c>
      <c r="M308" s="2">
        <f>SUMIF(A:A,A308,L:L)</f>
        <v>3405.988116895378</v>
      </c>
      <c r="N308" s="3">
        <f t="shared" si="43"/>
        <v>0.048823027341085255</v>
      </c>
      <c r="O308" s="7">
        <f t="shared" si="44"/>
        <v>20.48213833636011</v>
      </c>
      <c r="P308" s="3">
        <f t="shared" si="45"/>
        <v>0.048823027341085255</v>
      </c>
      <c r="Q308" s="3">
        <f>IF(ISNUMBER(P308),SUMIF(A:A,A308,P:P),"")</f>
        <v>0.9183947440234511</v>
      </c>
      <c r="R308" s="3">
        <f t="shared" si="46"/>
        <v>0.05316126606647758</v>
      </c>
      <c r="S308" s="8">
        <f t="shared" si="47"/>
        <v>18.810688194474356</v>
      </c>
    </row>
    <row r="309" spans="1:19" ht="15">
      <c r="A309" s="1">
        <v>33</v>
      </c>
      <c r="B309" s="5">
        <v>0.6687500000000001</v>
      </c>
      <c r="C309" s="1" t="s">
        <v>305</v>
      </c>
      <c r="D309" s="1">
        <v>2</v>
      </c>
      <c r="E309" s="1">
        <v>7</v>
      </c>
      <c r="F309" s="1" t="s">
        <v>312</v>
      </c>
      <c r="G309" s="2">
        <v>30.5676666666667</v>
      </c>
      <c r="H309" s="6">
        <f>1+_xlfn.COUNTIFS(A:A,A309,O:O,"&lt;"&amp;O309)</f>
        <v>12</v>
      </c>
      <c r="I309" s="2">
        <f>_xlfn.AVERAGEIF(A:A,A309,G:G)</f>
        <v>49.36514722222223</v>
      </c>
      <c r="J309" s="2">
        <f t="shared" si="40"/>
        <v>-18.797480555555527</v>
      </c>
      <c r="K309" s="2">
        <f t="shared" si="41"/>
        <v>71.20251944444448</v>
      </c>
      <c r="L309" s="2">
        <f t="shared" si="42"/>
        <v>71.6756561802629</v>
      </c>
      <c r="M309" s="2">
        <f>SUMIF(A:A,A309,L:L)</f>
        <v>3405.988116895378</v>
      </c>
      <c r="N309" s="3">
        <f t="shared" si="43"/>
        <v>0.021044012404129175</v>
      </c>
      <c r="O309" s="7">
        <f t="shared" si="44"/>
        <v>47.519454978261834</v>
      </c>
      <c r="P309" s="3">
        <f t="shared" si="45"/>
      </c>
      <c r="Q309" s="3">
        <f>IF(ISNUMBER(P309),SUMIF(A:A,A309,P:P),"")</f>
      </c>
      <c r="R309" s="3">
        <f t="shared" si="46"/>
      </c>
      <c r="S309" s="8">
        <f t="shared" si="47"/>
      </c>
    </row>
    <row r="310" spans="1:19" ht="15">
      <c r="A310" s="1">
        <v>33</v>
      </c>
      <c r="B310" s="5">
        <v>0.6687500000000001</v>
      </c>
      <c r="C310" s="1" t="s">
        <v>305</v>
      </c>
      <c r="D310" s="1">
        <v>2</v>
      </c>
      <c r="E310" s="1">
        <v>9</v>
      </c>
      <c r="F310" s="1" t="s">
        <v>314</v>
      </c>
      <c r="G310" s="2">
        <v>36.9233</v>
      </c>
      <c r="H310" s="6">
        <f>1+_xlfn.COUNTIFS(A:A,A310,O:O,"&lt;"&amp;O310)</f>
        <v>10</v>
      </c>
      <c r="I310" s="2">
        <f>_xlfn.AVERAGEIF(A:A,A310,G:G)</f>
        <v>49.36514722222223</v>
      </c>
      <c r="J310" s="2">
        <f t="shared" si="40"/>
        <v>-12.44184722222223</v>
      </c>
      <c r="K310" s="2">
        <f t="shared" si="41"/>
        <v>77.55815277777776</v>
      </c>
      <c r="L310" s="2">
        <f t="shared" si="42"/>
        <v>104.95053738735831</v>
      </c>
      <c r="M310" s="2">
        <f>SUMIF(A:A,A310,L:L)</f>
        <v>3405.988116895378</v>
      </c>
      <c r="N310" s="3">
        <f t="shared" si="43"/>
        <v>0.03081353597998536</v>
      </c>
      <c r="O310" s="7">
        <f t="shared" si="44"/>
        <v>32.45326990870313</v>
      </c>
      <c r="P310" s="3">
        <f t="shared" si="45"/>
      </c>
      <c r="Q310" s="3">
        <f>IF(ISNUMBER(P310),SUMIF(A:A,A310,P:P),"")</f>
      </c>
      <c r="R310" s="3">
        <f t="shared" si="46"/>
      </c>
      <c r="S310" s="8">
        <f t="shared" si="47"/>
      </c>
    </row>
    <row r="311" spans="1:19" ht="15">
      <c r="A311" s="1">
        <v>33</v>
      </c>
      <c r="B311" s="5">
        <v>0.6687500000000001</v>
      </c>
      <c r="C311" s="1" t="s">
        <v>305</v>
      </c>
      <c r="D311" s="1">
        <v>2</v>
      </c>
      <c r="E311" s="1">
        <v>12</v>
      </c>
      <c r="F311" s="1" t="s">
        <v>317</v>
      </c>
      <c r="G311" s="2">
        <v>36.336600000000004</v>
      </c>
      <c r="H311" s="6">
        <f>1+_xlfn.COUNTIFS(A:A,A311,O:O,"&lt;"&amp;O311)</f>
        <v>11</v>
      </c>
      <c r="I311" s="2">
        <f>_xlfn.AVERAGEIF(A:A,A311,G:G)</f>
        <v>49.36514722222223</v>
      </c>
      <c r="J311" s="2">
        <f t="shared" si="40"/>
        <v>-13.028547222222223</v>
      </c>
      <c r="K311" s="2">
        <f t="shared" si="41"/>
        <v>76.97145277777778</v>
      </c>
      <c r="L311" s="2">
        <f t="shared" si="42"/>
        <v>101.3203385647087</v>
      </c>
      <c r="M311" s="2">
        <f>SUMIF(A:A,A311,L:L)</f>
        <v>3405.988116895378</v>
      </c>
      <c r="N311" s="3">
        <f t="shared" si="43"/>
        <v>0.029747707592434027</v>
      </c>
      <c r="O311" s="7">
        <f t="shared" si="44"/>
        <v>33.61603568586703</v>
      </c>
      <c r="P311" s="3">
        <f t="shared" si="45"/>
      </c>
      <c r="Q311" s="3">
        <f>IF(ISNUMBER(P311),SUMIF(A:A,A311,P:P),"")</f>
      </c>
      <c r="R311" s="3">
        <f t="shared" si="46"/>
      </c>
      <c r="S311" s="8">
        <f t="shared" si="47"/>
      </c>
    </row>
    <row r="312" spans="1:19" ht="15">
      <c r="A312" s="1">
        <v>31</v>
      </c>
      <c r="B312" s="5">
        <v>0.6694444444444444</v>
      </c>
      <c r="C312" s="1" t="s">
        <v>261</v>
      </c>
      <c r="D312" s="1">
        <v>7</v>
      </c>
      <c r="E312" s="1">
        <v>11</v>
      </c>
      <c r="F312" s="1" t="s">
        <v>293</v>
      </c>
      <c r="G312" s="2">
        <v>74.5576333333334</v>
      </c>
      <c r="H312" s="6">
        <f>1+_xlfn.COUNTIFS(A:A,A312,O:O,"&lt;"&amp;O312)</f>
        <v>1</v>
      </c>
      <c r="I312" s="2">
        <f>_xlfn.AVERAGEIF(A:A,A312,G:G)</f>
        <v>48.0339303030303</v>
      </c>
      <c r="J312" s="2">
        <f t="shared" si="40"/>
        <v>26.523703030303096</v>
      </c>
      <c r="K312" s="2">
        <f t="shared" si="41"/>
        <v>116.5237030303031</v>
      </c>
      <c r="L312" s="2">
        <f t="shared" si="42"/>
        <v>1087.2666680404038</v>
      </c>
      <c r="M312" s="2">
        <f>SUMIF(A:A,A312,L:L)</f>
        <v>3288.186250015711</v>
      </c>
      <c r="N312" s="3">
        <f t="shared" si="43"/>
        <v>0.33065848019868366</v>
      </c>
      <c r="O312" s="7">
        <f t="shared" si="44"/>
        <v>3.0242684216026374</v>
      </c>
      <c r="P312" s="3">
        <f t="shared" si="45"/>
        <v>0.33065848019868366</v>
      </c>
      <c r="Q312" s="3">
        <f>IF(ISNUMBER(P312),SUMIF(A:A,A312,P:P),"")</f>
        <v>0.8710220464165603</v>
      </c>
      <c r="R312" s="3">
        <f t="shared" si="46"/>
        <v>0.37962125248038614</v>
      </c>
      <c r="S312" s="8">
        <f t="shared" si="47"/>
        <v>2.6342044694973104</v>
      </c>
    </row>
    <row r="313" spans="1:19" ht="15">
      <c r="A313" s="1">
        <v>31</v>
      </c>
      <c r="B313" s="5">
        <v>0.6694444444444444</v>
      </c>
      <c r="C313" s="1" t="s">
        <v>261</v>
      </c>
      <c r="D313" s="1">
        <v>7</v>
      </c>
      <c r="E313" s="1">
        <v>4</v>
      </c>
      <c r="F313" s="1" t="s">
        <v>287</v>
      </c>
      <c r="G313" s="2">
        <v>61.6012666666666</v>
      </c>
      <c r="H313" s="6">
        <f>1+_xlfn.COUNTIFS(A:A,A313,O:O,"&lt;"&amp;O313)</f>
        <v>2</v>
      </c>
      <c r="I313" s="2">
        <f>_xlfn.AVERAGEIF(A:A,A313,G:G)</f>
        <v>48.0339303030303</v>
      </c>
      <c r="J313" s="2">
        <f t="shared" si="40"/>
        <v>13.567336363636294</v>
      </c>
      <c r="K313" s="2">
        <f t="shared" si="41"/>
        <v>103.56733636363629</v>
      </c>
      <c r="L313" s="2">
        <f t="shared" si="42"/>
        <v>499.71612231504804</v>
      </c>
      <c r="M313" s="2">
        <f>SUMIF(A:A,A313,L:L)</f>
        <v>3288.186250015711</v>
      </c>
      <c r="N313" s="3">
        <f t="shared" si="43"/>
        <v>0.1519731804464119</v>
      </c>
      <c r="O313" s="7">
        <f t="shared" si="44"/>
        <v>6.580108391905475</v>
      </c>
      <c r="P313" s="3">
        <f t="shared" si="45"/>
        <v>0.1519731804464119</v>
      </c>
      <c r="Q313" s="3">
        <f>IF(ISNUMBER(P313),SUMIF(A:A,A313,P:P),"")</f>
        <v>0.8710220464165603</v>
      </c>
      <c r="R313" s="3">
        <f t="shared" si="46"/>
        <v>0.1744768471379561</v>
      </c>
      <c r="S313" s="8">
        <f t="shared" si="47"/>
        <v>5.731419477160289</v>
      </c>
    </row>
    <row r="314" spans="1:19" ht="15">
      <c r="A314" s="1">
        <v>31</v>
      </c>
      <c r="B314" s="5">
        <v>0.6694444444444444</v>
      </c>
      <c r="C314" s="1" t="s">
        <v>261</v>
      </c>
      <c r="D314" s="1">
        <v>7</v>
      </c>
      <c r="E314" s="1">
        <v>2</v>
      </c>
      <c r="F314" s="1" t="s">
        <v>285</v>
      </c>
      <c r="G314" s="2">
        <v>52.9403333333333</v>
      </c>
      <c r="H314" s="6">
        <f>1+_xlfn.COUNTIFS(A:A,A314,O:O,"&lt;"&amp;O314)</f>
        <v>3</v>
      </c>
      <c r="I314" s="2">
        <f>_xlfn.AVERAGEIF(A:A,A314,G:G)</f>
        <v>48.0339303030303</v>
      </c>
      <c r="J314" s="2">
        <f t="shared" si="40"/>
        <v>4.906403030302997</v>
      </c>
      <c r="K314" s="2">
        <f t="shared" si="41"/>
        <v>94.906403030303</v>
      </c>
      <c r="L314" s="2">
        <f t="shared" si="42"/>
        <v>297.19371992559627</v>
      </c>
      <c r="M314" s="2">
        <f>SUMIF(A:A,A314,L:L)</f>
        <v>3288.186250015711</v>
      </c>
      <c r="N314" s="3">
        <f t="shared" si="43"/>
        <v>0.09038226466769524</v>
      </c>
      <c r="O314" s="7">
        <f t="shared" si="44"/>
        <v>11.064117542049416</v>
      </c>
      <c r="P314" s="3">
        <f t="shared" si="45"/>
        <v>0.09038226466769524</v>
      </c>
      <c r="Q314" s="3">
        <f>IF(ISNUMBER(P314),SUMIF(A:A,A314,P:P),"")</f>
        <v>0.8710220464165603</v>
      </c>
      <c r="R314" s="3">
        <f t="shared" si="46"/>
        <v>0.10376576005111877</v>
      </c>
      <c r="S314" s="8">
        <f t="shared" si="47"/>
        <v>9.637090303269245</v>
      </c>
    </row>
    <row r="315" spans="1:19" ht="15">
      <c r="A315" s="1">
        <v>31</v>
      </c>
      <c r="B315" s="5">
        <v>0.6694444444444444</v>
      </c>
      <c r="C315" s="1" t="s">
        <v>261</v>
      </c>
      <c r="D315" s="1">
        <v>7</v>
      </c>
      <c r="E315" s="1">
        <v>9</v>
      </c>
      <c r="F315" s="1" t="s">
        <v>291</v>
      </c>
      <c r="G315" s="2">
        <v>51.2325666666667</v>
      </c>
      <c r="H315" s="6">
        <f>1+_xlfn.COUNTIFS(A:A,A315,O:O,"&lt;"&amp;O315)</f>
        <v>4</v>
      </c>
      <c r="I315" s="2">
        <f>_xlfn.AVERAGEIF(A:A,A315,G:G)</f>
        <v>48.0339303030303</v>
      </c>
      <c r="J315" s="2">
        <f t="shared" si="40"/>
        <v>3.198636363636396</v>
      </c>
      <c r="K315" s="2">
        <f t="shared" si="41"/>
        <v>93.1986363636364</v>
      </c>
      <c r="L315" s="2">
        <f t="shared" si="42"/>
        <v>268.2496781826465</v>
      </c>
      <c r="M315" s="2">
        <f>SUMIF(A:A,A315,L:L)</f>
        <v>3288.186250015711</v>
      </c>
      <c r="N315" s="3">
        <f t="shared" si="43"/>
        <v>0.08157983088134525</v>
      </c>
      <c r="O315" s="7">
        <f t="shared" si="44"/>
        <v>12.257931760786091</v>
      </c>
      <c r="P315" s="3">
        <f t="shared" si="45"/>
        <v>0.08157983088134525</v>
      </c>
      <c r="Q315" s="3">
        <f>IF(ISNUMBER(P315),SUMIF(A:A,A315,P:P),"")</f>
        <v>0.8710220464165603</v>
      </c>
      <c r="R315" s="3">
        <f t="shared" si="46"/>
        <v>0.09365989209684167</v>
      </c>
      <c r="S315" s="8">
        <f t="shared" si="47"/>
        <v>10.676928807114452</v>
      </c>
    </row>
    <row r="316" spans="1:19" ht="15">
      <c r="A316" s="1">
        <v>31</v>
      </c>
      <c r="B316" s="5">
        <v>0.6694444444444444</v>
      </c>
      <c r="C316" s="1" t="s">
        <v>261</v>
      </c>
      <c r="D316" s="1">
        <v>7</v>
      </c>
      <c r="E316" s="1">
        <v>8</v>
      </c>
      <c r="F316" s="1" t="s">
        <v>290</v>
      </c>
      <c r="G316" s="2">
        <v>49.6484666666667</v>
      </c>
      <c r="H316" s="6">
        <f>1+_xlfn.COUNTIFS(A:A,A316,O:O,"&lt;"&amp;O316)</f>
        <v>5</v>
      </c>
      <c r="I316" s="2">
        <f>_xlfn.AVERAGEIF(A:A,A316,G:G)</f>
        <v>48.0339303030303</v>
      </c>
      <c r="J316" s="2">
        <f t="shared" si="40"/>
        <v>1.6145363636363967</v>
      </c>
      <c r="K316" s="2">
        <f t="shared" si="41"/>
        <v>91.6145363636364</v>
      </c>
      <c r="L316" s="2">
        <f t="shared" si="42"/>
        <v>243.92777608333282</v>
      </c>
      <c r="M316" s="2">
        <f>SUMIF(A:A,A316,L:L)</f>
        <v>3288.186250015711</v>
      </c>
      <c r="N316" s="3">
        <f t="shared" si="43"/>
        <v>0.07418307770192985</v>
      </c>
      <c r="O316" s="7">
        <f t="shared" si="44"/>
        <v>13.480163279528982</v>
      </c>
      <c r="P316" s="3">
        <f t="shared" si="45"/>
        <v>0.07418307770192985</v>
      </c>
      <c r="Q316" s="3">
        <f>IF(ISNUMBER(P316),SUMIF(A:A,A316,P:P),"")</f>
        <v>0.8710220464165603</v>
      </c>
      <c r="R316" s="3">
        <f t="shared" si="46"/>
        <v>0.08516785310673101</v>
      </c>
      <c r="S316" s="8">
        <f t="shared" si="47"/>
        <v>11.741519405764704</v>
      </c>
    </row>
    <row r="317" spans="1:19" ht="15">
      <c r="A317" s="1">
        <v>31</v>
      </c>
      <c r="B317" s="5">
        <v>0.6694444444444444</v>
      </c>
      <c r="C317" s="1" t="s">
        <v>261</v>
      </c>
      <c r="D317" s="1">
        <v>7</v>
      </c>
      <c r="E317" s="1">
        <v>7</v>
      </c>
      <c r="F317" s="1" t="s">
        <v>289</v>
      </c>
      <c r="G317" s="2">
        <v>49.574033333333304</v>
      </c>
      <c r="H317" s="6">
        <f>1+_xlfn.COUNTIFS(A:A,A317,O:O,"&lt;"&amp;O317)</f>
        <v>6</v>
      </c>
      <c r="I317" s="2">
        <f>_xlfn.AVERAGEIF(A:A,A317,G:G)</f>
        <v>48.0339303030303</v>
      </c>
      <c r="J317" s="2">
        <f t="shared" si="40"/>
        <v>1.5401030303030012</v>
      </c>
      <c r="K317" s="2">
        <f t="shared" si="41"/>
        <v>91.540103030303</v>
      </c>
      <c r="L317" s="2">
        <f t="shared" si="42"/>
        <v>242.84082360684275</v>
      </c>
      <c r="M317" s="2">
        <f>SUMIF(A:A,A317,L:L)</f>
        <v>3288.186250015711</v>
      </c>
      <c r="N317" s="3">
        <f t="shared" si="43"/>
        <v>0.07385251477335947</v>
      </c>
      <c r="O317" s="7">
        <f t="shared" si="44"/>
        <v>13.540500321063218</v>
      </c>
      <c r="P317" s="3">
        <f t="shared" si="45"/>
        <v>0.07385251477335947</v>
      </c>
      <c r="Q317" s="3">
        <f>IF(ISNUMBER(P317),SUMIF(A:A,A317,P:P),"")</f>
        <v>0.8710220464165603</v>
      </c>
      <c r="R317" s="3">
        <f t="shared" si="46"/>
        <v>0.08478834155483593</v>
      </c>
      <c r="S317" s="8">
        <f t="shared" si="47"/>
        <v>11.794074299156577</v>
      </c>
    </row>
    <row r="318" spans="1:19" ht="15">
      <c r="A318" s="1">
        <v>31</v>
      </c>
      <c r="B318" s="5">
        <v>0.6694444444444444</v>
      </c>
      <c r="C318" s="1" t="s">
        <v>261</v>
      </c>
      <c r="D318" s="1">
        <v>7</v>
      </c>
      <c r="E318" s="1">
        <v>3</v>
      </c>
      <c r="F318" s="1" t="s">
        <v>286</v>
      </c>
      <c r="G318" s="2">
        <v>48.2939666666667</v>
      </c>
      <c r="H318" s="6">
        <f>1+_xlfn.COUNTIFS(A:A,A318,O:O,"&lt;"&amp;O318)</f>
        <v>7</v>
      </c>
      <c r="I318" s="2">
        <f>_xlfn.AVERAGEIF(A:A,A318,G:G)</f>
        <v>48.0339303030303</v>
      </c>
      <c r="J318" s="2">
        <f t="shared" si="40"/>
        <v>0.26003636363639515</v>
      </c>
      <c r="K318" s="2">
        <f t="shared" si="41"/>
        <v>90.2600363636364</v>
      </c>
      <c r="L318" s="2">
        <f t="shared" si="42"/>
        <v>224.88792833360964</v>
      </c>
      <c r="M318" s="2">
        <f>SUMIF(A:A,A318,L:L)</f>
        <v>3288.186250015711</v>
      </c>
      <c r="N318" s="3">
        <f t="shared" si="43"/>
        <v>0.06839269774713495</v>
      </c>
      <c r="O318" s="7">
        <f t="shared" si="44"/>
        <v>14.621443998265022</v>
      </c>
      <c r="P318" s="3">
        <f t="shared" si="45"/>
        <v>0.06839269774713495</v>
      </c>
      <c r="Q318" s="3">
        <f>IF(ISNUMBER(P318),SUMIF(A:A,A318,P:P),"")</f>
        <v>0.8710220464165603</v>
      </c>
      <c r="R318" s="3">
        <f t="shared" si="46"/>
        <v>0.07852005357213039</v>
      </c>
      <c r="S318" s="8">
        <f t="shared" si="47"/>
        <v>12.73560007293393</v>
      </c>
    </row>
    <row r="319" spans="1:19" ht="15">
      <c r="A319" s="1">
        <v>31</v>
      </c>
      <c r="B319" s="5">
        <v>0.6694444444444444</v>
      </c>
      <c r="C319" s="1" t="s">
        <v>261</v>
      </c>
      <c r="D319" s="1">
        <v>7</v>
      </c>
      <c r="E319" s="1">
        <v>1</v>
      </c>
      <c r="F319" s="1" t="s">
        <v>284</v>
      </c>
      <c r="G319" s="2">
        <v>36.831399999999995</v>
      </c>
      <c r="H319" s="6">
        <f>1+_xlfn.COUNTIFS(A:A,A319,O:O,"&lt;"&amp;O319)</f>
        <v>9</v>
      </c>
      <c r="I319" s="2">
        <f>_xlfn.AVERAGEIF(A:A,A319,G:G)</f>
        <v>48.0339303030303</v>
      </c>
      <c r="J319" s="2">
        <f t="shared" si="40"/>
        <v>-11.202530303030308</v>
      </c>
      <c r="K319" s="2">
        <f t="shared" si="41"/>
        <v>78.7974696969697</v>
      </c>
      <c r="L319" s="2">
        <f t="shared" si="42"/>
        <v>113.05203300707946</v>
      </c>
      <c r="M319" s="2">
        <f>SUMIF(A:A,A319,L:L)</f>
        <v>3288.186250015711</v>
      </c>
      <c r="N319" s="3">
        <f t="shared" si="43"/>
        <v>0.03438127417707537</v>
      </c>
      <c r="O319" s="7">
        <f t="shared" si="44"/>
        <v>29.08560034307212</v>
      </c>
      <c r="P319" s="3">
        <f t="shared" si="45"/>
      </c>
      <c r="Q319" s="3">
        <f>IF(ISNUMBER(P319),SUMIF(A:A,A319,P:P),"")</f>
      </c>
      <c r="R319" s="3">
        <f t="shared" si="46"/>
      </c>
      <c r="S319" s="8">
        <f t="shared" si="47"/>
      </c>
    </row>
    <row r="320" spans="1:19" ht="15">
      <c r="A320" s="1">
        <v>31</v>
      </c>
      <c r="B320" s="5">
        <v>0.6694444444444444</v>
      </c>
      <c r="C320" s="1" t="s">
        <v>261</v>
      </c>
      <c r="D320" s="1">
        <v>7</v>
      </c>
      <c r="E320" s="1">
        <v>5</v>
      </c>
      <c r="F320" s="1" t="s">
        <v>288</v>
      </c>
      <c r="G320" s="2">
        <v>27.882</v>
      </c>
      <c r="H320" s="6">
        <f>1+_xlfn.COUNTIFS(A:A,A320,O:O,"&lt;"&amp;O320)</f>
        <v>11</v>
      </c>
      <c r="I320" s="2">
        <f>_xlfn.AVERAGEIF(A:A,A320,G:G)</f>
        <v>48.0339303030303</v>
      </c>
      <c r="J320" s="2">
        <f t="shared" si="40"/>
        <v>-20.1519303030303</v>
      </c>
      <c r="K320" s="2">
        <f t="shared" si="41"/>
        <v>69.8480696969697</v>
      </c>
      <c r="L320" s="2">
        <f t="shared" si="42"/>
        <v>66.08119292693647</v>
      </c>
      <c r="M320" s="2">
        <f>SUMIF(A:A,A320,L:L)</f>
        <v>3288.186250015711</v>
      </c>
      <c r="N320" s="3">
        <f t="shared" si="43"/>
        <v>0.020096548036663293</v>
      </c>
      <c r="O320" s="7">
        <f t="shared" si="44"/>
        <v>49.75978950094525</v>
      </c>
      <c r="P320" s="3">
        <f t="shared" si="45"/>
      </c>
      <c r="Q320" s="3">
        <f>IF(ISNUMBER(P320),SUMIF(A:A,A320,P:P),"")</f>
      </c>
      <c r="R320" s="3">
        <f t="shared" si="46"/>
      </c>
      <c r="S320" s="8">
        <f t="shared" si="47"/>
      </c>
    </row>
    <row r="321" spans="1:19" ht="15">
      <c r="A321" s="1">
        <v>31</v>
      </c>
      <c r="B321" s="5">
        <v>0.6694444444444444</v>
      </c>
      <c r="C321" s="1" t="s">
        <v>261</v>
      </c>
      <c r="D321" s="1">
        <v>7</v>
      </c>
      <c r="E321" s="1">
        <v>10</v>
      </c>
      <c r="F321" s="1" t="s">
        <v>292</v>
      </c>
      <c r="G321" s="2">
        <v>40.8648333333333</v>
      </c>
      <c r="H321" s="6">
        <f>1+_xlfn.COUNTIFS(A:A,A321,O:O,"&lt;"&amp;O321)</f>
        <v>8</v>
      </c>
      <c r="I321" s="2">
        <f>_xlfn.AVERAGEIF(A:A,A321,G:G)</f>
        <v>48.0339303030303</v>
      </c>
      <c r="J321" s="2">
        <f t="shared" si="40"/>
        <v>-7.1690969696970015</v>
      </c>
      <c r="K321" s="2">
        <f t="shared" si="41"/>
        <v>82.830903030303</v>
      </c>
      <c r="L321" s="2">
        <f t="shared" si="42"/>
        <v>144.0058871632132</v>
      </c>
      <c r="M321" s="2">
        <f>SUMIF(A:A,A321,L:L)</f>
        <v>3288.186250015711</v>
      </c>
      <c r="N321" s="3">
        <f t="shared" si="43"/>
        <v>0.04379493015717256</v>
      </c>
      <c r="O321" s="7">
        <f t="shared" si="44"/>
        <v>22.833693224562065</v>
      </c>
      <c r="P321" s="3">
        <f t="shared" si="45"/>
      </c>
      <c r="Q321" s="3">
        <f>IF(ISNUMBER(P321),SUMIF(A:A,A321,P:P),"")</f>
      </c>
      <c r="R321" s="3">
        <f t="shared" si="46"/>
      </c>
      <c r="S321" s="8">
        <f t="shared" si="47"/>
      </c>
    </row>
    <row r="322" spans="1:19" ht="15">
      <c r="A322" s="1">
        <v>31</v>
      </c>
      <c r="B322" s="5">
        <v>0.6694444444444444</v>
      </c>
      <c r="C322" s="1" t="s">
        <v>261</v>
      </c>
      <c r="D322" s="1">
        <v>7</v>
      </c>
      <c r="E322" s="1">
        <v>12</v>
      </c>
      <c r="F322" s="1" t="s">
        <v>294</v>
      </c>
      <c r="G322" s="2">
        <v>34.9467333333334</v>
      </c>
      <c r="H322" s="6">
        <f>1+_xlfn.COUNTIFS(A:A,A322,O:O,"&lt;"&amp;O322)</f>
        <v>10</v>
      </c>
      <c r="I322" s="2">
        <f>_xlfn.AVERAGEIF(A:A,A322,G:G)</f>
        <v>48.0339303030303</v>
      </c>
      <c r="J322" s="2">
        <f t="shared" si="40"/>
        <v>-13.087196969696905</v>
      </c>
      <c r="K322" s="2">
        <f t="shared" si="41"/>
        <v>76.9128030303031</v>
      </c>
      <c r="L322" s="2">
        <f t="shared" si="42"/>
        <v>100.9644204310017</v>
      </c>
      <c r="M322" s="2">
        <f>SUMIF(A:A,A322,L:L)</f>
        <v>3288.186250015711</v>
      </c>
      <c r="N322" s="3">
        <f t="shared" si="43"/>
        <v>0.030705201212528427</v>
      </c>
      <c r="O322" s="7">
        <f t="shared" si="44"/>
        <v>32.56777225064974</v>
      </c>
      <c r="P322" s="3">
        <f t="shared" si="45"/>
      </c>
      <c r="Q322" s="3">
        <f>IF(ISNUMBER(P322),SUMIF(A:A,A322,P:P),"")</f>
      </c>
      <c r="R322" s="3">
        <f t="shared" si="46"/>
      </c>
      <c r="S322" s="8">
        <f t="shared" si="47"/>
      </c>
    </row>
    <row r="323" spans="1:19" ht="15">
      <c r="A323" s="1">
        <v>47</v>
      </c>
      <c r="B323" s="5">
        <v>0.6722222222222222</v>
      </c>
      <c r="C323" s="1" t="s">
        <v>446</v>
      </c>
      <c r="D323" s="1">
        <v>6</v>
      </c>
      <c r="E323" s="1">
        <v>6</v>
      </c>
      <c r="F323" s="1" t="s">
        <v>474</v>
      </c>
      <c r="G323" s="2">
        <v>78.8101666666667</v>
      </c>
      <c r="H323" s="6">
        <f>1+_xlfn.COUNTIFS(A:A,A323,O:O,"&lt;"&amp;O323)</f>
        <v>1</v>
      </c>
      <c r="I323" s="2">
        <f>_xlfn.AVERAGEIF(A:A,A323,G:G)</f>
        <v>47.40104999999999</v>
      </c>
      <c r="J323" s="2">
        <f t="shared" si="40"/>
        <v>31.409116666666712</v>
      </c>
      <c r="K323" s="2">
        <f t="shared" si="41"/>
        <v>121.4091166666667</v>
      </c>
      <c r="L323" s="2">
        <f t="shared" si="42"/>
        <v>1457.6006901654664</v>
      </c>
      <c r="M323" s="2">
        <f>SUMIF(A:A,A323,L:L)</f>
        <v>3695.4648092487278</v>
      </c>
      <c r="N323" s="3">
        <f t="shared" si="43"/>
        <v>0.39442959557279356</v>
      </c>
      <c r="O323" s="7">
        <f t="shared" si="44"/>
        <v>2.53530670929445</v>
      </c>
      <c r="P323" s="3">
        <f t="shared" si="45"/>
        <v>0.39442959557279356</v>
      </c>
      <c r="Q323" s="3">
        <f>IF(ISNUMBER(P323),SUMIF(A:A,A323,P:P),"")</f>
        <v>0.8980588334872751</v>
      </c>
      <c r="R323" s="3">
        <f t="shared" si="46"/>
        <v>0.43920240062800114</v>
      </c>
      <c r="S323" s="8">
        <f t="shared" si="47"/>
        <v>2.276854585881436</v>
      </c>
    </row>
    <row r="324" spans="1:19" ht="15">
      <c r="A324" s="1">
        <v>47</v>
      </c>
      <c r="B324" s="5">
        <v>0.6722222222222222</v>
      </c>
      <c r="C324" s="1" t="s">
        <v>446</v>
      </c>
      <c r="D324" s="1">
        <v>6</v>
      </c>
      <c r="E324" s="1">
        <v>5</v>
      </c>
      <c r="F324" s="1" t="s">
        <v>473</v>
      </c>
      <c r="G324" s="2">
        <v>65.0713</v>
      </c>
      <c r="H324" s="6">
        <f>1+_xlfn.COUNTIFS(A:A,A324,O:O,"&lt;"&amp;O324)</f>
        <v>2</v>
      </c>
      <c r="I324" s="2">
        <f>_xlfn.AVERAGEIF(A:A,A324,G:G)</f>
        <v>47.40104999999999</v>
      </c>
      <c r="J324" s="2">
        <f aca="true" t="shared" si="48" ref="J324:J368">G324-I324</f>
        <v>17.670250000000003</v>
      </c>
      <c r="K324" s="2">
        <f aca="true" t="shared" si="49" ref="K324:K368">90+J324</f>
        <v>107.67025000000001</v>
      </c>
      <c r="L324" s="2">
        <f aca="true" t="shared" si="50" ref="L324:L368">EXP(0.06*K324)</f>
        <v>639.198469468073</v>
      </c>
      <c r="M324" s="2">
        <f>SUMIF(A:A,A324,L:L)</f>
        <v>3695.4648092487278</v>
      </c>
      <c r="N324" s="3">
        <f aca="true" t="shared" si="51" ref="N324:N368">L324/M324</f>
        <v>0.1729683551222936</v>
      </c>
      <c r="O324" s="7">
        <f aca="true" t="shared" si="52" ref="O324:O368">1/N324</f>
        <v>5.781404345858357</v>
      </c>
      <c r="P324" s="3">
        <f aca="true" t="shared" si="53" ref="P324:P368">IF(O324&gt;21,"",N324)</f>
        <v>0.1729683551222936</v>
      </c>
      <c r="Q324" s="3">
        <f>IF(ISNUMBER(P324),SUMIF(A:A,A324,P:P),"")</f>
        <v>0.8980588334872751</v>
      </c>
      <c r="R324" s="3">
        <f aca="true" t="shared" si="54" ref="R324:R368">_xlfn.IFERROR(P324*(1/Q324),"")</f>
        <v>0.19260247622155868</v>
      </c>
      <c r="S324" s="8">
        <f aca="true" t="shared" si="55" ref="S324:S368">_xlfn.IFERROR(1/R324,"")</f>
        <v>5.192041242759819</v>
      </c>
    </row>
    <row r="325" spans="1:19" ht="15">
      <c r="A325" s="1">
        <v>47</v>
      </c>
      <c r="B325" s="5">
        <v>0.6722222222222222</v>
      </c>
      <c r="C325" s="1" t="s">
        <v>446</v>
      </c>
      <c r="D325" s="1">
        <v>6</v>
      </c>
      <c r="E325" s="1">
        <v>2</v>
      </c>
      <c r="F325" s="1" t="s">
        <v>470</v>
      </c>
      <c r="G325" s="2">
        <v>62.894099999999995</v>
      </c>
      <c r="H325" s="6">
        <f>1+_xlfn.COUNTIFS(A:A,A325,O:O,"&lt;"&amp;O325)</f>
        <v>3</v>
      </c>
      <c r="I325" s="2">
        <f>_xlfn.AVERAGEIF(A:A,A325,G:G)</f>
        <v>47.40104999999999</v>
      </c>
      <c r="J325" s="2">
        <f t="shared" si="48"/>
        <v>15.493050000000004</v>
      </c>
      <c r="K325" s="2">
        <f t="shared" si="49"/>
        <v>105.49305000000001</v>
      </c>
      <c r="L325" s="2">
        <f t="shared" si="50"/>
        <v>560.9226403360526</v>
      </c>
      <c r="M325" s="2">
        <f>SUMIF(A:A,A325,L:L)</f>
        <v>3695.4648092487278</v>
      </c>
      <c r="N325" s="3">
        <f t="shared" si="51"/>
        <v>0.15178676277263367</v>
      </c>
      <c r="O325" s="7">
        <f t="shared" si="52"/>
        <v>6.588189785020533</v>
      </c>
      <c r="P325" s="3">
        <f t="shared" si="53"/>
        <v>0.15178676277263367</v>
      </c>
      <c r="Q325" s="3">
        <f>IF(ISNUMBER(P325),SUMIF(A:A,A325,P:P),"")</f>
        <v>0.8980588334872751</v>
      </c>
      <c r="R325" s="3">
        <f t="shared" si="54"/>
        <v>0.16901650216303385</v>
      </c>
      <c r="S325" s="8">
        <f t="shared" si="55"/>
        <v>5.9165820331283205</v>
      </c>
    </row>
    <row r="326" spans="1:19" ht="15">
      <c r="A326" s="1">
        <v>47</v>
      </c>
      <c r="B326" s="5">
        <v>0.6722222222222222</v>
      </c>
      <c r="C326" s="1" t="s">
        <v>446</v>
      </c>
      <c r="D326" s="1">
        <v>6</v>
      </c>
      <c r="E326" s="1">
        <v>4</v>
      </c>
      <c r="F326" s="1" t="s">
        <v>472</v>
      </c>
      <c r="G326" s="2">
        <v>49.5219333333333</v>
      </c>
      <c r="H326" s="6">
        <f>1+_xlfn.COUNTIFS(A:A,A326,O:O,"&lt;"&amp;O326)</f>
        <v>4</v>
      </c>
      <c r="I326" s="2">
        <f>_xlfn.AVERAGEIF(A:A,A326,G:G)</f>
        <v>47.40104999999999</v>
      </c>
      <c r="J326" s="2">
        <f t="shared" si="48"/>
        <v>2.1208833333333104</v>
      </c>
      <c r="K326" s="2">
        <f t="shared" si="49"/>
        <v>92.12088333333331</v>
      </c>
      <c r="L326" s="2">
        <f t="shared" si="50"/>
        <v>251.4522221695291</v>
      </c>
      <c r="M326" s="2">
        <f>SUMIF(A:A,A326,L:L)</f>
        <v>3695.4648092487278</v>
      </c>
      <c r="N326" s="3">
        <f t="shared" si="51"/>
        <v>0.06804346277096555</v>
      </c>
      <c r="O326" s="7">
        <f t="shared" si="52"/>
        <v>14.696488968617047</v>
      </c>
      <c r="P326" s="3">
        <f t="shared" si="53"/>
        <v>0.06804346277096555</v>
      </c>
      <c r="Q326" s="3">
        <f>IF(ISNUMBER(P326),SUMIF(A:A,A326,P:P),"")</f>
        <v>0.8980588334872751</v>
      </c>
      <c r="R326" s="3">
        <f t="shared" si="54"/>
        <v>0.07576726627891879</v>
      </c>
      <c r="S326" s="8">
        <f t="shared" si="55"/>
        <v>13.19831173951483</v>
      </c>
    </row>
    <row r="327" spans="1:19" ht="15">
      <c r="A327" s="1">
        <v>47</v>
      </c>
      <c r="B327" s="5">
        <v>0.6722222222222222</v>
      </c>
      <c r="C327" s="1" t="s">
        <v>446</v>
      </c>
      <c r="D327" s="1">
        <v>6</v>
      </c>
      <c r="E327" s="1">
        <v>10</v>
      </c>
      <c r="F327" s="1" t="s">
        <v>477</v>
      </c>
      <c r="G327" s="2">
        <v>46.9189666666666</v>
      </c>
      <c r="H327" s="6">
        <f>1+_xlfn.COUNTIFS(A:A,A327,O:O,"&lt;"&amp;O327)</f>
        <v>5</v>
      </c>
      <c r="I327" s="2">
        <f>_xlfn.AVERAGEIF(A:A,A327,G:G)</f>
        <v>47.40104999999999</v>
      </c>
      <c r="J327" s="2">
        <f t="shared" si="48"/>
        <v>-0.48208333333339226</v>
      </c>
      <c r="K327" s="2">
        <f t="shared" si="49"/>
        <v>89.51791666666661</v>
      </c>
      <c r="L327" s="2">
        <f t="shared" si="50"/>
        <v>215.09396948206663</v>
      </c>
      <c r="M327" s="2">
        <f>SUMIF(A:A,A327,L:L)</f>
        <v>3695.4648092487278</v>
      </c>
      <c r="N327" s="3">
        <f t="shared" si="51"/>
        <v>0.058204848533192854</v>
      </c>
      <c r="O327" s="7">
        <f t="shared" si="52"/>
        <v>17.18069929225438</v>
      </c>
      <c r="P327" s="3">
        <f t="shared" si="53"/>
        <v>0.058204848533192854</v>
      </c>
      <c r="Q327" s="3">
        <f>IF(ISNUMBER(P327),SUMIF(A:A,A327,P:P),"")</f>
        <v>0.8980588334872751</v>
      </c>
      <c r="R327" s="3">
        <f t="shared" si="54"/>
        <v>0.06481184345927107</v>
      </c>
      <c r="S327" s="8">
        <f t="shared" si="55"/>
        <v>15.429278764897623</v>
      </c>
    </row>
    <row r="328" spans="1:19" ht="15">
      <c r="A328" s="1">
        <v>47</v>
      </c>
      <c r="B328" s="5">
        <v>0.6722222222222222</v>
      </c>
      <c r="C328" s="1" t="s">
        <v>446</v>
      </c>
      <c r="D328" s="1">
        <v>6</v>
      </c>
      <c r="E328" s="1">
        <v>3</v>
      </c>
      <c r="F328" s="1" t="s">
        <v>471</v>
      </c>
      <c r="G328" s="2">
        <v>45.2396</v>
      </c>
      <c r="H328" s="6">
        <f>1+_xlfn.COUNTIFS(A:A,A328,O:O,"&lt;"&amp;O328)</f>
        <v>6</v>
      </c>
      <c r="I328" s="2">
        <f>_xlfn.AVERAGEIF(A:A,A328,G:G)</f>
        <v>47.40104999999999</v>
      </c>
      <c r="J328" s="2">
        <f t="shared" si="48"/>
        <v>-2.161449999999988</v>
      </c>
      <c r="K328" s="2">
        <f t="shared" si="49"/>
        <v>87.83855000000001</v>
      </c>
      <c r="L328" s="2">
        <f t="shared" si="50"/>
        <v>194.47682416600074</v>
      </c>
      <c r="M328" s="2">
        <f>SUMIF(A:A,A328,L:L)</f>
        <v>3695.4648092487278</v>
      </c>
      <c r="N328" s="3">
        <f t="shared" si="51"/>
        <v>0.052625808715395954</v>
      </c>
      <c r="O328" s="7">
        <f t="shared" si="52"/>
        <v>19.002083282141463</v>
      </c>
      <c r="P328" s="3">
        <f t="shared" si="53"/>
        <v>0.052625808715395954</v>
      </c>
      <c r="Q328" s="3">
        <f>IF(ISNUMBER(P328),SUMIF(A:A,A328,P:P),"")</f>
        <v>0.8980588334872751</v>
      </c>
      <c r="R328" s="3">
        <f t="shared" si="54"/>
        <v>0.05859951124921665</v>
      </c>
      <c r="S328" s="8">
        <f t="shared" si="55"/>
        <v>17.064988746188014</v>
      </c>
    </row>
    <row r="329" spans="1:19" ht="15">
      <c r="A329" s="1">
        <v>47</v>
      </c>
      <c r="B329" s="5">
        <v>0.6722222222222222</v>
      </c>
      <c r="C329" s="1" t="s">
        <v>446</v>
      </c>
      <c r="D329" s="1">
        <v>6</v>
      </c>
      <c r="E329" s="1">
        <v>7</v>
      </c>
      <c r="F329" s="1" t="s">
        <v>475</v>
      </c>
      <c r="G329" s="2">
        <v>37.1832</v>
      </c>
      <c r="H329" s="6">
        <f>1+_xlfn.COUNTIFS(A:A,A329,O:O,"&lt;"&amp;O329)</f>
        <v>8</v>
      </c>
      <c r="I329" s="2">
        <f>_xlfn.AVERAGEIF(A:A,A329,G:G)</f>
        <v>47.40104999999999</v>
      </c>
      <c r="J329" s="2">
        <f t="shared" si="48"/>
        <v>-10.217849999999991</v>
      </c>
      <c r="K329" s="2">
        <f t="shared" si="49"/>
        <v>79.78215</v>
      </c>
      <c r="L329" s="2">
        <f t="shared" si="50"/>
        <v>119.93248986335709</v>
      </c>
      <c r="M329" s="2">
        <f>SUMIF(A:A,A329,L:L)</f>
        <v>3695.4648092487278</v>
      </c>
      <c r="N329" s="3">
        <f t="shared" si="51"/>
        <v>0.03245396615960168</v>
      </c>
      <c r="O329" s="7">
        <f t="shared" si="52"/>
        <v>30.812874922042297</v>
      </c>
      <c r="P329" s="3">
        <f t="shared" si="53"/>
      </c>
      <c r="Q329" s="3">
        <f>IF(ISNUMBER(P329),SUMIF(A:A,A329,P:P),"")</f>
      </c>
      <c r="R329" s="3">
        <f t="shared" si="54"/>
      </c>
      <c r="S329" s="8">
        <f t="shared" si="55"/>
      </c>
    </row>
    <row r="330" spans="1:19" ht="15">
      <c r="A330" s="1">
        <v>47</v>
      </c>
      <c r="B330" s="5">
        <v>0.6722222222222222</v>
      </c>
      <c r="C330" s="1" t="s">
        <v>446</v>
      </c>
      <c r="D330" s="1">
        <v>6</v>
      </c>
      <c r="E330" s="1">
        <v>9</v>
      </c>
      <c r="F330" s="1" t="s">
        <v>476</v>
      </c>
      <c r="G330" s="2">
        <v>31.767899999999997</v>
      </c>
      <c r="H330" s="6">
        <f>1+_xlfn.COUNTIFS(A:A,A330,O:O,"&lt;"&amp;O330)</f>
        <v>9</v>
      </c>
      <c r="I330" s="2">
        <f>_xlfn.AVERAGEIF(A:A,A330,G:G)</f>
        <v>47.40104999999999</v>
      </c>
      <c r="J330" s="2">
        <f t="shared" si="48"/>
        <v>-15.633149999999993</v>
      </c>
      <c r="K330" s="2">
        <f t="shared" si="49"/>
        <v>74.36685</v>
      </c>
      <c r="L330" s="2">
        <f t="shared" si="50"/>
        <v>86.6616104773868</v>
      </c>
      <c r="M330" s="2">
        <f>SUMIF(A:A,A330,L:L)</f>
        <v>3695.4648092487278</v>
      </c>
      <c r="N330" s="3">
        <f t="shared" si="51"/>
        <v>0.023450801171342975</v>
      </c>
      <c r="O330" s="7">
        <f t="shared" si="52"/>
        <v>42.642466357269114</v>
      </c>
      <c r="P330" s="3">
        <f t="shared" si="53"/>
      </c>
      <c r="Q330" s="3">
        <f>IF(ISNUMBER(P330),SUMIF(A:A,A330,P:P),"")</f>
      </c>
      <c r="R330" s="3">
        <f t="shared" si="54"/>
      </c>
      <c r="S330" s="8">
        <f t="shared" si="55"/>
      </c>
    </row>
    <row r="331" spans="1:19" ht="15">
      <c r="A331" s="1">
        <v>47</v>
      </c>
      <c r="B331" s="5">
        <v>0.6722222222222222</v>
      </c>
      <c r="C331" s="1" t="s">
        <v>446</v>
      </c>
      <c r="D331" s="1">
        <v>6</v>
      </c>
      <c r="E331" s="1">
        <v>11</v>
      </c>
      <c r="F331" s="1" t="s">
        <v>478</v>
      </c>
      <c r="G331" s="2">
        <v>38.8847666666667</v>
      </c>
      <c r="H331" s="6">
        <f>1+_xlfn.COUNTIFS(A:A,A331,O:O,"&lt;"&amp;O331)</f>
        <v>7</v>
      </c>
      <c r="I331" s="2">
        <f>_xlfn.AVERAGEIF(A:A,A331,G:G)</f>
        <v>47.40104999999999</v>
      </c>
      <c r="J331" s="2">
        <f t="shared" si="48"/>
        <v>-8.516283333333291</v>
      </c>
      <c r="K331" s="2">
        <f t="shared" si="49"/>
        <v>81.48371666666671</v>
      </c>
      <c r="L331" s="2">
        <f t="shared" si="50"/>
        <v>132.82374184279624</v>
      </c>
      <c r="M331" s="2">
        <f>SUMIF(A:A,A331,L:L)</f>
        <v>3695.4648092487278</v>
      </c>
      <c r="N331" s="3">
        <f t="shared" si="51"/>
        <v>0.0359423641406015</v>
      </c>
      <c r="O331" s="7">
        <f t="shared" si="52"/>
        <v>27.822321205364787</v>
      </c>
      <c r="P331" s="3">
        <f t="shared" si="53"/>
      </c>
      <c r="Q331" s="3">
        <f>IF(ISNUMBER(P331),SUMIF(A:A,A331,P:P),"")</f>
      </c>
      <c r="R331" s="3">
        <f t="shared" si="54"/>
      </c>
      <c r="S331" s="8">
        <f t="shared" si="55"/>
      </c>
    </row>
    <row r="332" spans="1:19" ht="15">
      <c r="A332" s="1">
        <v>47</v>
      </c>
      <c r="B332" s="5">
        <v>0.6722222222222222</v>
      </c>
      <c r="C332" s="1" t="s">
        <v>446</v>
      </c>
      <c r="D332" s="1">
        <v>6</v>
      </c>
      <c r="E332" s="1">
        <v>12</v>
      </c>
      <c r="F332" s="1" t="s">
        <v>479</v>
      </c>
      <c r="G332" s="2">
        <v>17.7185666666666</v>
      </c>
      <c r="H332" s="6">
        <f>1+_xlfn.COUNTIFS(A:A,A332,O:O,"&lt;"&amp;O332)</f>
        <v>10</v>
      </c>
      <c r="I332" s="2">
        <f>_xlfn.AVERAGEIF(A:A,A332,G:G)</f>
        <v>47.40104999999999</v>
      </c>
      <c r="J332" s="2">
        <f t="shared" si="48"/>
        <v>-29.68248333333339</v>
      </c>
      <c r="K332" s="2">
        <f t="shared" si="49"/>
        <v>60.317516666666606</v>
      </c>
      <c r="L332" s="2">
        <f t="shared" si="50"/>
        <v>37.302151277998554</v>
      </c>
      <c r="M332" s="2">
        <f>SUMIF(A:A,A332,L:L)</f>
        <v>3695.4648092487278</v>
      </c>
      <c r="N332" s="3">
        <f t="shared" si="51"/>
        <v>0.010094035041178466</v>
      </c>
      <c r="O332" s="7">
        <f t="shared" si="52"/>
        <v>99.06840980049255</v>
      </c>
      <c r="P332" s="3">
        <f t="shared" si="53"/>
      </c>
      <c r="Q332" s="3">
        <f>IF(ISNUMBER(P332),SUMIF(A:A,A332,P:P),"")</f>
      </c>
      <c r="R332" s="3">
        <f t="shared" si="54"/>
      </c>
      <c r="S332" s="8">
        <f t="shared" si="55"/>
      </c>
    </row>
    <row r="333" spans="1:19" ht="15">
      <c r="A333" s="1">
        <v>42</v>
      </c>
      <c r="B333" s="5">
        <v>0.6749999999999999</v>
      </c>
      <c r="C333" s="1" t="s">
        <v>387</v>
      </c>
      <c r="D333" s="1">
        <v>6</v>
      </c>
      <c r="E333" s="1">
        <v>4</v>
      </c>
      <c r="F333" s="1" t="s">
        <v>426</v>
      </c>
      <c r="G333" s="2">
        <v>65.0103</v>
      </c>
      <c r="H333" s="6">
        <f>1+_xlfn.COUNTIFS(A:A,A333,O:O,"&lt;"&amp;O333)</f>
        <v>1</v>
      </c>
      <c r="I333" s="2">
        <f>_xlfn.AVERAGEIF(A:A,A333,G:G)</f>
        <v>47.515233333333335</v>
      </c>
      <c r="J333" s="2">
        <f t="shared" si="48"/>
        <v>17.495066666666666</v>
      </c>
      <c r="K333" s="2">
        <f t="shared" si="49"/>
        <v>107.49506666666667</v>
      </c>
      <c r="L333" s="2">
        <f t="shared" si="50"/>
        <v>632.5150406482688</v>
      </c>
      <c r="M333" s="2">
        <f>SUMIF(A:A,A333,L:L)</f>
        <v>3229.2902753063577</v>
      </c>
      <c r="N333" s="3">
        <f t="shared" si="51"/>
        <v>0.1958681278932917</v>
      </c>
      <c r="O333" s="7">
        <f t="shared" si="52"/>
        <v>5.105475866623878</v>
      </c>
      <c r="P333" s="3">
        <f t="shared" si="53"/>
        <v>0.1958681278932917</v>
      </c>
      <c r="Q333" s="3">
        <f>IF(ISNUMBER(P333),SUMIF(A:A,A333,P:P),"")</f>
        <v>0.8701912215997948</v>
      </c>
      <c r="R333" s="3">
        <f t="shared" si="54"/>
        <v>0.22508630635597518</v>
      </c>
      <c r="S333" s="8">
        <f t="shared" si="55"/>
        <v>4.442740281225704</v>
      </c>
    </row>
    <row r="334" spans="1:19" ht="15">
      <c r="A334" s="1">
        <v>42</v>
      </c>
      <c r="B334" s="5">
        <v>0.6749999999999999</v>
      </c>
      <c r="C334" s="1" t="s">
        <v>387</v>
      </c>
      <c r="D334" s="1">
        <v>6</v>
      </c>
      <c r="E334" s="1">
        <v>10</v>
      </c>
      <c r="F334" s="1" t="s">
        <v>430</v>
      </c>
      <c r="G334" s="2">
        <v>60.554300000000005</v>
      </c>
      <c r="H334" s="6">
        <f>1+_xlfn.COUNTIFS(A:A,A334,O:O,"&lt;"&amp;O334)</f>
        <v>2</v>
      </c>
      <c r="I334" s="2">
        <f>_xlfn.AVERAGEIF(A:A,A334,G:G)</f>
        <v>47.515233333333335</v>
      </c>
      <c r="J334" s="2">
        <f t="shared" si="48"/>
        <v>13.03906666666667</v>
      </c>
      <c r="K334" s="2">
        <f t="shared" si="49"/>
        <v>103.03906666666667</v>
      </c>
      <c r="L334" s="2">
        <f t="shared" si="50"/>
        <v>484.1254173958509</v>
      </c>
      <c r="M334" s="2">
        <f>SUMIF(A:A,A334,L:L)</f>
        <v>3229.2902753063577</v>
      </c>
      <c r="N334" s="3">
        <f t="shared" si="51"/>
        <v>0.1499169712607897</v>
      </c>
      <c r="O334" s="7">
        <f t="shared" si="52"/>
        <v>6.67035887658402</v>
      </c>
      <c r="P334" s="3">
        <f t="shared" si="53"/>
        <v>0.1499169712607897</v>
      </c>
      <c r="Q334" s="3">
        <f>IF(ISNUMBER(P334),SUMIF(A:A,A334,P:P),"")</f>
        <v>0.8701912215997948</v>
      </c>
      <c r="R334" s="3">
        <f t="shared" si="54"/>
        <v>0.17228049139035934</v>
      </c>
      <c r="S334" s="8">
        <f t="shared" si="55"/>
        <v>5.804487739323682</v>
      </c>
    </row>
    <row r="335" spans="1:19" ht="15">
      <c r="A335" s="1">
        <v>42</v>
      </c>
      <c r="B335" s="5">
        <v>0.6749999999999999</v>
      </c>
      <c r="C335" s="1" t="s">
        <v>387</v>
      </c>
      <c r="D335" s="1">
        <v>6</v>
      </c>
      <c r="E335" s="1">
        <v>6</v>
      </c>
      <c r="F335" s="1" t="s">
        <v>427</v>
      </c>
      <c r="G335" s="2">
        <v>57.3117</v>
      </c>
      <c r="H335" s="6">
        <f>1+_xlfn.COUNTIFS(A:A,A335,O:O,"&lt;"&amp;O335)</f>
        <v>3</v>
      </c>
      <c r="I335" s="2">
        <f>_xlfn.AVERAGEIF(A:A,A335,G:G)</f>
        <v>47.515233333333335</v>
      </c>
      <c r="J335" s="2">
        <f t="shared" si="48"/>
        <v>9.796466666666667</v>
      </c>
      <c r="K335" s="2">
        <f t="shared" si="49"/>
        <v>99.79646666666667</v>
      </c>
      <c r="L335" s="2">
        <f t="shared" si="50"/>
        <v>398.53208124651877</v>
      </c>
      <c r="M335" s="2">
        <f>SUMIF(A:A,A335,L:L)</f>
        <v>3229.2902753063577</v>
      </c>
      <c r="N335" s="3">
        <f t="shared" si="51"/>
        <v>0.12341166239963072</v>
      </c>
      <c r="O335" s="7">
        <f t="shared" si="52"/>
        <v>8.102961912641671</v>
      </c>
      <c r="P335" s="3">
        <f t="shared" si="53"/>
        <v>0.12341166239963072</v>
      </c>
      <c r="Q335" s="3">
        <f>IF(ISNUMBER(P335),SUMIF(A:A,A335,P:P),"")</f>
        <v>0.8701912215997948</v>
      </c>
      <c r="R335" s="3">
        <f t="shared" si="54"/>
        <v>0.14182131390931033</v>
      </c>
      <c r="S335" s="8">
        <f t="shared" si="55"/>
        <v>7.051126325338266</v>
      </c>
    </row>
    <row r="336" spans="1:19" ht="15">
      <c r="A336" s="1">
        <v>42</v>
      </c>
      <c r="B336" s="5">
        <v>0.6749999999999999</v>
      </c>
      <c r="C336" s="1" t="s">
        <v>387</v>
      </c>
      <c r="D336" s="1">
        <v>6</v>
      </c>
      <c r="E336" s="1">
        <v>9</v>
      </c>
      <c r="F336" s="1" t="s">
        <v>429</v>
      </c>
      <c r="G336" s="2">
        <v>56.272800000000004</v>
      </c>
      <c r="H336" s="6">
        <f>1+_xlfn.COUNTIFS(A:A,A336,O:O,"&lt;"&amp;O336)</f>
        <v>4</v>
      </c>
      <c r="I336" s="2">
        <f>_xlfn.AVERAGEIF(A:A,A336,G:G)</f>
        <v>47.515233333333335</v>
      </c>
      <c r="J336" s="2">
        <f t="shared" si="48"/>
        <v>8.75756666666667</v>
      </c>
      <c r="K336" s="2">
        <f t="shared" si="49"/>
        <v>98.75756666666666</v>
      </c>
      <c r="L336" s="2">
        <f t="shared" si="50"/>
        <v>374.44839634815014</v>
      </c>
      <c r="M336" s="2">
        <f>SUMIF(A:A,A336,L:L)</f>
        <v>3229.2902753063577</v>
      </c>
      <c r="N336" s="3">
        <f t="shared" si="51"/>
        <v>0.11595377449078244</v>
      </c>
      <c r="O336" s="7">
        <f t="shared" si="52"/>
        <v>8.624126333028455</v>
      </c>
      <c r="P336" s="3">
        <f t="shared" si="53"/>
        <v>0.11595377449078244</v>
      </c>
      <c r="Q336" s="3">
        <f>IF(ISNUMBER(P336),SUMIF(A:A,A336,P:P),"")</f>
        <v>0.8701912215997948</v>
      </c>
      <c r="R336" s="3">
        <f t="shared" si="54"/>
        <v>0.13325091268745315</v>
      </c>
      <c r="S336" s="8">
        <f t="shared" si="55"/>
        <v>7.504639028968989</v>
      </c>
    </row>
    <row r="337" spans="1:19" ht="15">
      <c r="A337" s="1">
        <v>42</v>
      </c>
      <c r="B337" s="5">
        <v>0.6749999999999999</v>
      </c>
      <c r="C337" s="1" t="s">
        <v>387</v>
      </c>
      <c r="D337" s="1">
        <v>6</v>
      </c>
      <c r="E337" s="1">
        <v>7</v>
      </c>
      <c r="F337" s="1" t="s">
        <v>428</v>
      </c>
      <c r="G337" s="2">
        <v>52.0146</v>
      </c>
      <c r="H337" s="6">
        <f>1+_xlfn.COUNTIFS(A:A,A337,O:O,"&lt;"&amp;O337)</f>
        <v>5</v>
      </c>
      <c r="I337" s="2">
        <f>_xlfn.AVERAGEIF(A:A,A337,G:G)</f>
        <v>47.515233333333335</v>
      </c>
      <c r="J337" s="2">
        <f t="shared" si="48"/>
        <v>4.499366666666667</v>
      </c>
      <c r="K337" s="2">
        <f t="shared" si="49"/>
        <v>94.49936666666667</v>
      </c>
      <c r="L337" s="2">
        <f t="shared" si="50"/>
        <v>290.0235132888301</v>
      </c>
      <c r="M337" s="2">
        <f>SUMIF(A:A,A337,L:L)</f>
        <v>3229.2902753063577</v>
      </c>
      <c r="N337" s="3">
        <f t="shared" si="51"/>
        <v>0.08981029531676771</v>
      </c>
      <c r="O337" s="7">
        <f t="shared" si="52"/>
        <v>11.134580912721914</v>
      </c>
      <c r="P337" s="3">
        <f t="shared" si="53"/>
        <v>0.08981029531676771</v>
      </c>
      <c r="Q337" s="3">
        <f>IF(ISNUMBER(P337),SUMIF(A:A,A337,P:P),"")</f>
        <v>0.8701912215997948</v>
      </c>
      <c r="R337" s="3">
        <f t="shared" si="54"/>
        <v>0.10320754000673188</v>
      </c>
      <c r="S337" s="8">
        <f t="shared" si="55"/>
        <v>9.68921456644324</v>
      </c>
    </row>
    <row r="338" spans="1:19" ht="15">
      <c r="A338" s="1">
        <v>42</v>
      </c>
      <c r="B338" s="5">
        <v>0.6749999999999999</v>
      </c>
      <c r="C338" s="1" t="s">
        <v>387</v>
      </c>
      <c r="D338" s="1">
        <v>6</v>
      </c>
      <c r="E338" s="1">
        <v>13</v>
      </c>
      <c r="F338" s="1" t="s">
        <v>433</v>
      </c>
      <c r="G338" s="2">
        <v>48.3642666666667</v>
      </c>
      <c r="H338" s="6">
        <f>1+_xlfn.COUNTIFS(A:A,A338,O:O,"&lt;"&amp;O338)</f>
        <v>6</v>
      </c>
      <c r="I338" s="2">
        <f>_xlfn.AVERAGEIF(A:A,A338,G:G)</f>
        <v>47.515233333333335</v>
      </c>
      <c r="J338" s="2">
        <f t="shared" si="48"/>
        <v>0.8490333333333666</v>
      </c>
      <c r="K338" s="2">
        <f t="shared" si="49"/>
        <v>90.84903333333337</v>
      </c>
      <c r="L338" s="2">
        <f t="shared" si="50"/>
        <v>232.97752740299075</v>
      </c>
      <c r="M338" s="2">
        <f>SUMIF(A:A,A338,L:L)</f>
        <v>3229.2902753063577</v>
      </c>
      <c r="N338" s="3">
        <f t="shared" si="51"/>
        <v>0.07214511782496497</v>
      </c>
      <c r="O338" s="7">
        <f t="shared" si="52"/>
        <v>13.86095178922782</v>
      </c>
      <c r="P338" s="3">
        <f t="shared" si="53"/>
        <v>0.07214511782496497</v>
      </c>
      <c r="Q338" s="3">
        <f>IF(ISNUMBER(P338),SUMIF(A:A,A338,P:P),"")</f>
        <v>0.8701912215997948</v>
      </c>
      <c r="R338" s="3">
        <f t="shared" si="54"/>
        <v>0.08290720020403154</v>
      </c>
      <c r="S338" s="8">
        <f t="shared" si="55"/>
        <v>12.061678570004018</v>
      </c>
    </row>
    <row r="339" spans="1:19" ht="15">
      <c r="A339" s="1">
        <v>42</v>
      </c>
      <c r="B339" s="5">
        <v>0.6749999999999999</v>
      </c>
      <c r="C339" s="1" t="s">
        <v>387</v>
      </c>
      <c r="D339" s="1">
        <v>6</v>
      </c>
      <c r="E339" s="1">
        <v>1</v>
      </c>
      <c r="F339" s="1" t="s">
        <v>425</v>
      </c>
      <c r="G339" s="2">
        <v>33.4033666666667</v>
      </c>
      <c r="H339" s="6">
        <f>1+_xlfn.COUNTIFS(A:A,A339,O:O,"&lt;"&amp;O339)</f>
        <v>11</v>
      </c>
      <c r="I339" s="2">
        <f>_xlfn.AVERAGEIF(A:A,A339,G:G)</f>
        <v>47.515233333333335</v>
      </c>
      <c r="J339" s="2">
        <f t="shared" si="48"/>
        <v>-14.111866666666636</v>
      </c>
      <c r="K339" s="2">
        <f t="shared" si="49"/>
        <v>75.88813333333337</v>
      </c>
      <c r="L339" s="2">
        <f t="shared" si="50"/>
        <v>94.94407176739831</v>
      </c>
      <c r="M339" s="2">
        <f>SUMIF(A:A,A339,L:L)</f>
        <v>3229.2902753063577</v>
      </c>
      <c r="N339" s="3">
        <f t="shared" si="51"/>
        <v>0.02940090969629267</v>
      </c>
      <c r="O339" s="7">
        <f t="shared" si="52"/>
        <v>34.01255302403435</v>
      </c>
      <c r="P339" s="3">
        <f t="shared" si="53"/>
      </c>
      <c r="Q339" s="3">
        <f>IF(ISNUMBER(P339),SUMIF(A:A,A339,P:P),"")</f>
      </c>
      <c r="R339" s="3">
        <f t="shared" si="54"/>
      </c>
      <c r="S339" s="8">
        <f t="shared" si="55"/>
      </c>
    </row>
    <row r="340" spans="1:19" ht="15">
      <c r="A340" s="1">
        <v>42</v>
      </c>
      <c r="B340" s="5">
        <v>0.6749999999999999</v>
      </c>
      <c r="C340" s="1" t="s">
        <v>387</v>
      </c>
      <c r="D340" s="1">
        <v>6</v>
      </c>
      <c r="E340" s="1">
        <v>11</v>
      </c>
      <c r="F340" s="1" t="s">
        <v>431</v>
      </c>
      <c r="G340" s="2">
        <v>38.9132333333333</v>
      </c>
      <c r="H340" s="6">
        <f>1+_xlfn.COUNTIFS(A:A,A340,O:O,"&lt;"&amp;O340)</f>
        <v>9</v>
      </c>
      <c r="I340" s="2">
        <f>_xlfn.AVERAGEIF(A:A,A340,G:G)</f>
        <v>47.515233333333335</v>
      </c>
      <c r="J340" s="2">
        <f t="shared" si="48"/>
        <v>-8.602000000000032</v>
      </c>
      <c r="K340" s="2">
        <f t="shared" si="49"/>
        <v>81.39799999999997</v>
      </c>
      <c r="L340" s="2">
        <f t="shared" si="50"/>
        <v>132.14238295473214</v>
      </c>
      <c r="M340" s="2">
        <f>SUMIF(A:A,A340,L:L)</f>
        <v>3229.2902753063577</v>
      </c>
      <c r="N340" s="3">
        <f t="shared" si="51"/>
        <v>0.04091994577421381</v>
      </c>
      <c r="O340" s="7">
        <f t="shared" si="52"/>
        <v>24.43796004808398</v>
      </c>
      <c r="P340" s="3">
        <f t="shared" si="53"/>
      </c>
      <c r="Q340" s="3">
        <f>IF(ISNUMBER(P340),SUMIF(A:A,A340,P:P),"")</f>
      </c>
      <c r="R340" s="3">
        <f t="shared" si="54"/>
      </c>
      <c r="S340" s="8">
        <f t="shared" si="55"/>
      </c>
    </row>
    <row r="341" spans="1:19" ht="15">
      <c r="A341" s="1">
        <v>42</v>
      </c>
      <c r="B341" s="5">
        <v>0.6749999999999999</v>
      </c>
      <c r="C341" s="1" t="s">
        <v>387</v>
      </c>
      <c r="D341" s="1">
        <v>6</v>
      </c>
      <c r="E341" s="1">
        <v>12</v>
      </c>
      <c r="F341" s="1" t="s">
        <v>432</v>
      </c>
      <c r="G341" s="2">
        <v>35.0157</v>
      </c>
      <c r="H341" s="6">
        <f>1+_xlfn.COUNTIFS(A:A,A341,O:O,"&lt;"&amp;O341)</f>
        <v>10</v>
      </c>
      <c r="I341" s="2">
        <f>_xlfn.AVERAGEIF(A:A,A341,G:G)</f>
        <v>47.515233333333335</v>
      </c>
      <c r="J341" s="2">
        <f t="shared" si="48"/>
        <v>-12.499533333333332</v>
      </c>
      <c r="K341" s="2">
        <f t="shared" si="49"/>
        <v>77.50046666666667</v>
      </c>
      <c r="L341" s="2">
        <f t="shared" si="50"/>
        <v>104.58791399770803</v>
      </c>
      <c r="M341" s="2">
        <f>SUMIF(A:A,A341,L:L)</f>
        <v>3229.2902753063577</v>
      </c>
      <c r="N341" s="3">
        <f t="shared" si="51"/>
        <v>0.032387275556325125</v>
      </c>
      <c r="O341" s="7">
        <f t="shared" si="52"/>
        <v>30.876323581490738</v>
      </c>
      <c r="P341" s="3">
        <f t="shared" si="53"/>
      </c>
      <c r="Q341" s="3">
        <f>IF(ISNUMBER(P341),SUMIF(A:A,A341,P:P),"")</f>
      </c>
      <c r="R341" s="3">
        <f t="shared" si="54"/>
      </c>
      <c r="S341" s="8">
        <f t="shared" si="55"/>
      </c>
    </row>
    <row r="342" spans="1:19" ht="15">
      <c r="A342" s="1">
        <v>42</v>
      </c>
      <c r="B342" s="5">
        <v>0.6749999999999999</v>
      </c>
      <c r="C342" s="1" t="s">
        <v>387</v>
      </c>
      <c r="D342" s="1">
        <v>6</v>
      </c>
      <c r="E342" s="1">
        <v>14</v>
      </c>
      <c r="F342" s="1" t="s">
        <v>434</v>
      </c>
      <c r="G342" s="2">
        <v>44.0390666666667</v>
      </c>
      <c r="H342" s="6">
        <f>1+_xlfn.COUNTIFS(A:A,A342,O:O,"&lt;"&amp;O342)</f>
        <v>8</v>
      </c>
      <c r="I342" s="2">
        <f>_xlfn.AVERAGEIF(A:A,A342,G:G)</f>
        <v>47.515233333333335</v>
      </c>
      <c r="J342" s="2">
        <f t="shared" si="48"/>
        <v>-3.4761666666666358</v>
      </c>
      <c r="K342" s="2">
        <f t="shared" si="49"/>
        <v>86.52383333333336</v>
      </c>
      <c r="L342" s="2">
        <f t="shared" si="50"/>
        <v>179.7253765476456</v>
      </c>
      <c r="M342" s="2">
        <f>SUMIF(A:A,A342,L:L)</f>
        <v>3229.2902753063577</v>
      </c>
      <c r="N342" s="3">
        <f t="shared" si="51"/>
        <v>0.05565476040415578</v>
      </c>
      <c r="O342" s="7">
        <f t="shared" si="52"/>
        <v>17.967914922967296</v>
      </c>
      <c r="P342" s="3">
        <f t="shared" si="53"/>
        <v>0.05565476040415578</v>
      </c>
      <c r="Q342" s="3">
        <f>IF(ISNUMBER(P342),SUMIF(A:A,A342,P:P),"")</f>
        <v>0.8701912215997948</v>
      </c>
      <c r="R342" s="3">
        <f t="shared" si="54"/>
        <v>0.0639569315602125</v>
      </c>
      <c r="S342" s="8">
        <f t="shared" si="55"/>
        <v>15.635521836418093</v>
      </c>
    </row>
    <row r="343" spans="1:19" ht="15">
      <c r="A343" s="1">
        <v>42</v>
      </c>
      <c r="B343" s="5">
        <v>0.6749999999999999</v>
      </c>
      <c r="C343" s="1" t="s">
        <v>387</v>
      </c>
      <c r="D343" s="1">
        <v>6</v>
      </c>
      <c r="E343" s="1">
        <v>15</v>
      </c>
      <c r="F343" s="1" t="s">
        <v>435</v>
      </c>
      <c r="G343" s="2">
        <v>47.237899999999996</v>
      </c>
      <c r="H343" s="6">
        <f>1+_xlfn.COUNTIFS(A:A,A343,O:O,"&lt;"&amp;O343)</f>
        <v>7</v>
      </c>
      <c r="I343" s="2">
        <f>_xlfn.AVERAGEIF(A:A,A343,G:G)</f>
        <v>47.515233333333335</v>
      </c>
      <c r="J343" s="2">
        <f t="shared" si="48"/>
        <v>-0.2773333333333383</v>
      </c>
      <c r="K343" s="2">
        <f t="shared" si="49"/>
        <v>89.72266666666667</v>
      </c>
      <c r="L343" s="2">
        <f t="shared" si="50"/>
        <v>217.75269669092188</v>
      </c>
      <c r="M343" s="2">
        <f>SUMIF(A:A,A343,L:L)</f>
        <v>3229.2902753063577</v>
      </c>
      <c r="N343" s="3">
        <f t="shared" si="51"/>
        <v>0.06743051200941173</v>
      </c>
      <c r="O343" s="7">
        <f t="shared" si="52"/>
        <v>14.830081667783023</v>
      </c>
      <c r="P343" s="3">
        <f t="shared" si="53"/>
        <v>0.06743051200941173</v>
      </c>
      <c r="Q343" s="3">
        <f>IF(ISNUMBER(P343),SUMIF(A:A,A343,P:P),"")</f>
        <v>0.8701912215997948</v>
      </c>
      <c r="R343" s="3">
        <f t="shared" si="54"/>
        <v>0.07748930388592608</v>
      </c>
      <c r="S343" s="8">
        <f t="shared" si="55"/>
        <v>12.905006882912831</v>
      </c>
    </row>
    <row r="344" spans="1:19" ht="15">
      <c r="A344" s="1">
        <v>42</v>
      </c>
      <c r="B344" s="5">
        <v>0.6749999999999999</v>
      </c>
      <c r="C344" s="1" t="s">
        <v>387</v>
      </c>
      <c r="D344" s="1">
        <v>6</v>
      </c>
      <c r="E344" s="1">
        <v>16</v>
      </c>
      <c r="F344" s="1" t="s">
        <v>436</v>
      </c>
      <c r="G344" s="2">
        <v>32.045566666666595</v>
      </c>
      <c r="H344" s="6">
        <f>1+_xlfn.COUNTIFS(A:A,A344,O:O,"&lt;"&amp;O344)</f>
        <v>12</v>
      </c>
      <c r="I344" s="2">
        <f>_xlfn.AVERAGEIF(A:A,A344,G:G)</f>
        <v>47.515233333333335</v>
      </c>
      <c r="J344" s="2">
        <f t="shared" si="48"/>
        <v>-15.46966666666674</v>
      </c>
      <c r="K344" s="2">
        <f t="shared" si="49"/>
        <v>74.53033333333326</v>
      </c>
      <c r="L344" s="2">
        <f t="shared" si="50"/>
        <v>87.51585701734236</v>
      </c>
      <c r="M344" s="2">
        <f>SUMIF(A:A,A344,L:L)</f>
        <v>3229.2902753063577</v>
      </c>
      <c r="N344" s="3">
        <f t="shared" si="51"/>
        <v>0.027100647373373664</v>
      </c>
      <c r="O344" s="7">
        <f t="shared" si="52"/>
        <v>36.89948753705781</v>
      </c>
      <c r="P344" s="3">
        <f t="shared" si="53"/>
      </c>
      <c r="Q344" s="3">
        <f>IF(ISNUMBER(P344),SUMIF(A:A,A344,P:P),"")</f>
      </c>
      <c r="R344" s="3">
        <f t="shared" si="54"/>
      </c>
      <c r="S344" s="8">
        <f t="shared" si="55"/>
      </c>
    </row>
    <row r="345" spans="1:19" ht="15">
      <c r="A345" s="1">
        <v>59</v>
      </c>
      <c r="B345" s="5">
        <v>0.6770833333333334</v>
      </c>
      <c r="C345" s="1" t="s">
        <v>561</v>
      </c>
      <c r="D345" s="1">
        <v>7</v>
      </c>
      <c r="E345" s="1">
        <v>3</v>
      </c>
      <c r="F345" s="1" t="s">
        <v>592</v>
      </c>
      <c r="G345" s="2">
        <v>72.0828333333333</v>
      </c>
      <c r="H345" s="6">
        <f>1+_xlfn.COUNTIFS(A:A,A345,O:O,"&lt;"&amp;O345)</f>
        <v>1</v>
      </c>
      <c r="I345" s="2">
        <f>_xlfn.AVERAGEIF(A:A,A345,G:G)</f>
        <v>54.062755555555555</v>
      </c>
      <c r="J345" s="2">
        <f t="shared" si="48"/>
        <v>18.020077777777743</v>
      </c>
      <c r="K345" s="2">
        <f t="shared" si="49"/>
        <v>108.02007777777774</v>
      </c>
      <c r="L345" s="2">
        <f t="shared" si="50"/>
        <v>652.7568272050203</v>
      </c>
      <c r="M345" s="2">
        <f>SUMIF(A:A,A345,L:L)</f>
        <v>1595.136637384973</v>
      </c>
      <c r="N345" s="3">
        <f t="shared" si="51"/>
        <v>0.40921687327998024</v>
      </c>
      <c r="O345" s="7">
        <f t="shared" si="52"/>
        <v>2.443692001223553</v>
      </c>
      <c r="P345" s="3">
        <f t="shared" si="53"/>
        <v>0.40921687327998024</v>
      </c>
      <c r="Q345" s="3">
        <f>IF(ISNUMBER(P345),SUMIF(A:A,A345,P:P),"")</f>
        <v>1</v>
      </c>
      <c r="R345" s="3">
        <f t="shared" si="54"/>
        <v>0.40921687327998024</v>
      </c>
      <c r="S345" s="8">
        <f t="shared" si="55"/>
        <v>2.443692001223553</v>
      </c>
    </row>
    <row r="346" spans="1:19" ht="15">
      <c r="A346" s="1">
        <v>59</v>
      </c>
      <c r="B346" s="5">
        <v>0.6770833333333334</v>
      </c>
      <c r="C346" s="1" t="s">
        <v>561</v>
      </c>
      <c r="D346" s="1">
        <v>7</v>
      </c>
      <c r="E346" s="1">
        <v>6</v>
      </c>
      <c r="F346" s="1" t="s">
        <v>594</v>
      </c>
      <c r="G346" s="2">
        <v>56.6686666666667</v>
      </c>
      <c r="H346" s="6">
        <f>1+_xlfn.COUNTIFS(A:A,A346,O:O,"&lt;"&amp;O346)</f>
        <v>2</v>
      </c>
      <c r="I346" s="2">
        <f>_xlfn.AVERAGEIF(A:A,A346,G:G)</f>
        <v>54.062755555555555</v>
      </c>
      <c r="J346" s="2">
        <f t="shared" si="48"/>
        <v>2.6059111111111477</v>
      </c>
      <c r="K346" s="2">
        <f t="shared" si="49"/>
        <v>92.60591111111114</v>
      </c>
      <c r="L346" s="2">
        <f t="shared" si="50"/>
        <v>258.8774197032279</v>
      </c>
      <c r="M346" s="2">
        <f>SUMIF(A:A,A346,L:L)</f>
        <v>1595.136637384973</v>
      </c>
      <c r="N346" s="3">
        <f t="shared" si="51"/>
        <v>0.1622916893988624</v>
      </c>
      <c r="O346" s="7">
        <f t="shared" si="52"/>
        <v>6.161744964908903</v>
      </c>
      <c r="P346" s="3">
        <f t="shared" si="53"/>
        <v>0.1622916893988624</v>
      </c>
      <c r="Q346" s="3">
        <f>IF(ISNUMBER(P346),SUMIF(A:A,A346,P:P),"")</f>
        <v>1</v>
      </c>
      <c r="R346" s="3">
        <f t="shared" si="54"/>
        <v>0.1622916893988624</v>
      </c>
      <c r="S346" s="8">
        <f t="shared" si="55"/>
        <v>6.161744964908903</v>
      </c>
    </row>
    <row r="347" spans="1:19" ht="15">
      <c r="A347" s="1">
        <v>59</v>
      </c>
      <c r="B347" s="5">
        <v>0.6770833333333334</v>
      </c>
      <c r="C347" s="1" t="s">
        <v>561</v>
      </c>
      <c r="D347" s="1">
        <v>7</v>
      </c>
      <c r="E347" s="1">
        <v>1</v>
      </c>
      <c r="F347" s="1" t="s">
        <v>590</v>
      </c>
      <c r="G347" s="2">
        <v>55.32169999999999</v>
      </c>
      <c r="H347" s="6">
        <f>1+_xlfn.COUNTIFS(A:A,A347,O:O,"&lt;"&amp;O347)</f>
        <v>3</v>
      </c>
      <c r="I347" s="2">
        <f>_xlfn.AVERAGEIF(A:A,A347,G:G)</f>
        <v>54.062755555555555</v>
      </c>
      <c r="J347" s="2">
        <f t="shared" si="48"/>
        <v>1.2589444444444382</v>
      </c>
      <c r="K347" s="2">
        <f t="shared" si="49"/>
        <v>91.25894444444444</v>
      </c>
      <c r="L347" s="2">
        <f t="shared" si="50"/>
        <v>238.77857705438723</v>
      </c>
      <c r="M347" s="2">
        <f>SUMIF(A:A,A347,L:L)</f>
        <v>1595.136637384973</v>
      </c>
      <c r="N347" s="3">
        <f t="shared" si="51"/>
        <v>0.14969161353213906</v>
      </c>
      <c r="O347" s="7">
        <f t="shared" si="52"/>
        <v>6.680400968390245</v>
      </c>
      <c r="P347" s="3">
        <f t="shared" si="53"/>
        <v>0.14969161353213906</v>
      </c>
      <c r="Q347" s="3">
        <f>IF(ISNUMBER(P347),SUMIF(A:A,A347,P:P),"")</f>
        <v>1</v>
      </c>
      <c r="R347" s="3">
        <f t="shared" si="54"/>
        <v>0.14969161353213906</v>
      </c>
      <c r="S347" s="8">
        <f t="shared" si="55"/>
        <v>6.680400968390245</v>
      </c>
    </row>
    <row r="348" spans="1:19" ht="15">
      <c r="A348" s="1">
        <v>59</v>
      </c>
      <c r="B348" s="5">
        <v>0.6770833333333334</v>
      </c>
      <c r="C348" s="1" t="s">
        <v>561</v>
      </c>
      <c r="D348" s="1">
        <v>7</v>
      </c>
      <c r="E348" s="1">
        <v>8</v>
      </c>
      <c r="F348" s="1" t="s">
        <v>595</v>
      </c>
      <c r="G348" s="2">
        <v>52.957933333333294</v>
      </c>
      <c r="H348" s="6">
        <f>1+_xlfn.COUNTIFS(A:A,A348,O:O,"&lt;"&amp;O348)</f>
        <v>4</v>
      </c>
      <c r="I348" s="2">
        <f>_xlfn.AVERAGEIF(A:A,A348,G:G)</f>
        <v>54.062755555555555</v>
      </c>
      <c r="J348" s="2">
        <f t="shared" si="48"/>
        <v>-1.1048222222222606</v>
      </c>
      <c r="K348" s="2">
        <f t="shared" si="49"/>
        <v>88.89517777777775</v>
      </c>
      <c r="L348" s="2">
        <f t="shared" si="50"/>
        <v>207.2054196523717</v>
      </c>
      <c r="M348" s="2">
        <f>SUMIF(A:A,A348,L:L)</f>
        <v>1595.136637384973</v>
      </c>
      <c r="N348" s="3">
        <f t="shared" si="51"/>
        <v>0.12989822614322186</v>
      </c>
      <c r="O348" s="7">
        <f t="shared" si="52"/>
        <v>7.6983345322778325</v>
      </c>
      <c r="P348" s="3">
        <f t="shared" si="53"/>
        <v>0.12989822614322186</v>
      </c>
      <c r="Q348" s="3">
        <f>IF(ISNUMBER(P348),SUMIF(A:A,A348,P:P),"")</f>
        <v>1</v>
      </c>
      <c r="R348" s="3">
        <f t="shared" si="54"/>
        <v>0.12989822614322186</v>
      </c>
      <c r="S348" s="8">
        <f t="shared" si="55"/>
        <v>7.6983345322778325</v>
      </c>
    </row>
    <row r="349" spans="1:19" ht="15">
      <c r="A349" s="1">
        <v>59</v>
      </c>
      <c r="B349" s="5">
        <v>0.6770833333333334</v>
      </c>
      <c r="C349" s="1" t="s">
        <v>561</v>
      </c>
      <c r="D349" s="1">
        <v>7</v>
      </c>
      <c r="E349" s="1">
        <v>5</v>
      </c>
      <c r="F349" s="1" t="s">
        <v>593</v>
      </c>
      <c r="G349" s="2">
        <v>44.2004333333333</v>
      </c>
      <c r="H349" s="6">
        <f>1+_xlfn.COUNTIFS(A:A,A349,O:O,"&lt;"&amp;O349)</f>
        <v>5</v>
      </c>
      <c r="I349" s="2">
        <f>_xlfn.AVERAGEIF(A:A,A349,G:G)</f>
        <v>54.062755555555555</v>
      </c>
      <c r="J349" s="2">
        <f t="shared" si="48"/>
        <v>-9.862322222222254</v>
      </c>
      <c r="K349" s="2">
        <f t="shared" si="49"/>
        <v>80.13767777777775</v>
      </c>
      <c r="L349" s="2">
        <f t="shared" si="50"/>
        <v>122.5183318650562</v>
      </c>
      <c r="M349" s="2">
        <f>SUMIF(A:A,A349,L:L)</f>
        <v>1595.136637384973</v>
      </c>
      <c r="N349" s="3">
        <f t="shared" si="51"/>
        <v>0.07680742137921782</v>
      </c>
      <c r="O349" s="7">
        <f t="shared" si="52"/>
        <v>13.01957521868551</v>
      </c>
      <c r="P349" s="3">
        <f t="shared" si="53"/>
        <v>0.07680742137921782</v>
      </c>
      <c r="Q349" s="3">
        <f>IF(ISNUMBER(P349),SUMIF(A:A,A349,P:P),"")</f>
        <v>1</v>
      </c>
      <c r="R349" s="3">
        <f t="shared" si="54"/>
        <v>0.07680742137921782</v>
      </c>
      <c r="S349" s="8">
        <f t="shared" si="55"/>
        <v>13.01957521868551</v>
      </c>
    </row>
    <row r="350" spans="1:19" ht="15">
      <c r="A350" s="1">
        <v>59</v>
      </c>
      <c r="B350" s="5">
        <v>0.6770833333333334</v>
      </c>
      <c r="C350" s="1" t="s">
        <v>561</v>
      </c>
      <c r="D350" s="1">
        <v>7</v>
      </c>
      <c r="E350" s="1">
        <v>2</v>
      </c>
      <c r="F350" s="1" t="s">
        <v>591</v>
      </c>
      <c r="G350" s="2">
        <v>43.144966666666704</v>
      </c>
      <c r="H350" s="6">
        <f>1+_xlfn.COUNTIFS(A:A,A350,O:O,"&lt;"&amp;O350)</f>
        <v>6</v>
      </c>
      <c r="I350" s="2">
        <f>_xlfn.AVERAGEIF(A:A,A350,G:G)</f>
        <v>54.062755555555555</v>
      </c>
      <c r="J350" s="2">
        <f t="shared" si="48"/>
        <v>-10.91778888888885</v>
      </c>
      <c r="K350" s="2">
        <f t="shared" si="49"/>
        <v>79.08221111111115</v>
      </c>
      <c r="L350" s="2">
        <f t="shared" si="50"/>
        <v>115.00006190490983</v>
      </c>
      <c r="M350" s="2">
        <f>SUMIF(A:A,A350,L:L)</f>
        <v>1595.136637384973</v>
      </c>
      <c r="N350" s="3">
        <f t="shared" si="51"/>
        <v>0.07209417626657867</v>
      </c>
      <c r="O350" s="7">
        <f t="shared" si="52"/>
        <v>13.870745901893033</v>
      </c>
      <c r="P350" s="3">
        <f t="shared" si="53"/>
        <v>0.07209417626657867</v>
      </c>
      <c r="Q350" s="3">
        <f>IF(ISNUMBER(P350),SUMIF(A:A,A350,P:P),"")</f>
        <v>1</v>
      </c>
      <c r="R350" s="3">
        <f t="shared" si="54"/>
        <v>0.07209417626657867</v>
      </c>
      <c r="S350" s="8">
        <f t="shared" si="55"/>
        <v>13.870745901893033</v>
      </c>
    </row>
    <row r="351" spans="1:19" ht="15">
      <c r="A351" s="1">
        <v>5</v>
      </c>
      <c r="B351" s="5">
        <v>0.6826388888888889</v>
      </c>
      <c r="C351" s="1" t="s">
        <v>21</v>
      </c>
      <c r="D351" s="1">
        <v>6</v>
      </c>
      <c r="E351" s="1">
        <v>3</v>
      </c>
      <c r="F351" s="1" t="s">
        <v>54</v>
      </c>
      <c r="G351" s="2">
        <v>70.2339</v>
      </c>
      <c r="H351" s="6">
        <f>1+_xlfn.COUNTIFS(A:A,A351,O:O,"&lt;"&amp;O351)</f>
        <v>1</v>
      </c>
      <c r="I351" s="2">
        <f>_xlfn.AVERAGEIF(A:A,A351,G:G)</f>
        <v>49.42593809523805</v>
      </c>
      <c r="J351" s="2">
        <f t="shared" si="48"/>
        <v>20.807961904761953</v>
      </c>
      <c r="K351" s="2">
        <f t="shared" si="49"/>
        <v>110.80796190476195</v>
      </c>
      <c r="L351" s="2">
        <f t="shared" si="50"/>
        <v>771.6088219493281</v>
      </c>
      <c r="M351" s="2">
        <f>SUMIF(A:A,A351,L:L)</f>
        <v>1975.191715623569</v>
      </c>
      <c r="N351" s="3">
        <f t="shared" si="51"/>
        <v>0.3906500902398382</v>
      </c>
      <c r="O351" s="7">
        <f t="shared" si="52"/>
        <v>2.5598355791651133</v>
      </c>
      <c r="P351" s="3">
        <f t="shared" si="53"/>
        <v>0.3906500902398382</v>
      </c>
      <c r="Q351" s="3">
        <f>IF(ISNUMBER(P351),SUMIF(A:A,A351,P:P),"")</f>
        <v>0.9999999999999999</v>
      </c>
      <c r="R351" s="3">
        <f t="shared" si="54"/>
        <v>0.3906500902398382</v>
      </c>
      <c r="S351" s="8">
        <f t="shared" si="55"/>
        <v>2.5598355791651133</v>
      </c>
    </row>
    <row r="352" spans="1:19" ht="15">
      <c r="A352" s="1">
        <v>5</v>
      </c>
      <c r="B352" s="5">
        <v>0.6826388888888889</v>
      </c>
      <c r="C352" s="1" t="s">
        <v>21</v>
      </c>
      <c r="D352" s="1">
        <v>6</v>
      </c>
      <c r="E352" s="1">
        <v>7</v>
      </c>
      <c r="F352" s="1" t="s">
        <v>56</v>
      </c>
      <c r="G352" s="2">
        <v>60.4173666666666</v>
      </c>
      <c r="H352" s="6">
        <f>1+_xlfn.COUNTIFS(A:A,A352,O:O,"&lt;"&amp;O352)</f>
        <v>2</v>
      </c>
      <c r="I352" s="2">
        <f>_xlfn.AVERAGEIF(A:A,A352,G:G)</f>
        <v>49.42593809523805</v>
      </c>
      <c r="J352" s="2">
        <f t="shared" si="48"/>
        <v>10.99142857142855</v>
      </c>
      <c r="K352" s="2">
        <f t="shared" si="49"/>
        <v>100.99142857142854</v>
      </c>
      <c r="L352" s="2">
        <f t="shared" si="50"/>
        <v>428.15518613251396</v>
      </c>
      <c r="M352" s="2">
        <f>SUMIF(A:A,A352,L:L)</f>
        <v>1975.191715623569</v>
      </c>
      <c r="N352" s="3">
        <f t="shared" si="51"/>
        <v>0.2167663942420623</v>
      </c>
      <c r="O352" s="7">
        <f t="shared" si="52"/>
        <v>4.613261218357046</v>
      </c>
      <c r="P352" s="3">
        <f t="shared" si="53"/>
        <v>0.2167663942420623</v>
      </c>
      <c r="Q352" s="3">
        <f>IF(ISNUMBER(P352),SUMIF(A:A,A352,P:P),"")</f>
        <v>0.9999999999999999</v>
      </c>
      <c r="R352" s="3">
        <f t="shared" si="54"/>
        <v>0.2167663942420623</v>
      </c>
      <c r="S352" s="8">
        <f t="shared" si="55"/>
        <v>4.613261218357046</v>
      </c>
    </row>
    <row r="353" spans="1:19" ht="15">
      <c r="A353" s="1">
        <v>5</v>
      </c>
      <c r="B353" s="5">
        <v>0.6826388888888889</v>
      </c>
      <c r="C353" s="1" t="s">
        <v>21</v>
      </c>
      <c r="D353" s="1">
        <v>6</v>
      </c>
      <c r="E353" s="1">
        <v>1</v>
      </c>
      <c r="F353" s="1" t="s">
        <v>52</v>
      </c>
      <c r="G353" s="2">
        <v>48.1857999999999</v>
      </c>
      <c r="H353" s="6">
        <f>1+_xlfn.COUNTIFS(A:A,A353,O:O,"&lt;"&amp;O353)</f>
        <v>3</v>
      </c>
      <c r="I353" s="2">
        <f>_xlfn.AVERAGEIF(A:A,A353,G:G)</f>
        <v>49.42593809523805</v>
      </c>
      <c r="J353" s="2">
        <f t="shared" si="48"/>
        <v>-1.2401380952381515</v>
      </c>
      <c r="K353" s="2">
        <f t="shared" si="49"/>
        <v>88.75986190476185</v>
      </c>
      <c r="L353" s="2">
        <f t="shared" si="50"/>
        <v>205.52993949255102</v>
      </c>
      <c r="M353" s="2">
        <f>SUMIF(A:A,A353,L:L)</f>
        <v>1975.191715623569</v>
      </c>
      <c r="N353" s="3">
        <f t="shared" si="51"/>
        <v>0.10405569133711413</v>
      </c>
      <c r="O353" s="7">
        <f t="shared" si="52"/>
        <v>9.610238393979362</v>
      </c>
      <c r="P353" s="3">
        <f t="shared" si="53"/>
        <v>0.10405569133711413</v>
      </c>
      <c r="Q353" s="3">
        <f>IF(ISNUMBER(P353),SUMIF(A:A,A353,P:P),"")</f>
        <v>0.9999999999999999</v>
      </c>
      <c r="R353" s="3">
        <f t="shared" si="54"/>
        <v>0.10405569133711413</v>
      </c>
      <c r="S353" s="8">
        <f t="shared" si="55"/>
        <v>9.610238393979362</v>
      </c>
    </row>
    <row r="354" spans="1:19" ht="15">
      <c r="A354" s="1">
        <v>5</v>
      </c>
      <c r="B354" s="5">
        <v>0.6826388888888889</v>
      </c>
      <c r="C354" s="1" t="s">
        <v>21</v>
      </c>
      <c r="D354" s="1">
        <v>6</v>
      </c>
      <c r="E354" s="1">
        <v>5</v>
      </c>
      <c r="F354" s="1" t="s">
        <v>55</v>
      </c>
      <c r="G354" s="2">
        <v>45.7134333333333</v>
      </c>
      <c r="H354" s="6">
        <f>1+_xlfn.COUNTIFS(A:A,A354,O:O,"&lt;"&amp;O354)</f>
        <v>4</v>
      </c>
      <c r="I354" s="2">
        <f>_xlfn.AVERAGEIF(A:A,A354,G:G)</f>
        <v>49.42593809523805</v>
      </c>
      <c r="J354" s="2">
        <f t="shared" si="48"/>
        <v>-3.7125047619047535</v>
      </c>
      <c r="K354" s="2">
        <f t="shared" si="49"/>
        <v>86.28749523809525</v>
      </c>
      <c r="L354" s="2">
        <f t="shared" si="50"/>
        <v>177.19480388371645</v>
      </c>
      <c r="M354" s="2">
        <f>SUMIF(A:A,A354,L:L)</f>
        <v>1975.191715623569</v>
      </c>
      <c r="N354" s="3">
        <f t="shared" si="51"/>
        <v>0.08971017976742372</v>
      </c>
      <c r="O354" s="7">
        <f t="shared" si="52"/>
        <v>11.147006979503658</v>
      </c>
      <c r="P354" s="3">
        <f t="shared" si="53"/>
        <v>0.08971017976742372</v>
      </c>
      <c r="Q354" s="3">
        <f>IF(ISNUMBER(P354),SUMIF(A:A,A354,P:P),"")</f>
        <v>0.9999999999999999</v>
      </c>
      <c r="R354" s="3">
        <f t="shared" si="54"/>
        <v>0.08971017976742372</v>
      </c>
      <c r="S354" s="8">
        <f t="shared" si="55"/>
        <v>11.147006979503658</v>
      </c>
    </row>
    <row r="355" spans="1:19" ht="15">
      <c r="A355" s="1">
        <v>5</v>
      </c>
      <c r="B355" s="5">
        <v>0.6826388888888889</v>
      </c>
      <c r="C355" s="1" t="s">
        <v>21</v>
      </c>
      <c r="D355" s="1">
        <v>6</v>
      </c>
      <c r="E355" s="1">
        <v>2</v>
      </c>
      <c r="F355" s="1" t="s">
        <v>53</v>
      </c>
      <c r="G355" s="2">
        <v>43.975166666666595</v>
      </c>
      <c r="H355" s="6">
        <f>1+_xlfn.COUNTIFS(A:A,A355,O:O,"&lt;"&amp;O355)</f>
        <v>5</v>
      </c>
      <c r="I355" s="2">
        <f>_xlfn.AVERAGEIF(A:A,A355,G:G)</f>
        <v>49.42593809523805</v>
      </c>
      <c r="J355" s="2">
        <f t="shared" si="48"/>
        <v>-5.450771428571457</v>
      </c>
      <c r="K355" s="2">
        <f t="shared" si="49"/>
        <v>84.54922857142854</v>
      </c>
      <c r="L355" s="2">
        <f t="shared" si="50"/>
        <v>159.64517786452006</v>
      </c>
      <c r="M355" s="2">
        <f>SUMIF(A:A,A355,L:L)</f>
        <v>1975.191715623569</v>
      </c>
      <c r="N355" s="3">
        <f t="shared" si="51"/>
        <v>0.08082515565539419</v>
      </c>
      <c r="O355" s="7">
        <f t="shared" si="52"/>
        <v>12.372385699615549</v>
      </c>
      <c r="P355" s="3">
        <f t="shared" si="53"/>
        <v>0.08082515565539419</v>
      </c>
      <c r="Q355" s="3">
        <f>IF(ISNUMBER(P355),SUMIF(A:A,A355,P:P),"")</f>
        <v>0.9999999999999999</v>
      </c>
      <c r="R355" s="3">
        <f t="shared" si="54"/>
        <v>0.08082515565539419</v>
      </c>
      <c r="S355" s="8">
        <f t="shared" si="55"/>
        <v>12.372385699615549</v>
      </c>
    </row>
    <row r="356" spans="1:19" ht="15">
      <c r="A356" s="1">
        <v>5</v>
      </c>
      <c r="B356" s="5">
        <v>0.6826388888888889</v>
      </c>
      <c r="C356" s="1" t="s">
        <v>21</v>
      </c>
      <c r="D356" s="1">
        <v>6</v>
      </c>
      <c r="E356" s="1">
        <v>8</v>
      </c>
      <c r="F356" s="1" t="s">
        <v>57</v>
      </c>
      <c r="G356" s="2">
        <v>38.829433333333405</v>
      </c>
      <c r="H356" s="6">
        <f>1+_xlfn.COUNTIFS(A:A,A356,O:O,"&lt;"&amp;O356)</f>
        <v>6</v>
      </c>
      <c r="I356" s="2">
        <f>_xlfn.AVERAGEIF(A:A,A356,G:G)</f>
        <v>49.42593809523805</v>
      </c>
      <c r="J356" s="2">
        <f t="shared" si="48"/>
        <v>-10.596504761904647</v>
      </c>
      <c r="K356" s="2">
        <f t="shared" si="49"/>
        <v>79.40349523809536</v>
      </c>
      <c r="L356" s="2">
        <f t="shared" si="50"/>
        <v>117.23842881198901</v>
      </c>
      <c r="M356" s="2">
        <f>SUMIF(A:A,A356,L:L)</f>
        <v>1975.191715623569</v>
      </c>
      <c r="N356" s="3">
        <f t="shared" si="51"/>
        <v>0.059355468071602746</v>
      </c>
      <c r="O356" s="7">
        <f t="shared" si="52"/>
        <v>16.847647444944116</v>
      </c>
      <c r="P356" s="3">
        <f t="shared" si="53"/>
        <v>0.059355468071602746</v>
      </c>
      <c r="Q356" s="3">
        <f>IF(ISNUMBER(P356),SUMIF(A:A,A356,P:P),"")</f>
        <v>0.9999999999999999</v>
      </c>
      <c r="R356" s="3">
        <f t="shared" si="54"/>
        <v>0.059355468071602746</v>
      </c>
      <c r="S356" s="8">
        <f t="shared" si="55"/>
        <v>16.847647444944116</v>
      </c>
    </row>
    <row r="357" spans="1:19" ht="15">
      <c r="A357" s="1">
        <v>5</v>
      </c>
      <c r="B357" s="5">
        <v>0.6826388888888889</v>
      </c>
      <c r="C357" s="1" t="s">
        <v>21</v>
      </c>
      <c r="D357" s="1">
        <v>6</v>
      </c>
      <c r="E357" s="1">
        <v>12</v>
      </c>
      <c r="F357" s="1" t="s">
        <v>58</v>
      </c>
      <c r="G357" s="2">
        <v>38.626466666666595</v>
      </c>
      <c r="H357" s="6">
        <f>1+_xlfn.COUNTIFS(A:A,A357,O:O,"&lt;"&amp;O357)</f>
        <v>7</v>
      </c>
      <c r="I357" s="2">
        <f>_xlfn.AVERAGEIF(A:A,A357,G:G)</f>
        <v>49.42593809523805</v>
      </c>
      <c r="J357" s="2">
        <f t="shared" si="48"/>
        <v>-10.799471428571458</v>
      </c>
      <c r="K357" s="2">
        <f t="shared" si="49"/>
        <v>79.20052857142855</v>
      </c>
      <c r="L357" s="2">
        <f t="shared" si="50"/>
        <v>115.81935748895035</v>
      </c>
      <c r="M357" s="2">
        <f>SUMIF(A:A,A357,L:L)</f>
        <v>1975.191715623569</v>
      </c>
      <c r="N357" s="3">
        <f t="shared" si="51"/>
        <v>0.05863702068656465</v>
      </c>
      <c r="O357" s="7">
        <f t="shared" si="52"/>
        <v>17.054072466357887</v>
      </c>
      <c r="P357" s="3">
        <f t="shared" si="53"/>
        <v>0.05863702068656465</v>
      </c>
      <c r="Q357" s="3">
        <f>IF(ISNUMBER(P357),SUMIF(A:A,A357,P:P),"")</f>
        <v>0.9999999999999999</v>
      </c>
      <c r="R357" s="3">
        <f t="shared" si="54"/>
        <v>0.05863702068656465</v>
      </c>
      <c r="S357" s="8">
        <f t="shared" si="55"/>
        <v>17.054072466357887</v>
      </c>
    </row>
    <row r="358" spans="1:19" ht="15">
      <c r="A358" s="1">
        <v>27</v>
      </c>
      <c r="B358" s="5">
        <v>0.6854166666666667</v>
      </c>
      <c r="C358" s="1" t="s">
        <v>209</v>
      </c>
      <c r="D358" s="1">
        <v>7</v>
      </c>
      <c r="E358" s="1">
        <v>8</v>
      </c>
      <c r="F358" s="1" t="s">
        <v>258</v>
      </c>
      <c r="G358" s="2">
        <v>67.4314333333334</v>
      </c>
      <c r="H358" s="6">
        <f>1+_xlfn.COUNTIFS(A:A,A358,O:O,"&lt;"&amp;O358)</f>
        <v>1</v>
      </c>
      <c r="I358" s="2">
        <f>_xlfn.AVERAGEIF(A:A,A358,G:G)</f>
        <v>52.07900952380951</v>
      </c>
      <c r="J358" s="2">
        <f t="shared" si="48"/>
        <v>15.352423809523891</v>
      </c>
      <c r="K358" s="2">
        <f t="shared" si="49"/>
        <v>105.35242380952388</v>
      </c>
      <c r="L358" s="2">
        <f t="shared" si="50"/>
        <v>556.2097262273863</v>
      </c>
      <c r="M358" s="2">
        <f>SUMIF(A:A,A358,L:L)</f>
        <v>1852.1631537131977</v>
      </c>
      <c r="N358" s="3">
        <f t="shared" si="51"/>
        <v>0.3003027703646424</v>
      </c>
      <c r="O358" s="7">
        <f t="shared" si="52"/>
        <v>3.3299726099288085</v>
      </c>
      <c r="P358" s="3">
        <f t="shared" si="53"/>
        <v>0.3003027703646424</v>
      </c>
      <c r="Q358" s="3">
        <f>IF(ISNUMBER(P358),SUMIF(A:A,A358,P:P),"")</f>
        <v>1</v>
      </c>
      <c r="R358" s="3">
        <f t="shared" si="54"/>
        <v>0.3003027703646424</v>
      </c>
      <c r="S358" s="8">
        <f t="shared" si="55"/>
        <v>3.3299726099288085</v>
      </c>
    </row>
    <row r="359" spans="1:19" ht="15">
      <c r="A359" s="1">
        <v>27</v>
      </c>
      <c r="B359" s="5">
        <v>0.6854166666666667</v>
      </c>
      <c r="C359" s="1" t="s">
        <v>209</v>
      </c>
      <c r="D359" s="1">
        <v>7</v>
      </c>
      <c r="E359" s="1">
        <v>5</v>
      </c>
      <c r="F359" s="1" t="s">
        <v>257</v>
      </c>
      <c r="G359" s="2">
        <v>65.68533333333329</v>
      </c>
      <c r="H359" s="6">
        <f>1+_xlfn.COUNTIFS(A:A,A359,O:O,"&lt;"&amp;O359)</f>
        <v>2</v>
      </c>
      <c r="I359" s="2">
        <f>_xlfn.AVERAGEIF(A:A,A359,G:G)</f>
        <v>52.07900952380951</v>
      </c>
      <c r="J359" s="2">
        <f t="shared" si="48"/>
        <v>13.60632380952378</v>
      </c>
      <c r="K359" s="2">
        <f t="shared" si="49"/>
        <v>103.60632380952379</v>
      </c>
      <c r="L359" s="2">
        <f t="shared" si="50"/>
        <v>500.88644994059257</v>
      </c>
      <c r="M359" s="2">
        <f>SUMIF(A:A,A359,L:L)</f>
        <v>1852.1631537131977</v>
      </c>
      <c r="N359" s="3">
        <f t="shared" si="51"/>
        <v>0.2704332223305601</v>
      </c>
      <c r="O359" s="7">
        <f t="shared" si="52"/>
        <v>3.6977705304922357</v>
      </c>
      <c r="P359" s="3">
        <f t="shared" si="53"/>
        <v>0.2704332223305601</v>
      </c>
      <c r="Q359" s="3">
        <f>IF(ISNUMBER(P359),SUMIF(A:A,A359,P:P),"")</f>
        <v>1</v>
      </c>
      <c r="R359" s="3">
        <f t="shared" si="54"/>
        <v>0.2704332223305601</v>
      </c>
      <c r="S359" s="8">
        <f t="shared" si="55"/>
        <v>3.6977705304922357</v>
      </c>
    </row>
    <row r="360" spans="1:19" ht="15">
      <c r="A360" s="1">
        <v>27</v>
      </c>
      <c r="B360" s="5">
        <v>0.6854166666666667</v>
      </c>
      <c r="C360" s="1" t="s">
        <v>209</v>
      </c>
      <c r="D360" s="1">
        <v>7</v>
      </c>
      <c r="E360" s="1">
        <v>2</v>
      </c>
      <c r="F360" s="1" t="s">
        <v>255</v>
      </c>
      <c r="G360" s="2">
        <v>50.4648</v>
      </c>
      <c r="H360" s="6">
        <f>1+_xlfn.COUNTIFS(A:A,A360,O:O,"&lt;"&amp;O360)</f>
        <v>3</v>
      </c>
      <c r="I360" s="2">
        <f>_xlfn.AVERAGEIF(A:A,A360,G:G)</f>
        <v>52.07900952380951</v>
      </c>
      <c r="J360" s="2">
        <f t="shared" si="48"/>
        <v>-1.6142095238095138</v>
      </c>
      <c r="K360" s="2">
        <f t="shared" si="49"/>
        <v>88.3857904761905</v>
      </c>
      <c r="L360" s="2">
        <f t="shared" si="50"/>
        <v>200.96834911523098</v>
      </c>
      <c r="M360" s="2">
        <f>SUMIF(A:A,A360,L:L)</f>
        <v>1852.1631537131977</v>
      </c>
      <c r="N360" s="3">
        <f t="shared" si="51"/>
        <v>0.10850466856136928</v>
      </c>
      <c r="O360" s="7">
        <f t="shared" si="52"/>
        <v>9.216193305400576</v>
      </c>
      <c r="P360" s="3">
        <f t="shared" si="53"/>
        <v>0.10850466856136928</v>
      </c>
      <c r="Q360" s="3">
        <f>IF(ISNUMBER(P360),SUMIF(A:A,A360,P:P),"")</f>
        <v>1</v>
      </c>
      <c r="R360" s="3">
        <f t="shared" si="54"/>
        <v>0.10850466856136928</v>
      </c>
      <c r="S360" s="8">
        <f t="shared" si="55"/>
        <v>9.216193305400576</v>
      </c>
    </row>
    <row r="361" spans="1:19" ht="15">
      <c r="A361" s="1">
        <v>27</v>
      </c>
      <c r="B361" s="5">
        <v>0.6854166666666667</v>
      </c>
      <c r="C361" s="1" t="s">
        <v>209</v>
      </c>
      <c r="D361" s="1">
        <v>7</v>
      </c>
      <c r="E361" s="1">
        <v>4</v>
      </c>
      <c r="F361" s="1" t="s">
        <v>256</v>
      </c>
      <c r="G361" s="2">
        <v>48.834533333333304</v>
      </c>
      <c r="H361" s="6">
        <f>1+_xlfn.COUNTIFS(A:A,A361,O:O,"&lt;"&amp;O361)</f>
        <v>4</v>
      </c>
      <c r="I361" s="2">
        <f>_xlfn.AVERAGEIF(A:A,A361,G:G)</f>
        <v>52.07900952380951</v>
      </c>
      <c r="J361" s="2">
        <f t="shared" si="48"/>
        <v>-3.244476190476206</v>
      </c>
      <c r="K361" s="2">
        <f t="shared" si="49"/>
        <v>86.7555238095238</v>
      </c>
      <c r="L361" s="2">
        <f t="shared" si="50"/>
        <v>182.2412627221091</v>
      </c>
      <c r="M361" s="2">
        <f>SUMIF(A:A,A361,L:L)</f>
        <v>1852.1631537131977</v>
      </c>
      <c r="N361" s="3">
        <f t="shared" si="51"/>
        <v>0.09839374158629259</v>
      </c>
      <c r="O361" s="7">
        <f t="shared" si="52"/>
        <v>10.163248026532125</v>
      </c>
      <c r="P361" s="3">
        <f t="shared" si="53"/>
        <v>0.09839374158629259</v>
      </c>
      <c r="Q361" s="3">
        <f>IF(ISNUMBER(P361),SUMIF(A:A,A361,P:P),"")</f>
        <v>1</v>
      </c>
      <c r="R361" s="3">
        <f t="shared" si="54"/>
        <v>0.09839374158629259</v>
      </c>
      <c r="S361" s="8">
        <f t="shared" si="55"/>
        <v>10.163248026532125</v>
      </c>
    </row>
    <row r="362" spans="1:19" ht="15">
      <c r="A362" s="1">
        <v>27</v>
      </c>
      <c r="B362" s="5">
        <v>0.6854166666666667</v>
      </c>
      <c r="C362" s="1" t="s">
        <v>209</v>
      </c>
      <c r="D362" s="1">
        <v>7</v>
      </c>
      <c r="E362" s="1">
        <v>10</v>
      </c>
      <c r="F362" s="1" t="s">
        <v>260</v>
      </c>
      <c r="G362" s="2">
        <v>45.815400000000004</v>
      </c>
      <c r="H362" s="6">
        <f>1+_xlfn.COUNTIFS(A:A,A362,O:O,"&lt;"&amp;O362)</f>
        <v>5</v>
      </c>
      <c r="I362" s="2">
        <f>_xlfn.AVERAGEIF(A:A,A362,G:G)</f>
        <v>52.07900952380951</v>
      </c>
      <c r="J362" s="2">
        <f t="shared" si="48"/>
        <v>-6.263609523809507</v>
      </c>
      <c r="K362" s="2">
        <f t="shared" si="49"/>
        <v>83.7363904761905</v>
      </c>
      <c r="L362" s="2">
        <f t="shared" si="50"/>
        <v>152.04604894816228</v>
      </c>
      <c r="M362" s="2">
        <f>SUMIF(A:A,A362,L:L)</f>
        <v>1852.1631537131977</v>
      </c>
      <c r="N362" s="3">
        <f t="shared" si="51"/>
        <v>0.08209106667700516</v>
      </c>
      <c r="O362" s="7">
        <f t="shared" si="52"/>
        <v>12.181593448341848</v>
      </c>
      <c r="P362" s="3">
        <f t="shared" si="53"/>
        <v>0.08209106667700516</v>
      </c>
      <c r="Q362" s="3">
        <f>IF(ISNUMBER(P362),SUMIF(A:A,A362,P:P),"")</f>
        <v>1</v>
      </c>
      <c r="R362" s="3">
        <f t="shared" si="54"/>
        <v>0.08209106667700516</v>
      </c>
      <c r="S362" s="8">
        <f t="shared" si="55"/>
        <v>12.181593448341848</v>
      </c>
    </row>
    <row r="363" spans="1:19" ht="15">
      <c r="A363" s="1">
        <v>27</v>
      </c>
      <c r="B363" s="5">
        <v>0.6854166666666667</v>
      </c>
      <c r="C363" s="1" t="s">
        <v>209</v>
      </c>
      <c r="D363" s="1">
        <v>7</v>
      </c>
      <c r="E363" s="1">
        <v>1</v>
      </c>
      <c r="F363" s="1" t="s">
        <v>254</v>
      </c>
      <c r="G363" s="2">
        <v>44.1890666666666</v>
      </c>
      <c r="H363" s="6">
        <f>1+_xlfn.COUNTIFS(A:A,A363,O:O,"&lt;"&amp;O363)</f>
        <v>6</v>
      </c>
      <c r="I363" s="2">
        <f>_xlfn.AVERAGEIF(A:A,A363,G:G)</f>
        <v>52.07900952380951</v>
      </c>
      <c r="J363" s="2">
        <f t="shared" si="48"/>
        <v>-7.889942857142913</v>
      </c>
      <c r="K363" s="2">
        <f t="shared" si="49"/>
        <v>82.11005714285709</v>
      </c>
      <c r="L363" s="2">
        <f t="shared" si="50"/>
        <v>137.91029376035982</v>
      </c>
      <c r="M363" s="2">
        <f>SUMIF(A:A,A363,L:L)</f>
        <v>1852.1631537131977</v>
      </c>
      <c r="N363" s="3">
        <f t="shared" si="51"/>
        <v>0.07445904184190182</v>
      </c>
      <c r="O363" s="7">
        <f t="shared" si="52"/>
        <v>13.430202367138843</v>
      </c>
      <c r="P363" s="3">
        <f t="shared" si="53"/>
        <v>0.07445904184190182</v>
      </c>
      <c r="Q363" s="3">
        <f>IF(ISNUMBER(P363),SUMIF(A:A,A363,P:P),"")</f>
        <v>1</v>
      </c>
      <c r="R363" s="3">
        <f t="shared" si="54"/>
        <v>0.07445904184190182</v>
      </c>
      <c r="S363" s="8">
        <f t="shared" si="55"/>
        <v>13.430202367138843</v>
      </c>
    </row>
    <row r="364" spans="1:19" ht="15">
      <c r="A364" s="1">
        <v>27</v>
      </c>
      <c r="B364" s="5">
        <v>0.6854166666666667</v>
      </c>
      <c r="C364" s="1" t="s">
        <v>209</v>
      </c>
      <c r="D364" s="1">
        <v>7</v>
      </c>
      <c r="E364" s="1">
        <v>9</v>
      </c>
      <c r="F364" s="1" t="s">
        <v>259</v>
      </c>
      <c r="G364" s="2">
        <v>42.1325</v>
      </c>
      <c r="H364" s="6">
        <f>1+_xlfn.COUNTIFS(A:A,A364,O:O,"&lt;"&amp;O364)</f>
        <v>7</v>
      </c>
      <c r="I364" s="2">
        <f>_xlfn.AVERAGEIF(A:A,A364,G:G)</f>
        <v>52.07900952380951</v>
      </c>
      <c r="J364" s="2">
        <f t="shared" si="48"/>
        <v>-9.94650952380951</v>
      </c>
      <c r="K364" s="2">
        <f t="shared" si="49"/>
        <v>80.05349047619049</v>
      </c>
      <c r="L364" s="2">
        <f t="shared" si="50"/>
        <v>121.90102299935688</v>
      </c>
      <c r="M364" s="2">
        <f>SUMIF(A:A,A364,L:L)</f>
        <v>1852.1631537131977</v>
      </c>
      <c r="N364" s="3">
        <f t="shared" si="51"/>
        <v>0.06581548863822874</v>
      </c>
      <c r="O364" s="7">
        <f t="shared" si="52"/>
        <v>15.193991880797993</v>
      </c>
      <c r="P364" s="3">
        <f t="shared" si="53"/>
        <v>0.06581548863822874</v>
      </c>
      <c r="Q364" s="3">
        <f>IF(ISNUMBER(P364),SUMIF(A:A,A364,P:P),"")</f>
        <v>1</v>
      </c>
      <c r="R364" s="3">
        <f t="shared" si="54"/>
        <v>0.06581548863822874</v>
      </c>
      <c r="S364" s="8">
        <f t="shared" si="55"/>
        <v>15.193991880797993</v>
      </c>
    </row>
    <row r="365" spans="1:19" ht="15">
      <c r="A365" s="1">
        <v>13</v>
      </c>
      <c r="B365" s="5">
        <v>0.6868055555555556</v>
      </c>
      <c r="C365" s="1" t="s">
        <v>109</v>
      </c>
      <c r="D365" s="1">
        <v>3</v>
      </c>
      <c r="E365" s="1">
        <v>2</v>
      </c>
      <c r="F365" s="1" t="s">
        <v>122</v>
      </c>
      <c r="G365" s="2">
        <v>76.8733333333334</v>
      </c>
      <c r="H365" s="6">
        <f>1+_xlfn.COUNTIFS(A:A,A365,O:O,"&lt;"&amp;O365)</f>
        <v>1</v>
      </c>
      <c r="I365" s="2">
        <f>_xlfn.AVERAGEIF(A:A,A365,G:G)</f>
        <v>51.50273333333333</v>
      </c>
      <c r="J365" s="2">
        <f t="shared" si="48"/>
        <v>25.370600000000074</v>
      </c>
      <c r="K365" s="2">
        <f t="shared" si="49"/>
        <v>115.37060000000008</v>
      </c>
      <c r="L365" s="2">
        <f t="shared" si="50"/>
        <v>1014.5860745760433</v>
      </c>
      <c r="M365" s="2">
        <f>SUMIF(A:A,A365,L:L)</f>
        <v>2381.3364223690323</v>
      </c>
      <c r="N365" s="3">
        <f t="shared" si="51"/>
        <v>0.4260574293684634</v>
      </c>
      <c r="O365" s="7">
        <f t="shared" si="52"/>
        <v>2.347101425932838</v>
      </c>
      <c r="P365" s="3">
        <f t="shared" si="53"/>
        <v>0.4260574293684634</v>
      </c>
      <c r="Q365" s="3">
        <f>IF(ISNUMBER(P365),SUMIF(A:A,A365,P:P),"")</f>
        <v>0.965688651898038</v>
      </c>
      <c r="R365" s="3">
        <f t="shared" si="54"/>
        <v>0.44119543968033353</v>
      </c>
      <c r="S365" s="8">
        <f t="shared" si="55"/>
        <v>2.2665692118770453</v>
      </c>
    </row>
    <row r="366" spans="1:19" ht="15">
      <c r="A366" s="1">
        <v>13</v>
      </c>
      <c r="B366" s="5">
        <v>0.6868055555555556</v>
      </c>
      <c r="C366" s="1" t="s">
        <v>109</v>
      </c>
      <c r="D366" s="1">
        <v>3</v>
      </c>
      <c r="E366" s="1">
        <v>1</v>
      </c>
      <c r="F366" s="1" t="s">
        <v>121</v>
      </c>
      <c r="G366" s="2">
        <v>60.4407</v>
      </c>
      <c r="H366" s="6">
        <f>1+_xlfn.COUNTIFS(A:A,A366,O:O,"&lt;"&amp;O366)</f>
        <v>2</v>
      </c>
      <c r="I366" s="2">
        <f>_xlfn.AVERAGEIF(A:A,A366,G:G)</f>
        <v>51.50273333333333</v>
      </c>
      <c r="J366" s="2">
        <f t="shared" si="48"/>
        <v>8.937966666666668</v>
      </c>
      <c r="K366" s="2">
        <f t="shared" si="49"/>
        <v>98.93796666666667</v>
      </c>
      <c r="L366" s="2">
        <f t="shared" si="50"/>
        <v>378.5234401416476</v>
      </c>
      <c r="M366" s="2">
        <f>SUMIF(A:A,A366,L:L)</f>
        <v>2381.3364223690323</v>
      </c>
      <c r="N366" s="3">
        <f t="shared" si="51"/>
        <v>0.15895420596014734</v>
      </c>
      <c r="O366" s="7">
        <f t="shared" si="52"/>
        <v>6.291120099399684</v>
      </c>
      <c r="P366" s="3">
        <f t="shared" si="53"/>
        <v>0.15895420596014734</v>
      </c>
      <c r="Q366" s="3">
        <f>IF(ISNUMBER(P366),SUMIF(A:A,A366,P:P),"")</f>
        <v>0.965688651898038</v>
      </c>
      <c r="R366" s="3">
        <f t="shared" si="54"/>
        <v>0.1646019197261215</v>
      </c>
      <c r="S366" s="8">
        <f t="shared" si="55"/>
        <v>6.075263287717932</v>
      </c>
    </row>
    <row r="367" spans="1:19" ht="15">
      <c r="A367" s="1">
        <v>13</v>
      </c>
      <c r="B367" s="5">
        <v>0.6868055555555556</v>
      </c>
      <c r="C367" s="1" t="s">
        <v>109</v>
      </c>
      <c r="D367" s="1">
        <v>3</v>
      </c>
      <c r="E367" s="1">
        <v>3</v>
      </c>
      <c r="F367" s="1" t="s">
        <v>123</v>
      </c>
      <c r="G367" s="2">
        <v>49.876599999999996</v>
      </c>
      <c r="H367" s="6">
        <f>1+_xlfn.COUNTIFS(A:A,A367,O:O,"&lt;"&amp;O367)</f>
        <v>3</v>
      </c>
      <c r="I367" s="2">
        <f>_xlfn.AVERAGEIF(A:A,A367,G:G)</f>
        <v>51.50273333333333</v>
      </c>
      <c r="J367" s="2">
        <f t="shared" si="48"/>
        <v>-1.6261333333333354</v>
      </c>
      <c r="K367" s="2">
        <f t="shared" si="49"/>
        <v>88.37386666666666</v>
      </c>
      <c r="L367" s="2">
        <f t="shared" si="50"/>
        <v>200.82462203568096</v>
      </c>
      <c r="M367" s="2">
        <f>SUMIF(A:A,A367,L:L)</f>
        <v>2381.3364223690323</v>
      </c>
      <c r="N367" s="3">
        <f t="shared" si="51"/>
        <v>0.08433273860393652</v>
      </c>
      <c r="O367" s="7">
        <f t="shared" si="52"/>
        <v>11.857791132533215</v>
      </c>
      <c r="P367" s="3">
        <f t="shared" si="53"/>
        <v>0.08433273860393652</v>
      </c>
      <c r="Q367" s="3">
        <f>IF(ISNUMBER(P367),SUMIF(A:A,A367,P:P),"")</f>
        <v>0.965688651898038</v>
      </c>
      <c r="R367" s="3">
        <f t="shared" si="54"/>
        <v>0.08732911838425618</v>
      </c>
      <c r="S367" s="8">
        <f t="shared" si="55"/>
        <v>11.45093433326451</v>
      </c>
    </row>
    <row r="368" spans="1:19" ht="15">
      <c r="A368" s="1">
        <v>13</v>
      </c>
      <c r="B368" s="5">
        <v>0.6868055555555556</v>
      </c>
      <c r="C368" s="1" t="s">
        <v>109</v>
      </c>
      <c r="D368" s="1">
        <v>3</v>
      </c>
      <c r="E368" s="1">
        <v>4</v>
      </c>
      <c r="F368" s="1" t="s">
        <v>124</v>
      </c>
      <c r="G368" s="2">
        <v>49.8431333333333</v>
      </c>
      <c r="H368" s="6">
        <f>1+_xlfn.COUNTIFS(A:A,A368,O:O,"&lt;"&amp;O368)</f>
        <v>4</v>
      </c>
      <c r="I368" s="2">
        <f>_xlfn.AVERAGEIF(A:A,A368,G:G)</f>
        <v>51.50273333333333</v>
      </c>
      <c r="J368" s="2">
        <f t="shared" si="48"/>
        <v>-1.659600000000033</v>
      </c>
      <c r="K368" s="2">
        <f t="shared" si="49"/>
        <v>88.34039999999996</v>
      </c>
      <c r="L368" s="2">
        <f t="shared" si="50"/>
        <v>200.42177079264113</v>
      </c>
      <c r="M368" s="2">
        <f>SUMIF(A:A,A368,L:L)</f>
        <v>2381.3364223690323</v>
      </c>
      <c r="N368" s="3">
        <f t="shared" si="51"/>
        <v>0.08416356836857805</v>
      </c>
      <c r="O368" s="7">
        <f t="shared" si="52"/>
        <v>11.881625498822645</v>
      </c>
      <c r="P368" s="3">
        <f t="shared" si="53"/>
        <v>0.08416356836857805</v>
      </c>
      <c r="Q368" s="3">
        <f>IF(ISNUMBER(P368),SUMIF(A:A,A368,P:P),"")</f>
        <v>0.965688651898038</v>
      </c>
      <c r="R368" s="3">
        <f t="shared" si="54"/>
        <v>0.08715393745505508</v>
      </c>
      <c r="S368" s="8">
        <f t="shared" si="55"/>
        <v>11.473950910315393</v>
      </c>
    </row>
    <row r="369" spans="1:19" ht="15">
      <c r="A369" s="1">
        <v>13</v>
      </c>
      <c r="B369" s="5">
        <v>0.6868055555555556</v>
      </c>
      <c r="C369" s="1" t="s">
        <v>109</v>
      </c>
      <c r="D369" s="1">
        <v>3</v>
      </c>
      <c r="E369" s="1">
        <v>8</v>
      </c>
      <c r="F369" s="1" t="s">
        <v>127</v>
      </c>
      <c r="G369" s="2">
        <v>48.875099999999996</v>
      </c>
      <c r="H369" s="6">
        <f>1+_xlfn.COUNTIFS(A:A,A369,O:O,"&lt;"&amp;O369)</f>
        <v>5</v>
      </c>
      <c r="I369" s="2">
        <f>_xlfn.AVERAGEIF(A:A,A369,G:G)</f>
        <v>51.50273333333333</v>
      </c>
      <c r="J369" s="2">
        <f aca="true" t="shared" si="56" ref="J369:J422">G369-I369</f>
        <v>-2.6276333333333355</v>
      </c>
      <c r="K369" s="2">
        <f aca="true" t="shared" si="57" ref="K369:K422">90+J369</f>
        <v>87.37236666666666</v>
      </c>
      <c r="L369" s="2">
        <f aca="true" t="shared" si="58" ref="L369:L422">EXP(0.06*K369)</f>
        <v>189.11248561403235</v>
      </c>
      <c r="M369" s="2">
        <f>SUMIF(A:A,A369,L:L)</f>
        <v>2381.3364223690323</v>
      </c>
      <c r="N369" s="3">
        <f aca="true" t="shared" si="59" ref="N369:N422">L369/M369</f>
        <v>0.07941443461646507</v>
      </c>
      <c r="O369" s="7">
        <f aca="true" t="shared" si="60" ref="O369:O422">1/N369</f>
        <v>12.592169230059206</v>
      </c>
      <c r="P369" s="3">
        <f aca="true" t="shared" si="61" ref="P369:P422">IF(O369&gt;21,"",N369)</f>
        <v>0.07941443461646507</v>
      </c>
      <c r="Q369" s="3">
        <f>IF(ISNUMBER(P369),SUMIF(A:A,A369,P:P),"")</f>
        <v>0.965688651898038</v>
      </c>
      <c r="R369" s="3">
        <f aca="true" t="shared" si="62" ref="R369:R422">_xlfn.IFERROR(P369*(1/Q369),"")</f>
        <v>0.08223606486456882</v>
      </c>
      <c r="S369" s="8">
        <f aca="true" t="shared" si="63" ref="S369:S422">_xlfn.IFERROR(1/R369,"")</f>
        <v>12.160114928247829</v>
      </c>
    </row>
    <row r="370" spans="1:19" ht="15">
      <c r="A370" s="1">
        <v>13</v>
      </c>
      <c r="B370" s="5">
        <v>0.6868055555555556</v>
      </c>
      <c r="C370" s="1" t="s">
        <v>109</v>
      </c>
      <c r="D370" s="1">
        <v>3</v>
      </c>
      <c r="E370" s="1">
        <v>5</v>
      </c>
      <c r="F370" s="1" t="s">
        <v>125</v>
      </c>
      <c r="G370" s="2">
        <v>48.6510666666667</v>
      </c>
      <c r="H370" s="6">
        <f>1+_xlfn.COUNTIFS(A:A,A370,O:O,"&lt;"&amp;O370)</f>
        <v>6</v>
      </c>
      <c r="I370" s="2">
        <f>_xlfn.AVERAGEIF(A:A,A370,G:G)</f>
        <v>51.50273333333333</v>
      </c>
      <c r="J370" s="2">
        <f t="shared" si="56"/>
        <v>-2.851666666666631</v>
      </c>
      <c r="K370" s="2">
        <f t="shared" si="57"/>
        <v>87.14833333333337</v>
      </c>
      <c r="L370" s="2">
        <f t="shared" si="58"/>
        <v>186.58744440451696</v>
      </c>
      <c r="M370" s="2">
        <f>SUMIF(A:A,A370,L:L)</f>
        <v>2381.3364223690323</v>
      </c>
      <c r="N370" s="3">
        <f t="shared" si="59"/>
        <v>0.07835408833956085</v>
      </c>
      <c r="O370" s="7">
        <f t="shared" si="60"/>
        <v>12.762575906267058</v>
      </c>
      <c r="P370" s="3">
        <f t="shared" si="61"/>
        <v>0.07835408833956085</v>
      </c>
      <c r="Q370" s="3">
        <f>IF(ISNUMBER(P370),SUMIF(A:A,A370,P:P),"")</f>
        <v>0.965688651898038</v>
      </c>
      <c r="R370" s="3">
        <f t="shared" si="62"/>
        <v>0.0811380440119678</v>
      </c>
      <c r="S370" s="8">
        <f t="shared" si="63"/>
        <v>12.324674721669416</v>
      </c>
    </row>
    <row r="371" spans="1:19" ht="15">
      <c r="A371" s="1">
        <v>13</v>
      </c>
      <c r="B371" s="5">
        <v>0.6868055555555556</v>
      </c>
      <c r="C371" s="1" t="s">
        <v>109</v>
      </c>
      <c r="D371" s="1">
        <v>3</v>
      </c>
      <c r="E371" s="1">
        <v>6</v>
      </c>
      <c r="F371" s="1" t="s">
        <v>126</v>
      </c>
      <c r="G371" s="2">
        <v>42.5735666666666</v>
      </c>
      <c r="H371" s="6">
        <f>1+_xlfn.COUNTIFS(A:A,A371,O:O,"&lt;"&amp;O371)</f>
        <v>7</v>
      </c>
      <c r="I371" s="2">
        <f>_xlfn.AVERAGEIF(A:A,A371,G:G)</f>
        <v>51.50273333333333</v>
      </c>
      <c r="J371" s="2">
        <f t="shared" si="56"/>
        <v>-8.929166666666731</v>
      </c>
      <c r="K371" s="2">
        <f t="shared" si="57"/>
        <v>81.07083333333327</v>
      </c>
      <c r="L371" s="2">
        <f t="shared" si="58"/>
        <v>129.5737218686853</v>
      </c>
      <c r="M371" s="2">
        <f>SUMIF(A:A,A371,L:L)</f>
        <v>2381.3364223690323</v>
      </c>
      <c r="N371" s="3">
        <f t="shared" si="59"/>
        <v>0.05441218664088675</v>
      </c>
      <c r="O371" s="7">
        <f t="shared" si="60"/>
        <v>18.378235864694577</v>
      </c>
      <c r="P371" s="3">
        <f t="shared" si="61"/>
        <v>0.05441218664088675</v>
      </c>
      <c r="Q371" s="3">
        <f>IF(ISNUMBER(P371),SUMIF(A:A,A371,P:P),"")</f>
        <v>0.965688651898038</v>
      </c>
      <c r="R371" s="3">
        <f t="shared" si="62"/>
        <v>0.05634547587769712</v>
      </c>
      <c r="S371" s="8">
        <f t="shared" si="63"/>
        <v>17.747653816441076</v>
      </c>
    </row>
    <row r="372" spans="1:19" ht="15">
      <c r="A372" s="1">
        <v>13</v>
      </c>
      <c r="B372" s="5">
        <v>0.6868055555555556</v>
      </c>
      <c r="C372" s="1" t="s">
        <v>109</v>
      </c>
      <c r="D372" s="1">
        <v>3</v>
      </c>
      <c r="E372" s="1">
        <v>9</v>
      </c>
      <c r="F372" s="1" t="s">
        <v>128</v>
      </c>
      <c r="G372" s="2">
        <v>34.8883666666667</v>
      </c>
      <c r="H372" s="6">
        <f>1+_xlfn.COUNTIFS(A:A,A372,O:O,"&lt;"&amp;O372)</f>
        <v>8</v>
      </c>
      <c r="I372" s="2">
        <f>_xlfn.AVERAGEIF(A:A,A372,G:G)</f>
        <v>51.50273333333333</v>
      </c>
      <c r="J372" s="2">
        <f t="shared" si="56"/>
        <v>-16.614366666666633</v>
      </c>
      <c r="K372" s="2">
        <f t="shared" si="57"/>
        <v>73.38563333333337</v>
      </c>
      <c r="L372" s="2">
        <f t="shared" si="58"/>
        <v>81.70686293578433</v>
      </c>
      <c r="M372" s="2">
        <f>SUMIF(A:A,A372,L:L)</f>
        <v>2381.3364223690323</v>
      </c>
      <c r="N372" s="3">
        <f t="shared" si="59"/>
        <v>0.034311348101961854</v>
      </c>
      <c r="O372" s="7">
        <f t="shared" si="60"/>
        <v>29.1448764131428</v>
      </c>
      <c r="P372" s="3">
        <f t="shared" si="61"/>
      </c>
      <c r="Q372" s="3">
        <f>IF(ISNUMBER(P372),SUMIF(A:A,A372,P:P),"")</f>
      </c>
      <c r="R372" s="3">
        <f t="shared" si="62"/>
      </c>
      <c r="S372" s="8">
        <f t="shared" si="63"/>
      </c>
    </row>
    <row r="373" spans="1:19" ht="15">
      <c r="A373" s="1">
        <v>10</v>
      </c>
      <c r="B373" s="5">
        <v>0.6881944444444444</v>
      </c>
      <c r="C373" s="1" t="s">
        <v>59</v>
      </c>
      <c r="D373" s="1">
        <v>7</v>
      </c>
      <c r="E373" s="1">
        <v>4</v>
      </c>
      <c r="F373" s="1" t="s">
        <v>99</v>
      </c>
      <c r="G373" s="2">
        <v>75.9925666666667</v>
      </c>
      <c r="H373" s="6">
        <f>1+_xlfn.COUNTIFS(A:A,A373,O:O,"&lt;"&amp;O373)</f>
        <v>1</v>
      </c>
      <c r="I373" s="2">
        <f>_xlfn.AVERAGEIF(A:A,A373,G:G)</f>
        <v>48.782</v>
      </c>
      <c r="J373" s="2">
        <f t="shared" si="56"/>
        <v>27.210566666666708</v>
      </c>
      <c r="K373" s="2">
        <f t="shared" si="57"/>
        <v>117.21056666666671</v>
      </c>
      <c r="L373" s="2">
        <f t="shared" si="58"/>
        <v>1133.011034309003</v>
      </c>
      <c r="M373" s="2">
        <f>SUMIF(A:A,A373,L:L)</f>
        <v>3922.0787648791156</v>
      </c>
      <c r="N373" s="3">
        <f t="shared" si="59"/>
        <v>0.2888802347506971</v>
      </c>
      <c r="O373" s="7">
        <f t="shared" si="60"/>
        <v>3.4616421606794856</v>
      </c>
      <c r="P373" s="3">
        <f t="shared" si="61"/>
        <v>0.2888802347506971</v>
      </c>
      <c r="Q373" s="3">
        <f>IF(ISNUMBER(P373),SUMIF(A:A,A373,P:P),"")</f>
        <v>0.8301190689758003</v>
      </c>
      <c r="R373" s="3">
        <f t="shared" si="62"/>
        <v>0.3479985529149656</v>
      </c>
      <c r="S373" s="8">
        <f t="shared" si="63"/>
        <v>2.8735751675506327</v>
      </c>
    </row>
    <row r="374" spans="1:19" ht="15">
      <c r="A374" s="1">
        <v>10</v>
      </c>
      <c r="B374" s="5">
        <v>0.6881944444444444</v>
      </c>
      <c r="C374" s="1" t="s">
        <v>59</v>
      </c>
      <c r="D374" s="1">
        <v>7</v>
      </c>
      <c r="E374" s="1">
        <v>12</v>
      </c>
      <c r="F374" s="1" t="s">
        <v>105</v>
      </c>
      <c r="G374" s="2">
        <v>62.510299999999994</v>
      </c>
      <c r="H374" s="6">
        <f>1+_xlfn.COUNTIFS(A:A,A374,O:O,"&lt;"&amp;O374)</f>
        <v>2</v>
      </c>
      <c r="I374" s="2">
        <f>_xlfn.AVERAGEIF(A:A,A374,G:G)</f>
        <v>48.782</v>
      </c>
      <c r="J374" s="2">
        <f t="shared" si="56"/>
        <v>13.728299999999997</v>
      </c>
      <c r="K374" s="2">
        <f t="shared" si="57"/>
        <v>103.72829999999999</v>
      </c>
      <c r="L374" s="2">
        <f t="shared" si="58"/>
        <v>504.56567009782015</v>
      </c>
      <c r="M374" s="2">
        <f>SUMIF(A:A,A374,L:L)</f>
        <v>3922.0787648791156</v>
      </c>
      <c r="N374" s="3">
        <f t="shared" si="59"/>
        <v>0.12864751075782427</v>
      </c>
      <c r="O374" s="7">
        <f t="shared" si="60"/>
        <v>7.773177997065758</v>
      </c>
      <c r="P374" s="3">
        <f t="shared" si="61"/>
        <v>0.12864751075782427</v>
      </c>
      <c r="Q374" s="3">
        <f>IF(ISNUMBER(P374),SUMIF(A:A,A374,P:P),"")</f>
        <v>0.8301190689758003</v>
      </c>
      <c r="R374" s="3">
        <f t="shared" si="62"/>
        <v>0.1549747687600399</v>
      </c>
      <c r="S374" s="8">
        <f t="shared" si="63"/>
        <v>6.4526632819074035</v>
      </c>
    </row>
    <row r="375" spans="1:19" ht="15">
      <c r="A375" s="1">
        <v>10</v>
      </c>
      <c r="B375" s="5">
        <v>0.6881944444444444</v>
      </c>
      <c r="C375" s="1" t="s">
        <v>59</v>
      </c>
      <c r="D375" s="1">
        <v>7</v>
      </c>
      <c r="E375" s="1">
        <v>2</v>
      </c>
      <c r="F375" s="1" t="s">
        <v>97</v>
      </c>
      <c r="G375" s="2">
        <v>56.704299999999996</v>
      </c>
      <c r="H375" s="6">
        <f>1+_xlfn.COUNTIFS(A:A,A375,O:O,"&lt;"&amp;O375)</f>
        <v>3</v>
      </c>
      <c r="I375" s="2">
        <f>_xlfn.AVERAGEIF(A:A,A375,G:G)</f>
        <v>48.782</v>
      </c>
      <c r="J375" s="2">
        <f t="shared" si="56"/>
        <v>7.9223</v>
      </c>
      <c r="K375" s="2">
        <f t="shared" si="57"/>
        <v>97.9223</v>
      </c>
      <c r="L375" s="2">
        <f t="shared" si="58"/>
        <v>356.14501734521804</v>
      </c>
      <c r="M375" s="2">
        <f>SUMIF(A:A,A375,L:L)</f>
        <v>3922.0787648791156</v>
      </c>
      <c r="N375" s="3">
        <f t="shared" si="59"/>
        <v>0.09080516702886637</v>
      </c>
      <c r="O375" s="7">
        <f t="shared" si="60"/>
        <v>11.012589180989078</v>
      </c>
      <c r="P375" s="3">
        <f t="shared" si="61"/>
        <v>0.09080516702886637</v>
      </c>
      <c r="Q375" s="3">
        <f>IF(ISNUMBER(P375),SUMIF(A:A,A375,P:P),"")</f>
        <v>0.8301190689758003</v>
      </c>
      <c r="R375" s="3">
        <f t="shared" si="62"/>
        <v>0.10938812324947751</v>
      </c>
      <c r="S375" s="8">
        <f t="shared" si="63"/>
        <v>9.141760277935626</v>
      </c>
    </row>
    <row r="376" spans="1:19" ht="15">
      <c r="A376" s="1">
        <v>10</v>
      </c>
      <c r="B376" s="5">
        <v>0.6881944444444444</v>
      </c>
      <c r="C376" s="1" t="s">
        <v>59</v>
      </c>
      <c r="D376" s="1">
        <v>7</v>
      </c>
      <c r="E376" s="1">
        <v>1</v>
      </c>
      <c r="F376" s="1" t="s">
        <v>96</v>
      </c>
      <c r="G376" s="2">
        <v>55.446933333333305</v>
      </c>
      <c r="H376" s="6">
        <f>1+_xlfn.COUNTIFS(A:A,A376,O:O,"&lt;"&amp;O376)</f>
        <v>4</v>
      </c>
      <c r="I376" s="2">
        <f>_xlfn.AVERAGEIF(A:A,A376,G:G)</f>
        <v>48.782</v>
      </c>
      <c r="J376" s="2">
        <f t="shared" si="56"/>
        <v>6.664933333333309</v>
      </c>
      <c r="K376" s="2">
        <f t="shared" si="57"/>
        <v>96.66493333333331</v>
      </c>
      <c r="L376" s="2">
        <f t="shared" si="58"/>
        <v>330.2652105416157</v>
      </c>
      <c r="M376" s="2">
        <f>SUMIF(A:A,A376,L:L)</f>
        <v>3922.0787648791156</v>
      </c>
      <c r="N376" s="3">
        <f t="shared" si="59"/>
        <v>0.08420667465911919</v>
      </c>
      <c r="O376" s="7">
        <f t="shared" si="60"/>
        <v>11.875543168616321</v>
      </c>
      <c r="P376" s="3">
        <f t="shared" si="61"/>
        <v>0.08420667465911919</v>
      </c>
      <c r="Q376" s="3">
        <f>IF(ISNUMBER(P376),SUMIF(A:A,A376,P:P),"")</f>
        <v>0.8301190689758003</v>
      </c>
      <c r="R376" s="3">
        <f t="shared" si="62"/>
        <v>0.10143927275759759</v>
      </c>
      <c r="S376" s="8">
        <f t="shared" si="63"/>
        <v>9.858114838713707</v>
      </c>
    </row>
    <row r="377" spans="1:19" ht="15">
      <c r="A377" s="1">
        <v>10</v>
      </c>
      <c r="B377" s="5">
        <v>0.6881944444444444</v>
      </c>
      <c r="C377" s="1" t="s">
        <v>59</v>
      </c>
      <c r="D377" s="1">
        <v>7</v>
      </c>
      <c r="E377" s="1">
        <v>8</v>
      </c>
      <c r="F377" s="1" t="s">
        <v>103</v>
      </c>
      <c r="G377" s="2">
        <v>54.8499999999999</v>
      </c>
      <c r="H377" s="6">
        <f>1+_xlfn.COUNTIFS(A:A,A377,O:O,"&lt;"&amp;O377)</f>
        <v>5</v>
      </c>
      <c r="I377" s="2">
        <f>_xlfn.AVERAGEIF(A:A,A377,G:G)</f>
        <v>48.782</v>
      </c>
      <c r="J377" s="2">
        <f t="shared" si="56"/>
        <v>6.0679999999999055</v>
      </c>
      <c r="K377" s="2">
        <f t="shared" si="57"/>
        <v>96.0679999999999</v>
      </c>
      <c r="L377" s="2">
        <f t="shared" si="58"/>
        <v>318.64575504935254</v>
      </c>
      <c r="M377" s="2">
        <f>SUMIF(A:A,A377,L:L)</f>
        <v>3922.0787648791156</v>
      </c>
      <c r="N377" s="3">
        <f t="shared" si="59"/>
        <v>0.08124409889539118</v>
      </c>
      <c r="O377" s="7">
        <f t="shared" si="60"/>
        <v>12.308586267755725</v>
      </c>
      <c r="P377" s="3">
        <f t="shared" si="61"/>
        <v>0.08124409889539118</v>
      </c>
      <c r="Q377" s="3">
        <f>IF(ISNUMBER(P377),SUMIF(A:A,A377,P:P),"")</f>
        <v>0.8301190689758003</v>
      </c>
      <c r="R377" s="3">
        <f t="shared" si="62"/>
        <v>0.09787041634356144</v>
      </c>
      <c r="S377" s="8">
        <f t="shared" si="63"/>
        <v>10.217592172997705</v>
      </c>
    </row>
    <row r="378" spans="1:19" ht="15">
      <c r="A378" s="1">
        <v>10</v>
      </c>
      <c r="B378" s="5">
        <v>0.6881944444444444</v>
      </c>
      <c r="C378" s="1" t="s">
        <v>59</v>
      </c>
      <c r="D378" s="1">
        <v>7</v>
      </c>
      <c r="E378" s="1">
        <v>13</v>
      </c>
      <c r="F378" s="1" t="s">
        <v>106</v>
      </c>
      <c r="G378" s="2">
        <v>54.2604</v>
      </c>
      <c r="H378" s="6">
        <f>1+_xlfn.COUNTIFS(A:A,A378,O:O,"&lt;"&amp;O378)</f>
        <v>6</v>
      </c>
      <c r="I378" s="2">
        <f>_xlfn.AVERAGEIF(A:A,A378,G:G)</f>
        <v>48.782</v>
      </c>
      <c r="J378" s="2">
        <f t="shared" si="56"/>
        <v>5.478400000000001</v>
      </c>
      <c r="K378" s="2">
        <f t="shared" si="57"/>
        <v>95.4784</v>
      </c>
      <c r="L378" s="2">
        <f t="shared" si="58"/>
        <v>307.57039872895484</v>
      </c>
      <c r="M378" s="2">
        <f>SUMIF(A:A,A378,L:L)</f>
        <v>3922.0787648791156</v>
      </c>
      <c r="N378" s="3">
        <f t="shared" si="59"/>
        <v>0.07842025037414939</v>
      </c>
      <c r="O378" s="7">
        <f t="shared" si="60"/>
        <v>12.751808304983964</v>
      </c>
      <c r="P378" s="3">
        <f t="shared" si="61"/>
        <v>0.07842025037414939</v>
      </c>
      <c r="Q378" s="3">
        <f>IF(ISNUMBER(P378),SUMIF(A:A,A378,P:P),"")</f>
        <v>0.8301190689758003</v>
      </c>
      <c r="R378" s="3">
        <f t="shared" si="62"/>
        <v>0.09446867721145616</v>
      </c>
      <c r="S378" s="8">
        <f t="shared" si="63"/>
        <v>10.585519237891166</v>
      </c>
    </row>
    <row r="379" spans="1:19" ht="15">
      <c r="A379" s="1">
        <v>10</v>
      </c>
      <c r="B379" s="5">
        <v>0.6881944444444444</v>
      </c>
      <c r="C379" s="1" t="s">
        <v>59</v>
      </c>
      <c r="D379" s="1">
        <v>7</v>
      </c>
      <c r="E379" s="1">
        <v>3</v>
      </c>
      <c r="F379" s="1" t="s">
        <v>98</v>
      </c>
      <c r="G379" s="2">
        <v>54.152699999999996</v>
      </c>
      <c r="H379" s="6">
        <f>1+_xlfn.COUNTIFS(A:A,A379,O:O,"&lt;"&amp;O379)</f>
        <v>7</v>
      </c>
      <c r="I379" s="2">
        <f>_xlfn.AVERAGEIF(A:A,A379,G:G)</f>
        <v>48.782</v>
      </c>
      <c r="J379" s="2">
        <f t="shared" si="56"/>
        <v>5.370699999999999</v>
      </c>
      <c r="K379" s="2">
        <f t="shared" si="57"/>
        <v>95.3707</v>
      </c>
      <c r="L379" s="2">
        <f t="shared" si="58"/>
        <v>305.58928667924414</v>
      </c>
      <c r="M379" s="2">
        <f>SUMIF(A:A,A379,L:L)</f>
        <v>3922.0787648791156</v>
      </c>
      <c r="N379" s="3">
        <f t="shared" si="59"/>
        <v>0.07791513250975286</v>
      </c>
      <c r="O379" s="7">
        <f t="shared" si="60"/>
        <v>12.834477306123135</v>
      </c>
      <c r="P379" s="3">
        <f t="shared" si="61"/>
        <v>0.07791513250975286</v>
      </c>
      <c r="Q379" s="3">
        <f>IF(ISNUMBER(P379),SUMIF(A:A,A379,P:P),"")</f>
        <v>0.8301190689758003</v>
      </c>
      <c r="R379" s="3">
        <f t="shared" si="62"/>
        <v>0.09386018876290173</v>
      </c>
      <c r="S379" s="8">
        <f t="shared" si="63"/>
        <v>10.654144352149975</v>
      </c>
    </row>
    <row r="380" spans="1:19" ht="15">
      <c r="A380" s="1">
        <v>10</v>
      </c>
      <c r="B380" s="5">
        <v>0.6881944444444444</v>
      </c>
      <c r="C380" s="1" t="s">
        <v>59</v>
      </c>
      <c r="D380" s="1">
        <v>7</v>
      </c>
      <c r="E380" s="1">
        <v>5</v>
      </c>
      <c r="F380" s="1" t="s">
        <v>100</v>
      </c>
      <c r="G380" s="2">
        <v>38.6594</v>
      </c>
      <c r="H380" s="6">
        <f>1+_xlfn.COUNTIFS(A:A,A380,O:O,"&lt;"&amp;O380)</f>
        <v>10</v>
      </c>
      <c r="I380" s="2">
        <f>_xlfn.AVERAGEIF(A:A,A380,G:G)</f>
        <v>48.782</v>
      </c>
      <c r="J380" s="2">
        <f t="shared" si="56"/>
        <v>-10.122599999999998</v>
      </c>
      <c r="K380" s="2">
        <f t="shared" si="57"/>
        <v>79.8774</v>
      </c>
      <c r="L380" s="2">
        <f t="shared" si="58"/>
        <v>120.6198663503589</v>
      </c>
      <c r="M380" s="2">
        <f>SUMIF(A:A,A380,L:L)</f>
        <v>3922.0787648791156</v>
      </c>
      <c r="N380" s="3">
        <f t="shared" si="59"/>
        <v>0.030754065275401626</v>
      </c>
      <c r="O380" s="7">
        <f t="shared" si="60"/>
        <v>32.516026451951426</v>
      </c>
      <c r="P380" s="3">
        <f t="shared" si="61"/>
      </c>
      <c r="Q380" s="3">
        <f>IF(ISNUMBER(P380),SUMIF(A:A,A380,P:P),"")</f>
      </c>
      <c r="R380" s="3">
        <f t="shared" si="62"/>
      </c>
      <c r="S380" s="8">
        <f t="shared" si="63"/>
      </c>
    </row>
    <row r="381" spans="1:19" ht="15">
      <c r="A381" s="1">
        <v>10</v>
      </c>
      <c r="B381" s="5">
        <v>0.6881944444444444</v>
      </c>
      <c r="C381" s="1" t="s">
        <v>59</v>
      </c>
      <c r="D381" s="1">
        <v>7</v>
      </c>
      <c r="E381" s="1">
        <v>6</v>
      </c>
      <c r="F381" s="1" t="s">
        <v>101</v>
      </c>
      <c r="G381" s="2">
        <v>30.9405</v>
      </c>
      <c r="H381" s="6">
        <f>1+_xlfn.COUNTIFS(A:A,A381,O:O,"&lt;"&amp;O381)</f>
        <v>12</v>
      </c>
      <c r="I381" s="2">
        <f>_xlfn.AVERAGEIF(A:A,A381,G:G)</f>
        <v>48.782</v>
      </c>
      <c r="J381" s="2">
        <f t="shared" si="56"/>
        <v>-17.841499999999996</v>
      </c>
      <c r="K381" s="2">
        <f t="shared" si="57"/>
        <v>72.1585</v>
      </c>
      <c r="L381" s="2">
        <f t="shared" si="58"/>
        <v>75.90708298439108</v>
      </c>
      <c r="M381" s="2">
        <f>SUMIF(A:A,A381,L:L)</f>
        <v>3922.0787648791156</v>
      </c>
      <c r="N381" s="3">
        <f t="shared" si="59"/>
        <v>0.019353788522584823</v>
      </c>
      <c r="O381" s="7">
        <f t="shared" si="60"/>
        <v>51.6694702348873</v>
      </c>
      <c r="P381" s="3">
        <f t="shared" si="61"/>
      </c>
      <c r="Q381" s="3">
        <f>IF(ISNUMBER(P381),SUMIF(A:A,A381,P:P),"")</f>
      </c>
      <c r="R381" s="3">
        <f t="shared" si="62"/>
      </c>
      <c r="S381" s="8">
        <f t="shared" si="63"/>
      </c>
    </row>
    <row r="382" spans="1:19" ht="15">
      <c r="A382" s="1">
        <v>10</v>
      </c>
      <c r="B382" s="5">
        <v>0.6881944444444444</v>
      </c>
      <c r="C382" s="1" t="s">
        <v>59</v>
      </c>
      <c r="D382" s="1">
        <v>7</v>
      </c>
      <c r="E382" s="1">
        <v>7</v>
      </c>
      <c r="F382" s="1" t="s">
        <v>102</v>
      </c>
      <c r="G382" s="2">
        <v>40.234666666666705</v>
      </c>
      <c r="H382" s="6">
        <f>1+_xlfn.COUNTIFS(A:A,A382,O:O,"&lt;"&amp;O382)</f>
        <v>9</v>
      </c>
      <c r="I382" s="2">
        <f>_xlfn.AVERAGEIF(A:A,A382,G:G)</f>
        <v>48.782</v>
      </c>
      <c r="J382" s="2">
        <f t="shared" si="56"/>
        <v>-8.547333333333292</v>
      </c>
      <c r="K382" s="2">
        <f t="shared" si="57"/>
        <v>81.45266666666672</v>
      </c>
      <c r="L382" s="2">
        <f t="shared" si="58"/>
        <v>132.5765215689319</v>
      </c>
      <c r="M382" s="2">
        <f>SUMIF(A:A,A382,L:L)</f>
        <v>3922.0787648791156</v>
      </c>
      <c r="N382" s="3">
        <f t="shared" si="59"/>
        <v>0.033802615785309985</v>
      </c>
      <c r="O382" s="7">
        <f t="shared" si="60"/>
        <v>29.5835093458827</v>
      </c>
      <c r="P382" s="3">
        <f t="shared" si="61"/>
      </c>
      <c r="Q382" s="3">
        <f>IF(ISNUMBER(P382),SUMIF(A:A,A382,P:P),"")</f>
      </c>
      <c r="R382" s="3">
        <f t="shared" si="62"/>
      </c>
      <c r="S382" s="8">
        <f t="shared" si="63"/>
      </c>
    </row>
    <row r="383" spans="1:19" ht="15">
      <c r="A383" s="1">
        <v>10</v>
      </c>
      <c r="B383" s="5">
        <v>0.6881944444444444</v>
      </c>
      <c r="C383" s="1" t="s">
        <v>59</v>
      </c>
      <c r="D383" s="1">
        <v>7</v>
      </c>
      <c r="E383" s="1">
        <v>10</v>
      </c>
      <c r="F383" s="1" t="s">
        <v>104</v>
      </c>
      <c r="G383" s="2">
        <v>30.506766666666703</v>
      </c>
      <c r="H383" s="6">
        <f>1+_xlfn.COUNTIFS(A:A,A383,O:O,"&lt;"&amp;O383)</f>
        <v>13</v>
      </c>
      <c r="I383" s="2">
        <f>_xlfn.AVERAGEIF(A:A,A383,G:G)</f>
        <v>48.782</v>
      </c>
      <c r="J383" s="2">
        <f t="shared" si="56"/>
        <v>-18.275233333333293</v>
      </c>
      <c r="K383" s="2">
        <f t="shared" si="57"/>
        <v>71.72476666666671</v>
      </c>
      <c r="L383" s="2">
        <f t="shared" si="58"/>
        <v>73.95715950840759</v>
      </c>
      <c r="M383" s="2">
        <f>SUMIF(A:A,A383,L:L)</f>
        <v>3922.0787648791156</v>
      </c>
      <c r="N383" s="3">
        <f t="shared" si="59"/>
        <v>0.018856622710045717</v>
      </c>
      <c r="O383" s="7">
        <f t="shared" si="60"/>
        <v>53.03176583510142</v>
      </c>
      <c r="P383" s="3">
        <f t="shared" si="61"/>
      </c>
      <c r="Q383" s="3">
        <f>IF(ISNUMBER(P383),SUMIF(A:A,A383,P:P),"")</f>
      </c>
      <c r="R383" s="3">
        <f t="shared" si="62"/>
      </c>
      <c r="S383" s="8">
        <f t="shared" si="63"/>
      </c>
    </row>
    <row r="384" spans="1:19" ht="15">
      <c r="A384" s="1">
        <v>10</v>
      </c>
      <c r="B384" s="5">
        <v>0.6881944444444444</v>
      </c>
      <c r="C384" s="1" t="s">
        <v>59</v>
      </c>
      <c r="D384" s="1">
        <v>7</v>
      </c>
      <c r="E384" s="1">
        <v>15</v>
      </c>
      <c r="F384" s="1" t="s">
        <v>107</v>
      </c>
      <c r="G384" s="2">
        <v>42.262099999999904</v>
      </c>
      <c r="H384" s="6">
        <f>1+_xlfn.COUNTIFS(A:A,A384,O:O,"&lt;"&amp;O384)</f>
        <v>8</v>
      </c>
      <c r="I384" s="2">
        <f>_xlfn.AVERAGEIF(A:A,A384,G:G)</f>
        <v>48.782</v>
      </c>
      <c r="J384" s="2">
        <f t="shared" si="56"/>
        <v>-6.519900000000092</v>
      </c>
      <c r="K384" s="2">
        <f t="shared" si="57"/>
        <v>83.48009999999991</v>
      </c>
      <c r="L384" s="2">
        <f t="shared" si="58"/>
        <v>149.72585670636263</v>
      </c>
      <c r="M384" s="2">
        <f>SUMIF(A:A,A384,L:L)</f>
        <v>3922.0787648791156</v>
      </c>
      <c r="N384" s="3">
        <f t="shared" si="59"/>
        <v>0.03817512744698216</v>
      </c>
      <c r="O384" s="7">
        <f t="shared" si="60"/>
        <v>26.195066444475025</v>
      </c>
      <c r="P384" s="3">
        <f t="shared" si="61"/>
      </c>
      <c r="Q384" s="3">
        <f>IF(ISNUMBER(P384),SUMIF(A:A,A384,P:P),"")</f>
      </c>
      <c r="R384" s="3">
        <f t="shared" si="62"/>
      </c>
      <c r="S384" s="8">
        <f t="shared" si="63"/>
      </c>
    </row>
    <row r="385" spans="1:19" ht="15">
      <c r="A385" s="1">
        <v>10</v>
      </c>
      <c r="B385" s="5">
        <v>0.6881944444444444</v>
      </c>
      <c r="C385" s="1" t="s">
        <v>59</v>
      </c>
      <c r="D385" s="1">
        <v>7</v>
      </c>
      <c r="E385" s="1">
        <v>16</v>
      </c>
      <c r="F385" s="1" t="s">
        <v>108</v>
      </c>
      <c r="G385" s="2">
        <v>37.6453666666667</v>
      </c>
      <c r="H385" s="6">
        <f>1+_xlfn.COUNTIFS(A:A,A385,O:O,"&lt;"&amp;O385)</f>
        <v>11</v>
      </c>
      <c r="I385" s="2">
        <f>_xlfn.AVERAGEIF(A:A,A385,G:G)</f>
        <v>48.782</v>
      </c>
      <c r="J385" s="2">
        <f t="shared" si="56"/>
        <v>-11.136633333333293</v>
      </c>
      <c r="K385" s="2">
        <f t="shared" si="57"/>
        <v>78.8633666666667</v>
      </c>
      <c r="L385" s="2">
        <f t="shared" si="58"/>
        <v>113.49990500945455</v>
      </c>
      <c r="M385" s="2">
        <f>SUMIF(A:A,A385,L:L)</f>
        <v>3922.0787648791156</v>
      </c>
      <c r="N385" s="3">
        <f t="shared" si="59"/>
        <v>0.028938711283875197</v>
      </c>
      <c r="O385" s="7">
        <f t="shared" si="60"/>
        <v>34.55578896345689</v>
      </c>
      <c r="P385" s="3">
        <f t="shared" si="61"/>
      </c>
      <c r="Q385" s="3">
        <f>IF(ISNUMBER(P385),SUMIF(A:A,A385,P:P),"")</f>
      </c>
      <c r="R385" s="3">
        <f t="shared" si="62"/>
      </c>
      <c r="S385" s="8">
        <f t="shared" si="63"/>
      </c>
    </row>
    <row r="386" spans="1:19" ht="15">
      <c r="A386" s="1">
        <v>20</v>
      </c>
      <c r="B386" s="5">
        <v>0.6909722222222222</v>
      </c>
      <c r="C386" s="1" t="s">
        <v>137</v>
      </c>
      <c r="D386" s="1">
        <v>7</v>
      </c>
      <c r="E386" s="1">
        <v>1</v>
      </c>
      <c r="F386" s="1" t="s">
        <v>184</v>
      </c>
      <c r="G386" s="2">
        <v>80.35096666666671</v>
      </c>
      <c r="H386" s="6">
        <f>1+_xlfn.COUNTIFS(A:A,A386,O:O,"&lt;"&amp;O386)</f>
        <v>1</v>
      </c>
      <c r="I386" s="2">
        <f>_xlfn.AVERAGEIF(A:A,A386,G:G)</f>
        <v>50.58044358974358</v>
      </c>
      <c r="J386" s="2">
        <f t="shared" si="56"/>
        <v>29.770523076923126</v>
      </c>
      <c r="K386" s="2">
        <f t="shared" si="57"/>
        <v>119.77052307692313</v>
      </c>
      <c r="L386" s="2">
        <f t="shared" si="58"/>
        <v>1321.1150378116133</v>
      </c>
      <c r="M386" s="2">
        <f>SUMIF(A:A,A386,L:L)</f>
        <v>4310.784283180412</v>
      </c>
      <c r="N386" s="3">
        <f t="shared" si="59"/>
        <v>0.3064674432831792</v>
      </c>
      <c r="O386" s="7">
        <f t="shared" si="60"/>
        <v>3.2629893384009123</v>
      </c>
      <c r="P386" s="3">
        <f t="shared" si="61"/>
        <v>0.3064674432831792</v>
      </c>
      <c r="Q386" s="3">
        <f>IF(ISNUMBER(P386),SUMIF(A:A,A386,P:P),"")</f>
        <v>0.8421798735672138</v>
      </c>
      <c r="R386" s="3">
        <f t="shared" si="62"/>
        <v>0.36389784760003563</v>
      </c>
      <c r="S386" s="8">
        <f t="shared" si="63"/>
        <v>2.7480239484656463</v>
      </c>
    </row>
    <row r="387" spans="1:19" ht="15">
      <c r="A387" s="1">
        <v>20</v>
      </c>
      <c r="B387" s="5">
        <v>0.6909722222222222</v>
      </c>
      <c r="C387" s="1" t="s">
        <v>137</v>
      </c>
      <c r="D387" s="1">
        <v>7</v>
      </c>
      <c r="E387" s="1">
        <v>2</v>
      </c>
      <c r="F387" s="1" t="s">
        <v>185</v>
      </c>
      <c r="G387" s="2">
        <v>71.16460000000001</v>
      </c>
      <c r="H387" s="6">
        <f>1+_xlfn.COUNTIFS(A:A,A387,O:O,"&lt;"&amp;O387)</f>
        <v>2</v>
      </c>
      <c r="I387" s="2">
        <f>_xlfn.AVERAGEIF(A:A,A387,G:G)</f>
        <v>50.58044358974358</v>
      </c>
      <c r="J387" s="2">
        <f t="shared" si="56"/>
        <v>20.584156410256426</v>
      </c>
      <c r="K387" s="2">
        <f t="shared" si="57"/>
        <v>110.58415641025643</v>
      </c>
      <c r="L387" s="2">
        <f t="shared" si="58"/>
        <v>761.3166622249768</v>
      </c>
      <c r="M387" s="2">
        <f>SUMIF(A:A,A387,L:L)</f>
        <v>4310.784283180412</v>
      </c>
      <c r="N387" s="3">
        <f t="shared" si="59"/>
        <v>0.17660745985259377</v>
      </c>
      <c r="O387" s="7">
        <f t="shared" si="60"/>
        <v>5.662274973178679</v>
      </c>
      <c r="P387" s="3">
        <f t="shared" si="61"/>
        <v>0.17660745985259377</v>
      </c>
      <c r="Q387" s="3">
        <f>IF(ISNUMBER(P387),SUMIF(A:A,A387,P:P),"")</f>
        <v>0.8421798735672138</v>
      </c>
      <c r="R387" s="3">
        <f t="shared" si="62"/>
        <v>0.20970277893787598</v>
      </c>
      <c r="S387" s="8">
        <f t="shared" si="63"/>
        <v>4.768654021014418</v>
      </c>
    </row>
    <row r="388" spans="1:19" ht="15">
      <c r="A388" s="1">
        <v>20</v>
      </c>
      <c r="B388" s="5">
        <v>0.6909722222222222</v>
      </c>
      <c r="C388" s="1" t="s">
        <v>137</v>
      </c>
      <c r="D388" s="1">
        <v>7</v>
      </c>
      <c r="E388" s="1">
        <v>4</v>
      </c>
      <c r="F388" s="1" t="s">
        <v>186</v>
      </c>
      <c r="G388" s="2">
        <v>64.79706666666661</v>
      </c>
      <c r="H388" s="6">
        <f>1+_xlfn.COUNTIFS(A:A,A388,O:O,"&lt;"&amp;O388)</f>
        <v>3</v>
      </c>
      <c r="I388" s="2">
        <f>_xlfn.AVERAGEIF(A:A,A388,G:G)</f>
        <v>50.58044358974358</v>
      </c>
      <c r="J388" s="2">
        <f t="shared" si="56"/>
        <v>14.216623076923028</v>
      </c>
      <c r="K388" s="2">
        <f t="shared" si="57"/>
        <v>104.21662307692303</v>
      </c>
      <c r="L388" s="2">
        <f t="shared" si="58"/>
        <v>519.567837661357</v>
      </c>
      <c r="M388" s="2">
        <f>SUMIF(A:A,A388,L:L)</f>
        <v>4310.784283180412</v>
      </c>
      <c r="N388" s="3">
        <f t="shared" si="59"/>
        <v>0.12052745011820216</v>
      </c>
      <c r="O388" s="7">
        <f t="shared" si="60"/>
        <v>8.296865145817758</v>
      </c>
      <c r="P388" s="3">
        <f t="shared" si="61"/>
        <v>0.12052745011820216</v>
      </c>
      <c r="Q388" s="3">
        <f>IF(ISNUMBER(P388),SUMIF(A:A,A388,P:P),"")</f>
        <v>0.8421798735672138</v>
      </c>
      <c r="R388" s="3">
        <f t="shared" si="62"/>
        <v>0.14311366716433763</v>
      </c>
      <c r="S388" s="8">
        <f t="shared" si="63"/>
        <v>6.987452839509022</v>
      </c>
    </row>
    <row r="389" spans="1:19" ht="15">
      <c r="A389" s="1">
        <v>20</v>
      </c>
      <c r="B389" s="5">
        <v>0.6909722222222222</v>
      </c>
      <c r="C389" s="1" t="s">
        <v>137</v>
      </c>
      <c r="D389" s="1">
        <v>7</v>
      </c>
      <c r="E389" s="1">
        <v>10</v>
      </c>
      <c r="F389" s="1" t="s">
        <v>192</v>
      </c>
      <c r="G389" s="2">
        <v>55.5210333333333</v>
      </c>
      <c r="H389" s="6">
        <f>1+_xlfn.COUNTIFS(A:A,A389,O:O,"&lt;"&amp;O389)</f>
        <v>4</v>
      </c>
      <c r="I389" s="2">
        <f>_xlfn.AVERAGEIF(A:A,A389,G:G)</f>
        <v>50.58044358974358</v>
      </c>
      <c r="J389" s="2">
        <f t="shared" si="56"/>
        <v>4.940589743589719</v>
      </c>
      <c r="K389" s="2">
        <f t="shared" si="57"/>
        <v>94.94058974358973</v>
      </c>
      <c r="L389" s="2">
        <f t="shared" si="58"/>
        <v>297.8039501542364</v>
      </c>
      <c r="M389" s="2">
        <f>SUMIF(A:A,A389,L:L)</f>
        <v>4310.784283180412</v>
      </c>
      <c r="N389" s="3">
        <f t="shared" si="59"/>
        <v>0.06908347312023753</v>
      </c>
      <c r="O389" s="7">
        <f t="shared" si="60"/>
        <v>14.475242121361394</v>
      </c>
      <c r="P389" s="3">
        <f t="shared" si="61"/>
        <v>0.06908347312023753</v>
      </c>
      <c r="Q389" s="3">
        <f>IF(ISNUMBER(P389),SUMIF(A:A,A389,P:P),"")</f>
        <v>0.8421798735672138</v>
      </c>
      <c r="R389" s="3">
        <f t="shared" si="62"/>
        <v>0.08202935654068921</v>
      </c>
      <c r="S389" s="8">
        <f t="shared" si="63"/>
        <v>12.190757579622945</v>
      </c>
    </row>
    <row r="390" spans="1:19" ht="15">
      <c r="A390" s="1">
        <v>20</v>
      </c>
      <c r="B390" s="5">
        <v>0.6909722222222222</v>
      </c>
      <c r="C390" s="1" t="s">
        <v>137</v>
      </c>
      <c r="D390" s="1">
        <v>7</v>
      </c>
      <c r="E390" s="1">
        <v>7</v>
      </c>
      <c r="F390" s="1" t="s">
        <v>189</v>
      </c>
      <c r="G390" s="2">
        <v>53.7993333333333</v>
      </c>
      <c r="H390" s="6">
        <f>1+_xlfn.COUNTIFS(A:A,A390,O:O,"&lt;"&amp;O390)</f>
        <v>5</v>
      </c>
      <c r="I390" s="2">
        <f>_xlfn.AVERAGEIF(A:A,A390,G:G)</f>
        <v>50.58044358974358</v>
      </c>
      <c r="J390" s="2">
        <f t="shared" si="56"/>
        <v>3.2188897435897204</v>
      </c>
      <c r="K390" s="2">
        <f t="shared" si="57"/>
        <v>93.21888974358973</v>
      </c>
      <c r="L390" s="2">
        <f t="shared" si="58"/>
        <v>268.5758540867183</v>
      </c>
      <c r="M390" s="2">
        <f>SUMIF(A:A,A390,L:L)</f>
        <v>4310.784283180412</v>
      </c>
      <c r="N390" s="3">
        <f t="shared" si="59"/>
        <v>0.062303246101790166</v>
      </c>
      <c r="O390" s="7">
        <f t="shared" si="60"/>
        <v>16.05052806343692</v>
      </c>
      <c r="P390" s="3">
        <f t="shared" si="61"/>
        <v>0.062303246101790166</v>
      </c>
      <c r="Q390" s="3">
        <f>IF(ISNUMBER(P390),SUMIF(A:A,A390,P:P),"")</f>
        <v>0.8421798735672138</v>
      </c>
      <c r="R390" s="3">
        <f t="shared" si="62"/>
        <v>0.0739785502566012</v>
      </c>
      <c r="S390" s="8">
        <f t="shared" si="63"/>
        <v>13.517431695152322</v>
      </c>
    </row>
    <row r="391" spans="1:19" ht="15">
      <c r="A391" s="1">
        <v>20</v>
      </c>
      <c r="B391" s="5">
        <v>0.6909722222222222</v>
      </c>
      <c r="C391" s="1" t="s">
        <v>137</v>
      </c>
      <c r="D391" s="1">
        <v>7</v>
      </c>
      <c r="E391" s="1">
        <v>9</v>
      </c>
      <c r="F391" s="1" t="s">
        <v>191</v>
      </c>
      <c r="G391" s="2">
        <v>51.750166666666594</v>
      </c>
      <c r="H391" s="6">
        <f>1+_xlfn.COUNTIFS(A:A,A391,O:O,"&lt;"&amp;O391)</f>
        <v>6</v>
      </c>
      <c r="I391" s="2">
        <f>_xlfn.AVERAGEIF(A:A,A391,G:G)</f>
        <v>50.58044358974358</v>
      </c>
      <c r="J391" s="2">
        <f t="shared" si="56"/>
        <v>1.1697230769230131</v>
      </c>
      <c r="K391" s="2">
        <f t="shared" si="57"/>
        <v>91.16972307692302</v>
      </c>
      <c r="L391" s="2">
        <f t="shared" si="58"/>
        <v>237.50374330041194</v>
      </c>
      <c r="M391" s="2">
        <f>SUMIF(A:A,A391,L:L)</f>
        <v>4310.784283180412</v>
      </c>
      <c r="N391" s="3">
        <f t="shared" si="59"/>
        <v>0.05509525128109318</v>
      </c>
      <c r="O391" s="7">
        <f t="shared" si="60"/>
        <v>18.150384593003317</v>
      </c>
      <c r="P391" s="3">
        <f t="shared" si="61"/>
        <v>0.05509525128109318</v>
      </c>
      <c r="Q391" s="3">
        <f>IF(ISNUMBER(P391),SUMIF(A:A,A391,P:P),"")</f>
        <v>0.8421798735672138</v>
      </c>
      <c r="R391" s="3">
        <f t="shared" si="62"/>
        <v>0.06541981470980388</v>
      </c>
      <c r="S391" s="8">
        <f t="shared" si="63"/>
        <v>15.28588860173184</v>
      </c>
    </row>
    <row r="392" spans="1:19" ht="15">
      <c r="A392" s="1">
        <v>20</v>
      </c>
      <c r="B392" s="5">
        <v>0.6909722222222222</v>
      </c>
      <c r="C392" s="1" t="s">
        <v>137</v>
      </c>
      <c r="D392" s="1">
        <v>7</v>
      </c>
      <c r="E392" s="1">
        <v>5</v>
      </c>
      <c r="F392" s="1" t="s">
        <v>187</v>
      </c>
      <c r="G392" s="2">
        <v>43.1144666666667</v>
      </c>
      <c r="H392" s="6">
        <f>1+_xlfn.COUNTIFS(A:A,A392,O:O,"&lt;"&amp;O392)</f>
        <v>10</v>
      </c>
      <c r="I392" s="2">
        <f>_xlfn.AVERAGEIF(A:A,A392,G:G)</f>
        <v>50.58044358974358</v>
      </c>
      <c r="J392" s="2">
        <f t="shared" si="56"/>
        <v>-7.46597692307688</v>
      </c>
      <c r="K392" s="2">
        <f t="shared" si="57"/>
        <v>82.53402307692312</v>
      </c>
      <c r="L392" s="2">
        <f t="shared" si="58"/>
        <v>141.46345067693306</v>
      </c>
      <c r="M392" s="2">
        <f>SUMIF(A:A,A392,L:L)</f>
        <v>4310.784283180412</v>
      </c>
      <c r="N392" s="3">
        <f t="shared" si="59"/>
        <v>0.03281617482667542</v>
      </c>
      <c r="O392" s="7">
        <f t="shared" si="60"/>
        <v>30.472777686055167</v>
      </c>
      <c r="P392" s="3">
        <f t="shared" si="61"/>
      </c>
      <c r="Q392" s="3">
        <f>IF(ISNUMBER(P392),SUMIF(A:A,A392,P:P),"")</f>
      </c>
      <c r="R392" s="3">
        <f t="shared" si="62"/>
      </c>
      <c r="S392" s="8">
        <f t="shared" si="63"/>
      </c>
    </row>
    <row r="393" spans="1:19" ht="15">
      <c r="A393" s="1">
        <v>20</v>
      </c>
      <c r="B393" s="5">
        <v>0.6909722222222222</v>
      </c>
      <c r="C393" s="1" t="s">
        <v>137</v>
      </c>
      <c r="D393" s="1">
        <v>7</v>
      </c>
      <c r="E393" s="1">
        <v>6</v>
      </c>
      <c r="F393" s="1" t="s">
        <v>188</v>
      </c>
      <c r="G393" s="2">
        <v>32.6787333333333</v>
      </c>
      <c r="H393" s="6">
        <f>1+_xlfn.COUNTIFS(A:A,A393,O:O,"&lt;"&amp;O393)</f>
        <v>12</v>
      </c>
      <c r="I393" s="2">
        <f>_xlfn.AVERAGEIF(A:A,A393,G:G)</f>
        <v>50.58044358974358</v>
      </c>
      <c r="J393" s="2">
        <f t="shared" si="56"/>
        <v>-17.901710256410283</v>
      </c>
      <c r="K393" s="2">
        <f t="shared" si="57"/>
        <v>72.09828974358972</v>
      </c>
      <c r="L393" s="2">
        <f t="shared" si="58"/>
        <v>75.63335462394542</v>
      </c>
      <c r="M393" s="2">
        <f>SUMIF(A:A,A393,L:L)</f>
        <v>4310.784283180412</v>
      </c>
      <c r="N393" s="3">
        <f t="shared" si="59"/>
        <v>0.017545149479886436</v>
      </c>
      <c r="O393" s="7">
        <f t="shared" si="60"/>
        <v>56.995809647925135</v>
      </c>
      <c r="P393" s="3">
        <f t="shared" si="61"/>
      </c>
      <c r="Q393" s="3">
        <f>IF(ISNUMBER(P393),SUMIF(A:A,A393,P:P),"")</f>
      </c>
      <c r="R393" s="3">
        <f t="shared" si="62"/>
      </c>
      <c r="S393" s="8">
        <f t="shared" si="63"/>
      </c>
    </row>
    <row r="394" spans="1:19" ht="15">
      <c r="A394" s="1">
        <v>20</v>
      </c>
      <c r="B394" s="5">
        <v>0.6909722222222222</v>
      </c>
      <c r="C394" s="1" t="s">
        <v>137</v>
      </c>
      <c r="D394" s="1">
        <v>7</v>
      </c>
      <c r="E394" s="1">
        <v>8</v>
      </c>
      <c r="F394" s="1" t="s">
        <v>190</v>
      </c>
      <c r="G394" s="2">
        <v>50.817099999999904</v>
      </c>
      <c r="H394" s="6">
        <f>1+_xlfn.COUNTIFS(A:A,A394,O:O,"&lt;"&amp;O394)</f>
        <v>7</v>
      </c>
      <c r="I394" s="2">
        <f>_xlfn.AVERAGEIF(A:A,A394,G:G)</f>
        <v>50.58044358974358</v>
      </c>
      <c r="J394" s="2">
        <f t="shared" si="56"/>
        <v>0.2366564102563231</v>
      </c>
      <c r="K394" s="2">
        <f t="shared" si="57"/>
        <v>90.23665641025633</v>
      </c>
      <c r="L394" s="2">
        <f t="shared" si="58"/>
        <v>224.57267734509807</v>
      </c>
      <c r="M394" s="2">
        <f>SUMIF(A:A,A394,L:L)</f>
        <v>4310.784283180412</v>
      </c>
      <c r="N394" s="3">
        <f t="shared" si="59"/>
        <v>0.05209554981011779</v>
      </c>
      <c r="O394" s="7">
        <f t="shared" si="60"/>
        <v>19.19549757407079</v>
      </c>
      <c r="P394" s="3">
        <f t="shared" si="61"/>
        <v>0.05209554981011779</v>
      </c>
      <c r="Q394" s="3">
        <f>IF(ISNUMBER(P394),SUMIF(A:A,A394,P:P),"")</f>
        <v>0.8421798735672138</v>
      </c>
      <c r="R394" s="3">
        <f t="shared" si="62"/>
        <v>0.06185798479065658</v>
      </c>
      <c r="S394" s="8">
        <f t="shared" si="63"/>
        <v>16.166061719990697</v>
      </c>
    </row>
    <row r="395" spans="1:19" ht="15">
      <c r="A395" s="1">
        <v>20</v>
      </c>
      <c r="B395" s="5">
        <v>0.6909722222222222</v>
      </c>
      <c r="C395" s="1" t="s">
        <v>137</v>
      </c>
      <c r="D395" s="1">
        <v>7</v>
      </c>
      <c r="E395" s="1">
        <v>11</v>
      </c>
      <c r="F395" s="1" t="s">
        <v>193</v>
      </c>
      <c r="G395" s="2">
        <v>38.6215333333333</v>
      </c>
      <c r="H395" s="6">
        <f>1+_xlfn.COUNTIFS(A:A,A395,O:O,"&lt;"&amp;O395)</f>
        <v>11</v>
      </c>
      <c r="I395" s="2">
        <f>_xlfn.AVERAGEIF(A:A,A395,G:G)</f>
        <v>50.58044358974358</v>
      </c>
      <c r="J395" s="2">
        <f t="shared" si="56"/>
        <v>-11.958910256410277</v>
      </c>
      <c r="K395" s="2">
        <f t="shared" si="57"/>
        <v>78.04108974358972</v>
      </c>
      <c r="L395" s="2">
        <f t="shared" si="58"/>
        <v>108.03609503942366</v>
      </c>
      <c r="M395" s="2">
        <f>SUMIF(A:A,A395,L:L)</f>
        <v>4310.784283180412</v>
      </c>
      <c r="N395" s="3">
        <f t="shared" si="59"/>
        <v>0.025061818904034035</v>
      </c>
      <c r="O395" s="7">
        <f t="shared" si="60"/>
        <v>39.901333731169714</v>
      </c>
      <c r="P395" s="3">
        <f t="shared" si="61"/>
      </c>
      <c r="Q395" s="3">
        <f>IF(ISNUMBER(P395),SUMIF(A:A,A395,P:P),"")</f>
      </c>
      <c r="R395" s="3">
        <f t="shared" si="62"/>
      </c>
      <c r="S395" s="8">
        <f t="shared" si="63"/>
      </c>
    </row>
    <row r="396" spans="1:19" ht="15">
      <c r="A396" s="1">
        <v>20</v>
      </c>
      <c r="B396" s="5">
        <v>0.6909722222222222</v>
      </c>
      <c r="C396" s="1" t="s">
        <v>137</v>
      </c>
      <c r="D396" s="1">
        <v>7</v>
      </c>
      <c r="E396" s="1">
        <v>12</v>
      </c>
      <c r="F396" s="1" t="s">
        <v>194</v>
      </c>
      <c r="G396" s="2">
        <v>44.2545666666667</v>
      </c>
      <c r="H396" s="6">
        <f>1+_xlfn.COUNTIFS(A:A,A396,O:O,"&lt;"&amp;O396)</f>
        <v>9</v>
      </c>
      <c r="I396" s="2">
        <f>_xlfn.AVERAGEIF(A:A,A396,G:G)</f>
        <v>50.58044358974358</v>
      </c>
      <c r="J396" s="2">
        <f t="shared" si="56"/>
        <v>-6.325876923076883</v>
      </c>
      <c r="K396" s="2">
        <f t="shared" si="57"/>
        <v>83.67412307692311</v>
      </c>
      <c r="L396" s="2">
        <f t="shared" si="58"/>
        <v>151.47905803693868</v>
      </c>
      <c r="M396" s="2">
        <f>SUMIF(A:A,A396,L:L)</f>
        <v>4310.784283180412</v>
      </c>
      <c r="N396" s="3">
        <f t="shared" si="59"/>
        <v>0.03513955885660333</v>
      </c>
      <c r="O396" s="7">
        <f t="shared" si="60"/>
        <v>28.457955436514613</v>
      </c>
      <c r="P396" s="3">
        <f t="shared" si="61"/>
      </c>
      <c r="Q396" s="3">
        <f>IF(ISNUMBER(P396),SUMIF(A:A,A396,P:P),"")</f>
      </c>
      <c r="R396" s="3">
        <f t="shared" si="62"/>
      </c>
      <c r="S396" s="8">
        <f t="shared" si="63"/>
      </c>
    </row>
    <row r="397" spans="1:19" ht="15">
      <c r="A397" s="1">
        <v>20</v>
      </c>
      <c r="B397" s="5">
        <v>0.6909722222222222</v>
      </c>
      <c r="C397" s="1" t="s">
        <v>137</v>
      </c>
      <c r="D397" s="1">
        <v>7</v>
      </c>
      <c r="E397" s="1">
        <v>13</v>
      </c>
      <c r="F397" s="1" t="s">
        <v>195</v>
      </c>
      <c r="G397" s="2">
        <v>44.3009333333333</v>
      </c>
      <c r="H397" s="6">
        <f>1+_xlfn.COUNTIFS(A:A,A397,O:O,"&lt;"&amp;O397)</f>
        <v>8</v>
      </c>
      <c r="I397" s="2">
        <f>_xlfn.AVERAGEIF(A:A,A397,G:G)</f>
        <v>50.58044358974358</v>
      </c>
      <c r="J397" s="2">
        <f t="shared" si="56"/>
        <v>-6.279510256410283</v>
      </c>
      <c r="K397" s="2">
        <f t="shared" si="57"/>
        <v>83.72048974358972</v>
      </c>
      <c r="L397" s="2">
        <f t="shared" si="58"/>
        <v>151.90105950826933</v>
      </c>
      <c r="M397" s="2">
        <f>SUMIF(A:A,A397,L:L)</f>
        <v>4310.784283180412</v>
      </c>
      <c r="N397" s="3">
        <f t="shared" si="59"/>
        <v>0.03523745321725997</v>
      </c>
      <c r="O397" s="7">
        <f t="shared" si="60"/>
        <v>28.378895427952813</v>
      </c>
      <c r="P397" s="3">
        <f t="shared" si="61"/>
      </c>
      <c r="Q397" s="3">
        <f>IF(ISNUMBER(P397),SUMIF(A:A,A397,P:P),"")</f>
      </c>
      <c r="R397" s="3">
        <f t="shared" si="62"/>
      </c>
      <c r="S397" s="8">
        <f t="shared" si="63"/>
      </c>
    </row>
    <row r="398" spans="1:19" ht="15">
      <c r="A398" s="1">
        <v>20</v>
      </c>
      <c r="B398" s="5">
        <v>0.6909722222222222</v>
      </c>
      <c r="C398" s="1" t="s">
        <v>137</v>
      </c>
      <c r="D398" s="1">
        <v>7</v>
      </c>
      <c r="E398" s="1">
        <v>16</v>
      </c>
      <c r="F398" s="1" t="s">
        <v>196</v>
      </c>
      <c r="G398" s="2">
        <v>26.375266666666704</v>
      </c>
      <c r="H398" s="6">
        <f>1+_xlfn.COUNTIFS(A:A,A398,O:O,"&lt;"&amp;O398)</f>
        <v>13</v>
      </c>
      <c r="I398" s="2">
        <f>_xlfn.AVERAGEIF(A:A,A398,G:G)</f>
        <v>50.58044358974358</v>
      </c>
      <c r="J398" s="2">
        <f t="shared" si="56"/>
        <v>-24.205176923076877</v>
      </c>
      <c r="K398" s="2">
        <f t="shared" si="57"/>
        <v>65.79482307692312</v>
      </c>
      <c r="L398" s="2">
        <f t="shared" si="58"/>
        <v>51.81550271049122</v>
      </c>
      <c r="M398" s="2">
        <f>SUMIF(A:A,A398,L:L)</f>
        <v>4310.784283180412</v>
      </c>
      <c r="N398" s="3">
        <f t="shared" si="59"/>
        <v>0.012019971148327273</v>
      </c>
      <c r="O398" s="7">
        <f t="shared" si="60"/>
        <v>83.19487523388625</v>
      </c>
      <c r="P398" s="3">
        <f t="shared" si="61"/>
      </c>
      <c r="Q398" s="3">
        <f>IF(ISNUMBER(P398),SUMIF(A:A,A398,P:P),"")</f>
      </c>
      <c r="R398" s="3">
        <f t="shared" si="62"/>
      </c>
      <c r="S398" s="8">
        <f t="shared" si="63"/>
      </c>
    </row>
    <row r="399" spans="1:19" ht="15">
      <c r="A399" s="1">
        <v>34</v>
      </c>
      <c r="B399" s="5">
        <v>0.6930555555555555</v>
      </c>
      <c r="C399" s="1" t="s">
        <v>305</v>
      </c>
      <c r="D399" s="1">
        <v>3</v>
      </c>
      <c r="E399" s="1">
        <v>1</v>
      </c>
      <c r="F399" s="1" t="s">
        <v>318</v>
      </c>
      <c r="G399" s="2">
        <v>67.6836333333334</v>
      </c>
      <c r="H399" s="6">
        <f>1+_xlfn.COUNTIFS(A:A,A399,O:O,"&lt;"&amp;O399)</f>
        <v>1</v>
      </c>
      <c r="I399" s="2">
        <f>_xlfn.AVERAGEIF(A:A,A399,G:G)</f>
        <v>49.74796666666667</v>
      </c>
      <c r="J399" s="2">
        <f t="shared" si="56"/>
        <v>17.935666666666734</v>
      </c>
      <c r="K399" s="2">
        <f t="shared" si="57"/>
        <v>107.93566666666673</v>
      </c>
      <c r="L399" s="2">
        <f t="shared" si="58"/>
        <v>649.4591892283408</v>
      </c>
      <c r="M399" s="2">
        <f>SUMIF(A:A,A399,L:L)</f>
        <v>3634.835675775876</v>
      </c>
      <c r="N399" s="3">
        <f t="shared" si="59"/>
        <v>0.17867635490556533</v>
      </c>
      <c r="O399" s="7">
        <f t="shared" si="60"/>
        <v>5.59671144247667</v>
      </c>
      <c r="P399" s="3">
        <f t="shared" si="61"/>
        <v>0.17867635490556533</v>
      </c>
      <c r="Q399" s="3">
        <f>IF(ISNUMBER(P399),SUMIF(A:A,A399,P:P),"")</f>
        <v>0.833136458008257</v>
      </c>
      <c r="R399" s="3">
        <f t="shared" si="62"/>
        <v>0.21446229268698563</v>
      </c>
      <c r="S399" s="8">
        <f t="shared" si="63"/>
        <v>4.662824347679296</v>
      </c>
    </row>
    <row r="400" spans="1:19" ht="15">
      <c r="A400" s="1">
        <v>34</v>
      </c>
      <c r="B400" s="5">
        <v>0.6930555555555555</v>
      </c>
      <c r="C400" s="1" t="s">
        <v>305</v>
      </c>
      <c r="D400" s="1">
        <v>3</v>
      </c>
      <c r="E400" s="1">
        <v>8</v>
      </c>
      <c r="F400" s="1" t="s">
        <v>325</v>
      </c>
      <c r="G400" s="2">
        <v>62.26613333333329</v>
      </c>
      <c r="H400" s="6">
        <f>1+_xlfn.COUNTIFS(A:A,A400,O:O,"&lt;"&amp;O400)</f>
        <v>2</v>
      </c>
      <c r="I400" s="2">
        <f>_xlfn.AVERAGEIF(A:A,A400,G:G)</f>
        <v>49.74796666666667</v>
      </c>
      <c r="J400" s="2">
        <f t="shared" si="56"/>
        <v>12.518166666666623</v>
      </c>
      <c r="K400" s="2">
        <f t="shared" si="57"/>
        <v>102.51816666666662</v>
      </c>
      <c r="L400" s="2">
        <f t="shared" si="58"/>
        <v>469.2285672767663</v>
      </c>
      <c r="M400" s="2">
        <f>SUMIF(A:A,A400,L:L)</f>
        <v>3634.835675775876</v>
      </c>
      <c r="N400" s="3">
        <f t="shared" si="59"/>
        <v>0.12909209910200597</v>
      </c>
      <c r="O400" s="7">
        <f t="shared" si="60"/>
        <v>7.746407463789245</v>
      </c>
      <c r="P400" s="3">
        <f t="shared" si="61"/>
        <v>0.12909209910200597</v>
      </c>
      <c r="Q400" s="3">
        <f>IF(ISNUMBER(P400),SUMIF(A:A,A400,P:P),"")</f>
        <v>0.833136458008257</v>
      </c>
      <c r="R400" s="3">
        <f t="shared" si="62"/>
        <v>0.15494712524118898</v>
      </c>
      <c r="S400" s="8">
        <f t="shared" si="63"/>
        <v>6.453814476670097</v>
      </c>
    </row>
    <row r="401" spans="1:19" ht="15">
      <c r="A401" s="1">
        <v>34</v>
      </c>
      <c r="B401" s="5">
        <v>0.6930555555555555</v>
      </c>
      <c r="C401" s="1" t="s">
        <v>305</v>
      </c>
      <c r="D401" s="1">
        <v>3</v>
      </c>
      <c r="E401" s="1">
        <v>7</v>
      </c>
      <c r="F401" s="1" t="s">
        <v>324</v>
      </c>
      <c r="G401" s="2">
        <v>59.0001</v>
      </c>
      <c r="H401" s="6">
        <f>1+_xlfn.COUNTIFS(A:A,A401,O:O,"&lt;"&amp;O401)</f>
        <v>3</v>
      </c>
      <c r="I401" s="2">
        <f>_xlfn.AVERAGEIF(A:A,A401,G:G)</f>
        <v>49.74796666666667</v>
      </c>
      <c r="J401" s="2">
        <f t="shared" si="56"/>
        <v>9.252133333333333</v>
      </c>
      <c r="K401" s="2">
        <f t="shared" si="57"/>
        <v>99.25213333333333</v>
      </c>
      <c r="L401" s="2">
        <f t="shared" si="58"/>
        <v>385.7262804821874</v>
      </c>
      <c r="M401" s="2">
        <f>SUMIF(A:A,A401,L:L)</f>
        <v>3634.835675775876</v>
      </c>
      <c r="N401" s="3">
        <f t="shared" si="59"/>
        <v>0.10611931731957923</v>
      </c>
      <c r="O401" s="7">
        <f t="shared" si="60"/>
        <v>9.423355005088201</v>
      </c>
      <c r="P401" s="3">
        <f t="shared" si="61"/>
        <v>0.10611931731957923</v>
      </c>
      <c r="Q401" s="3">
        <f>IF(ISNUMBER(P401),SUMIF(A:A,A401,P:P),"")</f>
        <v>0.833136458008257</v>
      </c>
      <c r="R401" s="3">
        <f t="shared" si="62"/>
        <v>0.12737327276887397</v>
      </c>
      <c r="S401" s="8">
        <f t="shared" si="63"/>
        <v>7.850940611493565</v>
      </c>
    </row>
    <row r="402" spans="1:19" ht="15">
      <c r="A402" s="1">
        <v>34</v>
      </c>
      <c r="B402" s="5">
        <v>0.6930555555555555</v>
      </c>
      <c r="C402" s="1" t="s">
        <v>305</v>
      </c>
      <c r="D402" s="1">
        <v>3</v>
      </c>
      <c r="E402" s="1">
        <v>4</v>
      </c>
      <c r="F402" s="1" t="s">
        <v>321</v>
      </c>
      <c r="G402" s="2">
        <v>56.9361666666667</v>
      </c>
      <c r="H402" s="6">
        <f>1+_xlfn.COUNTIFS(A:A,A402,O:O,"&lt;"&amp;O402)</f>
        <v>4</v>
      </c>
      <c r="I402" s="2">
        <f>_xlfn.AVERAGEIF(A:A,A402,G:G)</f>
        <v>49.74796666666667</v>
      </c>
      <c r="J402" s="2">
        <f t="shared" si="56"/>
        <v>7.18820000000003</v>
      </c>
      <c r="K402" s="2">
        <f t="shared" si="57"/>
        <v>97.18820000000002</v>
      </c>
      <c r="L402" s="2">
        <f t="shared" si="58"/>
        <v>340.7987066817357</v>
      </c>
      <c r="M402" s="2">
        <f>SUMIF(A:A,A402,L:L)</f>
        <v>3634.835675775876</v>
      </c>
      <c r="N402" s="3">
        <f t="shared" si="59"/>
        <v>0.09375904087025622</v>
      </c>
      <c r="O402" s="7">
        <f t="shared" si="60"/>
        <v>10.665638115729024</v>
      </c>
      <c r="P402" s="3">
        <f t="shared" si="61"/>
        <v>0.09375904087025622</v>
      </c>
      <c r="Q402" s="3">
        <f>IF(ISNUMBER(P402),SUMIF(A:A,A402,P:P),"")</f>
        <v>0.833136458008257</v>
      </c>
      <c r="R402" s="3">
        <f t="shared" si="62"/>
        <v>0.11253743605747595</v>
      </c>
      <c r="S402" s="8">
        <f t="shared" si="63"/>
        <v>8.88593196213634</v>
      </c>
    </row>
    <row r="403" spans="1:19" ht="15">
      <c r="A403" s="1">
        <v>34</v>
      </c>
      <c r="B403" s="5">
        <v>0.6930555555555555</v>
      </c>
      <c r="C403" s="1" t="s">
        <v>305</v>
      </c>
      <c r="D403" s="1">
        <v>3</v>
      </c>
      <c r="E403" s="1">
        <v>10</v>
      </c>
      <c r="F403" s="1" t="s">
        <v>327</v>
      </c>
      <c r="G403" s="2">
        <v>53.821633333333295</v>
      </c>
      <c r="H403" s="6">
        <f>1+_xlfn.COUNTIFS(A:A,A403,O:O,"&lt;"&amp;O403)</f>
        <v>5</v>
      </c>
      <c r="I403" s="2">
        <f>_xlfn.AVERAGEIF(A:A,A403,G:G)</f>
        <v>49.74796666666667</v>
      </c>
      <c r="J403" s="2">
        <f t="shared" si="56"/>
        <v>4.073666666666625</v>
      </c>
      <c r="K403" s="2">
        <f t="shared" si="57"/>
        <v>94.07366666666663</v>
      </c>
      <c r="L403" s="2">
        <f t="shared" si="58"/>
        <v>282.7095371303061</v>
      </c>
      <c r="M403" s="2">
        <f>SUMIF(A:A,A403,L:L)</f>
        <v>3634.835675775876</v>
      </c>
      <c r="N403" s="3">
        <f t="shared" si="59"/>
        <v>0.07777780410113318</v>
      </c>
      <c r="O403" s="7">
        <f t="shared" si="60"/>
        <v>12.857138505732518</v>
      </c>
      <c r="P403" s="3">
        <f t="shared" si="61"/>
        <v>0.07777780410113318</v>
      </c>
      <c r="Q403" s="3">
        <f>IF(ISNUMBER(P403),SUMIF(A:A,A403,P:P),"")</f>
        <v>0.833136458008257</v>
      </c>
      <c r="R403" s="3">
        <f t="shared" si="62"/>
        <v>0.09335542017579351</v>
      </c>
      <c r="S403" s="8">
        <f t="shared" si="63"/>
        <v>10.711750834787564</v>
      </c>
    </row>
    <row r="404" spans="1:19" ht="15">
      <c r="A404" s="1">
        <v>34</v>
      </c>
      <c r="B404" s="5">
        <v>0.6930555555555555</v>
      </c>
      <c r="C404" s="1" t="s">
        <v>305</v>
      </c>
      <c r="D404" s="1">
        <v>3</v>
      </c>
      <c r="E404" s="1">
        <v>6</v>
      </c>
      <c r="F404" s="1" t="s">
        <v>323</v>
      </c>
      <c r="G404" s="2">
        <v>51.364766666666696</v>
      </c>
      <c r="H404" s="6">
        <f>1+_xlfn.COUNTIFS(A:A,A404,O:O,"&lt;"&amp;O404)</f>
        <v>6</v>
      </c>
      <c r="I404" s="2">
        <f>_xlfn.AVERAGEIF(A:A,A404,G:G)</f>
        <v>49.74796666666667</v>
      </c>
      <c r="J404" s="2">
        <f t="shared" si="56"/>
        <v>1.6168000000000262</v>
      </c>
      <c r="K404" s="2">
        <f t="shared" si="57"/>
        <v>91.61680000000003</v>
      </c>
      <c r="L404" s="2">
        <f t="shared" si="58"/>
        <v>243.96090816029337</v>
      </c>
      <c r="M404" s="2">
        <f>SUMIF(A:A,A404,L:L)</f>
        <v>3634.835675775876</v>
      </c>
      <c r="N404" s="3">
        <f t="shared" si="59"/>
        <v>0.06711745176987087</v>
      </c>
      <c r="O404" s="7">
        <f t="shared" si="60"/>
        <v>14.89925456986586</v>
      </c>
      <c r="P404" s="3">
        <f t="shared" si="61"/>
        <v>0.06711745176987087</v>
      </c>
      <c r="Q404" s="3">
        <f>IF(ISNUMBER(P404),SUMIF(A:A,A404,P:P),"")</f>
        <v>0.833136458008257</v>
      </c>
      <c r="R404" s="3">
        <f t="shared" si="62"/>
        <v>0.08055997444923445</v>
      </c>
      <c r="S404" s="8">
        <f t="shared" si="63"/>
        <v>12.413112179301379</v>
      </c>
    </row>
    <row r="405" spans="1:19" ht="15">
      <c r="A405" s="1">
        <v>34</v>
      </c>
      <c r="B405" s="5">
        <v>0.6930555555555555</v>
      </c>
      <c r="C405" s="1" t="s">
        <v>305</v>
      </c>
      <c r="D405" s="1">
        <v>3</v>
      </c>
      <c r="E405" s="1">
        <v>9</v>
      </c>
      <c r="F405" s="1" t="s">
        <v>326</v>
      </c>
      <c r="G405" s="2">
        <v>51.109899999999996</v>
      </c>
      <c r="H405" s="6">
        <f>1+_xlfn.COUNTIFS(A:A,A405,O:O,"&lt;"&amp;O405)</f>
        <v>7</v>
      </c>
      <c r="I405" s="2">
        <f>_xlfn.AVERAGEIF(A:A,A405,G:G)</f>
        <v>49.74796666666667</v>
      </c>
      <c r="J405" s="2">
        <f t="shared" si="56"/>
        <v>1.361933333333326</v>
      </c>
      <c r="K405" s="2">
        <f t="shared" si="57"/>
        <v>91.36193333333333</v>
      </c>
      <c r="L405" s="2">
        <f t="shared" si="58"/>
        <v>240.25863765921113</v>
      </c>
      <c r="M405" s="2">
        <f>SUMIF(A:A,A405,L:L)</f>
        <v>3634.835675775876</v>
      </c>
      <c r="N405" s="3">
        <f t="shared" si="59"/>
        <v>0.06609889939740579</v>
      </c>
      <c r="O405" s="7">
        <f t="shared" si="60"/>
        <v>15.128844944720024</v>
      </c>
      <c r="P405" s="3">
        <f t="shared" si="61"/>
        <v>0.06609889939740579</v>
      </c>
      <c r="Q405" s="3">
        <f>IF(ISNUMBER(P405),SUMIF(A:A,A405,P:P),"")</f>
        <v>0.833136458008257</v>
      </c>
      <c r="R405" s="3">
        <f t="shared" si="62"/>
        <v>0.07933742277396616</v>
      </c>
      <c r="S405" s="8">
        <f t="shared" si="63"/>
        <v>12.604392291000165</v>
      </c>
    </row>
    <row r="406" spans="1:19" ht="15">
      <c r="A406" s="1">
        <v>34</v>
      </c>
      <c r="B406" s="5">
        <v>0.6930555555555555</v>
      </c>
      <c r="C406" s="1" t="s">
        <v>305</v>
      </c>
      <c r="D406" s="1">
        <v>3</v>
      </c>
      <c r="E406" s="1">
        <v>5</v>
      </c>
      <c r="F406" s="1" t="s">
        <v>322</v>
      </c>
      <c r="G406" s="2">
        <v>50.869033333333306</v>
      </c>
      <c r="H406" s="6">
        <f>1+_xlfn.COUNTIFS(A:A,A406,O:O,"&lt;"&amp;O406)</f>
        <v>8</v>
      </c>
      <c r="I406" s="2">
        <f>_xlfn.AVERAGEIF(A:A,A406,G:G)</f>
        <v>49.74796666666667</v>
      </c>
      <c r="J406" s="2">
        <f t="shared" si="56"/>
        <v>1.1210666666666356</v>
      </c>
      <c r="K406" s="2">
        <f t="shared" si="57"/>
        <v>91.12106666666664</v>
      </c>
      <c r="L406" s="2">
        <f t="shared" si="58"/>
        <v>236.81138964116852</v>
      </c>
      <c r="M406" s="2">
        <f>SUMIF(A:A,A406,L:L)</f>
        <v>3634.835675775876</v>
      </c>
      <c r="N406" s="3">
        <f t="shared" si="59"/>
        <v>0.06515050768852702</v>
      </c>
      <c r="O406" s="7">
        <f t="shared" si="60"/>
        <v>15.349074557957737</v>
      </c>
      <c r="P406" s="3">
        <f t="shared" si="61"/>
        <v>0.06515050768852702</v>
      </c>
      <c r="Q406" s="3">
        <f>IF(ISNUMBER(P406),SUMIF(A:A,A406,P:P),"")</f>
        <v>0.833136458008257</v>
      </c>
      <c r="R406" s="3">
        <f t="shared" si="62"/>
        <v>0.07819908379028269</v>
      </c>
      <c r="S406" s="8">
        <f t="shared" si="63"/>
        <v>12.787873610921562</v>
      </c>
    </row>
    <row r="407" spans="1:19" ht="15">
      <c r="A407" s="1">
        <v>34</v>
      </c>
      <c r="B407" s="5">
        <v>0.6930555555555555</v>
      </c>
      <c r="C407" s="1" t="s">
        <v>305</v>
      </c>
      <c r="D407" s="1">
        <v>3</v>
      </c>
      <c r="E407" s="1">
        <v>3</v>
      </c>
      <c r="F407" s="1" t="s">
        <v>320</v>
      </c>
      <c r="G407" s="2">
        <v>46.2379666666667</v>
      </c>
      <c r="H407" s="6">
        <f>1+_xlfn.COUNTIFS(A:A,A407,O:O,"&lt;"&amp;O407)</f>
        <v>9</v>
      </c>
      <c r="I407" s="2">
        <f>_xlfn.AVERAGEIF(A:A,A407,G:G)</f>
        <v>49.74796666666667</v>
      </c>
      <c r="J407" s="2">
        <f t="shared" si="56"/>
        <v>-3.5099999999999696</v>
      </c>
      <c r="K407" s="2">
        <f t="shared" si="57"/>
        <v>86.49000000000004</v>
      </c>
      <c r="L407" s="2">
        <f t="shared" si="58"/>
        <v>179.36090409795327</v>
      </c>
      <c r="M407" s="2">
        <f>SUMIF(A:A,A407,L:L)</f>
        <v>3634.835675775876</v>
      </c>
      <c r="N407" s="3">
        <f t="shared" si="59"/>
        <v>0.04934498285391338</v>
      </c>
      <c r="O407" s="7">
        <f t="shared" si="60"/>
        <v>20.26548480035987</v>
      </c>
      <c r="P407" s="3">
        <f t="shared" si="61"/>
        <v>0.04934498285391338</v>
      </c>
      <c r="Q407" s="3">
        <f>IF(ISNUMBER(P407),SUMIF(A:A,A407,P:P),"")</f>
        <v>0.833136458008257</v>
      </c>
      <c r="R407" s="3">
        <f t="shared" si="62"/>
        <v>0.05922797205619867</v>
      </c>
      <c r="S407" s="8">
        <f t="shared" si="63"/>
        <v>16.88391422639199</v>
      </c>
    </row>
    <row r="408" spans="1:19" ht="15">
      <c r="A408" s="1">
        <v>34</v>
      </c>
      <c r="B408" s="5">
        <v>0.6930555555555555</v>
      </c>
      <c r="C408" s="1" t="s">
        <v>305</v>
      </c>
      <c r="D408" s="1">
        <v>3</v>
      </c>
      <c r="E408" s="1">
        <v>2</v>
      </c>
      <c r="F408" s="1" t="s">
        <v>319</v>
      </c>
      <c r="G408" s="2">
        <v>42.2407333333333</v>
      </c>
      <c r="H408" s="6">
        <f>1+_xlfn.COUNTIFS(A:A,A408,O:O,"&lt;"&amp;O408)</f>
        <v>11</v>
      </c>
      <c r="I408" s="2">
        <f>_xlfn.AVERAGEIF(A:A,A408,G:G)</f>
        <v>49.74796666666667</v>
      </c>
      <c r="J408" s="2">
        <f t="shared" si="56"/>
        <v>-7.507233333333367</v>
      </c>
      <c r="K408" s="2">
        <f t="shared" si="57"/>
        <v>82.49276666666663</v>
      </c>
      <c r="L408" s="2">
        <f t="shared" si="58"/>
        <v>141.11370728078708</v>
      </c>
      <c r="M408" s="2">
        <f>SUMIF(A:A,A408,L:L)</f>
        <v>3634.835675775876</v>
      </c>
      <c r="N408" s="3">
        <f t="shared" si="59"/>
        <v>0.03882258233053839</v>
      </c>
      <c r="O408" s="7">
        <f t="shared" si="60"/>
        <v>25.758204116509425</v>
      </c>
      <c r="P408" s="3">
        <f t="shared" si="61"/>
      </c>
      <c r="Q408" s="3">
        <f>IF(ISNUMBER(P408),SUMIF(A:A,A408,P:P),"")</f>
      </c>
      <c r="R408" s="3">
        <f t="shared" si="62"/>
      </c>
      <c r="S408" s="8">
        <f t="shared" si="63"/>
      </c>
    </row>
    <row r="409" spans="1:19" ht="15">
      <c r="A409" s="1">
        <v>34</v>
      </c>
      <c r="B409" s="5">
        <v>0.6930555555555555</v>
      </c>
      <c r="C409" s="1" t="s">
        <v>305</v>
      </c>
      <c r="D409" s="1">
        <v>3</v>
      </c>
      <c r="E409" s="1">
        <v>11</v>
      </c>
      <c r="F409" s="1" t="s">
        <v>328</v>
      </c>
      <c r="G409" s="2">
        <v>36.9613333333333</v>
      </c>
      <c r="H409" s="6">
        <f>1+_xlfn.COUNTIFS(A:A,A409,O:O,"&lt;"&amp;O409)</f>
        <v>13</v>
      </c>
      <c r="I409" s="2">
        <f>_xlfn.AVERAGEIF(A:A,A409,G:G)</f>
        <v>49.74796666666667</v>
      </c>
      <c r="J409" s="2">
        <f t="shared" si="56"/>
        <v>-12.78663333333337</v>
      </c>
      <c r="K409" s="2">
        <f t="shared" si="57"/>
        <v>77.21336666666663</v>
      </c>
      <c r="L409" s="2">
        <f t="shared" si="58"/>
        <v>102.8017113236784</v>
      </c>
      <c r="M409" s="2">
        <f>SUMIF(A:A,A409,L:L)</f>
        <v>3634.835675775876</v>
      </c>
      <c r="N409" s="3">
        <f t="shared" si="59"/>
        <v>0.028282354552860167</v>
      </c>
      <c r="O409" s="7">
        <f t="shared" si="60"/>
        <v>35.35773508994749</v>
      </c>
      <c r="P409" s="3">
        <f t="shared" si="61"/>
      </c>
      <c r="Q409" s="3">
        <f>IF(ISNUMBER(P409),SUMIF(A:A,A409,P:P),"")</f>
      </c>
      <c r="R409" s="3">
        <f t="shared" si="62"/>
      </c>
      <c r="S409" s="8">
        <f t="shared" si="63"/>
      </c>
    </row>
    <row r="410" spans="1:19" ht="15">
      <c r="A410" s="1">
        <v>34</v>
      </c>
      <c r="B410" s="5">
        <v>0.6930555555555555</v>
      </c>
      <c r="C410" s="1" t="s">
        <v>305</v>
      </c>
      <c r="D410" s="1">
        <v>3</v>
      </c>
      <c r="E410" s="1">
        <v>12</v>
      </c>
      <c r="F410" s="1" t="s">
        <v>329</v>
      </c>
      <c r="G410" s="2">
        <v>34.8707</v>
      </c>
      <c r="H410" s="6">
        <f>1+_xlfn.COUNTIFS(A:A,A410,O:O,"&lt;"&amp;O410)</f>
        <v>14</v>
      </c>
      <c r="I410" s="2">
        <f>_xlfn.AVERAGEIF(A:A,A410,G:G)</f>
        <v>49.74796666666667</v>
      </c>
      <c r="J410" s="2">
        <f t="shared" si="56"/>
        <v>-14.87726666666667</v>
      </c>
      <c r="K410" s="2">
        <f t="shared" si="57"/>
        <v>75.12273333333333</v>
      </c>
      <c r="L410" s="2">
        <f t="shared" si="58"/>
        <v>90.68246420450714</v>
      </c>
      <c r="M410" s="2">
        <f>SUMIF(A:A,A410,L:L)</f>
        <v>3634.835675775876</v>
      </c>
      <c r="N410" s="3">
        <f t="shared" si="59"/>
        <v>0.02494816060292752</v>
      </c>
      <c r="O410" s="7">
        <f t="shared" si="60"/>
        <v>40.08311538136626</v>
      </c>
      <c r="P410" s="3">
        <f t="shared" si="61"/>
      </c>
      <c r="Q410" s="3">
        <f>IF(ISNUMBER(P410),SUMIF(A:A,A410,P:P),"")</f>
      </c>
      <c r="R410" s="3">
        <f t="shared" si="62"/>
      </c>
      <c r="S410" s="8">
        <f t="shared" si="63"/>
      </c>
    </row>
    <row r="411" spans="1:19" ht="15">
      <c r="A411" s="1">
        <v>34</v>
      </c>
      <c r="B411" s="5">
        <v>0.6930555555555555</v>
      </c>
      <c r="C411" s="1" t="s">
        <v>305</v>
      </c>
      <c r="D411" s="1">
        <v>3</v>
      </c>
      <c r="E411" s="1">
        <v>13</v>
      </c>
      <c r="F411" s="1" t="s">
        <v>330</v>
      </c>
      <c r="G411" s="2">
        <v>40.0687666666666</v>
      </c>
      <c r="H411" s="6">
        <f>1+_xlfn.COUNTIFS(A:A,A411,O:O,"&lt;"&amp;O411)</f>
        <v>12</v>
      </c>
      <c r="I411" s="2">
        <f>_xlfn.AVERAGEIF(A:A,A411,G:G)</f>
        <v>49.74796666666667</v>
      </c>
      <c r="J411" s="2">
        <f t="shared" si="56"/>
        <v>-9.679200000000073</v>
      </c>
      <c r="K411" s="2">
        <f t="shared" si="57"/>
        <v>80.32079999999993</v>
      </c>
      <c r="L411" s="2">
        <f t="shared" si="58"/>
        <v>123.87190407414971</v>
      </c>
      <c r="M411" s="2">
        <f>SUMIF(A:A,A411,L:L)</f>
        <v>3634.835675775876</v>
      </c>
      <c r="N411" s="3">
        <f t="shared" si="59"/>
        <v>0.034079093286028275</v>
      </c>
      <c r="O411" s="7">
        <f t="shared" si="60"/>
        <v>29.343503702018367</v>
      </c>
      <c r="P411" s="3">
        <f t="shared" si="61"/>
      </c>
      <c r="Q411" s="3">
        <f>IF(ISNUMBER(P411),SUMIF(A:A,A411,P:P),"")</f>
      </c>
      <c r="R411" s="3">
        <f t="shared" si="62"/>
      </c>
      <c r="S411" s="8">
        <f t="shared" si="63"/>
      </c>
    </row>
    <row r="412" spans="1:19" ht="15">
      <c r="A412" s="1">
        <v>34</v>
      </c>
      <c r="B412" s="5">
        <v>0.6930555555555555</v>
      </c>
      <c r="C412" s="1" t="s">
        <v>305</v>
      </c>
      <c r="D412" s="1">
        <v>3</v>
      </c>
      <c r="E412" s="1">
        <v>14</v>
      </c>
      <c r="F412" s="1" t="s">
        <v>331</v>
      </c>
      <c r="G412" s="2">
        <v>43.0406666666667</v>
      </c>
      <c r="H412" s="6">
        <f>1+_xlfn.COUNTIFS(A:A,A412,O:O,"&lt;"&amp;O412)</f>
        <v>10</v>
      </c>
      <c r="I412" s="2">
        <f>_xlfn.AVERAGEIF(A:A,A412,G:G)</f>
        <v>49.74796666666667</v>
      </c>
      <c r="J412" s="2">
        <f t="shared" si="56"/>
        <v>-6.707299999999968</v>
      </c>
      <c r="K412" s="2">
        <f t="shared" si="57"/>
        <v>83.29270000000002</v>
      </c>
      <c r="L412" s="2">
        <f t="shared" si="58"/>
        <v>148.0517685347909</v>
      </c>
      <c r="M412" s="2">
        <f>SUMIF(A:A,A412,L:L)</f>
        <v>3634.835675775876</v>
      </c>
      <c r="N412" s="3">
        <f t="shared" si="59"/>
        <v>0.0407313512193886</v>
      </c>
      <c r="O412" s="7">
        <f t="shared" si="60"/>
        <v>24.551112842138867</v>
      </c>
      <c r="P412" s="3">
        <f t="shared" si="61"/>
      </c>
      <c r="Q412" s="3">
        <f>IF(ISNUMBER(P412),SUMIF(A:A,A412,P:P),"")</f>
      </c>
      <c r="R412" s="3">
        <f t="shared" si="62"/>
      </c>
      <c r="S412" s="8">
        <f t="shared" si="63"/>
      </c>
    </row>
    <row r="413" spans="1:19" ht="15">
      <c r="A413" s="1">
        <v>32</v>
      </c>
      <c r="B413" s="5">
        <v>0.69375</v>
      </c>
      <c r="C413" s="1" t="s">
        <v>261</v>
      </c>
      <c r="D413" s="1">
        <v>8</v>
      </c>
      <c r="E413" s="1">
        <v>6</v>
      </c>
      <c r="F413" s="1" t="s">
        <v>300</v>
      </c>
      <c r="G413" s="2">
        <v>73.9921333333333</v>
      </c>
      <c r="H413" s="6">
        <f>1+_xlfn.COUNTIFS(A:A,A413,O:O,"&lt;"&amp;O413)</f>
        <v>1</v>
      </c>
      <c r="I413" s="2">
        <f>_xlfn.AVERAGEIF(A:A,A413,G:G)</f>
        <v>49.532133333333334</v>
      </c>
      <c r="J413" s="2">
        <f t="shared" si="56"/>
        <v>24.459999999999965</v>
      </c>
      <c r="K413" s="2">
        <f t="shared" si="57"/>
        <v>114.45999999999997</v>
      </c>
      <c r="L413" s="2">
        <f t="shared" si="58"/>
        <v>960.6402603286291</v>
      </c>
      <c r="M413" s="2">
        <f>SUMIF(A:A,A413,L:L)</f>
        <v>2981.117037695325</v>
      </c>
      <c r="N413" s="3">
        <f t="shared" si="59"/>
        <v>0.32224171281490227</v>
      </c>
      <c r="O413" s="7">
        <f t="shared" si="60"/>
        <v>3.1032605656934504</v>
      </c>
      <c r="P413" s="3">
        <f t="shared" si="61"/>
        <v>0.32224171281490227</v>
      </c>
      <c r="Q413" s="3">
        <f>IF(ISNUMBER(P413),SUMIF(A:A,A413,P:P),"")</f>
        <v>0.9094493707953488</v>
      </c>
      <c r="R413" s="3">
        <f t="shared" si="62"/>
        <v>0.3543261704970881</v>
      </c>
      <c r="S413" s="8">
        <f t="shared" si="63"/>
        <v>2.8222583688839267</v>
      </c>
    </row>
    <row r="414" spans="1:19" ht="15">
      <c r="A414" s="1">
        <v>32</v>
      </c>
      <c r="B414" s="5">
        <v>0.69375</v>
      </c>
      <c r="C414" s="1" t="s">
        <v>261</v>
      </c>
      <c r="D414" s="1">
        <v>8</v>
      </c>
      <c r="E414" s="1">
        <v>4</v>
      </c>
      <c r="F414" s="1" t="s">
        <v>298</v>
      </c>
      <c r="G414" s="2">
        <v>60.548366666666695</v>
      </c>
      <c r="H414" s="6">
        <f>1+_xlfn.COUNTIFS(A:A,A414,O:O,"&lt;"&amp;O414)</f>
        <v>2</v>
      </c>
      <c r="I414" s="2">
        <f>_xlfn.AVERAGEIF(A:A,A414,G:G)</f>
        <v>49.532133333333334</v>
      </c>
      <c r="J414" s="2">
        <f t="shared" si="56"/>
        <v>11.01623333333336</v>
      </c>
      <c r="K414" s="2">
        <f t="shared" si="57"/>
        <v>101.01623333333336</v>
      </c>
      <c r="L414" s="2">
        <f t="shared" si="58"/>
        <v>428.79287779552317</v>
      </c>
      <c r="M414" s="2">
        <f>SUMIF(A:A,A414,L:L)</f>
        <v>2981.117037695325</v>
      </c>
      <c r="N414" s="3">
        <f t="shared" si="59"/>
        <v>0.14383631114564327</v>
      </c>
      <c r="O414" s="7">
        <f t="shared" si="60"/>
        <v>6.952347373448958</v>
      </c>
      <c r="P414" s="3">
        <f t="shared" si="61"/>
        <v>0.14383631114564327</v>
      </c>
      <c r="Q414" s="3">
        <f>IF(ISNUMBER(P414),SUMIF(A:A,A414,P:P),"")</f>
        <v>0.9094493707953488</v>
      </c>
      <c r="R414" s="3">
        <f t="shared" si="62"/>
        <v>0.15815757948114562</v>
      </c>
      <c r="S414" s="8">
        <f t="shared" si="63"/>
        <v>6.322807944333851</v>
      </c>
    </row>
    <row r="415" spans="1:19" ht="15">
      <c r="A415" s="1">
        <v>32</v>
      </c>
      <c r="B415" s="5">
        <v>0.69375</v>
      </c>
      <c r="C415" s="1" t="s">
        <v>261</v>
      </c>
      <c r="D415" s="1">
        <v>8</v>
      </c>
      <c r="E415" s="1">
        <v>8</v>
      </c>
      <c r="F415" s="1" t="s">
        <v>301</v>
      </c>
      <c r="G415" s="2">
        <v>60.1551666666667</v>
      </c>
      <c r="H415" s="6">
        <f>1+_xlfn.COUNTIFS(A:A,A415,O:O,"&lt;"&amp;O415)</f>
        <v>3</v>
      </c>
      <c r="I415" s="2">
        <f>_xlfn.AVERAGEIF(A:A,A415,G:G)</f>
        <v>49.532133333333334</v>
      </c>
      <c r="J415" s="2">
        <f t="shared" si="56"/>
        <v>10.623033333333368</v>
      </c>
      <c r="K415" s="2">
        <f t="shared" si="57"/>
        <v>100.62303333333337</v>
      </c>
      <c r="L415" s="2">
        <f t="shared" si="58"/>
        <v>418.79519262390806</v>
      </c>
      <c r="M415" s="2">
        <f>SUMIF(A:A,A415,L:L)</f>
        <v>2981.117037695325</v>
      </c>
      <c r="N415" s="3">
        <f t="shared" si="59"/>
        <v>0.1404826403419823</v>
      </c>
      <c r="O415" s="7">
        <f t="shared" si="60"/>
        <v>7.118317235251712</v>
      </c>
      <c r="P415" s="3">
        <f t="shared" si="61"/>
        <v>0.1404826403419823</v>
      </c>
      <c r="Q415" s="3">
        <f>IF(ISNUMBER(P415),SUMIF(A:A,A415,P:P),"")</f>
        <v>0.9094493707953488</v>
      </c>
      <c r="R415" s="3">
        <f t="shared" si="62"/>
        <v>0.15446999564046623</v>
      </c>
      <c r="S415" s="8">
        <f t="shared" si="63"/>
        <v>6.473749130721356</v>
      </c>
    </row>
    <row r="416" spans="1:19" ht="15">
      <c r="A416" s="1">
        <v>32</v>
      </c>
      <c r="B416" s="5">
        <v>0.69375</v>
      </c>
      <c r="C416" s="1" t="s">
        <v>261</v>
      </c>
      <c r="D416" s="1">
        <v>8</v>
      </c>
      <c r="E416" s="1">
        <v>2</v>
      </c>
      <c r="F416" s="1" t="s">
        <v>296</v>
      </c>
      <c r="G416" s="2">
        <v>52.6108333333333</v>
      </c>
      <c r="H416" s="6">
        <f>1+_xlfn.COUNTIFS(A:A,A416,O:O,"&lt;"&amp;O416)</f>
        <v>4</v>
      </c>
      <c r="I416" s="2">
        <f>_xlfn.AVERAGEIF(A:A,A416,G:G)</f>
        <v>49.532133333333334</v>
      </c>
      <c r="J416" s="2">
        <f t="shared" si="56"/>
        <v>3.0786999999999622</v>
      </c>
      <c r="K416" s="2">
        <f t="shared" si="57"/>
        <v>93.07869999999997</v>
      </c>
      <c r="L416" s="2">
        <f t="shared" si="58"/>
        <v>266.3262337541489</v>
      </c>
      <c r="M416" s="2">
        <f>SUMIF(A:A,A416,L:L)</f>
        <v>2981.117037695325</v>
      </c>
      <c r="N416" s="3">
        <f t="shared" si="59"/>
        <v>0.08933773159072056</v>
      </c>
      <c r="O416" s="7">
        <f t="shared" si="60"/>
        <v>11.193478748500809</v>
      </c>
      <c r="P416" s="3">
        <f t="shared" si="61"/>
        <v>0.08933773159072056</v>
      </c>
      <c r="Q416" s="3">
        <f>IF(ISNUMBER(P416),SUMIF(A:A,A416,P:P),"")</f>
        <v>0.9094493707953488</v>
      </c>
      <c r="R416" s="3">
        <f t="shared" si="62"/>
        <v>0.09823277079469661</v>
      </c>
      <c r="S416" s="8">
        <f t="shared" si="63"/>
        <v>10.179902204835171</v>
      </c>
    </row>
    <row r="417" spans="1:19" ht="15">
      <c r="A417" s="1">
        <v>32</v>
      </c>
      <c r="B417" s="5">
        <v>0.69375</v>
      </c>
      <c r="C417" s="1" t="s">
        <v>261</v>
      </c>
      <c r="D417" s="1">
        <v>8</v>
      </c>
      <c r="E417" s="1">
        <v>5</v>
      </c>
      <c r="F417" s="1" t="s">
        <v>299</v>
      </c>
      <c r="G417" s="2">
        <v>52.128866666666696</v>
      </c>
      <c r="H417" s="6">
        <f>1+_xlfn.COUNTIFS(A:A,A417,O:O,"&lt;"&amp;O417)</f>
        <v>5</v>
      </c>
      <c r="I417" s="2">
        <f>_xlfn.AVERAGEIF(A:A,A417,G:G)</f>
        <v>49.532133333333334</v>
      </c>
      <c r="J417" s="2">
        <f t="shared" si="56"/>
        <v>2.5967333333333613</v>
      </c>
      <c r="K417" s="2">
        <f t="shared" si="57"/>
        <v>92.59673333333336</v>
      </c>
      <c r="L417" s="2">
        <f t="shared" si="58"/>
        <v>258.7349037804298</v>
      </c>
      <c r="M417" s="2">
        <f>SUMIF(A:A,A417,L:L)</f>
        <v>2981.117037695325</v>
      </c>
      <c r="N417" s="3">
        <f t="shared" si="59"/>
        <v>0.0867912599568568</v>
      </c>
      <c r="O417" s="7">
        <f t="shared" si="60"/>
        <v>11.52189748710978</v>
      </c>
      <c r="P417" s="3">
        <f t="shared" si="61"/>
        <v>0.0867912599568568</v>
      </c>
      <c r="Q417" s="3">
        <f>IF(ISNUMBER(P417),SUMIF(A:A,A417,P:P),"")</f>
        <v>0.9094493707953488</v>
      </c>
      <c r="R417" s="3">
        <f t="shared" si="62"/>
        <v>0.09543275606530406</v>
      </c>
      <c r="S417" s="8">
        <f t="shared" si="63"/>
        <v>10.478582420020501</v>
      </c>
    </row>
    <row r="418" spans="1:19" ht="15">
      <c r="A418" s="1">
        <v>32</v>
      </c>
      <c r="B418" s="5">
        <v>0.69375</v>
      </c>
      <c r="C418" s="1" t="s">
        <v>261</v>
      </c>
      <c r="D418" s="1">
        <v>8</v>
      </c>
      <c r="E418" s="1">
        <v>1</v>
      </c>
      <c r="F418" s="1" t="s">
        <v>295</v>
      </c>
      <c r="G418" s="2">
        <v>48.6125</v>
      </c>
      <c r="H418" s="6">
        <f>1+_xlfn.COUNTIFS(A:A,A418,O:O,"&lt;"&amp;O418)</f>
        <v>6</v>
      </c>
      <c r="I418" s="2">
        <f>_xlfn.AVERAGEIF(A:A,A418,G:G)</f>
        <v>49.532133333333334</v>
      </c>
      <c r="J418" s="2">
        <f t="shared" si="56"/>
        <v>-0.9196333333333371</v>
      </c>
      <c r="K418" s="2">
        <f t="shared" si="57"/>
        <v>89.08036666666666</v>
      </c>
      <c r="L418" s="2">
        <f t="shared" si="58"/>
        <v>209.52058661503102</v>
      </c>
      <c r="M418" s="2">
        <f>SUMIF(A:A,A418,L:L)</f>
        <v>2981.117037695325</v>
      </c>
      <c r="N418" s="3">
        <f t="shared" si="59"/>
        <v>0.07028257662000735</v>
      </c>
      <c r="O418" s="7">
        <f t="shared" si="60"/>
        <v>14.228277449283638</v>
      </c>
      <c r="P418" s="3">
        <f t="shared" si="61"/>
        <v>0.07028257662000735</v>
      </c>
      <c r="Q418" s="3">
        <f>IF(ISNUMBER(P418),SUMIF(A:A,A418,P:P),"")</f>
        <v>0.9094493707953488</v>
      </c>
      <c r="R418" s="3">
        <f t="shared" si="62"/>
        <v>0.07728036202668709</v>
      </c>
      <c r="S418" s="8">
        <f t="shared" si="63"/>
        <v>12.939897973752657</v>
      </c>
    </row>
    <row r="419" spans="1:19" ht="15">
      <c r="A419" s="1">
        <v>32</v>
      </c>
      <c r="B419" s="5">
        <v>0.69375</v>
      </c>
      <c r="C419" s="1" t="s">
        <v>261</v>
      </c>
      <c r="D419" s="1">
        <v>8</v>
      </c>
      <c r="E419" s="1">
        <v>3</v>
      </c>
      <c r="F419" s="1" t="s">
        <v>297</v>
      </c>
      <c r="G419" s="2">
        <v>44.9677</v>
      </c>
      <c r="H419" s="6">
        <f>1+_xlfn.COUNTIFS(A:A,A419,O:O,"&lt;"&amp;O419)</f>
        <v>7</v>
      </c>
      <c r="I419" s="2">
        <f>_xlfn.AVERAGEIF(A:A,A419,G:G)</f>
        <v>49.532133333333334</v>
      </c>
      <c r="J419" s="2">
        <f t="shared" si="56"/>
        <v>-4.564433333333334</v>
      </c>
      <c r="K419" s="2">
        <f t="shared" si="57"/>
        <v>85.43556666666666</v>
      </c>
      <c r="L419" s="2">
        <f t="shared" si="58"/>
        <v>168.3649593016374</v>
      </c>
      <c r="M419" s="2">
        <f>SUMIF(A:A,A419,L:L)</f>
        <v>2981.117037695325</v>
      </c>
      <c r="N419" s="3">
        <f t="shared" si="59"/>
        <v>0.05647713832523625</v>
      </c>
      <c r="O419" s="7">
        <f t="shared" si="60"/>
        <v>17.706279561143415</v>
      </c>
      <c r="P419" s="3">
        <f t="shared" si="61"/>
        <v>0.05647713832523625</v>
      </c>
      <c r="Q419" s="3">
        <f>IF(ISNUMBER(P419),SUMIF(A:A,A419,P:P),"")</f>
        <v>0.9094493707953488</v>
      </c>
      <c r="R419" s="3">
        <f t="shared" si="62"/>
        <v>0.06210036549461219</v>
      </c>
      <c r="S419" s="8">
        <f t="shared" si="63"/>
        <v>16.102964806008423</v>
      </c>
    </row>
    <row r="420" spans="1:19" ht="15">
      <c r="A420" s="1">
        <v>32</v>
      </c>
      <c r="B420" s="5">
        <v>0.69375</v>
      </c>
      <c r="C420" s="1" t="s">
        <v>261</v>
      </c>
      <c r="D420" s="1">
        <v>8</v>
      </c>
      <c r="E420" s="1">
        <v>9</v>
      </c>
      <c r="F420" s="1" t="s">
        <v>302</v>
      </c>
      <c r="G420" s="2">
        <v>37.2699</v>
      </c>
      <c r="H420" s="6">
        <f>1+_xlfn.COUNTIFS(A:A,A420,O:O,"&lt;"&amp;O420)</f>
        <v>8</v>
      </c>
      <c r="I420" s="2">
        <f>_xlfn.AVERAGEIF(A:A,A420,G:G)</f>
        <v>49.532133333333334</v>
      </c>
      <c r="J420" s="2">
        <f t="shared" si="56"/>
        <v>-12.262233333333334</v>
      </c>
      <c r="K420" s="2">
        <f t="shared" si="57"/>
        <v>77.73776666666666</v>
      </c>
      <c r="L420" s="2">
        <f t="shared" si="58"/>
        <v>106.08768827409934</v>
      </c>
      <c r="M420" s="2">
        <f>SUMIF(A:A,A420,L:L)</f>
        <v>2981.117037695325</v>
      </c>
      <c r="N420" s="3">
        <f t="shared" si="59"/>
        <v>0.03558655595625819</v>
      </c>
      <c r="O420" s="7">
        <f t="shared" si="60"/>
        <v>28.10049956025997</v>
      </c>
      <c r="P420" s="3">
        <f t="shared" si="61"/>
      </c>
      <c r="Q420" s="3">
        <f>IF(ISNUMBER(P420),SUMIF(A:A,A420,P:P),"")</f>
      </c>
      <c r="R420" s="3">
        <f t="shared" si="62"/>
      </c>
      <c r="S420" s="8">
        <f t="shared" si="63"/>
      </c>
    </row>
    <row r="421" spans="1:19" ht="15">
      <c r="A421" s="1">
        <v>32</v>
      </c>
      <c r="B421" s="5">
        <v>0.69375</v>
      </c>
      <c r="C421" s="1" t="s">
        <v>261</v>
      </c>
      <c r="D421" s="1">
        <v>8</v>
      </c>
      <c r="E421" s="1">
        <v>10</v>
      </c>
      <c r="F421" s="1" t="s">
        <v>303</v>
      </c>
      <c r="G421" s="2">
        <v>28.650633333333296</v>
      </c>
      <c r="H421" s="6">
        <f>1+_xlfn.COUNTIFS(A:A,A421,O:O,"&lt;"&amp;O421)</f>
        <v>10</v>
      </c>
      <c r="I421" s="2">
        <f>_xlfn.AVERAGEIF(A:A,A421,G:G)</f>
        <v>49.532133333333334</v>
      </c>
      <c r="J421" s="2">
        <f t="shared" si="56"/>
        <v>-20.881500000000038</v>
      </c>
      <c r="K421" s="2">
        <f t="shared" si="57"/>
        <v>69.11849999999995</v>
      </c>
      <c r="L421" s="2">
        <f t="shared" si="58"/>
        <v>63.25094068581234</v>
      </c>
      <c r="M421" s="2">
        <f>SUMIF(A:A,A421,L:L)</f>
        <v>2981.117037695325</v>
      </c>
      <c r="N421" s="3">
        <f t="shared" si="59"/>
        <v>0.021217194724669743</v>
      </c>
      <c r="O421" s="7">
        <f t="shared" si="60"/>
        <v>47.1315842163279</v>
      </c>
      <c r="P421" s="3">
        <f t="shared" si="61"/>
      </c>
      <c r="Q421" s="3">
        <f>IF(ISNUMBER(P421),SUMIF(A:A,A421,P:P),"")</f>
      </c>
      <c r="R421" s="3">
        <f t="shared" si="62"/>
      </c>
      <c r="S421" s="8">
        <f t="shared" si="63"/>
      </c>
    </row>
    <row r="422" spans="1:19" ht="15">
      <c r="A422" s="1">
        <v>32</v>
      </c>
      <c r="B422" s="5">
        <v>0.69375</v>
      </c>
      <c r="C422" s="1" t="s">
        <v>261</v>
      </c>
      <c r="D422" s="1">
        <v>8</v>
      </c>
      <c r="E422" s="1">
        <v>11</v>
      </c>
      <c r="F422" s="1" t="s">
        <v>304</v>
      </c>
      <c r="G422" s="2">
        <v>36.385233333333304</v>
      </c>
      <c r="H422" s="6">
        <f>1+_xlfn.COUNTIFS(A:A,A422,O:O,"&lt;"&amp;O422)</f>
        <v>9</v>
      </c>
      <c r="I422" s="2">
        <f>_xlfn.AVERAGEIF(A:A,A422,G:G)</f>
        <v>49.532133333333334</v>
      </c>
      <c r="J422" s="2">
        <f t="shared" si="56"/>
        <v>-13.14690000000003</v>
      </c>
      <c r="K422" s="2">
        <f t="shared" si="57"/>
        <v>76.85309999999997</v>
      </c>
      <c r="L422" s="2">
        <f t="shared" si="58"/>
        <v>100.60339453610602</v>
      </c>
      <c r="M422" s="2">
        <f>SUMIF(A:A,A422,L:L)</f>
        <v>2981.117037695325</v>
      </c>
      <c r="N422" s="3">
        <f t="shared" si="59"/>
        <v>0.03374687852372331</v>
      </c>
      <c r="O422" s="7">
        <f t="shared" si="60"/>
        <v>29.632370273802422</v>
      </c>
      <c r="P422" s="3">
        <f t="shared" si="61"/>
      </c>
      <c r="Q422" s="3">
        <f>IF(ISNUMBER(P422),SUMIF(A:A,A422,P:P),"")</f>
      </c>
      <c r="R422" s="3">
        <f t="shared" si="62"/>
      </c>
      <c r="S422" s="8">
        <f t="shared" si="63"/>
      </c>
    </row>
    <row r="423" spans="1:19" ht="15">
      <c r="A423" s="1">
        <v>48</v>
      </c>
      <c r="B423" s="5">
        <v>0.6965277777777777</v>
      </c>
      <c r="C423" s="1" t="s">
        <v>446</v>
      </c>
      <c r="D423" s="1">
        <v>7</v>
      </c>
      <c r="E423" s="1">
        <v>4</v>
      </c>
      <c r="F423" s="1" t="s">
        <v>483</v>
      </c>
      <c r="G423" s="2">
        <v>65.2413666666667</v>
      </c>
      <c r="H423" s="6">
        <f>1+_xlfn.COUNTIFS(A:A,A423,O:O,"&lt;"&amp;O423)</f>
        <v>1</v>
      </c>
      <c r="I423" s="2">
        <f>_xlfn.AVERAGEIF(A:A,A423,G:G)</f>
        <v>51.08751666666665</v>
      </c>
      <c r="J423" s="2">
        <f aca="true" t="shared" si="64" ref="J423:J466">G423-I423</f>
        <v>14.153850000000055</v>
      </c>
      <c r="K423" s="2">
        <f aca="true" t="shared" si="65" ref="K423:K466">90+J423</f>
        <v>104.15385000000006</v>
      </c>
      <c r="L423" s="2">
        <f aca="true" t="shared" si="66" ref="L423:L466">EXP(0.06*K423)</f>
        <v>517.6146259332108</v>
      </c>
      <c r="M423" s="2">
        <f>SUMIF(A:A,A423,L:L)</f>
        <v>2177.5791550214503</v>
      </c>
      <c r="N423" s="3">
        <f aca="true" t="shared" si="67" ref="N423:N466">L423/M423</f>
        <v>0.23770186481607464</v>
      </c>
      <c r="O423" s="7">
        <f aca="true" t="shared" si="68" ref="O423:O466">1/N423</f>
        <v>4.206950588182238</v>
      </c>
      <c r="P423" s="3">
        <f aca="true" t="shared" si="69" ref="P423:P466">IF(O423&gt;21,"",N423)</f>
        <v>0.23770186481607464</v>
      </c>
      <c r="Q423" s="3">
        <f>IF(ISNUMBER(P423),SUMIF(A:A,A423,P:P),"")</f>
        <v>0.9306863317636871</v>
      </c>
      <c r="R423" s="3">
        <f aca="true" t="shared" si="70" ref="R423:R466">_xlfn.IFERROR(P423*(1/Q423),"")</f>
        <v>0.25540491646161845</v>
      </c>
      <c r="S423" s="8">
        <f aca="true" t="shared" si="71" ref="S423:S466">_xlfn.IFERROR(1/R423,"")</f>
        <v>3.915351410826413</v>
      </c>
    </row>
    <row r="424" spans="1:19" ht="15">
      <c r="A424" s="1">
        <v>48</v>
      </c>
      <c r="B424" s="5">
        <v>0.6965277777777777</v>
      </c>
      <c r="C424" s="1" t="s">
        <v>446</v>
      </c>
      <c r="D424" s="1">
        <v>7</v>
      </c>
      <c r="E424" s="1">
        <v>6</v>
      </c>
      <c r="F424" s="1" t="s">
        <v>484</v>
      </c>
      <c r="G424" s="2">
        <v>63.59439999999999</v>
      </c>
      <c r="H424" s="6">
        <f>1+_xlfn.COUNTIFS(A:A,A424,O:O,"&lt;"&amp;O424)</f>
        <v>2</v>
      </c>
      <c r="I424" s="2">
        <f>_xlfn.AVERAGEIF(A:A,A424,G:G)</f>
        <v>51.08751666666665</v>
      </c>
      <c r="J424" s="2">
        <f t="shared" si="64"/>
        <v>12.506883333333342</v>
      </c>
      <c r="K424" s="2">
        <f t="shared" si="65"/>
        <v>102.50688333333335</v>
      </c>
      <c r="L424" s="2">
        <f t="shared" si="66"/>
        <v>468.9110070429898</v>
      </c>
      <c r="M424" s="2">
        <f>SUMIF(A:A,A424,L:L)</f>
        <v>2177.5791550214503</v>
      </c>
      <c r="N424" s="3">
        <f t="shared" si="67"/>
        <v>0.2153359183117138</v>
      </c>
      <c r="O424" s="7">
        <f t="shared" si="68"/>
        <v>4.643907100312127</v>
      </c>
      <c r="P424" s="3">
        <f t="shared" si="69"/>
        <v>0.2153359183117138</v>
      </c>
      <c r="Q424" s="3">
        <f>IF(ISNUMBER(P424),SUMIF(A:A,A424,P:P),"")</f>
        <v>0.9306863317636871</v>
      </c>
      <c r="R424" s="3">
        <f t="shared" si="70"/>
        <v>0.23137324677761603</v>
      </c>
      <c r="S424" s="8">
        <f t="shared" si="71"/>
        <v>4.322020864240835</v>
      </c>
    </row>
    <row r="425" spans="1:19" ht="15">
      <c r="A425" s="1">
        <v>48</v>
      </c>
      <c r="B425" s="5">
        <v>0.6965277777777777</v>
      </c>
      <c r="C425" s="1" t="s">
        <v>446</v>
      </c>
      <c r="D425" s="1">
        <v>7</v>
      </c>
      <c r="E425" s="1">
        <v>9</v>
      </c>
      <c r="F425" s="1" t="s">
        <v>487</v>
      </c>
      <c r="G425" s="2">
        <v>56.6093666666666</v>
      </c>
      <c r="H425" s="6">
        <f>1+_xlfn.COUNTIFS(A:A,A425,O:O,"&lt;"&amp;O425)</f>
        <v>3</v>
      </c>
      <c r="I425" s="2">
        <f>_xlfn.AVERAGEIF(A:A,A425,G:G)</f>
        <v>51.08751666666665</v>
      </c>
      <c r="J425" s="2">
        <f t="shared" si="64"/>
        <v>5.521849999999951</v>
      </c>
      <c r="K425" s="2">
        <f t="shared" si="65"/>
        <v>95.52184999999994</v>
      </c>
      <c r="L425" s="2">
        <f t="shared" si="66"/>
        <v>308.3732808605699</v>
      </c>
      <c r="M425" s="2">
        <f>SUMIF(A:A,A425,L:L)</f>
        <v>2177.5791550214503</v>
      </c>
      <c r="N425" s="3">
        <f t="shared" si="67"/>
        <v>0.1416128916138216</v>
      </c>
      <c r="O425" s="7">
        <f t="shared" si="68"/>
        <v>7.061503995886196</v>
      </c>
      <c r="P425" s="3">
        <f t="shared" si="69"/>
        <v>0.1416128916138216</v>
      </c>
      <c r="Q425" s="3">
        <f>IF(ISNUMBER(P425),SUMIF(A:A,A425,P:P),"")</f>
        <v>0.9306863317636871</v>
      </c>
      <c r="R425" s="3">
        <f t="shared" si="70"/>
        <v>0.1521596340041436</v>
      </c>
      <c r="S425" s="8">
        <f t="shared" si="71"/>
        <v>6.572045250665943</v>
      </c>
    </row>
    <row r="426" spans="1:19" ht="15">
      <c r="A426" s="1">
        <v>48</v>
      </c>
      <c r="B426" s="5">
        <v>0.6965277777777777</v>
      </c>
      <c r="C426" s="1" t="s">
        <v>446</v>
      </c>
      <c r="D426" s="1">
        <v>7</v>
      </c>
      <c r="E426" s="1">
        <v>8</v>
      </c>
      <c r="F426" s="1" t="s">
        <v>486</v>
      </c>
      <c r="G426" s="2">
        <v>53.62893333333329</v>
      </c>
      <c r="H426" s="6">
        <f>1+_xlfn.COUNTIFS(A:A,A426,O:O,"&lt;"&amp;O426)</f>
        <v>4</v>
      </c>
      <c r="I426" s="2">
        <f>_xlfn.AVERAGEIF(A:A,A426,G:G)</f>
        <v>51.08751666666665</v>
      </c>
      <c r="J426" s="2">
        <f t="shared" si="64"/>
        <v>2.541416666666642</v>
      </c>
      <c r="K426" s="2">
        <f t="shared" si="65"/>
        <v>92.54141666666663</v>
      </c>
      <c r="L426" s="2">
        <f t="shared" si="66"/>
        <v>257.8775861404058</v>
      </c>
      <c r="M426" s="2">
        <f>SUMIF(A:A,A426,L:L)</f>
        <v>2177.5791550214503</v>
      </c>
      <c r="N426" s="3">
        <f t="shared" si="67"/>
        <v>0.11842397808857863</v>
      </c>
      <c r="O426" s="7">
        <f t="shared" si="68"/>
        <v>8.444235839231993</v>
      </c>
      <c r="P426" s="3">
        <f t="shared" si="69"/>
        <v>0.11842397808857863</v>
      </c>
      <c r="Q426" s="3">
        <f>IF(ISNUMBER(P426),SUMIF(A:A,A426,P:P),"")</f>
        <v>0.9306863317636871</v>
      </c>
      <c r="R426" s="3">
        <f t="shared" si="70"/>
        <v>0.12724370611971977</v>
      </c>
      <c r="S426" s="8">
        <f t="shared" si="71"/>
        <v>7.858934877762285</v>
      </c>
    </row>
    <row r="427" spans="1:19" ht="15">
      <c r="A427" s="1">
        <v>48</v>
      </c>
      <c r="B427" s="5">
        <v>0.6965277777777777</v>
      </c>
      <c r="C427" s="1" t="s">
        <v>446</v>
      </c>
      <c r="D427" s="1">
        <v>7</v>
      </c>
      <c r="E427" s="1">
        <v>1</v>
      </c>
      <c r="F427" s="1" t="s">
        <v>480</v>
      </c>
      <c r="G427" s="2">
        <v>52.71813333333329</v>
      </c>
      <c r="H427" s="6">
        <f>1+_xlfn.COUNTIFS(A:A,A427,O:O,"&lt;"&amp;O427)</f>
        <v>5</v>
      </c>
      <c r="I427" s="2">
        <f>_xlfn.AVERAGEIF(A:A,A427,G:G)</f>
        <v>51.08751666666665</v>
      </c>
      <c r="J427" s="2">
        <f t="shared" si="64"/>
        <v>1.63061666666664</v>
      </c>
      <c r="K427" s="2">
        <f t="shared" si="65"/>
        <v>91.63061666666664</v>
      </c>
      <c r="L427" s="2">
        <f t="shared" si="66"/>
        <v>244.16323560629652</v>
      </c>
      <c r="M427" s="2">
        <f>SUMIF(A:A,A427,L:L)</f>
        <v>2177.5791550214503</v>
      </c>
      <c r="N427" s="3">
        <f t="shared" si="67"/>
        <v>0.11212599782802907</v>
      </c>
      <c r="O427" s="7">
        <f t="shared" si="68"/>
        <v>8.918538245998304</v>
      </c>
      <c r="P427" s="3">
        <f t="shared" si="69"/>
        <v>0.11212599782802907</v>
      </c>
      <c r="Q427" s="3">
        <f>IF(ISNUMBER(P427),SUMIF(A:A,A427,P:P),"")</f>
        <v>0.9306863317636871</v>
      </c>
      <c r="R427" s="3">
        <f t="shared" si="70"/>
        <v>0.120476678340753</v>
      </c>
      <c r="S427" s="8">
        <f t="shared" si="71"/>
        <v>8.30036164486231</v>
      </c>
    </row>
    <row r="428" spans="1:19" ht="15">
      <c r="A428" s="1">
        <v>48</v>
      </c>
      <c r="B428" s="5">
        <v>0.6965277777777777</v>
      </c>
      <c r="C428" s="1" t="s">
        <v>446</v>
      </c>
      <c r="D428" s="1">
        <v>7</v>
      </c>
      <c r="E428" s="1">
        <v>7</v>
      </c>
      <c r="F428" s="1" t="s">
        <v>485</v>
      </c>
      <c r="G428" s="2">
        <v>51.70066666666659</v>
      </c>
      <c r="H428" s="6">
        <f>1+_xlfn.COUNTIFS(A:A,A428,O:O,"&lt;"&amp;O428)</f>
        <v>6</v>
      </c>
      <c r="I428" s="2">
        <f>_xlfn.AVERAGEIF(A:A,A428,G:G)</f>
        <v>51.08751666666665</v>
      </c>
      <c r="J428" s="2">
        <f t="shared" si="64"/>
        <v>0.6131499999999406</v>
      </c>
      <c r="K428" s="2">
        <f t="shared" si="65"/>
        <v>90.61314999999993</v>
      </c>
      <c r="L428" s="2">
        <f t="shared" si="66"/>
        <v>229.70342032851022</v>
      </c>
      <c r="M428" s="2">
        <f>SUMIF(A:A,A428,L:L)</f>
        <v>2177.5791550214503</v>
      </c>
      <c r="N428" s="3">
        <f t="shared" si="67"/>
        <v>0.1054856811054694</v>
      </c>
      <c r="O428" s="7">
        <f t="shared" si="68"/>
        <v>9.47995964495081</v>
      </c>
      <c r="P428" s="3">
        <f t="shared" si="69"/>
        <v>0.1054856811054694</v>
      </c>
      <c r="Q428" s="3">
        <f>IF(ISNUMBER(P428),SUMIF(A:A,A428,P:P),"")</f>
        <v>0.9306863317636871</v>
      </c>
      <c r="R428" s="3">
        <f t="shared" si="70"/>
        <v>0.11334181829614913</v>
      </c>
      <c r="S428" s="8">
        <f t="shared" si="71"/>
        <v>8.822868867227056</v>
      </c>
    </row>
    <row r="429" spans="1:19" ht="15">
      <c r="A429" s="1">
        <v>48</v>
      </c>
      <c r="B429" s="5">
        <v>0.6965277777777777</v>
      </c>
      <c r="C429" s="1" t="s">
        <v>446</v>
      </c>
      <c r="D429" s="1">
        <v>7</v>
      </c>
      <c r="E429" s="1">
        <v>2</v>
      </c>
      <c r="F429" s="1" t="s">
        <v>481</v>
      </c>
      <c r="G429" s="2">
        <v>28.3153666666667</v>
      </c>
      <c r="H429" s="6">
        <f>1+_xlfn.COUNTIFS(A:A,A429,O:O,"&lt;"&amp;O429)</f>
        <v>8</v>
      </c>
      <c r="I429" s="2">
        <f>_xlfn.AVERAGEIF(A:A,A429,G:G)</f>
        <v>51.08751666666665</v>
      </c>
      <c r="J429" s="2">
        <f t="shared" si="64"/>
        <v>-22.77214999999995</v>
      </c>
      <c r="K429" s="2">
        <f t="shared" si="65"/>
        <v>67.22785000000005</v>
      </c>
      <c r="L429" s="2">
        <f t="shared" si="66"/>
        <v>56.46782460942488</v>
      </c>
      <c r="M429" s="2">
        <f>SUMIF(A:A,A429,L:L)</f>
        <v>2177.5791550214503</v>
      </c>
      <c r="N429" s="3">
        <f t="shared" si="67"/>
        <v>0.02593146819908305</v>
      </c>
      <c r="O429" s="7">
        <f t="shared" si="68"/>
        <v>38.56318478856359</v>
      </c>
      <c r="P429" s="3">
        <f t="shared" si="69"/>
      </c>
      <c r="Q429" s="3">
        <f>IF(ISNUMBER(P429),SUMIF(A:A,A429,P:P),"")</f>
      </c>
      <c r="R429" s="3">
        <f t="shared" si="70"/>
      </c>
      <c r="S429" s="8">
        <f t="shared" si="71"/>
      </c>
    </row>
    <row r="430" spans="1:19" ht="15">
      <c r="A430" s="1">
        <v>48</v>
      </c>
      <c r="B430" s="5">
        <v>0.6965277777777777</v>
      </c>
      <c r="C430" s="1" t="s">
        <v>446</v>
      </c>
      <c r="D430" s="1">
        <v>7</v>
      </c>
      <c r="E430" s="1">
        <v>3</v>
      </c>
      <c r="F430" s="1" t="s">
        <v>482</v>
      </c>
      <c r="G430" s="2">
        <v>36.8919</v>
      </c>
      <c r="H430" s="6">
        <f>1+_xlfn.COUNTIFS(A:A,A430,O:O,"&lt;"&amp;O430)</f>
        <v>7</v>
      </c>
      <c r="I430" s="2">
        <f>_xlfn.AVERAGEIF(A:A,A430,G:G)</f>
        <v>51.08751666666665</v>
      </c>
      <c r="J430" s="2">
        <f t="shared" si="64"/>
        <v>-14.195616666666652</v>
      </c>
      <c r="K430" s="2">
        <f t="shared" si="65"/>
        <v>75.80438333333335</v>
      </c>
      <c r="L430" s="2">
        <f t="shared" si="66"/>
        <v>94.46817450004275</v>
      </c>
      <c r="M430" s="2">
        <f>SUMIF(A:A,A430,L:L)</f>
        <v>2177.5791550214503</v>
      </c>
      <c r="N430" s="3">
        <f t="shared" si="67"/>
        <v>0.04338220003722996</v>
      </c>
      <c r="O430" s="7">
        <f t="shared" si="68"/>
        <v>23.050928702136243</v>
      </c>
      <c r="P430" s="3">
        <f t="shared" si="69"/>
      </c>
      <c r="Q430" s="3">
        <f>IF(ISNUMBER(P430),SUMIF(A:A,A430,P:P),"")</f>
      </c>
      <c r="R430" s="3">
        <f t="shared" si="70"/>
      </c>
      <c r="S430" s="8">
        <f t="shared" si="71"/>
      </c>
    </row>
    <row r="431" spans="1:19" ht="15">
      <c r="A431" s="1">
        <v>43</v>
      </c>
      <c r="B431" s="5">
        <v>0.6993055555555556</v>
      </c>
      <c r="C431" s="1" t="s">
        <v>387</v>
      </c>
      <c r="D431" s="1">
        <v>7</v>
      </c>
      <c r="E431" s="1">
        <v>9</v>
      </c>
      <c r="F431" s="1" t="s">
        <v>442</v>
      </c>
      <c r="G431" s="2">
        <v>56.383133333333404</v>
      </c>
      <c r="H431" s="6">
        <f>1+_xlfn.COUNTIFS(A:A,A431,O:O,"&lt;"&amp;O431)</f>
        <v>1</v>
      </c>
      <c r="I431" s="2">
        <f>_xlfn.AVERAGEIF(A:A,A431,G:G)</f>
        <v>47.259870370370365</v>
      </c>
      <c r="J431" s="2">
        <f t="shared" si="64"/>
        <v>9.12326296296304</v>
      </c>
      <c r="K431" s="2">
        <f t="shared" si="65"/>
        <v>99.12326296296304</v>
      </c>
      <c r="L431" s="2">
        <f t="shared" si="66"/>
        <v>382.75526026125215</v>
      </c>
      <c r="M431" s="2">
        <f>SUMIF(A:A,A431,L:L)</f>
        <v>2197.5802757955353</v>
      </c>
      <c r="N431" s="3">
        <f t="shared" si="67"/>
        <v>0.17417123027403072</v>
      </c>
      <c r="O431" s="7">
        <f t="shared" si="68"/>
        <v>5.741476353050151</v>
      </c>
      <c r="P431" s="3">
        <f t="shared" si="69"/>
        <v>0.17417123027403072</v>
      </c>
      <c r="Q431" s="3">
        <f>IF(ISNUMBER(P431),SUMIF(A:A,A431,P:P),"")</f>
        <v>0.959053231357442</v>
      </c>
      <c r="R431" s="3">
        <f t="shared" si="70"/>
        <v>0.18160746930335567</v>
      </c>
      <c r="S431" s="8">
        <f t="shared" si="71"/>
        <v>5.506381449155089</v>
      </c>
    </row>
    <row r="432" spans="1:19" ht="15">
      <c r="A432" s="1">
        <v>43</v>
      </c>
      <c r="B432" s="5">
        <v>0.6993055555555556</v>
      </c>
      <c r="C432" s="1" t="s">
        <v>387</v>
      </c>
      <c r="D432" s="1">
        <v>7</v>
      </c>
      <c r="E432" s="1">
        <v>4</v>
      </c>
      <c r="F432" s="1" t="s">
        <v>440</v>
      </c>
      <c r="G432" s="2">
        <v>55.8631333333334</v>
      </c>
      <c r="H432" s="6">
        <f>1+_xlfn.COUNTIFS(A:A,A432,O:O,"&lt;"&amp;O432)</f>
        <v>2</v>
      </c>
      <c r="I432" s="2">
        <f>_xlfn.AVERAGEIF(A:A,A432,G:G)</f>
        <v>47.259870370370365</v>
      </c>
      <c r="J432" s="2">
        <f t="shared" si="64"/>
        <v>8.603262962963036</v>
      </c>
      <c r="K432" s="2">
        <f t="shared" si="65"/>
        <v>98.60326296296304</v>
      </c>
      <c r="L432" s="2">
        <f t="shared" si="66"/>
        <v>370.99766833552604</v>
      </c>
      <c r="M432" s="2">
        <f>SUMIF(A:A,A432,L:L)</f>
        <v>2197.5802757955353</v>
      </c>
      <c r="N432" s="3">
        <f t="shared" si="67"/>
        <v>0.16882098570948587</v>
      </c>
      <c r="O432" s="7">
        <f t="shared" si="68"/>
        <v>5.923434197457189</v>
      </c>
      <c r="P432" s="3">
        <f t="shared" si="69"/>
        <v>0.16882098570948587</v>
      </c>
      <c r="Q432" s="3">
        <f>IF(ISNUMBER(P432),SUMIF(A:A,A432,P:P),"")</f>
        <v>0.959053231357442</v>
      </c>
      <c r="R432" s="3">
        <f t="shared" si="70"/>
        <v>0.17602879609772754</v>
      </c>
      <c r="S432" s="8">
        <f t="shared" si="71"/>
        <v>5.680888707804494</v>
      </c>
    </row>
    <row r="433" spans="1:19" ht="15">
      <c r="A433" s="1">
        <v>43</v>
      </c>
      <c r="B433" s="5">
        <v>0.6993055555555556</v>
      </c>
      <c r="C433" s="1" t="s">
        <v>387</v>
      </c>
      <c r="D433" s="1">
        <v>7</v>
      </c>
      <c r="E433" s="1">
        <v>18</v>
      </c>
      <c r="F433" s="1" t="s">
        <v>443</v>
      </c>
      <c r="G433" s="2">
        <v>55.1769333333333</v>
      </c>
      <c r="H433" s="6">
        <f>1+_xlfn.COUNTIFS(A:A,A433,O:O,"&lt;"&amp;O433)</f>
        <v>3</v>
      </c>
      <c r="I433" s="2">
        <f>_xlfn.AVERAGEIF(A:A,A433,G:G)</f>
        <v>47.259870370370365</v>
      </c>
      <c r="J433" s="2">
        <f t="shared" si="64"/>
        <v>7.917062962962937</v>
      </c>
      <c r="K433" s="2">
        <f t="shared" si="65"/>
        <v>97.91706296296294</v>
      </c>
      <c r="L433" s="2">
        <f t="shared" si="66"/>
        <v>356.0331262466892</v>
      </c>
      <c r="M433" s="2">
        <f>SUMIF(A:A,A433,L:L)</f>
        <v>2197.5802757955353</v>
      </c>
      <c r="N433" s="3">
        <f t="shared" si="67"/>
        <v>0.16201143146764158</v>
      </c>
      <c r="O433" s="7">
        <f t="shared" si="68"/>
        <v>6.17240395286384</v>
      </c>
      <c r="P433" s="3">
        <f t="shared" si="69"/>
        <v>0.16201143146764158</v>
      </c>
      <c r="Q433" s="3">
        <f>IF(ISNUMBER(P433),SUMIF(A:A,A433,P:P),"")</f>
        <v>0.959053231357442</v>
      </c>
      <c r="R433" s="3">
        <f t="shared" si="70"/>
        <v>0.16892850800192907</v>
      </c>
      <c r="S433" s="8">
        <f t="shared" si="71"/>
        <v>5.919663956237514</v>
      </c>
    </row>
    <row r="434" spans="1:19" ht="15">
      <c r="A434" s="1">
        <v>43</v>
      </c>
      <c r="B434" s="5">
        <v>0.6993055555555556</v>
      </c>
      <c r="C434" s="1" t="s">
        <v>387</v>
      </c>
      <c r="D434" s="1">
        <v>7</v>
      </c>
      <c r="E434" s="1">
        <v>3</v>
      </c>
      <c r="F434" s="1" t="s">
        <v>439</v>
      </c>
      <c r="G434" s="2">
        <v>50.6029333333333</v>
      </c>
      <c r="H434" s="6">
        <f>1+_xlfn.COUNTIFS(A:A,A434,O:O,"&lt;"&amp;O434)</f>
        <v>4</v>
      </c>
      <c r="I434" s="2">
        <f>_xlfn.AVERAGEIF(A:A,A434,G:G)</f>
        <v>47.259870370370365</v>
      </c>
      <c r="J434" s="2">
        <f t="shared" si="64"/>
        <v>3.3430629629629323</v>
      </c>
      <c r="K434" s="2">
        <f t="shared" si="65"/>
        <v>93.34306296296293</v>
      </c>
      <c r="L434" s="2">
        <f t="shared" si="66"/>
        <v>270.5843224424857</v>
      </c>
      <c r="M434" s="2">
        <f>SUMIF(A:A,A434,L:L)</f>
        <v>2197.5802757955353</v>
      </c>
      <c r="N434" s="3">
        <f t="shared" si="67"/>
        <v>0.12312829953141657</v>
      </c>
      <c r="O434" s="7">
        <f t="shared" si="68"/>
        <v>8.12160976644404</v>
      </c>
      <c r="P434" s="3">
        <f t="shared" si="69"/>
        <v>0.12312829953141657</v>
      </c>
      <c r="Q434" s="3">
        <f>IF(ISNUMBER(P434),SUMIF(A:A,A434,P:P),"")</f>
        <v>0.959053231357442</v>
      </c>
      <c r="R434" s="3">
        <f t="shared" si="70"/>
        <v>0.12838526111542425</v>
      </c>
      <c r="S434" s="8">
        <f t="shared" si="71"/>
        <v>7.789056090332316</v>
      </c>
    </row>
    <row r="435" spans="1:19" ht="15">
      <c r="A435" s="1">
        <v>43</v>
      </c>
      <c r="B435" s="5">
        <v>0.6993055555555556</v>
      </c>
      <c r="C435" s="1" t="s">
        <v>387</v>
      </c>
      <c r="D435" s="1">
        <v>7</v>
      </c>
      <c r="E435" s="1">
        <v>1</v>
      </c>
      <c r="F435" s="1" t="s">
        <v>437</v>
      </c>
      <c r="G435" s="2">
        <v>47.2971333333333</v>
      </c>
      <c r="H435" s="6">
        <f>1+_xlfn.COUNTIFS(A:A,A435,O:O,"&lt;"&amp;O435)</f>
        <v>5</v>
      </c>
      <c r="I435" s="2">
        <f>_xlfn.AVERAGEIF(A:A,A435,G:G)</f>
        <v>47.259870370370365</v>
      </c>
      <c r="J435" s="2">
        <f t="shared" si="64"/>
        <v>0.03726296296293441</v>
      </c>
      <c r="K435" s="2">
        <f t="shared" si="65"/>
        <v>90.03726296296293</v>
      </c>
      <c r="L435" s="2">
        <f t="shared" si="66"/>
        <v>221.90198553440766</v>
      </c>
      <c r="M435" s="2">
        <f>SUMIF(A:A,A435,L:L)</f>
        <v>2197.5802757955353</v>
      </c>
      <c r="N435" s="3">
        <f t="shared" si="67"/>
        <v>0.10097559938013095</v>
      </c>
      <c r="O435" s="7">
        <f t="shared" si="68"/>
        <v>9.903382660155525</v>
      </c>
      <c r="P435" s="3">
        <f t="shared" si="69"/>
        <v>0.10097559938013095</v>
      </c>
      <c r="Q435" s="3">
        <f>IF(ISNUMBER(P435),SUMIF(A:A,A435,P:P),"")</f>
        <v>0.959053231357442</v>
      </c>
      <c r="R435" s="3">
        <f t="shared" si="70"/>
        <v>0.1052867516406887</v>
      </c>
      <c r="S435" s="8">
        <f t="shared" si="71"/>
        <v>9.497871141591418</v>
      </c>
    </row>
    <row r="436" spans="1:19" ht="15">
      <c r="A436" s="1">
        <v>43</v>
      </c>
      <c r="B436" s="5">
        <v>0.6993055555555556</v>
      </c>
      <c r="C436" s="1" t="s">
        <v>387</v>
      </c>
      <c r="D436" s="1">
        <v>7</v>
      </c>
      <c r="E436" s="1">
        <v>2</v>
      </c>
      <c r="F436" s="1" t="s">
        <v>438</v>
      </c>
      <c r="G436" s="2">
        <v>32.2537</v>
      </c>
      <c r="H436" s="6">
        <f>1+_xlfn.COUNTIFS(A:A,A436,O:O,"&lt;"&amp;O436)</f>
        <v>9</v>
      </c>
      <c r="I436" s="2">
        <f>_xlfn.AVERAGEIF(A:A,A436,G:G)</f>
        <v>47.259870370370365</v>
      </c>
      <c r="J436" s="2">
        <f t="shared" si="64"/>
        <v>-15.006170370370363</v>
      </c>
      <c r="K436" s="2">
        <f t="shared" si="65"/>
        <v>74.99382962962963</v>
      </c>
      <c r="L436" s="2">
        <f t="shared" si="66"/>
        <v>89.9838111264487</v>
      </c>
      <c r="M436" s="2">
        <f>SUMIF(A:A,A436,L:L)</f>
        <v>2197.5802757955353</v>
      </c>
      <c r="N436" s="3">
        <f t="shared" si="67"/>
        <v>0.04094676864255805</v>
      </c>
      <c r="O436" s="7">
        <f t="shared" si="68"/>
        <v>24.421951552012075</v>
      </c>
      <c r="P436" s="3">
        <f t="shared" si="69"/>
      </c>
      <c r="Q436" s="3">
        <f>IF(ISNUMBER(P436),SUMIF(A:A,A436,P:P),"")</f>
      </c>
      <c r="R436" s="3">
        <f t="shared" si="70"/>
      </c>
      <c r="S436" s="8">
        <f t="shared" si="71"/>
      </c>
    </row>
    <row r="437" spans="1:19" ht="15">
      <c r="A437" s="1">
        <v>43</v>
      </c>
      <c r="B437" s="5">
        <v>0.6993055555555556</v>
      </c>
      <c r="C437" s="1" t="s">
        <v>387</v>
      </c>
      <c r="D437" s="1">
        <v>7</v>
      </c>
      <c r="E437" s="1">
        <v>5</v>
      </c>
      <c r="F437" s="1" t="s">
        <v>441</v>
      </c>
      <c r="G437" s="2">
        <v>40.0012333333333</v>
      </c>
      <c r="H437" s="6">
        <f>1+_xlfn.COUNTIFS(A:A,A437,O:O,"&lt;"&amp;O437)</f>
        <v>8</v>
      </c>
      <c r="I437" s="2">
        <f>_xlfn.AVERAGEIF(A:A,A437,G:G)</f>
        <v>47.259870370370365</v>
      </c>
      <c r="J437" s="2">
        <f t="shared" si="64"/>
        <v>-7.258637037037062</v>
      </c>
      <c r="K437" s="2">
        <f t="shared" si="65"/>
        <v>82.74136296296294</v>
      </c>
      <c r="L437" s="2">
        <f t="shared" si="66"/>
        <v>143.23430383769568</v>
      </c>
      <c r="M437" s="2">
        <f>SUMIF(A:A,A437,L:L)</f>
        <v>2197.5802757955353</v>
      </c>
      <c r="N437" s="3">
        <f t="shared" si="67"/>
        <v>0.06517818958210486</v>
      </c>
      <c r="O437" s="7">
        <f t="shared" si="68"/>
        <v>15.342555637270372</v>
      </c>
      <c r="P437" s="3">
        <f t="shared" si="69"/>
        <v>0.06517818958210486</v>
      </c>
      <c r="Q437" s="3">
        <f>IF(ISNUMBER(P437),SUMIF(A:A,A437,P:P),"")</f>
        <v>0.959053231357442</v>
      </c>
      <c r="R437" s="3">
        <f t="shared" si="70"/>
        <v>0.06796097176988995</v>
      </c>
      <c r="S437" s="8">
        <f t="shared" si="71"/>
        <v>14.71432756120549</v>
      </c>
    </row>
    <row r="438" spans="1:19" ht="15">
      <c r="A438" s="1">
        <v>43</v>
      </c>
      <c r="B438" s="5">
        <v>0.6993055555555556</v>
      </c>
      <c r="C438" s="1" t="s">
        <v>387</v>
      </c>
      <c r="D438" s="1">
        <v>7</v>
      </c>
      <c r="E438" s="1">
        <v>19</v>
      </c>
      <c r="F438" s="1" t="s">
        <v>444</v>
      </c>
      <c r="G438" s="2">
        <v>42.9616666666667</v>
      </c>
      <c r="H438" s="6">
        <f>1+_xlfn.COUNTIFS(A:A,A438,O:O,"&lt;"&amp;O438)</f>
        <v>7</v>
      </c>
      <c r="I438" s="2">
        <f>_xlfn.AVERAGEIF(A:A,A438,G:G)</f>
        <v>47.259870370370365</v>
      </c>
      <c r="J438" s="2">
        <f t="shared" si="64"/>
        <v>-4.298203703703663</v>
      </c>
      <c r="K438" s="2">
        <f t="shared" si="65"/>
        <v>85.70179629629634</v>
      </c>
      <c r="L438" s="2">
        <f t="shared" si="66"/>
        <v>171.07597871247643</v>
      </c>
      <c r="M438" s="2">
        <f>SUMIF(A:A,A438,L:L)</f>
        <v>2197.5802757955353</v>
      </c>
      <c r="N438" s="3">
        <f t="shared" si="67"/>
        <v>0.07784743092060473</v>
      </c>
      <c r="O438" s="7">
        <f t="shared" si="68"/>
        <v>12.845639068293506</v>
      </c>
      <c r="P438" s="3">
        <f t="shared" si="69"/>
        <v>0.07784743092060473</v>
      </c>
      <c r="Q438" s="3">
        <f>IF(ISNUMBER(P438),SUMIF(A:A,A438,P:P),"")</f>
        <v>0.959053231357442</v>
      </c>
      <c r="R438" s="3">
        <f t="shared" si="70"/>
        <v>0.0811711262475177</v>
      </c>
      <c r="S438" s="8">
        <f t="shared" si="71"/>
        <v>12.319651657298289</v>
      </c>
    </row>
    <row r="439" spans="1:19" ht="15">
      <c r="A439" s="1">
        <v>43</v>
      </c>
      <c r="B439" s="5">
        <v>0.6993055555555556</v>
      </c>
      <c r="C439" s="1" t="s">
        <v>387</v>
      </c>
      <c r="D439" s="1">
        <v>7</v>
      </c>
      <c r="E439" s="1">
        <v>20</v>
      </c>
      <c r="F439" s="1" t="s">
        <v>445</v>
      </c>
      <c r="G439" s="2">
        <v>44.7989666666666</v>
      </c>
      <c r="H439" s="6">
        <f>1+_xlfn.COUNTIFS(A:A,A439,O:O,"&lt;"&amp;O439)</f>
        <v>6</v>
      </c>
      <c r="I439" s="2">
        <f>_xlfn.AVERAGEIF(A:A,A439,G:G)</f>
        <v>47.259870370370365</v>
      </c>
      <c r="J439" s="2">
        <f t="shared" si="64"/>
        <v>-2.4609037037037638</v>
      </c>
      <c r="K439" s="2">
        <f t="shared" si="65"/>
        <v>87.53909629629624</v>
      </c>
      <c r="L439" s="2">
        <f t="shared" si="66"/>
        <v>191.01381929855373</v>
      </c>
      <c r="M439" s="2">
        <f>SUMIF(A:A,A439,L:L)</f>
        <v>2197.5802757955353</v>
      </c>
      <c r="N439" s="3">
        <f t="shared" si="67"/>
        <v>0.08692006449202669</v>
      </c>
      <c r="O439" s="7">
        <f t="shared" si="68"/>
        <v>11.504823493219238</v>
      </c>
      <c r="P439" s="3">
        <f t="shared" si="69"/>
        <v>0.08692006449202669</v>
      </c>
      <c r="Q439" s="3">
        <f>IF(ISNUMBER(P439),SUMIF(A:A,A439,P:P),"")</f>
        <v>0.959053231357442</v>
      </c>
      <c r="R439" s="3">
        <f t="shared" si="70"/>
        <v>0.09063111582346707</v>
      </c>
      <c r="S439" s="8">
        <f t="shared" si="71"/>
        <v>11.033738147368926</v>
      </c>
    </row>
    <row r="440" spans="1:19" ht="15">
      <c r="A440" s="1">
        <v>60</v>
      </c>
      <c r="B440" s="5">
        <v>0.7013888888888888</v>
      </c>
      <c r="C440" s="1" t="s">
        <v>561</v>
      </c>
      <c r="D440" s="1">
        <v>8</v>
      </c>
      <c r="E440" s="1">
        <v>5</v>
      </c>
      <c r="F440" s="1" t="s">
        <v>599</v>
      </c>
      <c r="G440" s="2">
        <v>67.6085666666667</v>
      </c>
      <c r="H440" s="6">
        <f>1+_xlfn.COUNTIFS(A:A,A440,O:O,"&lt;"&amp;O440)</f>
        <v>1</v>
      </c>
      <c r="I440" s="2">
        <f>_xlfn.AVERAGEIF(A:A,A440,G:G)</f>
        <v>51.30139999999999</v>
      </c>
      <c r="J440" s="2">
        <f t="shared" si="64"/>
        <v>16.307166666666717</v>
      </c>
      <c r="K440" s="2">
        <f t="shared" si="65"/>
        <v>106.30716666666672</v>
      </c>
      <c r="L440" s="2">
        <f t="shared" si="66"/>
        <v>589.0022478335062</v>
      </c>
      <c r="M440" s="2">
        <f>SUMIF(A:A,A440,L:L)</f>
        <v>2727.8400851380243</v>
      </c>
      <c r="N440" s="3">
        <f t="shared" si="67"/>
        <v>0.21592257223674594</v>
      </c>
      <c r="O440" s="7">
        <f t="shared" si="68"/>
        <v>4.631289770406963</v>
      </c>
      <c r="P440" s="3">
        <f t="shared" si="69"/>
        <v>0.21592257223674594</v>
      </c>
      <c r="Q440" s="3">
        <f>IF(ISNUMBER(P440),SUMIF(A:A,A440,P:P),"")</f>
        <v>0.8412875393667146</v>
      </c>
      <c r="R440" s="3">
        <f t="shared" si="70"/>
        <v>0.2566572808142187</v>
      </c>
      <c r="S440" s="8">
        <f t="shared" si="71"/>
        <v>3.896246375039911</v>
      </c>
    </row>
    <row r="441" spans="1:19" ht="15">
      <c r="A441" s="1">
        <v>60</v>
      </c>
      <c r="B441" s="5">
        <v>0.7013888888888888</v>
      </c>
      <c r="C441" s="1" t="s">
        <v>561</v>
      </c>
      <c r="D441" s="1">
        <v>8</v>
      </c>
      <c r="E441" s="1">
        <v>3</v>
      </c>
      <c r="F441" s="1" t="s">
        <v>597</v>
      </c>
      <c r="G441" s="2">
        <v>66.0221</v>
      </c>
      <c r="H441" s="6">
        <f>1+_xlfn.COUNTIFS(A:A,A441,O:O,"&lt;"&amp;O441)</f>
        <v>2</v>
      </c>
      <c r="I441" s="2">
        <f>_xlfn.AVERAGEIF(A:A,A441,G:G)</f>
        <v>51.30139999999999</v>
      </c>
      <c r="J441" s="2">
        <f t="shared" si="64"/>
        <v>14.720700000000008</v>
      </c>
      <c r="K441" s="2">
        <f t="shared" si="65"/>
        <v>104.72070000000001</v>
      </c>
      <c r="L441" s="2">
        <f t="shared" si="66"/>
        <v>535.5220149175963</v>
      </c>
      <c r="M441" s="2">
        <f>SUMIF(A:A,A441,L:L)</f>
        <v>2727.8400851380243</v>
      </c>
      <c r="N441" s="3">
        <f t="shared" si="67"/>
        <v>0.1963172320237019</v>
      </c>
      <c r="O441" s="7">
        <f t="shared" si="68"/>
        <v>5.093796350384908</v>
      </c>
      <c r="P441" s="3">
        <f t="shared" si="69"/>
        <v>0.1963172320237019</v>
      </c>
      <c r="Q441" s="3">
        <f>IF(ISNUMBER(P441),SUMIF(A:A,A441,P:P),"")</f>
        <v>0.8412875393667146</v>
      </c>
      <c r="R441" s="3">
        <f t="shared" si="70"/>
        <v>0.23335331006029297</v>
      </c>
      <c r="S441" s="8">
        <f t="shared" si="71"/>
        <v>4.2853473976504715</v>
      </c>
    </row>
    <row r="442" spans="1:19" ht="15">
      <c r="A442" s="1">
        <v>60</v>
      </c>
      <c r="B442" s="5">
        <v>0.7013888888888888</v>
      </c>
      <c r="C442" s="1" t="s">
        <v>561</v>
      </c>
      <c r="D442" s="1">
        <v>8</v>
      </c>
      <c r="E442" s="1">
        <v>6</v>
      </c>
      <c r="F442" s="1" t="s">
        <v>600</v>
      </c>
      <c r="G442" s="2">
        <v>59.917699999999996</v>
      </c>
      <c r="H442" s="6">
        <f>1+_xlfn.COUNTIFS(A:A,A442,O:O,"&lt;"&amp;O442)</f>
        <v>3</v>
      </c>
      <c r="I442" s="2">
        <f>_xlfn.AVERAGEIF(A:A,A442,G:G)</f>
        <v>51.30139999999999</v>
      </c>
      <c r="J442" s="2">
        <f t="shared" si="64"/>
        <v>8.61630000000001</v>
      </c>
      <c r="K442" s="2">
        <f t="shared" si="65"/>
        <v>98.61630000000001</v>
      </c>
      <c r="L442" s="2">
        <f t="shared" si="66"/>
        <v>371.2879844871586</v>
      </c>
      <c r="M442" s="2">
        <f>SUMIF(A:A,A442,L:L)</f>
        <v>2727.8400851380243</v>
      </c>
      <c r="N442" s="3">
        <f t="shared" si="67"/>
        <v>0.1361106123889121</v>
      </c>
      <c r="O442" s="7">
        <f t="shared" si="68"/>
        <v>7.346965695391012</v>
      </c>
      <c r="P442" s="3">
        <f t="shared" si="69"/>
        <v>0.1361106123889121</v>
      </c>
      <c r="Q442" s="3">
        <f>IF(ISNUMBER(P442),SUMIF(A:A,A442,P:P),"")</f>
        <v>0.8412875393667146</v>
      </c>
      <c r="R442" s="3">
        <f t="shared" si="70"/>
        <v>0.16178845640738998</v>
      </c>
      <c r="S442" s="8">
        <f t="shared" si="71"/>
        <v>6.180910691687168</v>
      </c>
    </row>
    <row r="443" spans="1:19" ht="15">
      <c r="A443" s="1">
        <v>60</v>
      </c>
      <c r="B443" s="5">
        <v>0.7013888888888888</v>
      </c>
      <c r="C443" s="1" t="s">
        <v>561</v>
      </c>
      <c r="D443" s="1">
        <v>8</v>
      </c>
      <c r="E443" s="1">
        <v>2</v>
      </c>
      <c r="F443" s="1" t="s">
        <v>596</v>
      </c>
      <c r="G443" s="2">
        <v>56.5835333333333</v>
      </c>
      <c r="H443" s="6">
        <f>1+_xlfn.COUNTIFS(A:A,A443,O:O,"&lt;"&amp;O443)</f>
        <v>4</v>
      </c>
      <c r="I443" s="2">
        <f>_xlfn.AVERAGEIF(A:A,A443,G:G)</f>
        <v>51.30139999999999</v>
      </c>
      <c r="J443" s="2">
        <f t="shared" si="64"/>
        <v>5.282133333333313</v>
      </c>
      <c r="K443" s="2">
        <f t="shared" si="65"/>
        <v>95.28213333333332</v>
      </c>
      <c r="L443" s="2">
        <f t="shared" si="66"/>
        <v>303.96969228339447</v>
      </c>
      <c r="M443" s="2">
        <f>SUMIF(A:A,A443,L:L)</f>
        <v>2727.8400851380243</v>
      </c>
      <c r="N443" s="3">
        <f t="shared" si="67"/>
        <v>0.11143237242516513</v>
      </c>
      <c r="O443" s="7">
        <f t="shared" si="68"/>
        <v>8.974052855884157</v>
      </c>
      <c r="P443" s="3">
        <f t="shared" si="69"/>
        <v>0.11143237242516513</v>
      </c>
      <c r="Q443" s="3">
        <f>IF(ISNUMBER(P443),SUMIF(A:A,A443,P:P),"")</f>
        <v>0.8412875393667146</v>
      </c>
      <c r="R443" s="3">
        <f t="shared" si="70"/>
        <v>0.13245456186008253</v>
      </c>
      <c r="S443" s="8">
        <f t="shared" si="71"/>
        <v>7.549758845273621</v>
      </c>
    </row>
    <row r="444" spans="1:19" ht="15">
      <c r="A444" s="1">
        <v>60</v>
      </c>
      <c r="B444" s="5">
        <v>0.7013888888888888</v>
      </c>
      <c r="C444" s="1" t="s">
        <v>561</v>
      </c>
      <c r="D444" s="1">
        <v>8</v>
      </c>
      <c r="E444" s="1">
        <v>4</v>
      </c>
      <c r="F444" s="1" t="s">
        <v>598</v>
      </c>
      <c r="G444" s="2">
        <v>54.9053666666666</v>
      </c>
      <c r="H444" s="6">
        <f>1+_xlfn.COUNTIFS(A:A,A444,O:O,"&lt;"&amp;O444)</f>
        <v>5</v>
      </c>
      <c r="I444" s="2">
        <f>_xlfn.AVERAGEIF(A:A,A444,G:G)</f>
        <v>51.30139999999999</v>
      </c>
      <c r="J444" s="2">
        <f t="shared" si="64"/>
        <v>3.603966666666615</v>
      </c>
      <c r="K444" s="2">
        <f t="shared" si="65"/>
        <v>93.60396666666662</v>
      </c>
      <c r="L444" s="2">
        <f t="shared" si="66"/>
        <v>274.8534372113035</v>
      </c>
      <c r="M444" s="2">
        <f>SUMIF(A:A,A444,L:L)</f>
        <v>2727.8400851380243</v>
      </c>
      <c r="N444" s="3">
        <f t="shared" si="67"/>
        <v>0.10075863270313237</v>
      </c>
      <c r="O444" s="7">
        <f t="shared" si="68"/>
        <v>9.924707920028297</v>
      </c>
      <c r="P444" s="3">
        <f t="shared" si="69"/>
        <v>0.10075863270313237</v>
      </c>
      <c r="Q444" s="3">
        <f>IF(ISNUMBER(P444),SUMIF(A:A,A444,P:P),"")</f>
        <v>0.8412875393667146</v>
      </c>
      <c r="R444" s="3">
        <f t="shared" si="70"/>
        <v>0.11976717589206085</v>
      </c>
      <c r="S444" s="8">
        <f t="shared" si="71"/>
        <v>8.34953310497395</v>
      </c>
    </row>
    <row r="445" spans="1:19" ht="15">
      <c r="A445" s="1">
        <v>60</v>
      </c>
      <c r="B445" s="5">
        <v>0.7013888888888888</v>
      </c>
      <c r="C445" s="1" t="s">
        <v>561</v>
      </c>
      <c r="D445" s="1">
        <v>8</v>
      </c>
      <c r="E445" s="1">
        <v>9</v>
      </c>
      <c r="F445" s="1" t="s">
        <v>602</v>
      </c>
      <c r="G445" s="2">
        <v>51.2150666666667</v>
      </c>
      <c r="H445" s="6">
        <f>1+_xlfn.COUNTIFS(A:A,A445,O:O,"&lt;"&amp;O445)</f>
        <v>6</v>
      </c>
      <c r="I445" s="2">
        <f>_xlfn.AVERAGEIF(A:A,A445,G:G)</f>
        <v>51.30139999999999</v>
      </c>
      <c r="J445" s="2">
        <f t="shared" si="64"/>
        <v>-0.08633333333328608</v>
      </c>
      <c r="K445" s="2">
        <f t="shared" si="65"/>
        <v>89.91366666666671</v>
      </c>
      <c r="L445" s="2">
        <f t="shared" si="66"/>
        <v>220.262496278699</v>
      </c>
      <c r="M445" s="2">
        <f>SUMIF(A:A,A445,L:L)</f>
        <v>2727.8400851380243</v>
      </c>
      <c r="N445" s="3">
        <f t="shared" si="67"/>
        <v>0.0807461175890573</v>
      </c>
      <c r="O445" s="7">
        <f t="shared" si="68"/>
        <v>12.384496367854098</v>
      </c>
      <c r="P445" s="3">
        <f t="shared" si="69"/>
        <v>0.0807461175890573</v>
      </c>
      <c r="Q445" s="3">
        <f>IF(ISNUMBER(P445),SUMIF(A:A,A445,P:P),"")</f>
        <v>0.8412875393667146</v>
      </c>
      <c r="R445" s="3">
        <f t="shared" si="70"/>
        <v>0.09597921496595507</v>
      </c>
      <c r="S445" s="8">
        <f t="shared" si="71"/>
        <v>10.418922475607989</v>
      </c>
    </row>
    <row r="446" spans="1:19" ht="15">
      <c r="A446" s="1">
        <v>60</v>
      </c>
      <c r="B446" s="5">
        <v>0.7013888888888888</v>
      </c>
      <c r="C446" s="1" t="s">
        <v>561</v>
      </c>
      <c r="D446" s="1">
        <v>8</v>
      </c>
      <c r="E446" s="1">
        <v>7</v>
      </c>
      <c r="F446" s="1" t="s">
        <v>601</v>
      </c>
      <c r="G446" s="2">
        <v>40.920533333333296</v>
      </c>
      <c r="H446" s="6">
        <f>1+_xlfn.COUNTIFS(A:A,A446,O:O,"&lt;"&amp;O446)</f>
        <v>7</v>
      </c>
      <c r="I446" s="2">
        <f>_xlfn.AVERAGEIF(A:A,A446,G:G)</f>
        <v>51.30139999999999</v>
      </c>
      <c r="J446" s="2">
        <f t="shared" si="64"/>
        <v>-10.380866666666691</v>
      </c>
      <c r="K446" s="2">
        <f t="shared" si="65"/>
        <v>79.61913333333331</v>
      </c>
      <c r="L446" s="2">
        <f t="shared" si="66"/>
        <v>118.76514836999363</v>
      </c>
      <c r="M446" s="2">
        <f>SUMIF(A:A,A446,L:L)</f>
        <v>2727.8400851380243</v>
      </c>
      <c r="N446" s="3">
        <f t="shared" si="67"/>
        <v>0.043538163771790275</v>
      </c>
      <c r="O446" s="7">
        <f t="shared" si="68"/>
        <v>22.968354964201108</v>
      </c>
      <c r="P446" s="3">
        <f t="shared" si="69"/>
      </c>
      <c r="Q446" s="3">
        <f>IF(ISNUMBER(P446),SUMIF(A:A,A446,P:P),"")</f>
      </c>
      <c r="R446" s="3">
        <f t="shared" si="70"/>
      </c>
      <c r="S446" s="8">
        <f t="shared" si="71"/>
      </c>
    </row>
    <row r="447" spans="1:19" ht="15">
      <c r="A447" s="1">
        <v>60</v>
      </c>
      <c r="B447" s="5">
        <v>0.7013888888888888</v>
      </c>
      <c r="C447" s="1" t="s">
        <v>561</v>
      </c>
      <c r="D447" s="1">
        <v>8</v>
      </c>
      <c r="E447" s="1">
        <v>10</v>
      </c>
      <c r="F447" s="1" t="s">
        <v>280</v>
      </c>
      <c r="G447" s="2">
        <v>40.741666666666596</v>
      </c>
      <c r="H447" s="6">
        <f>1+_xlfn.COUNTIFS(A:A,A447,O:O,"&lt;"&amp;O447)</f>
        <v>8</v>
      </c>
      <c r="I447" s="2">
        <f>_xlfn.AVERAGEIF(A:A,A447,G:G)</f>
        <v>51.30139999999999</v>
      </c>
      <c r="J447" s="2">
        <f t="shared" si="64"/>
        <v>-10.55973333333339</v>
      </c>
      <c r="K447" s="2">
        <f t="shared" si="65"/>
        <v>79.44026666666662</v>
      </c>
      <c r="L447" s="2">
        <f t="shared" si="66"/>
        <v>117.49737583315816</v>
      </c>
      <c r="M447" s="2">
        <f>SUMIF(A:A,A447,L:L)</f>
        <v>2727.8400851380243</v>
      </c>
      <c r="N447" s="3">
        <f t="shared" si="67"/>
        <v>0.04307341052480097</v>
      </c>
      <c r="O447" s="7">
        <f t="shared" si="68"/>
        <v>23.216178793741353</v>
      </c>
      <c r="P447" s="3">
        <f t="shared" si="69"/>
      </c>
      <c r="Q447" s="3">
        <f>IF(ISNUMBER(P447),SUMIF(A:A,A447,P:P),"")</f>
      </c>
      <c r="R447" s="3">
        <f t="shared" si="70"/>
      </c>
      <c r="S447" s="8">
        <f t="shared" si="71"/>
      </c>
    </row>
    <row r="448" spans="1:19" ht="15">
      <c r="A448" s="1">
        <v>60</v>
      </c>
      <c r="B448" s="5">
        <v>0.7013888888888888</v>
      </c>
      <c r="C448" s="1" t="s">
        <v>561</v>
      </c>
      <c r="D448" s="1">
        <v>8</v>
      </c>
      <c r="E448" s="1">
        <v>11</v>
      </c>
      <c r="F448" s="1" t="s">
        <v>603</v>
      </c>
      <c r="G448" s="2">
        <v>34.8019666666667</v>
      </c>
      <c r="H448" s="6">
        <f>1+_xlfn.COUNTIFS(A:A,A448,O:O,"&lt;"&amp;O448)</f>
        <v>10</v>
      </c>
      <c r="I448" s="2">
        <f>_xlfn.AVERAGEIF(A:A,A448,G:G)</f>
        <v>51.30139999999999</v>
      </c>
      <c r="J448" s="2">
        <f t="shared" si="64"/>
        <v>-16.499433333333286</v>
      </c>
      <c r="K448" s="2">
        <f t="shared" si="65"/>
        <v>73.50056666666671</v>
      </c>
      <c r="L448" s="2">
        <f t="shared" si="66"/>
        <v>82.27226071351329</v>
      </c>
      <c r="M448" s="2">
        <f>SUMIF(A:A,A448,L:L)</f>
        <v>2727.8400851380243</v>
      </c>
      <c r="N448" s="3">
        <f t="shared" si="67"/>
        <v>0.030160221327398835</v>
      </c>
      <c r="O448" s="7">
        <f t="shared" si="68"/>
        <v>33.15625535849623</v>
      </c>
      <c r="P448" s="3">
        <f t="shared" si="69"/>
      </c>
      <c r="Q448" s="3">
        <f>IF(ISNUMBER(P448),SUMIF(A:A,A448,P:P),"")</f>
      </c>
      <c r="R448" s="3">
        <f t="shared" si="70"/>
      </c>
      <c r="S448" s="8">
        <f t="shared" si="71"/>
      </c>
    </row>
    <row r="449" spans="1:19" ht="15">
      <c r="A449" s="1">
        <v>60</v>
      </c>
      <c r="B449" s="5">
        <v>0.7013888888888888</v>
      </c>
      <c r="C449" s="1" t="s">
        <v>561</v>
      </c>
      <c r="D449" s="1">
        <v>8</v>
      </c>
      <c r="E449" s="1">
        <v>12</v>
      </c>
      <c r="F449" s="1" t="s">
        <v>604</v>
      </c>
      <c r="G449" s="2">
        <v>40.2975</v>
      </c>
      <c r="H449" s="6">
        <f>1+_xlfn.COUNTIFS(A:A,A449,O:O,"&lt;"&amp;O449)</f>
        <v>9</v>
      </c>
      <c r="I449" s="2">
        <f>_xlfn.AVERAGEIF(A:A,A449,G:G)</f>
        <v>51.30139999999999</v>
      </c>
      <c r="J449" s="2">
        <f t="shared" si="64"/>
        <v>-11.003899999999987</v>
      </c>
      <c r="K449" s="2">
        <f t="shared" si="65"/>
        <v>78.99610000000001</v>
      </c>
      <c r="L449" s="2">
        <f t="shared" si="66"/>
        <v>114.40742720970078</v>
      </c>
      <c r="M449" s="2">
        <f>SUMIF(A:A,A449,L:L)</f>
        <v>2727.8400851380243</v>
      </c>
      <c r="N449" s="3">
        <f t="shared" si="67"/>
        <v>0.04194066500929506</v>
      </c>
      <c r="O449" s="7">
        <f t="shared" si="68"/>
        <v>23.843208012519018</v>
      </c>
      <c r="P449" s="3">
        <f t="shared" si="69"/>
      </c>
      <c r="Q449" s="3">
        <f>IF(ISNUMBER(P449),SUMIF(A:A,A449,P:P),"")</f>
      </c>
      <c r="R449" s="3">
        <f t="shared" si="70"/>
      </c>
      <c r="S449" s="8">
        <f t="shared" si="71"/>
      </c>
    </row>
    <row r="450" spans="1:19" ht="15">
      <c r="A450" s="1">
        <v>14</v>
      </c>
      <c r="B450" s="5">
        <v>0.7118055555555555</v>
      </c>
      <c r="C450" s="1" t="s">
        <v>109</v>
      </c>
      <c r="D450" s="1">
        <v>4</v>
      </c>
      <c r="E450" s="1">
        <v>7</v>
      </c>
      <c r="F450" s="1" t="s">
        <v>133</v>
      </c>
      <c r="G450" s="2">
        <v>69.6473333333333</v>
      </c>
      <c r="H450" s="6">
        <f>1+_xlfn.COUNTIFS(A:A,A450,O:O,"&lt;"&amp;O450)</f>
        <v>1</v>
      </c>
      <c r="I450" s="2">
        <f>_xlfn.AVERAGEIF(A:A,A450,G:G)</f>
        <v>50.79096249999997</v>
      </c>
      <c r="J450" s="2">
        <f t="shared" si="64"/>
        <v>18.856370833333322</v>
      </c>
      <c r="K450" s="2">
        <f t="shared" si="65"/>
        <v>108.85637083333333</v>
      </c>
      <c r="L450" s="2">
        <f t="shared" si="66"/>
        <v>686.3462582375041</v>
      </c>
      <c r="M450" s="2">
        <f>SUMIF(A:A,A450,L:L)</f>
        <v>2227.930810943276</v>
      </c>
      <c r="N450" s="3">
        <f t="shared" si="67"/>
        <v>0.3080644402717849</v>
      </c>
      <c r="O450" s="7">
        <f t="shared" si="68"/>
        <v>3.246074097736714</v>
      </c>
      <c r="P450" s="3">
        <f t="shared" si="69"/>
        <v>0.3080644402717849</v>
      </c>
      <c r="Q450" s="3">
        <f>IF(ISNUMBER(P450),SUMIF(A:A,A450,P:P),"")</f>
        <v>0.9656623993453081</v>
      </c>
      <c r="R450" s="3">
        <f t="shared" si="70"/>
        <v>0.3190187797315541</v>
      </c>
      <c r="S450" s="8">
        <f t="shared" si="71"/>
        <v>3.134611701673091</v>
      </c>
    </row>
    <row r="451" spans="1:19" ht="15">
      <c r="A451" s="1">
        <v>14</v>
      </c>
      <c r="B451" s="5">
        <v>0.7118055555555555</v>
      </c>
      <c r="C451" s="1" t="s">
        <v>109</v>
      </c>
      <c r="D451" s="1">
        <v>4</v>
      </c>
      <c r="E451" s="1">
        <v>4</v>
      </c>
      <c r="F451" s="1" t="s">
        <v>132</v>
      </c>
      <c r="G451" s="2">
        <v>62.2235333333333</v>
      </c>
      <c r="H451" s="6">
        <f>1+_xlfn.COUNTIFS(A:A,A451,O:O,"&lt;"&amp;O451)</f>
        <v>2</v>
      </c>
      <c r="I451" s="2">
        <f>_xlfn.AVERAGEIF(A:A,A451,G:G)</f>
        <v>50.79096249999997</v>
      </c>
      <c r="J451" s="2">
        <f t="shared" si="64"/>
        <v>11.43257083333333</v>
      </c>
      <c r="K451" s="2">
        <f t="shared" si="65"/>
        <v>101.43257083333333</v>
      </c>
      <c r="L451" s="2">
        <f t="shared" si="66"/>
        <v>439.6391382182088</v>
      </c>
      <c r="M451" s="2">
        <f>SUMIF(A:A,A451,L:L)</f>
        <v>2227.930810943276</v>
      </c>
      <c r="N451" s="3">
        <f t="shared" si="67"/>
        <v>0.19733069629396235</v>
      </c>
      <c r="O451" s="7">
        <f t="shared" si="68"/>
        <v>5.067635288279255</v>
      </c>
      <c r="P451" s="3">
        <f t="shared" si="69"/>
        <v>0.19733069629396235</v>
      </c>
      <c r="Q451" s="3">
        <f>IF(ISNUMBER(P451),SUMIF(A:A,A451,P:P),"")</f>
        <v>0.9656623993453081</v>
      </c>
      <c r="R451" s="3">
        <f t="shared" si="70"/>
        <v>0.20434749911329986</v>
      </c>
      <c r="S451" s="8">
        <f t="shared" si="71"/>
        <v>4.893624851486697</v>
      </c>
    </row>
    <row r="452" spans="1:19" ht="15">
      <c r="A452" s="1">
        <v>14</v>
      </c>
      <c r="B452" s="5">
        <v>0.7118055555555555</v>
      </c>
      <c r="C452" s="1" t="s">
        <v>109</v>
      </c>
      <c r="D452" s="1">
        <v>4</v>
      </c>
      <c r="E452" s="1">
        <v>3</v>
      </c>
      <c r="F452" s="1" t="s">
        <v>131</v>
      </c>
      <c r="G452" s="2">
        <v>56.141633333333296</v>
      </c>
      <c r="H452" s="6">
        <f>1+_xlfn.COUNTIFS(A:A,A452,O:O,"&lt;"&amp;O452)</f>
        <v>3</v>
      </c>
      <c r="I452" s="2">
        <f>_xlfn.AVERAGEIF(A:A,A452,G:G)</f>
        <v>50.79096249999997</v>
      </c>
      <c r="J452" s="2">
        <f t="shared" si="64"/>
        <v>5.350670833333325</v>
      </c>
      <c r="K452" s="2">
        <f t="shared" si="65"/>
        <v>95.35067083333333</v>
      </c>
      <c r="L452" s="2">
        <f t="shared" si="66"/>
        <v>305.22226533210045</v>
      </c>
      <c r="M452" s="2">
        <f>SUMIF(A:A,A452,L:L)</f>
        <v>2227.930810943276</v>
      </c>
      <c r="N452" s="3">
        <f t="shared" si="67"/>
        <v>0.1369980898118077</v>
      </c>
      <c r="O452" s="7">
        <f t="shared" si="68"/>
        <v>7.299371847984783</v>
      </c>
      <c r="P452" s="3">
        <f t="shared" si="69"/>
        <v>0.1369980898118077</v>
      </c>
      <c r="Q452" s="3">
        <f>IF(ISNUMBER(P452),SUMIF(A:A,A452,P:P),"")</f>
        <v>0.9656623993453081</v>
      </c>
      <c r="R452" s="3">
        <f t="shared" si="70"/>
        <v>0.14186954975640403</v>
      </c>
      <c r="S452" s="8">
        <f t="shared" si="71"/>
        <v>7.048728932438581</v>
      </c>
    </row>
    <row r="453" spans="1:19" ht="15">
      <c r="A453" s="1">
        <v>14</v>
      </c>
      <c r="B453" s="5">
        <v>0.7118055555555555</v>
      </c>
      <c r="C453" s="1" t="s">
        <v>109</v>
      </c>
      <c r="D453" s="1">
        <v>4</v>
      </c>
      <c r="E453" s="1">
        <v>1</v>
      </c>
      <c r="F453" s="1" t="s">
        <v>129</v>
      </c>
      <c r="G453" s="2">
        <v>55.742033333333296</v>
      </c>
      <c r="H453" s="6">
        <f>1+_xlfn.COUNTIFS(A:A,A453,O:O,"&lt;"&amp;O453)</f>
        <v>4</v>
      </c>
      <c r="I453" s="2">
        <f>_xlfn.AVERAGEIF(A:A,A453,G:G)</f>
        <v>50.79096249999997</v>
      </c>
      <c r="J453" s="2">
        <f t="shared" si="64"/>
        <v>4.9510708333333255</v>
      </c>
      <c r="K453" s="2">
        <f t="shared" si="65"/>
        <v>94.95107083333332</v>
      </c>
      <c r="L453" s="2">
        <f t="shared" si="66"/>
        <v>297.99128764874905</v>
      </c>
      <c r="M453" s="2">
        <f>SUMIF(A:A,A453,L:L)</f>
        <v>2227.930810943276</v>
      </c>
      <c r="N453" s="3">
        <f t="shared" si="67"/>
        <v>0.13375248736857476</v>
      </c>
      <c r="O453" s="7">
        <f t="shared" si="68"/>
        <v>7.476496472505607</v>
      </c>
      <c r="P453" s="3">
        <f t="shared" si="69"/>
        <v>0.13375248736857476</v>
      </c>
      <c r="Q453" s="3">
        <f>IF(ISNUMBER(P453),SUMIF(A:A,A453,P:P),"")</f>
        <v>0.9656623993453081</v>
      </c>
      <c r="R453" s="3">
        <f t="shared" si="70"/>
        <v>0.13850853824199344</v>
      </c>
      <c r="S453" s="8">
        <f t="shared" si="71"/>
        <v>7.219771522336498</v>
      </c>
    </row>
    <row r="454" spans="1:19" ht="15">
      <c r="A454" s="1">
        <v>14</v>
      </c>
      <c r="B454" s="5">
        <v>0.7118055555555555</v>
      </c>
      <c r="C454" s="1" t="s">
        <v>109</v>
      </c>
      <c r="D454" s="1">
        <v>4</v>
      </c>
      <c r="E454" s="1">
        <v>2</v>
      </c>
      <c r="F454" s="1" t="s">
        <v>130</v>
      </c>
      <c r="G454" s="2">
        <v>44.8145333333333</v>
      </c>
      <c r="H454" s="6">
        <f>1+_xlfn.COUNTIFS(A:A,A454,O:O,"&lt;"&amp;O454)</f>
        <v>5</v>
      </c>
      <c r="I454" s="2">
        <f>_xlfn.AVERAGEIF(A:A,A454,G:G)</f>
        <v>50.79096249999997</v>
      </c>
      <c r="J454" s="2">
        <f t="shared" si="64"/>
        <v>-5.976429166666669</v>
      </c>
      <c r="K454" s="2">
        <f t="shared" si="65"/>
        <v>84.02357083333334</v>
      </c>
      <c r="L454" s="2">
        <f t="shared" si="66"/>
        <v>154.6886287954655</v>
      </c>
      <c r="M454" s="2">
        <f>SUMIF(A:A,A454,L:L)</f>
        <v>2227.930810943276</v>
      </c>
      <c r="N454" s="3">
        <f t="shared" si="67"/>
        <v>0.0694315227545026</v>
      </c>
      <c r="O454" s="7">
        <f t="shared" si="68"/>
        <v>14.40267994028909</v>
      </c>
      <c r="P454" s="3">
        <f t="shared" si="69"/>
        <v>0.0694315227545026</v>
      </c>
      <c r="Q454" s="3">
        <f>IF(ISNUMBER(P454),SUMIF(A:A,A454,P:P),"")</f>
        <v>0.9656623993453081</v>
      </c>
      <c r="R454" s="3">
        <f t="shared" si="70"/>
        <v>0.07190041033136965</v>
      </c>
      <c r="S454" s="8">
        <f t="shared" si="71"/>
        <v>13.9081264681421</v>
      </c>
    </row>
    <row r="455" spans="1:19" ht="15">
      <c r="A455" s="1">
        <v>14</v>
      </c>
      <c r="B455" s="5">
        <v>0.7118055555555555</v>
      </c>
      <c r="C455" s="1" t="s">
        <v>109</v>
      </c>
      <c r="D455" s="1">
        <v>4</v>
      </c>
      <c r="E455" s="1">
        <v>9</v>
      </c>
      <c r="F455" s="1" t="s">
        <v>135</v>
      </c>
      <c r="G455" s="2">
        <v>43.6761</v>
      </c>
      <c r="H455" s="6">
        <f>1+_xlfn.COUNTIFS(A:A,A455,O:O,"&lt;"&amp;O455)</f>
        <v>6</v>
      </c>
      <c r="I455" s="2">
        <f>_xlfn.AVERAGEIF(A:A,A455,G:G)</f>
        <v>50.79096249999997</v>
      </c>
      <c r="J455" s="2">
        <f t="shared" si="64"/>
        <v>-7.114862499999973</v>
      </c>
      <c r="K455" s="2">
        <f t="shared" si="65"/>
        <v>82.88513750000003</v>
      </c>
      <c r="L455" s="2">
        <f t="shared" si="66"/>
        <v>144.475255402576</v>
      </c>
      <c r="M455" s="2">
        <f>SUMIF(A:A,A455,L:L)</f>
        <v>2227.930810943276</v>
      </c>
      <c r="N455" s="3">
        <f t="shared" si="67"/>
        <v>0.06484728102548531</v>
      </c>
      <c r="O455" s="7">
        <f t="shared" si="68"/>
        <v>15.42084701449541</v>
      </c>
      <c r="P455" s="3">
        <f t="shared" si="69"/>
        <v>0.06484728102548531</v>
      </c>
      <c r="Q455" s="3">
        <f>IF(ISNUMBER(P455),SUMIF(A:A,A455,P:P),"")</f>
        <v>0.9656623993453081</v>
      </c>
      <c r="R455" s="3">
        <f t="shared" si="70"/>
        <v>0.06715315939550918</v>
      </c>
      <c r="S455" s="8">
        <f t="shared" si="71"/>
        <v>14.891332127954566</v>
      </c>
    </row>
    <row r="456" spans="1:19" ht="15">
      <c r="A456" s="1">
        <v>14</v>
      </c>
      <c r="B456" s="5">
        <v>0.7118055555555555</v>
      </c>
      <c r="C456" s="1" t="s">
        <v>109</v>
      </c>
      <c r="D456" s="1">
        <v>4</v>
      </c>
      <c r="E456" s="1">
        <v>8</v>
      </c>
      <c r="F456" s="1" t="s">
        <v>134</v>
      </c>
      <c r="G456" s="2">
        <v>41.003</v>
      </c>
      <c r="H456" s="6">
        <f>1+_xlfn.COUNTIFS(A:A,A456,O:O,"&lt;"&amp;O456)</f>
        <v>7</v>
      </c>
      <c r="I456" s="2">
        <f>_xlfn.AVERAGEIF(A:A,A456,G:G)</f>
        <v>50.79096249999997</v>
      </c>
      <c r="J456" s="2">
        <f t="shared" si="64"/>
        <v>-9.78796249999997</v>
      </c>
      <c r="K456" s="2">
        <f t="shared" si="65"/>
        <v>80.21203750000004</v>
      </c>
      <c r="L456" s="2">
        <f t="shared" si="66"/>
        <v>123.06617883621749</v>
      </c>
      <c r="M456" s="2">
        <f>SUMIF(A:A,A456,L:L)</f>
        <v>2227.930810943276</v>
      </c>
      <c r="N456" s="3">
        <f t="shared" si="67"/>
        <v>0.0552378818191903</v>
      </c>
      <c r="O456" s="7">
        <f t="shared" si="68"/>
        <v>18.10351822094286</v>
      </c>
      <c r="P456" s="3">
        <f t="shared" si="69"/>
        <v>0.0552378818191903</v>
      </c>
      <c r="Q456" s="3">
        <f>IF(ISNUMBER(P456),SUMIF(A:A,A456,P:P),"")</f>
        <v>0.9656623993453081</v>
      </c>
      <c r="R456" s="3">
        <f t="shared" si="70"/>
        <v>0.05720206342986951</v>
      </c>
      <c r="S456" s="8">
        <f t="shared" si="71"/>
        <v>17.481886841827187</v>
      </c>
    </row>
    <row r="457" spans="1:19" ht="15">
      <c r="A457" s="1">
        <v>14</v>
      </c>
      <c r="B457" s="5">
        <v>0.7118055555555555</v>
      </c>
      <c r="C457" s="1" t="s">
        <v>109</v>
      </c>
      <c r="D457" s="1">
        <v>4</v>
      </c>
      <c r="E457" s="1">
        <v>10</v>
      </c>
      <c r="F457" s="1" t="s">
        <v>136</v>
      </c>
      <c r="G457" s="2">
        <v>33.0795333333333</v>
      </c>
      <c r="H457" s="6">
        <f>1+_xlfn.COUNTIFS(A:A,A457,O:O,"&lt;"&amp;O457)</f>
        <v>8</v>
      </c>
      <c r="I457" s="2">
        <f>_xlfn.AVERAGEIF(A:A,A457,G:G)</f>
        <v>50.79096249999997</v>
      </c>
      <c r="J457" s="2">
        <f t="shared" si="64"/>
        <v>-17.71142916666667</v>
      </c>
      <c r="K457" s="2">
        <f t="shared" si="65"/>
        <v>72.28857083333332</v>
      </c>
      <c r="L457" s="2">
        <f t="shared" si="66"/>
        <v>76.50179847245468</v>
      </c>
      <c r="M457" s="2">
        <f>SUMIF(A:A,A457,L:L)</f>
        <v>2227.930810943276</v>
      </c>
      <c r="N457" s="3">
        <f t="shared" si="67"/>
        <v>0.034337600654692164</v>
      </c>
      <c r="O457" s="7">
        <f t="shared" si="68"/>
        <v>29.122593918435356</v>
      </c>
      <c r="P457" s="3">
        <f t="shared" si="69"/>
      </c>
      <c r="Q457" s="3">
        <f>IF(ISNUMBER(P457),SUMIF(A:A,A457,P:P),"")</f>
      </c>
      <c r="R457" s="3">
        <f t="shared" si="70"/>
      </c>
      <c r="S457" s="8">
        <f t="shared" si="71"/>
      </c>
    </row>
    <row r="458" spans="1:19" ht="15">
      <c r="A458" s="1">
        <v>21</v>
      </c>
      <c r="B458" s="5">
        <v>0.7152777777777778</v>
      </c>
      <c r="C458" s="1" t="s">
        <v>137</v>
      </c>
      <c r="D458" s="1">
        <v>8</v>
      </c>
      <c r="E458" s="1">
        <v>4</v>
      </c>
      <c r="F458" s="1" t="s">
        <v>200</v>
      </c>
      <c r="G458" s="2">
        <v>71.6269333333333</v>
      </c>
      <c r="H458" s="6">
        <f>1+_xlfn.COUNTIFS(A:A,A458,O:O,"&lt;"&amp;O458)</f>
        <v>1</v>
      </c>
      <c r="I458" s="2">
        <f>_xlfn.AVERAGEIF(A:A,A458,G:G)</f>
        <v>48.89035555555554</v>
      </c>
      <c r="J458" s="2">
        <f t="shared" si="64"/>
        <v>22.73657777777776</v>
      </c>
      <c r="K458" s="2">
        <f t="shared" si="65"/>
        <v>112.73657777777777</v>
      </c>
      <c r="L458" s="2">
        <f t="shared" si="66"/>
        <v>866.2682920689398</v>
      </c>
      <c r="M458" s="2">
        <f>SUMIF(A:A,A458,L:L)</f>
        <v>3466.5395376304737</v>
      </c>
      <c r="N458" s="3">
        <f t="shared" si="67"/>
        <v>0.24989424833188859</v>
      </c>
      <c r="O458" s="7">
        <f t="shared" si="68"/>
        <v>4.001692742731253</v>
      </c>
      <c r="P458" s="3">
        <f t="shared" si="69"/>
        <v>0.24989424833188859</v>
      </c>
      <c r="Q458" s="3">
        <f>IF(ISNUMBER(P458),SUMIF(A:A,A458,P:P),"")</f>
        <v>0.8354707680572259</v>
      </c>
      <c r="R458" s="3">
        <f t="shared" si="70"/>
        <v>0.29910591475628023</v>
      </c>
      <c r="S458" s="8">
        <f t="shared" si="71"/>
        <v>3.3432973092987064</v>
      </c>
    </row>
    <row r="459" spans="1:19" ht="15">
      <c r="A459" s="1">
        <v>21</v>
      </c>
      <c r="B459" s="5">
        <v>0.7152777777777778</v>
      </c>
      <c r="C459" s="1" t="s">
        <v>137</v>
      </c>
      <c r="D459" s="1">
        <v>8</v>
      </c>
      <c r="E459" s="1">
        <v>6</v>
      </c>
      <c r="F459" s="1" t="s">
        <v>201</v>
      </c>
      <c r="G459" s="2">
        <v>63.5081666666666</v>
      </c>
      <c r="H459" s="6">
        <f>1+_xlfn.COUNTIFS(A:A,A459,O:O,"&lt;"&amp;O459)</f>
        <v>2</v>
      </c>
      <c r="I459" s="2">
        <f>_xlfn.AVERAGEIF(A:A,A459,G:G)</f>
        <v>48.89035555555554</v>
      </c>
      <c r="J459" s="2">
        <f t="shared" si="64"/>
        <v>14.61781111111106</v>
      </c>
      <c r="K459" s="2">
        <f t="shared" si="65"/>
        <v>104.61781111111105</v>
      </c>
      <c r="L459" s="2">
        <f t="shared" si="66"/>
        <v>532.2262424300773</v>
      </c>
      <c r="M459" s="2">
        <f>SUMIF(A:A,A459,L:L)</f>
        <v>3466.5395376304737</v>
      </c>
      <c r="N459" s="3">
        <f t="shared" si="67"/>
        <v>0.15353243101732408</v>
      </c>
      <c r="O459" s="7">
        <f t="shared" si="68"/>
        <v>6.513281873893884</v>
      </c>
      <c r="P459" s="3">
        <f t="shared" si="69"/>
        <v>0.15353243101732408</v>
      </c>
      <c r="Q459" s="3">
        <f>IF(ISNUMBER(P459),SUMIF(A:A,A459,P:P),"")</f>
        <v>0.8354707680572259</v>
      </c>
      <c r="R459" s="3">
        <f t="shared" si="70"/>
        <v>0.18376756780412912</v>
      </c>
      <c r="S459" s="8">
        <f t="shared" si="71"/>
        <v>5.44165660975533</v>
      </c>
    </row>
    <row r="460" spans="1:19" ht="15">
      <c r="A460" s="1">
        <v>21</v>
      </c>
      <c r="B460" s="5">
        <v>0.7152777777777778</v>
      </c>
      <c r="C460" s="1" t="s">
        <v>137</v>
      </c>
      <c r="D460" s="1">
        <v>8</v>
      </c>
      <c r="E460" s="1">
        <v>11</v>
      </c>
      <c r="F460" s="1" t="s">
        <v>206</v>
      </c>
      <c r="G460" s="2">
        <v>60.0664333333333</v>
      </c>
      <c r="H460" s="6">
        <f>1+_xlfn.COUNTIFS(A:A,A460,O:O,"&lt;"&amp;O460)</f>
        <v>3</v>
      </c>
      <c r="I460" s="2">
        <f>_xlfn.AVERAGEIF(A:A,A460,G:G)</f>
        <v>48.89035555555554</v>
      </c>
      <c r="J460" s="2">
        <f t="shared" si="64"/>
        <v>11.176077777777763</v>
      </c>
      <c r="K460" s="2">
        <f t="shared" si="65"/>
        <v>101.17607777777776</v>
      </c>
      <c r="L460" s="2">
        <f t="shared" si="66"/>
        <v>432.92507092543815</v>
      </c>
      <c r="M460" s="2">
        <f>SUMIF(A:A,A460,L:L)</f>
        <v>3466.5395376304737</v>
      </c>
      <c r="N460" s="3">
        <f t="shared" si="67"/>
        <v>0.12488681182657467</v>
      </c>
      <c r="O460" s="7">
        <f t="shared" si="68"/>
        <v>8.007250608564338</v>
      </c>
      <c r="P460" s="3">
        <f t="shared" si="69"/>
        <v>0.12488681182657467</v>
      </c>
      <c r="Q460" s="3">
        <f>IF(ISNUMBER(P460),SUMIF(A:A,A460,P:P),"")</f>
        <v>0.8354707680572259</v>
      </c>
      <c r="R460" s="3">
        <f t="shared" si="70"/>
        <v>0.149480767731685</v>
      </c>
      <c r="S460" s="8">
        <f t="shared" si="71"/>
        <v>6.689823815963938</v>
      </c>
    </row>
    <row r="461" spans="1:19" ht="15">
      <c r="A461" s="1">
        <v>21</v>
      </c>
      <c r="B461" s="5">
        <v>0.7152777777777778</v>
      </c>
      <c r="C461" s="1" t="s">
        <v>137</v>
      </c>
      <c r="D461" s="1">
        <v>8</v>
      </c>
      <c r="E461" s="1">
        <v>10</v>
      </c>
      <c r="F461" s="1" t="s">
        <v>205</v>
      </c>
      <c r="G461" s="2">
        <v>59.059</v>
      </c>
      <c r="H461" s="6">
        <f>1+_xlfn.COUNTIFS(A:A,A461,O:O,"&lt;"&amp;O461)</f>
        <v>4</v>
      </c>
      <c r="I461" s="2">
        <f>_xlfn.AVERAGEIF(A:A,A461,G:G)</f>
        <v>48.89035555555554</v>
      </c>
      <c r="J461" s="2">
        <f t="shared" si="64"/>
        <v>10.16864444444446</v>
      </c>
      <c r="K461" s="2">
        <f t="shared" si="65"/>
        <v>100.16864444444445</v>
      </c>
      <c r="L461" s="2">
        <f t="shared" si="66"/>
        <v>407.531677830399</v>
      </c>
      <c r="M461" s="2">
        <f>SUMIF(A:A,A461,L:L)</f>
        <v>3466.5395376304737</v>
      </c>
      <c r="N461" s="3">
        <f t="shared" si="67"/>
        <v>0.11756152595592899</v>
      </c>
      <c r="O461" s="7">
        <f t="shared" si="68"/>
        <v>8.506184245812497</v>
      </c>
      <c r="P461" s="3">
        <f t="shared" si="69"/>
        <v>0.11756152595592899</v>
      </c>
      <c r="Q461" s="3">
        <f>IF(ISNUMBER(P461),SUMIF(A:A,A461,P:P),"")</f>
        <v>0.8354707680572259</v>
      </c>
      <c r="R461" s="3">
        <f t="shared" si="70"/>
        <v>0.14071291354609855</v>
      </c>
      <c r="S461" s="8">
        <f t="shared" si="71"/>
        <v>7.106668285085242</v>
      </c>
    </row>
    <row r="462" spans="1:19" ht="15">
      <c r="A462" s="1">
        <v>21</v>
      </c>
      <c r="B462" s="5">
        <v>0.7152777777777778</v>
      </c>
      <c r="C462" s="1" t="s">
        <v>137</v>
      </c>
      <c r="D462" s="1">
        <v>8</v>
      </c>
      <c r="E462" s="1">
        <v>13</v>
      </c>
      <c r="F462" s="1" t="s">
        <v>208</v>
      </c>
      <c r="G462" s="2">
        <v>51.693900000000006</v>
      </c>
      <c r="H462" s="6">
        <f>1+_xlfn.COUNTIFS(A:A,A462,O:O,"&lt;"&amp;O462)</f>
        <v>5</v>
      </c>
      <c r="I462" s="2">
        <f>_xlfn.AVERAGEIF(A:A,A462,G:G)</f>
        <v>48.89035555555554</v>
      </c>
      <c r="J462" s="2">
        <f t="shared" si="64"/>
        <v>2.8035444444444693</v>
      </c>
      <c r="K462" s="2">
        <f t="shared" si="65"/>
        <v>92.80354444444447</v>
      </c>
      <c r="L462" s="2">
        <f t="shared" si="66"/>
        <v>261.96546095807304</v>
      </c>
      <c r="M462" s="2">
        <f>SUMIF(A:A,A462,L:L)</f>
        <v>3466.5395376304737</v>
      </c>
      <c r="N462" s="3">
        <f t="shared" si="67"/>
        <v>0.075569731172643</v>
      </c>
      <c r="O462" s="7">
        <f t="shared" si="68"/>
        <v>13.232811397931902</v>
      </c>
      <c r="P462" s="3">
        <f t="shared" si="69"/>
        <v>0.075569731172643</v>
      </c>
      <c r="Q462" s="3">
        <f>IF(ISNUMBER(P462),SUMIF(A:A,A462,P:P),"")</f>
        <v>0.8354707680572259</v>
      </c>
      <c r="R462" s="3">
        <f t="shared" si="70"/>
        <v>0.09045167594357631</v>
      </c>
      <c r="S462" s="8">
        <f t="shared" si="71"/>
        <v>11.055627102186579</v>
      </c>
    </row>
    <row r="463" spans="1:19" ht="15">
      <c r="A463" s="1">
        <v>21</v>
      </c>
      <c r="B463" s="5">
        <v>0.7152777777777778</v>
      </c>
      <c r="C463" s="1" t="s">
        <v>137</v>
      </c>
      <c r="D463" s="1">
        <v>8</v>
      </c>
      <c r="E463" s="1">
        <v>1</v>
      </c>
      <c r="F463" s="1" t="s">
        <v>197</v>
      </c>
      <c r="G463" s="2">
        <v>49.4215666666667</v>
      </c>
      <c r="H463" s="6">
        <f>1+_xlfn.COUNTIFS(A:A,A463,O:O,"&lt;"&amp;O463)</f>
        <v>6</v>
      </c>
      <c r="I463" s="2">
        <f>_xlfn.AVERAGEIF(A:A,A463,G:G)</f>
        <v>48.89035555555554</v>
      </c>
      <c r="J463" s="2">
        <f t="shared" si="64"/>
        <v>0.5312111111111619</v>
      </c>
      <c r="K463" s="2">
        <f t="shared" si="65"/>
        <v>90.53121111111116</v>
      </c>
      <c r="L463" s="2">
        <f t="shared" si="66"/>
        <v>228.57689320683355</v>
      </c>
      <c r="M463" s="2">
        <f>SUMIF(A:A,A463,L:L)</f>
        <v>3466.5395376304737</v>
      </c>
      <c r="N463" s="3">
        <f t="shared" si="67"/>
        <v>0.06593806034102687</v>
      </c>
      <c r="O463" s="7">
        <f t="shared" si="68"/>
        <v>15.165747897770613</v>
      </c>
      <c r="P463" s="3">
        <f t="shared" si="69"/>
        <v>0.06593806034102687</v>
      </c>
      <c r="Q463" s="3">
        <f>IF(ISNUMBER(P463),SUMIF(A:A,A463,P:P),"")</f>
        <v>0.8354707680572259</v>
      </c>
      <c r="R463" s="3">
        <f t="shared" si="70"/>
        <v>0.07892324047956446</v>
      </c>
      <c r="S463" s="8">
        <f t="shared" si="71"/>
        <v>12.670539044312672</v>
      </c>
    </row>
    <row r="464" spans="1:19" ht="15">
      <c r="A464" s="1">
        <v>21</v>
      </c>
      <c r="B464" s="5">
        <v>0.7152777777777778</v>
      </c>
      <c r="C464" s="1" t="s">
        <v>137</v>
      </c>
      <c r="D464" s="1">
        <v>8</v>
      </c>
      <c r="E464" s="1">
        <v>2</v>
      </c>
      <c r="F464" s="1" t="s">
        <v>198</v>
      </c>
      <c r="G464" s="2">
        <v>37.1460666666666</v>
      </c>
      <c r="H464" s="6">
        <f>1+_xlfn.COUNTIFS(A:A,A464,O:O,"&lt;"&amp;O464)</f>
        <v>11</v>
      </c>
      <c r="I464" s="2">
        <f>_xlfn.AVERAGEIF(A:A,A464,G:G)</f>
        <v>48.89035555555554</v>
      </c>
      <c r="J464" s="2">
        <f t="shared" si="64"/>
        <v>-11.744288888888939</v>
      </c>
      <c r="K464" s="2">
        <f t="shared" si="65"/>
        <v>78.25571111111105</v>
      </c>
      <c r="L464" s="2">
        <f t="shared" si="66"/>
        <v>109.43630239046908</v>
      </c>
      <c r="M464" s="2">
        <f>SUMIF(A:A,A464,L:L)</f>
        <v>3466.5395376304737</v>
      </c>
      <c r="N464" s="3">
        <f t="shared" si="67"/>
        <v>0.03156932185613363</v>
      </c>
      <c r="O464" s="7">
        <f t="shared" si="68"/>
        <v>31.676321859467162</v>
      </c>
      <c r="P464" s="3">
        <f t="shared" si="69"/>
      </c>
      <c r="Q464" s="3">
        <f>IF(ISNUMBER(P464),SUMIF(A:A,A464,P:P),"")</f>
      </c>
      <c r="R464" s="3">
        <f t="shared" si="70"/>
      </c>
      <c r="S464" s="8">
        <f t="shared" si="71"/>
      </c>
    </row>
    <row r="465" spans="1:19" ht="15">
      <c r="A465" s="1">
        <v>21</v>
      </c>
      <c r="B465" s="5">
        <v>0.7152777777777778</v>
      </c>
      <c r="C465" s="1" t="s">
        <v>137</v>
      </c>
      <c r="D465" s="1">
        <v>8</v>
      </c>
      <c r="E465" s="1">
        <v>3</v>
      </c>
      <c r="F465" s="1" t="s">
        <v>199</v>
      </c>
      <c r="G465" s="2">
        <v>37.5506666666666</v>
      </c>
      <c r="H465" s="6">
        <f>1+_xlfn.COUNTIFS(A:A,A465,O:O,"&lt;"&amp;O465)</f>
        <v>10</v>
      </c>
      <c r="I465" s="2">
        <f>_xlfn.AVERAGEIF(A:A,A465,G:G)</f>
        <v>48.89035555555554</v>
      </c>
      <c r="J465" s="2">
        <f t="shared" si="64"/>
        <v>-11.339688888888936</v>
      </c>
      <c r="K465" s="2">
        <f t="shared" si="65"/>
        <v>78.66031111111107</v>
      </c>
      <c r="L465" s="2">
        <f t="shared" si="66"/>
        <v>112.1254873285678</v>
      </c>
      <c r="M465" s="2">
        <f>SUMIF(A:A,A465,L:L)</f>
        <v>3466.5395376304737</v>
      </c>
      <c r="N465" s="3">
        <f t="shared" si="67"/>
        <v>0.03234507672894171</v>
      </c>
      <c r="O465" s="7">
        <f t="shared" si="68"/>
        <v>30.91660620811638</v>
      </c>
      <c r="P465" s="3">
        <f t="shared" si="69"/>
      </c>
      <c r="Q465" s="3">
        <f>IF(ISNUMBER(P465),SUMIF(A:A,A465,P:P),"")</f>
      </c>
      <c r="R465" s="3">
        <f t="shared" si="70"/>
      </c>
      <c r="S465" s="8">
        <f t="shared" si="71"/>
      </c>
    </row>
    <row r="466" spans="1:19" ht="15">
      <c r="A466" s="1">
        <v>21</v>
      </c>
      <c r="B466" s="5">
        <v>0.7152777777777778</v>
      </c>
      <c r="C466" s="1" t="s">
        <v>137</v>
      </c>
      <c r="D466" s="1">
        <v>8</v>
      </c>
      <c r="E466" s="1">
        <v>7</v>
      </c>
      <c r="F466" s="1" t="s">
        <v>202</v>
      </c>
      <c r="G466" s="2">
        <v>42.1988</v>
      </c>
      <c r="H466" s="6">
        <f>1+_xlfn.COUNTIFS(A:A,A466,O:O,"&lt;"&amp;O466)</f>
        <v>8</v>
      </c>
      <c r="I466" s="2">
        <f>_xlfn.AVERAGEIF(A:A,A466,G:G)</f>
        <v>48.89035555555554</v>
      </c>
      <c r="J466" s="2">
        <f t="shared" si="64"/>
        <v>-6.691555555555539</v>
      </c>
      <c r="K466" s="2">
        <f t="shared" si="65"/>
        <v>83.30844444444446</v>
      </c>
      <c r="L466" s="2">
        <f t="shared" si="66"/>
        <v>148.19169418661053</v>
      </c>
      <c r="M466" s="2">
        <f>SUMIF(A:A,A466,L:L)</f>
        <v>3466.5395376304737</v>
      </c>
      <c r="N466" s="3">
        <f t="shared" si="67"/>
        <v>0.04274917178296654</v>
      </c>
      <c r="O466" s="7">
        <f t="shared" si="68"/>
        <v>23.392266055513414</v>
      </c>
      <c r="P466" s="3">
        <f t="shared" si="69"/>
      </c>
      <c r="Q466" s="3">
        <f>IF(ISNUMBER(P466),SUMIF(A:A,A466,P:P),"")</f>
      </c>
      <c r="R466" s="3">
        <f t="shared" si="70"/>
      </c>
      <c r="S466" s="8">
        <f t="shared" si="71"/>
      </c>
    </row>
    <row r="467" spans="1:19" ht="15">
      <c r="A467" s="1">
        <v>21</v>
      </c>
      <c r="B467" s="5">
        <v>0.7152777777777778</v>
      </c>
      <c r="C467" s="1" t="s">
        <v>137</v>
      </c>
      <c r="D467" s="1">
        <v>8</v>
      </c>
      <c r="E467" s="1">
        <v>8</v>
      </c>
      <c r="F467" s="1" t="s">
        <v>203</v>
      </c>
      <c r="G467" s="2">
        <v>30.756899999999998</v>
      </c>
      <c r="H467" s="6">
        <f>1+_xlfn.COUNTIFS(A:A,A467,O:O,"&lt;"&amp;O467)</f>
        <v>12</v>
      </c>
      <c r="I467" s="2">
        <f>_xlfn.AVERAGEIF(A:A,A467,G:G)</f>
        <v>48.89035555555554</v>
      </c>
      <c r="J467" s="2">
        <f aca="true" t="shared" si="72" ref="J467:J524">G467-I467</f>
        <v>-18.13345555555554</v>
      </c>
      <c r="K467" s="2">
        <f aca="true" t="shared" si="73" ref="K467:K524">90+J467</f>
        <v>71.86654444444446</v>
      </c>
      <c r="L467" s="2">
        <f aca="true" t="shared" si="74" ref="L467:L524">EXP(0.06*K467)</f>
        <v>74.5889719107081</v>
      </c>
      <c r="M467" s="2">
        <f>SUMIF(A:A,A467,L:L)</f>
        <v>3466.5395376304737</v>
      </c>
      <c r="N467" s="3">
        <f aca="true" t="shared" si="75" ref="N467:N524">L467/M467</f>
        <v>0.02151683865163494</v>
      </c>
      <c r="O467" s="7">
        <f aca="true" t="shared" si="76" ref="O467:O524">1/N467</f>
        <v>46.475228828469916</v>
      </c>
      <c r="P467" s="3">
        <f aca="true" t="shared" si="77" ref="P467:P524">IF(O467&gt;21,"",N467)</f>
      </c>
      <c r="Q467" s="3">
        <f>IF(ISNUMBER(P467),SUMIF(A:A,A467,P:P),"")</f>
      </c>
      <c r="R467" s="3">
        <f aca="true" t="shared" si="78" ref="R467:R524">_xlfn.IFERROR(P467*(1/Q467),"")</f>
      </c>
      <c r="S467" s="8">
        <f aca="true" t="shared" si="79" ref="S467:S524">_xlfn.IFERROR(1/R467,"")</f>
      </c>
    </row>
    <row r="468" spans="1:19" ht="15">
      <c r="A468" s="1">
        <v>21</v>
      </c>
      <c r="B468" s="5">
        <v>0.7152777777777778</v>
      </c>
      <c r="C468" s="1" t="s">
        <v>137</v>
      </c>
      <c r="D468" s="1">
        <v>8</v>
      </c>
      <c r="E468" s="1">
        <v>9</v>
      </c>
      <c r="F468" s="1" t="s">
        <v>204</v>
      </c>
      <c r="G468" s="2">
        <v>39.4956666666667</v>
      </c>
      <c r="H468" s="6">
        <f>1+_xlfn.COUNTIFS(A:A,A468,O:O,"&lt;"&amp;O468)</f>
        <v>9</v>
      </c>
      <c r="I468" s="2">
        <f>_xlfn.AVERAGEIF(A:A,A468,G:G)</f>
        <v>48.89035555555554</v>
      </c>
      <c r="J468" s="2">
        <f t="shared" si="72"/>
        <v>-9.394688888888837</v>
      </c>
      <c r="K468" s="2">
        <f t="shared" si="73"/>
        <v>80.60531111111116</v>
      </c>
      <c r="L468" s="2">
        <f t="shared" si="74"/>
        <v>126.00463180924564</v>
      </c>
      <c r="M468" s="2">
        <f>SUMIF(A:A,A468,L:L)</f>
        <v>3466.5395376304737</v>
      </c>
      <c r="N468" s="3">
        <f t="shared" si="75"/>
        <v>0.03634882292309729</v>
      </c>
      <c r="O468" s="7">
        <f t="shared" si="76"/>
        <v>27.5112072298926</v>
      </c>
      <c r="P468" s="3">
        <f t="shared" si="77"/>
      </c>
      <c r="Q468" s="3">
        <f>IF(ISNUMBER(P468),SUMIF(A:A,A468,P:P),"")</f>
      </c>
      <c r="R468" s="3">
        <f t="shared" si="78"/>
      </c>
      <c r="S468" s="8">
        <f t="shared" si="79"/>
      </c>
    </row>
    <row r="469" spans="1:19" ht="15">
      <c r="A469" s="1">
        <v>21</v>
      </c>
      <c r="B469" s="5">
        <v>0.7152777777777778</v>
      </c>
      <c r="C469" s="1" t="s">
        <v>137</v>
      </c>
      <c r="D469" s="1">
        <v>8</v>
      </c>
      <c r="E469" s="1">
        <v>12</v>
      </c>
      <c r="F469" s="1" t="s">
        <v>207</v>
      </c>
      <c r="G469" s="2">
        <v>44.1601666666666</v>
      </c>
      <c r="H469" s="6">
        <f>1+_xlfn.COUNTIFS(A:A,A469,O:O,"&lt;"&amp;O469)</f>
        <v>7</v>
      </c>
      <c r="I469" s="2">
        <f>_xlfn.AVERAGEIF(A:A,A469,G:G)</f>
        <v>48.89035555555554</v>
      </c>
      <c r="J469" s="2">
        <f t="shared" si="72"/>
        <v>-4.730188888888939</v>
      </c>
      <c r="K469" s="2">
        <f t="shared" si="73"/>
        <v>85.26981111111107</v>
      </c>
      <c r="L469" s="2">
        <f t="shared" si="74"/>
        <v>166.69881258511202</v>
      </c>
      <c r="M469" s="2">
        <f>SUMIF(A:A,A469,L:L)</f>
        <v>3466.5395376304737</v>
      </c>
      <c r="N469" s="3">
        <f t="shared" si="75"/>
        <v>0.04808795941183977</v>
      </c>
      <c r="O469" s="7">
        <f t="shared" si="76"/>
        <v>20.795226335883765</v>
      </c>
      <c r="P469" s="3">
        <f t="shared" si="77"/>
        <v>0.04808795941183977</v>
      </c>
      <c r="Q469" s="3">
        <f>IF(ISNUMBER(P469),SUMIF(A:A,A469,P:P),"")</f>
        <v>0.8354707680572259</v>
      </c>
      <c r="R469" s="3">
        <f t="shared" si="78"/>
        <v>0.05755791973866639</v>
      </c>
      <c r="S469" s="8">
        <f t="shared" si="79"/>
        <v>17.37380371876466</v>
      </c>
    </row>
    <row r="470" spans="1:19" ht="15">
      <c r="A470" s="1">
        <v>35</v>
      </c>
      <c r="B470" s="5">
        <v>0.7180555555555556</v>
      </c>
      <c r="C470" s="1" t="s">
        <v>305</v>
      </c>
      <c r="D470" s="1">
        <v>4</v>
      </c>
      <c r="E470" s="1">
        <v>1</v>
      </c>
      <c r="F470" s="1" t="s">
        <v>332</v>
      </c>
      <c r="G470" s="2">
        <v>70.0359000000001</v>
      </c>
      <c r="H470" s="6">
        <f>1+_xlfn.COUNTIFS(A:A,A470,O:O,"&lt;"&amp;O470)</f>
        <v>1</v>
      </c>
      <c r="I470" s="2">
        <f>_xlfn.AVERAGEIF(A:A,A470,G:G)</f>
        <v>47.90705555555556</v>
      </c>
      <c r="J470" s="2">
        <f t="shared" si="72"/>
        <v>22.12884444444454</v>
      </c>
      <c r="K470" s="2">
        <f t="shared" si="73"/>
        <v>112.12884444444454</v>
      </c>
      <c r="L470" s="2">
        <f t="shared" si="74"/>
        <v>835.2496537303175</v>
      </c>
      <c r="M470" s="2">
        <f>SUMIF(A:A,A470,L:L)</f>
        <v>4248.143133447311</v>
      </c>
      <c r="N470" s="3">
        <f t="shared" si="75"/>
        <v>0.19661523340728956</v>
      </c>
      <c r="O470" s="7">
        <f t="shared" si="76"/>
        <v>5.086075898953843</v>
      </c>
      <c r="P470" s="3">
        <f t="shared" si="77"/>
        <v>0.19661523340728956</v>
      </c>
      <c r="Q470" s="3">
        <f>IF(ISNUMBER(P470),SUMIF(A:A,A470,P:P),"")</f>
        <v>0.7930921881698666</v>
      </c>
      <c r="R470" s="3">
        <f t="shared" si="78"/>
        <v>0.2479096835652831</v>
      </c>
      <c r="S470" s="8">
        <f t="shared" si="79"/>
        <v>4.033727063899325</v>
      </c>
    </row>
    <row r="471" spans="1:19" ht="15">
      <c r="A471" s="1">
        <v>35</v>
      </c>
      <c r="B471" s="5">
        <v>0.7180555555555556</v>
      </c>
      <c r="C471" s="1" t="s">
        <v>305</v>
      </c>
      <c r="D471" s="1">
        <v>4</v>
      </c>
      <c r="E471" s="1">
        <v>4</v>
      </c>
      <c r="F471" s="1" t="s">
        <v>335</v>
      </c>
      <c r="G471" s="2">
        <v>63.369099999999904</v>
      </c>
      <c r="H471" s="6">
        <f>1+_xlfn.COUNTIFS(A:A,A471,O:O,"&lt;"&amp;O471)</f>
        <v>2</v>
      </c>
      <c r="I471" s="2">
        <f>_xlfn.AVERAGEIF(A:A,A471,G:G)</f>
        <v>47.90705555555556</v>
      </c>
      <c r="J471" s="2">
        <f t="shared" si="72"/>
        <v>15.462044444444345</v>
      </c>
      <c r="K471" s="2">
        <f t="shared" si="73"/>
        <v>105.46204444444435</v>
      </c>
      <c r="L471" s="2">
        <f t="shared" si="74"/>
        <v>559.880107280977</v>
      </c>
      <c r="M471" s="2">
        <f>SUMIF(A:A,A471,L:L)</f>
        <v>4248.143133447311</v>
      </c>
      <c r="N471" s="3">
        <f t="shared" si="75"/>
        <v>0.13179407795203968</v>
      </c>
      <c r="O471" s="7">
        <f t="shared" si="76"/>
        <v>7.5875943406493835</v>
      </c>
      <c r="P471" s="3">
        <f t="shared" si="77"/>
        <v>0.13179407795203968</v>
      </c>
      <c r="Q471" s="3">
        <f>IF(ISNUMBER(P471),SUMIF(A:A,A471,P:P),"")</f>
        <v>0.7930921881698666</v>
      </c>
      <c r="R471" s="3">
        <f t="shared" si="78"/>
        <v>0.16617750107483303</v>
      </c>
      <c r="S471" s="8">
        <f t="shared" si="79"/>
        <v>6.0176617985709155</v>
      </c>
    </row>
    <row r="472" spans="1:19" ht="15">
      <c r="A472" s="1">
        <v>35</v>
      </c>
      <c r="B472" s="5">
        <v>0.7180555555555556</v>
      </c>
      <c r="C472" s="1" t="s">
        <v>305</v>
      </c>
      <c r="D472" s="1">
        <v>4</v>
      </c>
      <c r="E472" s="1">
        <v>6</v>
      </c>
      <c r="F472" s="1" t="s">
        <v>337</v>
      </c>
      <c r="G472" s="2">
        <v>58.53</v>
      </c>
      <c r="H472" s="6">
        <f>1+_xlfn.COUNTIFS(A:A,A472,O:O,"&lt;"&amp;O472)</f>
        <v>3</v>
      </c>
      <c r="I472" s="2">
        <f>_xlfn.AVERAGEIF(A:A,A472,G:G)</f>
        <v>47.90705555555556</v>
      </c>
      <c r="J472" s="2">
        <f t="shared" si="72"/>
        <v>10.622944444444443</v>
      </c>
      <c r="K472" s="2">
        <f t="shared" si="73"/>
        <v>100.62294444444444</v>
      </c>
      <c r="L472" s="2">
        <f t="shared" si="74"/>
        <v>418.79295905550254</v>
      </c>
      <c r="M472" s="2">
        <f>SUMIF(A:A,A472,L:L)</f>
        <v>4248.143133447311</v>
      </c>
      <c r="N472" s="3">
        <f t="shared" si="75"/>
        <v>0.09858259147583327</v>
      </c>
      <c r="O472" s="7">
        <f t="shared" si="76"/>
        <v>10.143778785173668</v>
      </c>
      <c r="P472" s="3">
        <f t="shared" si="77"/>
        <v>0.09858259147583327</v>
      </c>
      <c r="Q472" s="3">
        <f>IF(ISNUMBER(P472),SUMIF(A:A,A472,P:P),"")</f>
        <v>0.7930921881698666</v>
      </c>
      <c r="R472" s="3">
        <f t="shared" si="78"/>
        <v>0.12430155402655234</v>
      </c>
      <c r="S472" s="8">
        <f t="shared" si="79"/>
        <v>8.044951713044455</v>
      </c>
    </row>
    <row r="473" spans="1:19" ht="15">
      <c r="A473" s="1">
        <v>35</v>
      </c>
      <c r="B473" s="5">
        <v>0.7180555555555556</v>
      </c>
      <c r="C473" s="1" t="s">
        <v>305</v>
      </c>
      <c r="D473" s="1">
        <v>4</v>
      </c>
      <c r="E473" s="1">
        <v>11</v>
      </c>
      <c r="F473" s="1" t="s">
        <v>342</v>
      </c>
      <c r="G473" s="2">
        <v>57.5261666666667</v>
      </c>
      <c r="H473" s="6">
        <f>1+_xlfn.COUNTIFS(A:A,A473,O:O,"&lt;"&amp;O473)</f>
        <v>4</v>
      </c>
      <c r="I473" s="2">
        <f>_xlfn.AVERAGEIF(A:A,A473,G:G)</f>
        <v>47.90705555555556</v>
      </c>
      <c r="J473" s="2">
        <f t="shared" si="72"/>
        <v>9.619111111111138</v>
      </c>
      <c r="K473" s="2">
        <f t="shared" si="73"/>
        <v>99.61911111111114</v>
      </c>
      <c r="L473" s="2">
        <f t="shared" si="74"/>
        <v>394.3136531826457</v>
      </c>
      <c r="M473" s="2">
        <f>SUMIF(A:A,A473,L:L)</f>
        <v>4248.143133447311</v>
      </c>
      <c r="N473" s="3">
        <f t="shared" si="75"/>
        <v>0.09282023717093202</v>
      </c>
      <c r="O473" s="7">
        <f t="shared" si="76"/>
        <v>10.773512657142447</v>
      </c>
      <c r="P473" s="3">
        <f t="shared" si="77"/>
        <v>0.09282023717093202</v>
      </c>
      <c r="Q473" s="3">
        <f>IF(ISNUMBER(P473),SUMIF(A:A,A473,P:P),"")</f>
        <v>0.7930921881698666</v>
      </c>
      <c r="R473" s="3">
        <f t="shared" si="78"/>
        <v>0.11703587370482527</v>
      </c>
      <c r="S473" s="8">
        <f t="shared" si="79"/>
        <v>8.544388727528856</v>
      </c>
    </row>
    <row r="474" spans="1:19" ht="15">
      <c r="A474" s="1">
        <v>35</v>
      </c>
      <c r="B474" s="5">
        <v>0.7180555555555556</v>
      </c>
      <c r="C474" s="1" t="s">
        <v>305</v>
      </c>
      <c r="D474" s="1">
        <v>4</v>
      </c>
      <c r="E474" s="1">
        <v>2</v>
      </c>
      <c r="F474" s="1" t="s">
        <v>333</v>
      </c>
      <c r="G474" s="2">
        <v>56.6976</v>
      </c>
      <c r="H474" s="6">
        <f>1+_xlfn.COUNTIFS(A:A,A474,O:O,"&lt;"&amp;O474)</f>
        <v>5</v>
      </c>
      <c r="I474" s="2">
        <f>_xlfn.AVERAGEIF(A:A,A474,G:G)</f>
        <v>47.90705555555556</v>
      </c>
      <c r="J474" s="2">
        <f t="shared" si="72"/>
        <v>8.790544444444443</v>
      </c>
      <c r="K474" s="2">
        <f t="shared" si="73"/>
        <v>98.79054444444444</v>
      </c>
      <c r="L474" s="2">
        <f t="shared" si="74"/>
        <v>375.1900383976239</v>
      </c>
      <c r="M474" s="2">
        <f>SUMIF(A:A,A474,L:L)</f>
        <v>4248.143133447311</v>
      </c>
      <c r="N474" s="3">
        <f t="shared" si="75"/>
        <v>0.08831859629295546</v>
      </c>
      <c r="O474" s="7">
        <f t="shared" si="76"/>
        <v>11.322643723672527</v>
      </c>
      <c r="P474" s="3">
        <f t="shared" si="77"/>
        <v>0.08831859629295546</v>
      </c>
      <c r="Q474" s="3">
        <f>IF(ISNUMBER(P474),SUMIF(A:A,A474,P:P),"")</f>
        <v>0.7930921881698666</v>
      </c>
      <c r="R474" s="3">
        <f t="shared" si="78"/>
        <v>0.11135981114220628</v>
      </c>
      <c r="S474" s="8">
        <f t="shared" si="79"/>
        <v>8.979900286675251</v>
      </c>
    </row>
    <row r="475" spans="1:19" ht="15">
      <c r="A475" s="1">
        <v>35</v>
      </c>
      <c r="B475" s="5">
        <v>0.7180555555555556</v>
      </c>
      <c r="C475" s="1" t="s">
        <v>305</v>
      </c>
      <c r="D475" s="1">
        <v>4</v>
      </c>
      <c r="E475" s="1">
        <v>10</v>
      </c>
      <c r="F475" s="1" t="s">
        <v>341</v>
      </c>
      <c r="G475" s="2">
        <v>53.1798666666666</v>
      </c>
      <c r="H475" s="6">
        <f>1+_xlfn.COUNTIFS(A:A,A475,O:O,"&lt;"&amp;O475)</f>
        <v>6</v>
      </c>
      <c r="I475" s="2">
        <f>_xlfn.AVERAGEIF(A:A,A475,G:G)</f>
        <v>47.90705555555556</v>
      </c>
      <c r="J475" s="2">
        <f t="shared" si="72"/>
        <v>5.272811111111039</v>
      </c>
      <c r="K475" s="2">
        <f t="shared" si="73"/>
        <v>95.27281111111104</v>
      </c>
      <c r="L475" s="2">
        <f t="shared" si="74"/>
        <v>303.7997194423455</v>
      </c>
      <c r="M475" s="2">
        <f>SUMIF(A:A,A475,L:L)</f>
        <v>4248.143133447311</v>
      </c>
      <c r="N475" s="3">
        <f t="shared" si="75"/>
        <v>0.07151353188888815</v>
      </c>
      <c r="O475" s="7">
        <f t="shared" si="76"/>
        <v>13.983367533206412</v>
      </c>
      <c r="P475" s="3">
        <f t="shared" si="77"/>
        <v>0.07151353188888815</v>
      </c>
      <c r="Q475" s="3">
        <f>IF(ISNUMBER(P475),SUMIF(A:A,A475,P:P),"")</f>
        <v>0.7930921881698666</v>
      </c>
      <c r="R475" s="3">
        <f t="shared" si="78"/>
        <v>0.09017051605805401</v>
      </c>
      <c r="S475" s="8">
        <f t="shared" si="79"/>
        <v>11.090099554894143</v>
      </c>
    </row>
    <row r="476" spans="1:19" ht="15">
      <c r="A476" s="1">
        <v>35</v>
      </c>
      <c r="B476" s="5">
        <v>0.7180555555555556</v>
      </c>
      <c r="C476" s="1" t="s">
        <v>305</v>
      </c>
      <c r="D476" s="1">
        <v>4</v>
      </c>
      <c r="E476" s="1">
        <v>9</v>
      </c>
      <c r="F476" s="1" t="s">
        <v>340</v>
      </c>
      <c r="G476" s="2">
        <v>50.732133333333294</v>
      </c>
      <c r="H476" s="6">
        <f>1+_xlfn.COUNTIFS(A:A,A476,O:O,"&lt;"&amp;O476)</f>
        <v>7</v>
      </c>
      <c r="I476" s="2">
        <f>_xlfn.AVERAGEIF(A:A,A476,G:G)</f>
        <v>47.90705555555556</v>
      </c>
      <c r="J476" s="2">
        <f t="shared" si="72"/>
        <v>2.825077777777736</v>
      </c>
      <c r="K476" s="2">
        <f t="shared" si="73"/>
        <v>92.82507777777774</v>
      </c>
      <c r="L476" s="2">
        <f t="shared" si="74"/>
        <v>262.30413907258</v>
      </c>
      <c r="M476" s="2">
        <f>SUMIF(A:A,A476,L:L)</f>
        <v>4248.143133447311</v>
      </c>
      <c r="N476" s="3">
        <f t="shared" si="75"/>
        <v>0.06174559821380683</v>
      </c>
      <c r="O476" s="7">
        <f t="shared" si="76"/>
        <v>16.19548646265106</v>
      </c>
      <c r="P476" s="3">
        <f t="shared" si="77"/>
        <v>0.06174559821380683</v>
      </c>
      <c r="Q476" s="3">
        <f>IF(ISNUMBER(P476),SUMIF(A:A,A476,P:P),"")</f>
        <v>0.7930921881698666</v>
      </c>
      <c r="R476" s="3">
        <f t="shared" si="78"/>
        <v>0.0778542509116002</v>
      </c>
      <c r="S476" s="8">
        <f t="shared" si="79"/>
        <v>12.844513797139381</v>
      </c>
    </row>
    <row r="477" spans="1:19" ht="15">
      <c r="A477" s="1">
        <v>35</v>
      </c>
      <c r="B477" s="5">
        <v>0.7180555555555556</v>
      </c>
      <c r="C477" s="1" t="s">
        <v>305</v>
      </c>
      <c r="D477" s="1">
        <v>4</v>
      </c>
      <c r="E477" s="1">
        <v>3</v>
      </c>
      <c r="F477" s="1" t="s">
        <v>334</v>
      </c>
      <c r="G477" s="2">
        <v>47.7734666666667</v>
      </c>
      <c r="H477" s="6">
        <f>1+_xlfn.COUNTIFS(A:A,A477,O:O,"&lt;"&amp;O477)</f>
        <v>8</v>
      </c>
      <c r="I477" s="2">
        <f>_xlfn.AVERAGEIF(A:A,A477,G:G)</f>
        <v>47.90705555555556</v>
      </c>
      <c r="J477" s="2">
        <f t="shared" si="72"/>
        <v>-0.133588888888859</v>
      </c>
      <c r="K477" s="2">
        <f t="shared" si="73"/>
        <v>89.86641111111115</v>
      </c>
      <c r="L477" s="2">
        <f t="shared" si="74"/>
        <v>219.63886320252897</v>
      </c>
      <c r="M477" s="2">
        <f>SUMIF(A:A,A477,L:L)</f>
        <v>4248.143133447311</v>
      </c>
      <c r="N477" s="3">
        <f t="shared" si="75"/>
        <v>0.05170232176812154</v>
      </c>
      <c r="O477" s="7">
        <f t="shared" si="76"/>
        <v>19.34149117103242</v>
      </c>
      <c r="P477" s="3">
        <f t="shared" si="77"/>
        <v>0.05170232176812154</v>
      </c>
      <c r="Q477" s="3">
        <f>IF(ISNUMBER(P477),SUMIF(A:A,A477,P:P),"")</f>
        <v>0.7930921881698666</v>
      </c>
      <c r="R477" s="3">
        <f t="shared" si="78"/>
        <v>0.06519080951664576</v>
      </c>
      <c r="S477" s="8">
        <f t="shared" si="79"/>
        <v>15.339585555302255</v>
      </c>
    </row>
    <row r="478" spans="1:19" ht="15">
      <c r="A478" s="1">
        <v>35</v>
      </c>
      <c r="B478" s="5">
        <v>0.7180555555555556</v>
      </c>
      <c r="C478" s="1" t="s">
        <v>305</v>
      </c>
      <c r="D478" s="1">
        <v>4</v>
      </c>
      <c r="E478" s="1">
        <v>5</v>
      </c>
      <c r="F478" s="1" t="s">
        <v>336</v>
      </c>
      <c r="G478" s="2">
        <v>42.8776666666667</v>
      </c>
      <c r="H478" s="6">
        <f>1+_xlfn.COUNTIFS(A:A,A478,O:O,"&lt;"&amp;O478)</f>
        <v>10</v>
      </c>
      <c r="I478" s="2">
        <f>_xlfn.AVERAGEIF(A:A,A478,G:G)</f>
        <v>47.90705555555556</v>
      </c>
      <c r="J478" s="2">
        <f t="shared" si="72"/>
        <v>-5.02938888888886</v>
      </c>
      <c r="K478" s="2">
        <f t="shared" si="73"/>
        <v>84.97061111111114</v>
      </c>
      <c r="L478" s="2">
        <f t="shared" si="74"/>
        <v>163.73293685384888</v>
      </c>
      <c r="M478" s="2">
        <f>SUMIF(A:A,A478,L:L)</f>
        <v>4248.143133447311</v>
      </c>
      <c r="N478" s="3">
        <f t="shared" si="75"/>
        <v>0.038542236386696745</v>
      </c>
      <c r="O478" s="7">
        <f t="shared" si="76"/>
        <v>25.945562420585446</v>
      </c>
      <c r="P478" s="3">
        <f t="shared" si="77"/>
      </c>
      <c r="Q478" s="3">
        <f>IF(ISNUMBER(P478),SUMIF(A:A,A478,P:P),"")</f>
      </c>
      <c r="R478" s="3">
        <f t="shared" si="78"/>
      </c>
      <c r="S478" s="8">
        <f t="shared" si="79"/>
      </c>
    </row>
    <row r="479" spans="1:19" ht="15">
      <c r="A479" s="1">
        <v>35</v>
      </c>
      <c r="B479" s="5">
        <v>0.7180555555555556</v>
      </c>
      <c r="C479" s="1" t="s">
        <v>305</v>
      </c>
      <c r="D479" s="1">
        <v>4</v>
      </c>
      <c r="E479" s="1">
        <v>7</v>
      </c>
      <c r="F479" s="1" t="s">
        <v>338</v>
      </c>
      <c r="G479" s="2">
        <v>45.324999999999996</v>
      </c>
      <c r="H479" s="6">
        <f>1+_xlfn.COUNTIFS(A:A,A479,O:O,"&lt;"&amp;O479)</f>
        <v>9</v>
      </c>
      <c r="I479" s="2">
        <f>_xlfn.AVERAGEIF(A:A,A479,G:G)</f>
        <v>47.90705555555556</v>
      </c>
      <c r="J479" s="2">
        <f t="shared" si="72"/>
        <v>-2.582055555555563</v>
      </c>
      <c r="K479" s="2">
        <f t="shared" si="73"/>
        <v>87.41794444444443</v>
      </c>
      <c r="L479" s="2">
        <f t="shared" si="74"/>
        <v>189.63035299929453</v>
      </c>
      <c r="M479" s="2">
        <f>SUMIF(A:A,A479,L:L)</f>
        <v>4248.143133447311</v>
      </c>
      <c r="N479" s="3">
        <f t="shared" si="75"/>
        <v>0.04463840954563413</v>
      </c>
      <c r="O479" s="7">
        <f t="shared" si="76"/>
        <v>22.402231848733177</v>
      </c>
      <c r="P479" s="3">
        <f t="shared" si="77"/>
      </c>
      <c r="Q479" s="3">
        <f>IF(ISNUMBER(P479),SUMIF(A:A,A479,P:P),"")</f>
      </c>
      <c r="R479" s="3">
        <f t="shared" si="78"/>
      </c>
      <c r="S479" s="8">
        <f t="shared" si="79"/>
      </c>
    </row>
    <row r="480" spans="1:19" ht="15">
      <c r="A480" s="1">
        <v>35</v>
      </c>
      <c r="B480" s="5">
        <v>0.7180555555555556</v>
      </c>
      <c r="C480" s="1" t="s">
        <v>305</v>
      </c>
      <c r="D480" s="1">
        <v>4</v>
      </c>
      <c r="E480" s="1">
        <v>8</v>
      </c>
      <c r="F480" s="1" t="s">
        <v>339</v>
      </c>
      <c r="G480" s="2">
        <v>36.3124666666667</v>
      </c>
      <c r="H480" s="6">
        <f>1+_xlfn.COUNTIFS(A:A,A480,O:O,"&lt;"&amp;O480)</f>
        <v>13</v>
      </c>
      <c r="I480" s="2">
        <f>_xlfn.AVERAGEIF(A:A,A480,G:G)</f>
        <v>47.90705555555556</v>
      </c>
      <c r="J480" s="2">
        <f t="shared" si="72"/>
        <v>-11.594588888888858</v>
      </c>
      <c r="K480" s="2">
        <f t="shared" si="73"/>
        <v>78.40541111111114</v>
      </c>
      <c r="L480" s="2">
        <f t="shared" si="74"/>
        <v>110.42368696445837</v>
      </c>
      <c r="M480" s="2">
        <f>SUMIF(A:A,A480,L:L)</f>
        <v>4248.143133447311</v>
      </c>
      <c r="N480" s="3">
        <f t="shared" si="75"/>
        <v>0.025993400762570597</v>
      </c>
      <c r="O480" s="7">
        <f t="shared" si="76"/>
        <v>38.47130312552092</v>
      </c>
      <c r="P480" s="3">
        <f t="shared" si="77"/>
      </c>
      <c r="Q480" s="3">
        <f>IF(ISNUMBER(P480),SUMIF(A:A,A480,P:P),"")</f>
      </c>
      <c r="R480" s="3">
        <f t="shared" si="78"/>
      </c>
      <c r="S480" s="8">
        <f t="shared" si="79"/>
      </c>
    </row>
    <row r="481" spans="1:19" ht="15">
      <c r="A481" s="1">
        <v>35</v>
      </c>
      <c r="B481" s="5">
        <v>0.7180555555555556</v>
      </c>
      <c r="C481" s="1" t="s">
        <v>305</v>
      </c>
      <c r="D481" s="1">
        <v>4</v>
      </c>
      <c r="E481" s="1">
        <v>12</v>
      </c>
      <c r="F481" s="1" t="s">
        <v>343</v>
      </c>
      <c r="G481" s="2">
        <v>23.1749</v>
      </c>
      <c r="H481" s="6">
        <f>1+_xlfn.COUNTIFS(A:A,A481,O:O,"&lt;"&amp;O481)</f>
        <v>15</v>
      </c>
      <c r="I481" s="2">
        <f>_xlfn.AVERAGEIF(A:A,A481,G:G)</f>
        <v>47.90705555555556</v>
      </c>
      <c r="J481" s="2">
        <f t="shared" si="72"/>
        <v>-24.732155555555558</v>
      </c>
      <c r="K481" s="2">
        <f t="shared" si="73"/>
        <v>65.26784444444445</v>
      </c>
      <c r="L481" s="2">
        <f t="shared" si="74"/>
        <v>50.20279320414913</v>
      </c>
      <c r="M481" s="2">
        <f>SUMIF(A:A,A481,L:L)</f>
        <v>4248.143133447311</v>
      </c>
      <c r="N481" s="3">
        <f t="shared" si="75"/>
        <v>0.011817585148881328</v>
      </c>
      <c r="O481" s="7">
        <f t="shared" si="76"/>
        <v>84.61965684204625</v>
      </c>
      <c r="P481" s="3">
        <f t="shared" si="77"/>
      </c>
      <c r="Q481" s="3">
        <f>IF(ISNUMBER(P481),SUMIF(A:A,A481,P:P),"")</f>
      </c>
      <c r="R481" s="3">
        <f t="shared" si="78"/>
      </c>
      <c r="S481" s="8">
        <f t="shared" si="79"/>
      </c>
    </row>
    <row r="482" spans="1:19" ht="15">
      <c r="A482" s="1">
        <v>35</v>
      </c>
      <c r="B482" s="5">
        <v>0.7180555555555556</v>
      </c>
      <c r="C482" s="1" t="s">
        <v>305</v>
      </c>
      <c r="D482" s="1">
        <v>4</v>
      </c>
      <c r="E482" s="1">
        <v>13</v>
      </c>
      <c r="F482" s="1" t="s">
        <v>344</v>
      </c>
      <c r="G482" s="2">
        <v>40.487899999999996</v>
      </c>
      <c r="H482" s="6">
        <f>1+_xlfn.COUNTIFS(A:A,A482,O:O,"&lt;"&amp;O482)</f>
        <v>11</v>
      </c>
      <c r="I482" s="2">
        <f>_xlfn.AVERAGEIF(A:A,A482,G:G)</f>
        <v>47.90705555555556</v>
      </c>
      <c r="J482" s="2">
        <f t="shared" si="72"/>
        <v>-7.419155555555562</v>
      </c>
      <c r="K482" s="2">
        <f t="shared" si="73"/>
        <v>82.58084444444444</v>
      </c>
      <c r="L482" s="2">
        <f t="shared" si="74"/>
        <v>141.86142015235055</v>
      </c>
      <c r="M482" s="2">
        <f>SUMIF(A:A,A482,L:L)</f>
        <v>4248.143133447311</v>
      </c>
      <c r="N482" s="3">
        <f t="shared" si="75"/>
        <v>0.03339374773778677</v>
      </c>
      <c r="O482" s="7">
        <f t="shared" si="76"/>
        <v>29.945725405011903</v>
      </c>
      <c r="P482" s="3">
        <f t="shared" si="77"/>
      </c>
      <c r="Q482" s="3">
        <f>IF(ISNUMBER(P482),SUMIF(A:A,A482,P:P),"")</f>
      </c>
      <c r="R482" s="3">
        <f t="shared" si="78"/>
      </c>
      <c r="S482" s="8">
        <f t="shared" si="79"/>
      </c>
    </row>
    <row r="483" spans="1:19" ht="15">
      <c r="A483" s="1">
        <v>35</v>
      </c>
      <c r="B483" s="5">
        <v>0.7180555555555556</v>
      </c>
      <c r="C483" s="1" t="s">
        <v>305</v>
      </c>
      <c r="D483" s="1">
        <v>4</v>
      </c>
      <c r="E483" s="1">
        <v>14</v>
      </c>
      <c r="F483" s="1" t="s">
        <v>345</v>
      </c>
      <c r="G483" s="2">
        <v>33.7606333333333</v>
      </c>
      <c r="H483" s="6">
        <f>1+_xlfn.COUNTIFS(A:A,A483,O:O,"&lt;"&amp;O483)</f>
        <v>14</v>
      </c>
      <c r="I483" s="2">
        <f>_xlfn.AVERAGEIF(A:A,A483,G:G)</f>
        <v>47.90705555555556</v>
      </c>
      <c r="J483" s="2">
        <f t="shared" si="72"/>
        <v>-14.146422222222256</v>
      </c>
      <c r="K483" s="2">
        <f t="shared" si="73"/>
        <v>75.85357777777774</v>
      </c>
      <c r="L483" s="2">
        <f t="shared" si="74"/>
        <v>94.74742498620735</v>
      </c>
      <c r="M483" s="2">
        <f>SUMIF(A:A,A483,L:L)</f>
        <v>4248.143133447311</v>
      </c>
      <c r="N483" s="3">
        <f t="shared" si="75"/>
        <v>0.022303256272187114</v>
      </c>
      <c r="O483" s="7">
        <f t="shared" si="76"/>
        <v>44.83650224864396</v>
      </c>
      <c r="P483" s="3">
        <f t="shared" si="77"/>
      </c>
      <c r="Q483" s="3">
        <f>IF(ISNUMBER(P483),SUMIF(A:A,A483,P:P),"")</f>
      </c>
      <c r="R483" s="3">
        <f t="shared" si="78"/>
      </c>
      <c r="S483" s="8">
        <f t="shared" si="79"/>
      </c>
    </row>
    <row r="484" spans="1:19" ht="15">
      <c r="A484" s="1">
        <v>35</v>
      </c>
      <c r="B484" s="5">
        <v>0.7180555555555556</v>
      </c>
      <c r="C484" s="1" t="s">
        <v>305</v>
      </c>
      <c r="D484" s="1">
        <v>4</v>
      </c>
      <c r="E484" s="1">
        <v>15</v>
      </c>
      <c r="F484" s="1" t="s">
        <v>346</v>
      </c>
      <c r="G484" s="2">
        <v>38.8230333333333</v>
      </c>
      <c r="H484" s="6">
        <f>1+_xlfn.COUNTIFS(A:A,A484,O:O,"&lt;"&amp;O484)</f>
        <v>12</v>
      </c>
      <c r="I484" s="2">
        <f>_xlfn.AVERAGEIF(A:A,A484,G:G)</f>
        <v>47.90705555555556</v>
      </c>
      <c r="J484" s="2">
        <f t="shared" si="72"/>
        <v>-9.08402222222226</v>
      </c>
      <c r="K484" s="2">
        <f t="shared" si="73"/>
        <v>80.91597777777774</v>
      </c>
      <c r="L484" s="2">
        <f t="shared" si="74"/>
        <v>128.37538492248035</v>
      </c>
      <c r="M484" s="2">
        <f>SUMIF(A:A,A484,L:L)</f>
        <v>4248.143133447311</v>
      </c>
      <c r="N484" s="3">
        <f t="shared" si="75"/>
        <v>0.030219175976376637</v>
      </c>
      <c r="O484" s="7">
        <f t="shared" si="76"/>
        <v>33.091570755659724</v>
      </c>
      <c r="P484" s="3">
        <f t="shared" si="77"/>
      </c>
      <c r="Q484" s="3">
        <f>IF(ISNUMBER(P484),SUMIF(A:A,A484,P:P),"")</f>
      </c>
      <c r="R484" s="3">
        <f t="shared" si="78"/>
      </c>
      <c r="S484" s="8">
        <f t="shared" si="79"/>
      </c>
    </row>
    <row r="485" spans="1:19" ht="15">
      <c r="A485" s="1">
        <v>49</v>
      </c>
      <c r="B485" s="5">
        <v>0.7208333333333333</v>
      </c>
      <c r="C485" s="1" t="s">
        <v>446</v>
      </c>
      <c r="D485" s="1">
        <v>8</v>
      </c>
      <c r="E485" s="1">
        <v>16</v>
      </c>
      <c r="F485" s="1" t="s">
        <v>498</v>
      </c>
      <c r="G485" s="2">
        <v>63.043099999999995</v>
      </c>
      <c r="H485" s="6">
        <f>1+_xlfn.COUNTIFS(A:A,A485,O:O,"&lt;"&amp;O485)</f>
        <v>1</v>
      </c>
      <c r="I485" s="2">
        <f>_xlfn.AVERAGEIF(A:A,A485,G:G)</f>
        <v>45.45763124999999</v>
      </c>
      <c r="J485" s="2">
        <f t="shared" si="72"/>
        <v>17.585468750000004</v>
      </c>
      <c r="K485" s="2">
        <f t="shared" si="73"/>
        <v>107.58546875</v>
      </c>
      <c r="L485" s="2">
        <f t="shared" si="74"/>
        <v>635.9552027934212</v>
      </c>
      <c r="M485" s="2">
        <f>SUMIF(A:A,A485,L:L)</f>
        <v>4449.378274517524</v>
      </c>
      <c r="N485" s="3">
        <f t="shared" si="75"/>
        <v>0.1429312509650311</v>
      </c>
      <c r="O485" s="7">
        <f t="shared" si="76"/>
        <v>6.996370585496767</v>
      </c>
      <c r="P485" s="3">
        <f t="shared" si="77"/>
        <v>0.1429312509650311</v>
      </c>
      <c r="Q485" s="3">
        <f>IF(ISNUMBER(P485),SUMIF(A:A,A485,P:P),"")</f>
        <v>0.7461186606314693</v>
      </c>
      <c r="R485" s="3">
        <f t="shared" si="78"/>
        <v>0.19156638013055832</v>
      </c>
      <c r="S485" s="8">
        <f t="shared" si="79"/>
        <v>5.220122650532257</v>
      </c>
    </row>
    <row r="486" spans="1:19" ht="15">
      <c r="A486" s="1">
        <v>49</v>
      </c>
      <c r="B486" s="5">
        <v>0.7208333333333333</v>
      </c>
      <c r="C486" s="1" t="s">
        <v>446</v>
      </c>
      <c r="D486" s="1">
        <v>8</v>
      </c>
      <c r="E486" s="1">
        <v>1</v>
      </c>
      <c r="F486" s="1" t="s">
        <v>488</v>
      </c>
      <c r="G486" s="2">
        <v>61.509133333333295</v>
      </c>
      <c r="H486" s="6">
        <f>1+_xlfn.COUNTIFS(A:A,A486,O:O,"&lt;"&amp;O486)</f>
        <v>2</v>
      </c>
      <c r="I486" s="2">
        <f>_xlfn.AVERAGEIF(A:A,A486,G:G)</f>
        <v>45.45763124999999</v>
      </c>
      <c r="J486" s="2">
        <f t="shared" si="72"/>
        <v>16.051502083333304</v>
      </c>
      <c r="K486" s="2">
        <f t="shared" si="73"/>
        <v>106.0515020833333</v>
      </c>
      <c r="L486" s="2">
        <f t="shared" si="74"/>
        <v>580.0359735620838</v>
      </c>
      <c r="M486" s="2">
        <f>SUMIF(A:A,A486,L:L)</f>
        <v>4449.378274517524</v>
      </c>
      <c r="N486" s="3">
        <f t="shared" si="75"/>
        <v>0.1303633761337096</v>
      </c>
      <c r="O486" s="7">
        <f t="shared" si="76"/>
        <v>7.67086607955237</v>
      </c>
      <c r="P486" s="3">
        <f t="shared" si="77"/>
        <v>0.1303633761337096</v>
      </c>
      <c r="Q486" s="3">
        <f>IF(ISNUMBER(P486),SUMIF(A:A,A486,P:P),"")</f>
        <v>0.7461186606314693</v>
      </c>
      <c r="R486" s="3">
        <f t="shared" si="78"/>
        <v>0.17472204223303836</v>
      </c>
      <c r="S486" s="8">
        <f t="shared" si="79"/>
        <v>5.723376325158984</v>
      </c>
    </row>
    <row r="487" spans="1:19" ht="15">
      <c r="A487" s="1">
        <v>49</v>
      </c>
      <c r="B487" s="5">
        <v>0.7208333333333333</v>
      </c>
      <c r="C487" s="1" t="s">
        <v>446</v>
      </c>
      <c r="D487" s="1">
        <v>8</v>
      </c>
      <c r="E487" s="1">
        <v>7</v>
      </c>
      <c r="F487" s="1" t="s">
        <v>491</v>
      </c>
      <c r="G487" s="2">
        <v>59.016966666666605</v>
      </c>
      <c r="H487" s="6">
        <f>1+_xlfn.COUNTIFS(A:A,A487,O:O,"&lt;"&amp;O487)</f>
        <v>3</v>
      </c>
      <c r="I487" s="2">
        <f>_xlfn.AVERAGEIF(A:A,A487,G:G)</f>
        <v>45.45763124999999</v>
      </c>
      <c r="J487" s="2">
        <f t="shared" si="72"/>
        <v>13.559335416666613</v>
      </c>
      <c r="K487" s="2">
        <f t="shared" si="73"/>
        <v>103.55933541666661</v>
      </c>
      <c r="L487" s="2">
        <f t="shared" si="74"/>
        <v>499.4762877550896</v>
      </c>
      <c r="M487" s="2">
        <f>SUMIF(A:A,A487,L:L)</f>
        <v>4449.378274517524</v>
      </c>
      <c r="N487" s="3">
        <f t="shared" si="75"/>
        <v>0.11225754632185125</v>
      </c>
      <c r="O487" s="7">
        <f t="shared" si="76"/>
        <v>8.908087097618552</v>
      </c>
      <c r="P487" s="3">
        <f t="shared" si="77"/>
        <v>0.11225754632185125</v>
      </c>
      <c r="Q487" s="3">
        <f>IF(ISNUMBER(P487),SUMIF(A:A,A487,P:P),"")</f>
        <v>0.7461186606314693</v>
      </c>
      <c r="R487" s="3">
        <f t="shared" si="78"/>
        <v>0.1504553528078809</v>
      </c>
      <c r="S487" s="8">
        <f t="shared" si="79"/>
        <v>6.646490014063626</v>
      </c>
    </row>
    <row r="488" spans="1:19" ht="15">
      <c r="A488" s="1">
        <v>49</v>
      </c>
      <c r="B488" s="5">
        <v>0.7208333333333333</v>
      </c>
      <c r="C488" s="1" t="s">
        <v>446</v>
      </c>
      <c r="D488" s="1">
        <v>8</v>
      </c>
      <c r="E488" s="1">
        <v>11</v>
      </c>
      <c r="F488" s="1" t="s">
        <v>494</v>
      </c>
      <c r="G488" s="2">
        <v>58.615733333333296</v>
      </c>
      <c r="H488" s="6">
        <f>1+_xlfn.COUNTIFS(A:A,A488,O:O,"&lt;"&amp;O488)</f>
        <v>4</v>
      </c>
      <c r="I488" s="2">
        <f>_xlfn.AVERAGEIF(A:A,A488,G:G)</f>
        <v>45.45763124999999</v>
      </c>
      <c r="J488" s="2">
        <f t="shared" si="72"/>
        <v>13.158102083333304</v>
      </c>
      <c r="K488" s="2">
        <f t="shared" si="73"/>
        <v>103.1581020833333</v>
      </c>
      <c r="L488" s="2">
        <f t="shared" si="74"/>
        <v>487.5954786977314</v>
      </c>
      <c r="M488" s="2">
        <f>SUMIF(A:A,A488,L:L)</f>
        <v>4449.378274517524</v>
      </c>
      <c r="N488" s="3">
        <f t="shared" si="75"/>
        <v>0.10958732852414187</v>
      </c>
      <c r="O488" s="7">
        <f t="shared" si="76"/>
        <v>9.12514260058545</v>
      </c>
      <c r="P488" s="3">
        <f t="shared" si="77"/>
        <v>0.10958732852414187</v>
      </c>
      <c r="Q488" s="3">
        <f>IF(ISNUMBER(P488),SUMIF(A:A,A488,P:P),"")</f>
        <v>0.7461186606314693</v>
      </c>
      <c r="R488" s="3">
        <f t="shared" si="78"/>
        <v>0.14687654163667993</v>
      </c>
      <c r="S488" s="8">
        <f t="shared" si="79"/>
        <v>6.808439175219979</v>
      </c>
    </row>
    <row r="489" spans="1:19" ht="15">
      <c r="A489" s="1">
        <v>49</v>
      </c>
      <c r="B489" s="5">
        <v>0.7208333333333333</v>
      </c>
      <c r="C489" s="1" t="s">
        <v>446</v>
      </c>
      <c r="D489" s="1">
        <v>8</v>
      </c>
      <c r="E489" s="1">
        <v>8</v>
      </c>
      <c r="F489" s="1" t="s">
        <v>492</v>
      </c>
      <c r="G489" s="2">
        <v>51.216899999999995</v>
      </c>
      <c r="H489" s="6">
        <f>1+_xlfn.COUNTIFS(A:A,A489,O:O,"&lt;"&amp;O489)</f>
        <v>5</v>
      </c>
      <c r="I489" s="2">
        <f>_xlfn.AVERAGEIF(A:A,A489,G:G)</f>
        <v>45.45763124999999</v>
      </c>
      <c r="J489" s="2">
        <f t="shared" si="72"/>
        <v>5.759268750000004</v>
      </c>
      <c r="K489" s="2">
        <f t="shared" si="73"/>
        <v>95.75926875</v>
      </c>
      <c r="L489" s="2">
        <f t="shared" si="74"/>
        <v>312.7975339973831</v>
      </c>
      <c r="M489" s="2">
        <f>SUMIF(A:A,A489,L:L)</f>
        <v>4449.378274517524</v>
      </c>
      <c r="N489" s="3">
        <f t="shared" si="75"/>
        <v>0.07030140273503759</v>
      </c>
      <c r="O489" s="7">
        <f t="shared" si="76"/>
        <v>14.224467238142447</v>
      </c>
      <c r="P489" s="3">
        <f t="shared" si="77"/>
        <v>0.07030140273503759</v>
      </c>
      <c r="Q489" s="3">
        <f>IF(ISNUMBER(P489),SUMIF(A:A,A489,P:P),"")</f>
        <v>0.7461186606314693</v>
      </c>
      <c r="R489" s="3">
        <f t="shared" si="78"/>
        <v>0.09422281795705091</v>
      </c>
      <c r="S489" s="8">
        <f t="shared" si="79"/>
        <v>10.61314044391906</v>
      </c>
    </row>
    <row r="490" spans="1:19" ht="15">
      <c r="A490" s="1">
        <v>49</v>
      </c>
      <c r="B490" s="5">
        <v>0.7208333333333333</v>
      </c>
      <c r="C490" s="1" t="s">
        <v>446</v>
      </c>
      <c r="D490" s="1">
        <v>8</v>
      </c>
      <c r="E490" s="1">
        <v>4</v>
      </c>
      <c r="F490" s="1" t="s">
        <v>489</v>
      </c>
      <c r="G490" s="2">
        <v>44.7159666666666</v>
      </c>
      <c r="H490" s="6">
        <f>1+_xlfn.COUNTIFS(A:A,A490,O:O,"&lt;"&amp;O490)</f>
        <v>9</v>
      </c>
      <c r="I490" s="2">
        <f>_xlfn.AVERAGEIF(A:A,A490,G:G)</f>
        <v>45.45763124999999</v>
      </c>
      <c r="J490" s="2">
        <f t="shared" si="72"/>
        <v>-0.7416645833333888</v>
      </c>
      <c r="K490" s="2">
        <f t="shared" si="73"/>
        <v>89.25833541666661</v>
      </c>
      <c r="L490" s="2">
        <f t="shared" si="74"/>
        <v>211.76986127470803</v>
      </c>
      <c r="M490" s="2">
        <f>SUMIF(A:A,A490,L:L)</f>
        <v>4449.378274517524</v>
      </c>
      <c r="N490" s="3">
        <f t="shared" si="75"/>
        <v>0.04759538259256495</v>
      </c>
      <c r="O490" s="7">
        <f t="shared" si="76"/>
        <v>21.01044146572768</v>
      </c>
      <c r="P490" s="3">
        <f t="shared" si="77"/>
      </c>
      <c r="Q490" s="3">
        <f>IF(ISNUMBER(P490),SUMIF(A:A,A490,P:P),"")</f>
      </c>
      <c r="R490" s="3">
        <f t="shared" si="78"/>
      </c>
      <c r="S490" s="8">
        <f t="shared" si="79"/>
      </c>
    </row>
    <row r="491" spans="1:19" ht="15">
      <c r="A491" s="1">
        <v>49</v>
      </c>
      <c r="B491" s="5">
        <v>0.7208333333333333</v>
      </c>
      <c r="C491" s="1" t="s">
        <v>446</v>
      </c>
      <c r="D491" s="1">
        <v>8</v>
      </c>
      <c r="E491" s="1">
        <v>6</v>
      </c>
      <c r="F491" s="1" t="s">
        <v>490</v>
      </c>
      <c r="G491" s="2">
        <v>42.2686666666667</v>
      </c>
      <c r="H491" s="6">
        <f>1+_xlfn.COUNTIFS(A:A,A491,O:O,"&lt;"&amp;O491)</f>
        <v>12</v>
      </c>
      <c r="I491" s="2">
        <f>_xlfn.AVERAGEIF(A:A,A491,G:G)</f>
        <v>45.45763124999999</v>
      </c>
      <c r="J491" s="2">
        <f t="shared" si="72"/>
        <v>-3.188964583333295</v>
      </c>
      <c r="K491" s="2">
        <f t="shared" si="73"/>
        <v>86.8110354166667</v>
      </c>
      <c r="L491" s="2">
        <f t="shared" si="74"/>
        <v>182.8492650184604</v>
      </c>
      <c r="M491" s="2">
        <f>SUMIF(A:A,A491,L:L)</f>
        <v>4449.378274517524</v>
      </c>
      <c r="N491" s="3">
        <f t="shared" si="75"/>
        <v>0.041095464070941</v>
      </c>
      <c r="O491" s="7">
        <f t="shared" si="76"/>
        <v>24.333585776613962</v>
      </c>
      <c r="P491" s="3">
        <f t="shared" si="77"/>
      </c>
      <c r="Q491" s="3">
        <f>IF(ISNUMBER(P491),SUMIF(A:A,A491,P:P),"")</f>
      </c>
      <c r="R491" s="3">
        <f t="shared" si="78"/>
      </c>
      <c r="S491" s="8">
        <f t="shared" si="79"/>
      </c>
    </row>
    <row r="492" spans="1:19" ht="15">
      <c r="A492" s="1">
        <v>49</v>
      </c>
      <c r="B492" s="5">
        <v>0.7208333333333333</v>
      </c>
      <c r="C492" s="1" t="s">
        <v>446</v>
      </c>
      <c r="D492" s="1">
        <v>8</v>
      </c>
      <c r="E492" s="1">
        <v>10</v>
      </c>
      <c r="F492" s="1" t="s">
        <v>493</v>
      </c>
      <c r="G492" s="2">
        <v>50.818933333333305</v>
      </c>
      <c r="H492" s="6">
        <f>1+_xlfn.COUNTIFS(A:A,A492,O:O,"&lt;"&amp;O492)</f>
        <v>6</v>
      </c>
      <c r="I492" s="2">
        <f>_xlfn.AVERAGEIF(A:A,A492,G:G)</f>
        <v>45.45763124999999</v>
      </c>
      <c r="J492" s="2">
        <f t="shared" si="72"/>
        <v>5.361302083333314</v>
      </c>
      <c r="K492" s="2">
        <f t="shared" si="73"/>
        <v>95.36130208333331</v>
      </c>
      <c r="L492" s="2">
        <f t="shared" si="74"/>
        <v>305.4170210929107</v>
      </c>
      <c r="M492" s="2">
        <f>SUMIF(A:A,A492,L:L)</f>
        <v>4449.378274517524</v>
      </c>
      <c r="N492" s="3">
        <f t="shared" si="75"/>
        <v>0.06864262875604325</v>
      </c>
      <c r="O492" s="7">
        <f t="shared" si="76"/>
        <v>14.568206639550654</v>
      </c>
      <c r="P492" s="3">
        <f t="shared" si="77"/>
        <v>0.06864262875604325</v>
      </c>
      <c r="Q492" s="3">
        <f>IF(ISNUMBER(P492),SUMIF(A:A,A492,P:P),"")</f>
        <v>0.7461186606314693</v>
      </c>
      <c r="R492" s="3">
        <f t="shared" si="78"/>
        <v>0.091999613972861</v>
      </c>
      <c r="S492" s="8">
        <f t="shared" si="79"/>
        <v>10.869610825704013</v>
      </c>
    </row>
    <row r="493" spans="1:19" ht="15">
      <c r="A493" s="1">
        <v>49</v>
      </c>
      <c r="B493" s="5">
        <v>0.7208333333333333</v>
      </c>
      <c r="C493" s="1" t="s">
        <v>446</v>
      </c>
      <c r="D493" s="1">
        <v>8</v>
      </c>
      <c r="E493" s="1">
        <v>12</v>
      </c>
      <c r="F493" s="1" t="s">
        <v>495</v>
      </c>
      <c r="G493" s="2">
        <v>36.7546666666667</v>
      </c>
      <c r="H493" s="6">
        <f>1+_xlfn.COUNTIFS(A:A,A493,O:O,"&lt;"&amp;O493)</f>
        <v>13</v>
      </c>
      <c r="I493" s="2">
        <f>_xlfn.AVERAGEIF(A:A,A493,G:G)</f>
        <v>45.45763124999999</v>
      </c>
      <c r="J493" s="2">
        <f t="shared" si="72"/>
        <v>-8.70296458333329</v>
      </c>
      <c r="K493" s="2">
        <f t="shared" si="73"/>
        <v>81.29703541666672</v>
      </c>
      <c r="L493" s="2">
        <f t="shared" si="74"/>
        <v>131.34430069852183</v>
      </c>
      <c r="M493" s="2">
        <f>SUMIF(A:A,A493,L:L)</f>
        <v>4449.378274517524</v>
      </c>
      <c r="N493" s="3">
        <f t="shared" si="75"/>
        <v>0.029519697493637892</v>
      </c>
      <c r="O493" s="7">
        <f t="shared" si="76"/>
        <v>33.87568589466477</v>
      </c>
      <c r="P493" s="3">
        <f t="shared" si="77"/>
      </c>
      <c r="Q493" s="3">
        <f>IF(ISNUMBER(P493),SUMIF(A:A,A493,P:P),"")</f>
      </c>
      <c r="R493" s="3">
        <f t="shared" si="78"/>
      </c>
      <c r="S493" s="8">
        <f t="shared" si="79"/>
      </c>
    </row>
    <row r="494" spans="1:19" ht="15">
      <c r="A494" s="1">
        <v>49</v>
      </c>
      <c r="B494" s="5">
        <v>0.7208333333333333</v>
      </c>
      <c r="C494" s="1" t="s">
        <v>446</v>
      </c>
      <c r="D494" s="1">
        <v>8</v>
      </c>
      <c r="E494" s="1">
        <v>13</v>
      </c>
      <c r="F494" s="1" t="s">
        <v>496</v>
      </c>
      <c r="G494" s="2">
        <v>26.7498</v>
      </c>
      <c r="H494" s="6">
        <f>1+_xlfn.COUNTIFS(A:A,A494,O:O,"&lt;"&amp;O494)</f>
        <v>15</v>
      </c>
      <c r="I494" s="2">
        <f>_xlfn.AVERAGEIF(A:A,A494,G:G)</f>
        <v>45.45763124999999</v>
      </c>
      <c r="J494" s="2">
        <f t="shared" si="72"/>
        <v>-18.70783124999999</v>
      </c>
      <c r="K494" s="2">
        <f t="shared" si="73"/>
        <v>71.29216875</v>
      </c>
      <c r="L494" s="2">
        <f t="shared" si="74"/>
        <v>72.06223531281378</v>
      </c>
      <c r="M494" s="2">
        <f>SUMIF(A:A,A494,L:L)</f>
        <v>4449.378274517524</v>
      </c>
      <c r="N494" s="3">
        <f t="shared" si="75"/>
        <v>0.01619602354907169</v>
      </c>
      <c r="O494" s="7">
        <f t="shared" si="76"/>
        <v>61.743550629581364</v>
      </c>
      <c r="P494" s="3">
        <f t="shared" si="77"/>
      </c>
      <c r="Q494" s="3">
        <f>IF(ISNUMBER(P494),SUMIF(A:A,A494,P:P),"")</f>
      </c>
      <c r="R494" s="3">
        <f t="shared" si="78"/>
      </c>
      <c r="S494" s="8">
        <f t="shared" si="79"/>
      </c>
    </row>
    <row r="495" spans="1:19" ht="15">
      <c r="A495" s="1">
        <v>49</v>
      </c>
      <c r="B495" s="5">
        <v>0.7208333333333333</v>
      </c>
      <c r="C495" s="1" t="s">
        <v>446</v>
      </c>
      <c r="D495" s="1">
        <v>8</v>
      </c>
      <c r="E495" s="1">
        <v>15</v>
      </c>
      <c r="F495" s="1" t="s">
        <v>497</v>
      </c>
      <c r="G495" s="2">
        <v>46.4260333333333</v>
      </c>
      <c r="H495" s="6">
        <f>1+_xlfn.COUNTIFS(A:A,A495,O:O,"&lt;"&amp;O495)</f>
        <v>8</v>
      </c>
      <c r="I495" s="2">
        <f>_xlfn.AVERAGEIF(A:A,A495,G:G)</f>
        <v>45.45763124999999</v>
      </c>
      <c r="J495" s="2">
        <f t="shared" si="72"/>
        <v>0.9684020833333093</v>
      </c>
      <c r="K495" s="2">
        <f t="shared" si="73"/>
        <v>90.9684020833333</v>
      </c>
      <c r="L495" s="2">
        <f t="shared" si="74"/>
        <v>234.65213127921223</v>
      </c>
      <c r="M495" s="2">
        <f>SUMIF(A:A,A495,L:L)</f>
        <v>4449.378274517524</v>
      </c>
      <c r="N495" s="3">
        <f t="shared" si="75"/>
        <v>0.052738184258936074</v>
      </c>
      <c r="O495" s="7">
        <f t="shared" si="76"/>
        <v>18.96159327538012</v>
      </c>
      <c r="P495" s="3">
        <f t="shared" si="77"/>
        <v>0.052738184258936074</v>
      </c>
      <c r="Q495" s="3">
        <f>IF(ISNUMBER(P495),SUMIF(A:A,A495,P:P),"")</f>
        <v>0.7461186606314693</v>
      </c>
      <c r="R495" s="3">
        <f t="shared" si="78"/>
        <v>0.07068337389431018</v>
      </c>
      <c r="S495" s="8">
        <f t="shared" si="79"/>
        <v>14.147598578065292</v>
      </c>
    </row>
    <row r="496" spans="1:19" ht="15">
      <c r="A496" s="1">
        <v>49</v>
      </c>
      <c r="B496" s="5">
        <v>0.7208333333333333</v>
      </c>
      <c r="C496" s="1" t="s">
        <v>446</v>
      </c>
      <c r="D496" s="1">
        <v>8</v>
      </c>
      <c r="E496" s="1">
        <v>17</v>
      </c>
      <c r="F496" s="1" t="s">
        <v>499</v>
      </c>
      <c r="G496" s="2">
        <v>48.3796666666667</v>
      </c>
      <c r="H496" s="6">
        <f>1+_xlfn.COUNTIFS(A:A,A496,O:O,"&lt;"&amp;O496)</f>
        <v>7</v>
      </c>
      <c r="I496" s="2">
        <f>_xlfn.AVERAGEIF(A:A,A496,G:G)</f>
        <v>45.45763124999999</v>
      </c>
      <c r="J496" s="2">
        <f t="shared" si="72"/>
        <v>2.9220354166667093</v>
      </c>
      <c r="K496" s="2">
        <f t="shared" si="73"/>
        <v>92.92203541666672</v>
      </c>
      <c r="L496" s="2">
        <f t="shared" si="74"/>
        <v>263.8345296479412</v>
      </c>
      <c r="M496" s="2">
        <f>SUMIF(A:A,A496,L:L)</f>
        <v>4449.378274517524</v>
      </c>
      <c r="N496" s="3">
        <f t="shared" si="75"/>
        <v>0.05929694293671863</v>
      </c>
      <c r="O496" s="7">
        <f t="shared" si="76"/>
        <v>16.864275803681725</v>
      </c>
      <c r="P496" s="3">
        <f t="shared" si="77"/>
        <v>0.05929694293671863</v>
      </c>
      <c r="Q496" s="3">
        <f>IF(ISNUMBER(P496),SUMIF(A:A,A496,P:P),"")</f>
        <v>0.7461186606314693</v>
      </c>
      <c r="R496" s="3">
        <f t="shared" si="78"/>
        <v>0.07947387736762047</v>
      </c>
      <c r="S496" s="8">
        <f t="shared" si="79"/>
        <v>12.582750875162704</v>
      </c>
    </row>
    <row r="497" spans="1:19" ht="15">
      <c r="A497" s="1">
        <v>49</v>
      </c>
      <c r="B497" s="5">
        <v>0.7208333333333333</v>
      </c>
      <c r="C497" s="1" t="s">
        <v>446</v>
      </c>
      <c r="D497" s="1">
        <v>8</v>
      </c>
      <c r="E497" s="1">
        <v>18</v>
      </c>
      <c r="F497" s="1" t="s">
        <v>500</v>
      </c>
      <c r="G497" s="2">
        <v>43.8702666666667</v>
      </c>
      <c r="H497" s="6">
        <f>1+_xlfn.COUNTIFS(A:A,A497,O:O,"&lt;"&amp;O497)</f>
        <v>10</v>
      </c>
      <c r="I497" s="2">
        <f>_xlfn.AVERAGEIF(A:A,A497,G:G)</f>
        <v>45.45763124999999</v>
      </c>
      <c r="J497" s="2">
        <f t="shared" si="72"/>
        <v>-1.5873645833332901</v>
      </c>
      <c r="K497" s="2">
        <f t="shared" si="73"/>
        <v>88.41263541666672</v>
      </c>
      <c r="L497" s="2">
        <f t="shared" si="74"/>
        <v>201.29230894784138</v>
      </c>
      <c r="M497" s="2">
        <f>SUMIF(A:A,A497,L:L)</f>
        <v>4449.378274517524</v>
      </c>
      <c r="N497" s="3">
        <f t="shared" si="75"/>
        <v>0.04524054744922061</v>
      </c>
      <c r="O497" s="7">
        <f t="shared" si="76"/>
        <v>22.10406496787933</v>
      </c>
      <c r="P497" s="3">
        <f t="shared" si="77"/>
      </c>
      <c r="Q497" s="3">
        <f>IF(ISNUMBER(P497),SUMIF(A:A,A497,P:P),"")</f>
      </c>
      <c r="R497" s="3">
        <f t="shared" si="78"/>
      </c>
      <c r="S497" s="8">
        <f t="shared" si="79"/>
      </c>
    </row>
    <row r="498" spans="1:19" ht="15">
      <c r="A498" s="1">
        <v>49</v>
      </c>
      <c r="B498" s="5">
        <v>0.7208333333333333</v>
      </c>
      <c r="C498" s="1" t="s">
        <v>446</v>
      </c>
      <c r="D498" s="1">
        <v>8</v>
      </c>
      <c r="E498" s="1">
        <v>19</v>
      </c>
      <c r="F498" s="1" t="s">
        <v>501</v>
      </c>
      <c r="G498" s="2">
        <v>43.618</v>
      </c>
      <c r="H498" s="6">
        <f>1+_xlfn.COUNTIFS(A:A,A498,O:O,"&lt;"&amp;O498)</f>
        <v>11</v>
      </c>
      <c r="I498" s="2">
        <f>_xlfn.AVERAGEIF(A:A,A498,G:G)</f>
        <v>45.45763124999999</v>
      </c>
      <c r="J498" s="2">
        <f t="shared" si="72"/>
        <v>-1.8396312499999894</v>
      </c>
      <c r="K498" s="2">
        <f t="shared" si="73"/>
        <v>88.16036875</v>
      </c>
      <c r="L498" s="2">
        <f t="shared" si="74"/>
        <v>198.26849054640198</v>
      </c>
      <c r="M498" s="2">
        <f>SUMIF(A:A,A498,L:L)</f>
        <v>4449.378274517524</v>
      </c>
      <c r="N498" s="3">
        <f t="shared" si="75"/>
        <v>0.044560942746074236</v>
      </c>
      <c r="O498" s="7">
        <f t="shared" si="76"/>
        <v>22.441176922543875</v>
      </c>
      <c r="P498" s="3">
        <f t="shared" si="77"/>
      </c>
      <c r="Q498" s="3">
        <f>IF(ISNUMBER(P498),SUMIF(A:A,A498,P:P),"")</f>
      </c>
      <c r="R498" s="3">
        <f t="shared" si="78"/>
      </c>
      <c r="S498" s="8">
        <f t="shared" si="79"/>
      </c>
    </row>
    <row r="499" spans="1:19" ht="15">
      <c r="A499" s="1">
        <v>49</v>
      </c>
      <c r="B499" s="5">
        <v>0.7208333333333333</v>
      </c>
      <c r="C499" s="1" t="s">
        <v>446</v>
      </c>
      <c r="D499" s="1">
        <v>8</v>
      </c>
      <c r="E499" s="1">
        <v>20</v>
      </c>
      <c r="F499" s="1" t="s">
        <v>502</v>
      </c>
      <c r="G499" s="2">
        <v>27.2400333333333</v>
      </c>
      <c r="H499" s="6">
        <f>1+_xlfn.COUNTIFS(A:A,A499,O:O,"&lt;"&amp;O499)</f>
        <v>14</v>
      </c>
      <c r="I499" s="2">
        <f>_xlfn.AVERAGEIF(A:A,A499,G:G)</f>
        <v>45.45763124999999</v>
      </c>
      <c r="J499" s="2">
        <f t="shared" si="72"/>
        <v>-18.21759791666669</v>
      </c>
      <c r="K499" s="2">
        <f t="shared" si="73"/>
        <v>71.78240208333331</v>
      </c>
      <c r="L499" s="2">
        <f t="shared" si="74"/>
        <v>74.21335533391435</v>
      </c>
      <c r="M499" s="2">
        <f>SUMIF(A:A,A499,L:L)</f>
        <v>4449.378274517524</v>
      </c>
      <c r="N499" s="3">
        <f t="shared" si="75"/>
        <v>0.016679488853296433</v>
      </c>
      <c r="O499" s="7">
        <f t="shared" si="76"/>
        <v>59.95387561306269</v>
      </c>
      <c r="P499" s="3">
        <f t="shared" si="77"/>
      </c>
      <c r="Q499" s="3">
        <f>IF(ISNUMBER(P499),SUMIF(A:A,A499,P:P),"")</f>
      </c>
      <c r="R499" s="3">
        <f t="shared" si="78"/>
      </c>
      <c r="S499" s="8">
        <f t="shared" si="79"/>
      </c>
    </row>
    <row r="500" spans="1:19" ht="15">
      <c r="A500" s="1">
        <v>49</v>
      </c>
      <c r="B500" s="5">
        <v>0.7208333333333333</v>
      </c>
      <c r="C500" s="1" t="s">
        <v>446</v>
      </c>
      <c r="D500" s="1">
        <v>8</v>
      </c>
      <c r="E500" s="1">
        <v>22</v>
      </c>
      <c r="F500" s="1" t="s">
        <v>503</v>
      </c>
      <c r="G500" s="2">
        <v>23.0782333333333</v>
      </c>
      <c r="H500" s="6">
        <f>1+_xlfn.COUNTIFS(A:A,A500,O:O,"&lt;"&amp;O500)</f>
        <v>16</v>
      </c>
      <c r="I500" s="2">
        <f>_xlfn.AVERAGEIF(A:A,A500,G:G)</f>
        <v>45.45763124999999</v>
      </c>
      <c r="J500" s="2">
        <f t="shared" si="72"/>
        <v>-22.37939791666669</v>
      </c>
      <c r="K500" s="2">
        <f t="shared" si="73"/>
        <v>67.62060208333331</v>
      </c>
      <c r="L500" s="2">
        <f t="shared" si="74"/>
        <v>57.814298559088876</v>
      </c>
      <c r="M500" s="2">
        <f>SUMIF(A:A,A500,L:L)</f>
        <v>4449.378274517524</v>
      </c>
      <c r="N500" s="3">
        <f t="shared" si="75"/>
        <v>0.012993792613723784</v>
      </c>
      <c r="O500" s="7">
        <f t="shared" si="76"/>
        <v>76.95982456606396</v>
      </c>
      <c r="P500" s="3">
        <f t="shared" si="77"/>
      </c>
      <c r="Q500" s="3">
        <f>IF(ISNUMBER(P500),SUMIF(A:A,A500,P:P),"")</f>
      </c>
      <c r="R500" s="3">
        <f t="shared" si="78"/>
      </c>
      <c r="S500" s="8">
        <f t="shared" si="79"/>
      </c>
    </row>
    <row r="501" spans="1:19" ht="15">
      <c r="A501" s="1">
        <v>36</v>
      </c>
      <c r="B501" s="5">
        <v>0.7451388888888889</v>
      </c>
      <c r="C501" s="1" t="s">
        <v>305</v>
      </c>
      <c r="D501" s="1">
        <v>5</v>
      </c>
      <c r="E501" s="1">
        <v>2</v>
      </c>
      <c r="F501" s="1" t="s">
        <v>348</v>
      </c>
      <c r="G501" s="2">
        <v>73.72523333333339</v>
      </c>
      <c r="H501" s="6">
        <f>1+_xlfn.COUNTIFS(A:A,A501,O:O,"&lt;"&amp;O501)</f>
        <v>1</v>
      </c>
      <c r="I501" s="2">
        <f>_xlfn.AVERAGEIF(A:A,A501,G:G)</f>
        <v>50.093903030303025</v>
      </c>
      <c r="J501" s="2">
        <f t="shared" si="72"/>
        <v>23.631330303030367</v>
      </c>
      <c r="K501" s="2">
        <f t="shared" si="73"/>
        <v>113.63133030303037</v>
      </c>
      <c r="L501" s="2">
        <f t="shared" si="74"/>
        <v>914.0450126174446</v>
      </c>
      <c r="M501" s="2">
        <f>SUMIF(A:A,A501,L:L)</f>
        <v>3308.3194195082315</v>
      </c>
      <c r="N501" s="3">
        <f t="shared" si="75"/>
        <v>0.2762868081079407</v>
      </c>
      <c r="O501" s="7">
        <f t="shared" si="76"/>
        <v>3.6194272424665184</v>
      </c>
      <c r="P501" s="3">
        <f t="shared" si="77"/>
        <v>0.2762868081079407</v>
      </c>
      <c r="Q501" s="3">
        <f>IF(ISNUMBER(P501),SUMIF(A:A,A501,P:P),"")</f>
        <v>0.8889247826271078</v>
      </c>
      <c r="R501" s="3">
        <f t="shared" si="78"/>
        <v>0.31081010846768053</v>
      </c>
      <c r="S501" s="8">
        <f t="shared" si="79"/>
        <v>3.2173985747441822</v>
      </c>
    </row>
    <row r="502" spans="1:19" ht="15">
      <c r="A502" s="1">
        <v>36</v>
      </c>
      <c r="B502" s="5">
        <v>0.7451388888888889</v>
      </c>
      <c r="C502" s="1" t="s">
        <v>305</v>
      </c>
      <c r="D502" s="1">
        <v>5</v>
      </c>
      <c r="E502" s="1">
        <v>5</v>
      </c>
      <c r="F502" s="1" t="s">
        <v>351</v>
      </c>
      <c r="G502" s="2">
        <v>61.8584666666667</v>
      </c>
      <c r="H502" s="6">
        <f>1+_xlfn.COUNTIFS(A:A,A502,O:O,"&lt;"&amp;O502)</f>
        <v>2</v>
      </c>
      <c r="I502" s="2">
        <f>_xlfn.AVERAGEIF(A:A,A502,G:G)</f>
        <v>50.093903030303025</v>
      </c>
      <c r="J502" s="2">
        <f t="shared" si="72"/>
        <v>11.764563636363675</v>
      </c>
      <c r="K502" s="2">
        <f t="shared" si="73"/>
        <v>101.76456363636368</v>
      </c>
      <c r="L502" s="2">
        <f t="shared" si="74"/>
        <v>448.4843640748733</v>
      </c>
      <c r="M502" s="2">
        <f>SUMIF(A:A,A502,L:L)</f>
        <v>3308.3194195082315</v>
      </c>
      <c r="N502" s="3">
        <f t="shared" si="75"/>
        <v>0.1355625945397796</v>
      </c>
      <c r="O502" s="7">
        <f t="shared" si="76"/>
        <v>7.376666132681307</v>
      </c>
      <c r="P502" s="3">
        <f t="shared" si="77"/>
        <v>0.1355625945397796</v>
      </c>
      <c r="Q502" s="3">
        <f>IF(ISNUMBER(P502),SUMIF(A:A,A502,P:P),"")</f>
        <v>0.8889247826271078</v>
      </c>
      <c r="R502" s="3">
        <f t="shared" si="78"/>
        <v>0.1525017607666883</v>
      </c>
      <c r="S502" s="8">
        <f t="shared" si="79"/>
        <v>6.557301338506479</v>
      </c>
    </row>
    <row r="503" spans="1:19" ht="15">
      <c r="A503" s="1">
        <v>36</v>
      </c>
      <c r="B503" s="5">
        <v>0.7451388888888889</v>
      </c>
      <c r="C503" s="1" t="s">
        <v>305</v>
      </c>
      <c r="D503" s="1">
        <v>5</v>
      </c>
      <c r="E503" s="1">
        <v>4</v>
      </c>
      <c r="F503" s="1" t="s">
        <v>350</v>
      </c>
      <c r="G503" s="2">
        <v>58.694766666666695</v>
      </c>
      <c r="H503" s="6">
        <f>1+_xlfn.COUNTIFS(A:A,A503,O:O,"&lt;"&amp;O503)</f>
        <v>3</v>
      </c>
      <c r="I503" s="2">
        <f>_xlfn.AVERAGEIF(A:A,A503,G:G)</f>
        <v>50.093903030303025</v>
      </c>
      <c r="J503" s="2">
        <f t="shared" si="72"/>
        <v>8.60086363636367</v>
      </c>
      <c r="K503" s="2">
        <f t="shared" si="73"/>
        <v>98.60086363636367</v>
      </c>
      <c r="L503" s="2">
        <f t="shared" si="74"/>
        <v>370.9442635052503</v>
      </c>
      <c r="M503" s="2">
        <f>SUMIF(A:A,A503,L:L)</f>
        <v>3308.3194195082315</v>
      </c>
      <c r="N503" s="3">
        <f t="shared" si="75"/>
        <v>0.1121246821929878</v>
      </c>
      <c r="O503" s="7">
        <f t="shared" si="76"/>
        <v>8.918642893264222</v>
      </c>
      <c r="P503" s="3">
        <f t="shared" si="77"/>
        <v>0.1121246821929878</v>
      </c>
      <c r="Q503" s="3">
        <f>IF(ISNUMBER(P503),SUMIF(A:A,A503,P:P),"")</f>
        <v>0.8889247826271078</v>
      </c>
      <c r="R503" s="3">
        <f t="shared" si="78"/>
        <v>0.12613517407132815</v>
      </c>
      <c r="S503" s="8">
        <f t="shared" si="79"/>
        <v>7.928002695223698</v>
      </c>
    </row>
    <row r="504" spans="1:19" ht="15">
      <c r="A504" s="1">
        <v>36</v>
      </c>
      <c r="B504" s="5">
        <v>0.7451388888888889</v>
      </c>
      <c r="C504" s="1" t="s">
        <v>305</v>
      </c>
      <c r="D504" s="1">
        <v>5</v>
      </c>
      <c r="E504" s="1">
        <v>7</v>
      </c>
      <c r="F504" s="1" t="s">
        <v>353</v>
      </c>
      <c r="G504" s="2">
        <v>58.576233333333306</v>
      </c>
      <c r="H504" s="6">
        <f>1+_xlfn.COUNTIFS(A:A,A504,O:O,"&lt;"&amp;O504)</f>
        <v>4</v>
      </c>
      <c r="I504" s="2">
        <f>_xlfn.AVERAGEIF(A:A,A504,G:G)</f>
        <v>50.093903030303025</v>
      </c>
      <c r="J504" s="2">
        <f t="shared" si="72"/>
        <v>8.482330303030281</v>
      </c>
      <c r="K504" s="2">
        <f t="shared" si="73"/>
        <v>98.48233030303028</v>
      </c>
      <c r="L504" s="2">
        <f t="shared" si="74"/>
        <v>368.3154669841162</v>
      </c>
      <c r="M504" s="2">
        <f>SUMIF(A:A,A504,L:L)</f>
        <v>3308.3194195082315</v>
      </c>
      <c r="N504" s="3">
        <f t="shared" si="75"/>
        <v>0.11133008040646354</v>
      </c>
      <c r="O504" s="7">
        <f t="shared" si="76"/>
        <v>8.982298372093357</v>
      </c>
      <c r="P504" s="3">
        <f t="shared" si="77"/>
        <v>0.11133008040646354</v>
      </c>
      <c r="Q504" s="3">
        <f>IF(ISNUMBER(P504),SUMIF(A:A,A504,P:P),"")</f>
        <v>0.8889247826271078</v>
      </c>
      <c r="R504" s="3">
        <f t="shared" si="78"/>
        <v>0.12524128315721067</v>
      </c>
      <c r="S504" s="8">
        <f t="shared" si="79"/>
        <v>7.984587627904911</v>
      </c>
    </row>
    <row r="505" spans="1:19" ht="15">
      <c r="A505" s="1">
        <v>36</v>
      </c>
      <c r="B505" s="5">
        <v>0.7451388888888889</v>
      </c>
      <c r="C505" s="1" t="s">
        <v>305</v>
      </c>
      <c r="D505" s="1">
        <v>5</v>
      </c>
      <c r="E505" s="1">
        <v>1</v>
      </c>
      <c r="F505" s="1" t="s">
        <v>347</v>
      </c>
      <c r="G505" s="2">
        <v>58.2259333333333</v>
      </c>
      <c r="H505" s="6">
        <f>1+_xlfn.COUNTIFS(A:A,A505,O:O,"&lt;"&amp;O505)</f>
        <v>5</v>
      </c>
      <c r="I505" s="2">
        <f>_xlfn.AVERAGEIF(A:A,A505,G:G)</f>
        <v>50.093903030303025</v>
      </c>
      <c r="J505" s="2">
        <f t="shared" si="72"/>
        <v>8.132030303030277</v>
      </c>
      <c r="K505" s="2">
        <f t="shared" si="73"/>
        <v>98.13203030303028</v>
      </c>
      <c r="L505" s="2">
        <f t="shared" si="74"/>
        <v>360.65499836670597</v>
      </c>
      <c r="M505" s="2">
        <f>SUMIF(A:A,A505,L:L)</f>
        <v>3308.3194195082315</v>
      </c>
      <c r="N505" s="3">
        <f t="shared" si="75"/>
        <v>0.10901456378124331</v>
      </c>
      <c r="O505" s="7">
        <f t="shared" si="76"/>
        <v>9.173086286036735</v>
      </c>
      <c r="P505" s="3">
        <f t="shared" si="77"/>
        <v>0.10901456378124331</v>
      </c>
      <c r="Q505" s="3">
        <f>IF(ISNUMBER(P505),SUMIF(A:A,A505,P:P),"")</f>
        <v>0.8889247826271078</v>
      </c>
      <c r="R505" s="3">
        <f t="shared" si="78"/>
        <v>0.12263643213890853</v>
      </c>
      <c r="S505" s="8">
        <f t="shared" si="79"/>
        <v>8.154183732834907</v>
      </c>
    </row>
    <row r="506" spans="1:19" ht="15">
      <c r="A506" s="1">
        <v>36</v>
      </c>
      <c r="B506" s="5">
        <v>0.7451388888888889</v>
      </c>
      <c r="C506" s="1" t="s">
        <v>305</v>
      </c>
      <c r="D506" s="1">
        <v>5</v>
      </c>
      <c r="E506" s="1">
        <v>8</v>
      </c>
      <c r="F506" s="1" t="s">
        <v>354</v>
      </c>
      <c r="G506" s="2">
        <v>55.0836</v>
      </c>
      <c r="H506" s="6">
        <f>1+_xlfn.COUNTIFS(A:A,A506,O:O,"&lt;"&amp;O506)</f>
        <v>6</v>
      </c>
      <c r="I506" s="2">
        <f>_xlfn.AVERAGEIF(A:A,A506,G:G)</f>
        <v>50.093903030303025</v>
      </c>
      <c r="J506" s="2">
        <f t="shared" si="72"/>
        <v>4.989696969696972</v>
      </c>
      <c r="K506" s="2">
        <f t="shared" si="73"/>
        <v>94.98969696969698</v>
      </c>
      <c r="L506" s="2">
        <f t="shared" si="74"/>
        <v>298.68270366787306</v>
      </c>
      <c r="M506" s="2">
        <f>SUMIF(A:A,A506,L:L)</f>
        <v>3308.3194195082315</v>
      </c>
      <c r="N506" s="3">
        <f t="shared" si="75"/>
        <v>0.09028230524133339</v>
      </c>
      <c r="O506" s="7">
        <f t="shared" si="76"/>
        <v>11.076367593039441</v>
      </c>
      <c r="P506" s="3">
        <f t="shared" si="77"/>
        <v>0.09028230524133339</v>
      </c>
      <c r="Q506" s="3">
        <f>IF(ISNUMBER(P506),SUMIF(A:A,A506,P:P),"")</f>
        <v>0.8889247826271078</v>
      </c>
      <c r="R506" s="3">
        <f t="shared" si="78"/>
        <v>0.10156349221642258</v>
      </c>
      <c r="S506" s="8">
        <f t="shared" si="79"/>
        <v>9.846057654940525</v>
      </c>
    </row>
    <row r="507" spans="1:19" ht="15">
      <c r="A507" s="1">
        <v>36</v>
      </c>
      <c r="B507" s="5">
        <v>0.7451388888888889</v>
      </c>
      <c r="C507" s="1" t="s">
        <v>305</v>
      </c>
      <c r="D507" s="1">
        <v>5</v>
      </c>
      <c r="E507" s="1">
        <v>6</v>
      </c>
      <c r="F507" s="1" t="s">
        <v>352</v>
      </c>
      <c r="G507" s="2">
        <v>46.6172666666667</v>
      </c>
      <c r="H507" s="6">
        <f>1+_xlfn.COUNTIFS(A:A,A507,O:O,"&lt;"&amp;O507)</f>
        <v>7</v>
      </c>
      <c r="I507" s="2">
        <f>_xlfn.AVERAGEIF(A:A,A507,G:G)</f>
        <v>50.093903030303025</v>
      </c>
      <c r="J507" s="2">
        <f t="shared" si="72"/>
        <v>-3.476636363636324</v>
      </c>
      <c r="K507" s="2">
        <f t="shared" si="73"/>
        <v>86.52336363636368</v>
      </c>
      <c r="L507" s="2">
        <f t="shared" si="74"/>
        <v>179.72031163113093</v>
      </c>
      <c r="M507" s="2">
        <f>SUMIF(A:A,A507,L:L)</f>
        <v>3308.3194195082315</v>
      </c>
      <c r="N507" s="3">
        <f t="shared" si="75"/>
        <v>0.05432374835735953</v>
      </c>
      <c r="O507" s="7">
        <f t="shared" si="76"/>
        <v>18.40815536920741</v>
      </c>
      <c r="P507" s="3">
        <f t="shared" si="77"/>
        <v>0.05432374835735953</v>
      </c>
      <c r="Q507" s="3">
        <f>IF(ISNUMBER(P507),SUMIF(A:A,A507,P:P),"")</f>
        <v>0.8889247826271078</v>
      </c>
      <c r="R507" s="3">
        <f t="shared" si="78"/>
        <v>0.061111749181761335</v>
      </c>
      <c r="S507" s="8">
        <f t="shared" si="79"/>
        <v>16.363465510138724</v>
      </c>
    </row>
    <row r="508" spans="1:19" ht="15">
      <c r="A508" s="1">
        <v>36</v>
      </c>
      <c r="B508" s="5">
        <v>0.7451388888888889</v>
      </c>
      <c r="C508" s="1" t="s">
        <v>305</v>
      </c>
      <c r="D508" s="1">
        <v>5</v>
      </c>
      <c r="E508" s="1">
        <v>3</v>
      </c>
      <c r="F508" s="1" t="s">
        <v>349</v>
      </c>
      <c r="G508" s="2">
        <v>42.5861666666666</v>
      </c>
      <c r="H508" s="6">
        <f>1+_xlfn.COUNTIFS(A:A,A508,O:O,"&lt;"&amp;O508)</f>
        <v>8</v>
      </c>
      <c r="I508" s="2">
        <f>_xlfn.AVERAGEIF(A:A,A508,G:G)</f>
        <v>50.093903030303025</v>
      </c>
      <c r="J508" s="2">
        <f t="shared" si="72"/>
        <v>-7.507736363636425</v>
      </c>
      <c r="K508" s="2">
        <f t="shared" si="73"/>
        <v>82.49226363636357</v>
      </c>
      <c r="L508" s="2">
        <f t="shared" si="74"/>
        <v>141.1094482768033</v>
      </c>
      <c r="M508" s="2">
        <f>SUMIF(A:A,A508,L:L)</f>
        <v>3308.3194195082315</v>
      </c>
      <c r="N508" s="3">
        <f t="shared" si="75"/>
        <v>0.042652909342647045</v>
      </c>
      <c r="O508" s="7">
        <f t="shared" si="76"/>
        <v>23.445059561274462</v>
      </c>
      <c r="P508" s="3">
        <f t="shared" si="77"/>
      </c>
      <c r="Q508" s="3">
        <f>IF(ISNUMBER(P508),SUMIF(A:A,A508,P:P),"")</f>
      </c>
      <c r="R508" s="3">
        <f t="shared" si="78"/>
      </c>
      <c r="S508" s="8">
        <f t="shared" si="79"/>
      </c>
    </row>
    <row r="509" spans="1:19" ht="15">
      <c r="A509" s="1">
        <v>36</v>
      </c>
      <c r="B509" s="5">
        <v>0.7451388888888889</v>
      </c>
      <c r="C509" s="1" t="s">
        <v>305</v>
      </c>
      <c r="D509" s="1">
        <v>5</v>
      </c>
      <c r="E509" s="1">
        <v>9</v>
      </c>
      <c r="F509" s="1" t="s">
        <v>355</v>
      </c>
      <c r="G509" s="2">
        <v>31.605299999999996</v>
      </c>
      <c r="H509" s="6">
        <f>1+_xlfn.COUNTIFS(A:A,A509,O:O,"&lt;"&amp;O509)</f>
        <v>10</v>
      </c>
      <c r="I509" s="2">
        <f>_xlfn.AVERAGEIF(A:A,A509,G:G)</f>
        <v>50.093903030303025</v>
      </c>
      <c r="J509" s="2">
        <f t="shared" si="72"/>
        <v>-18.48860303030303</v>
      </c>
      <c r="K509" s="2">
        <f t="shared" si="73"/>
        <v>71.51139696969697</v>
      </c>
      <c r="L509" s="2">
        <f t="shared" si="74"/>
        <v>73.01638136117211</v>
      </c>
      <c r="M509" s="2">
        <f>SUMIF(A:A,A509,L:L)</f>
        <v>3308.3194195082315</v>
      </c>
      <c r="N509" s="3">
        <f t="shared" si="75"/>
        <v>0.022070535550652998</v>
      </c>
      <c r="O509" s="7">
        <f t="shared" si="76"/>
        <v>45.30927660114769</v>
      </c>
      <c r="P509" s="3">
        <f t="shared" si="77"/>
      </c>
      <c r="Q509" s="3">
        <f>IF(ISNUMBER(P509),SUMIF(A:A,A509,P:P),"")</f>
      </c>
      <c r="R509" s="3">
        <f t="shared" si="78"/>
      </c>
      <c r="S509" s="8">
        <f t="shared" si="79"/>
      </c>
    </row>
    <row r="510" spans="1:19" ht="15">
      <c r="A510" s="1">
        <v>36</v>
      </c>
      <c r="B510" s="5">
        <v>0.7451388888888889</v>
      </c>
      <c r="C510" s="1" t="s">
        <v>305</v>
      </c>
      <c r="D510" s="1">
        <v>5</v>
      </c>
      <c r="E510" s="1">
        <v>10</v>
      </c>
      <c r="F510" s="1" t="s">
        <v>356</v>
      </c>
      <c r="G510" s="2">
        <v>35.6486666666667</v>
      </c>
      <c r="H510" s="6">
        <f>1+_xlfn.COUNTIFS(A:A,A510,O:O,"&lt;"&amp;O510)</f>
        <v>9</v>
      </c>
      <c r="I510" s="2">
        <f>_xlfn.AVERAGEIF(A:A,A510,G:G)</f>
        <v>50.093903030303025</v>
      </c>
      <c r="J510" s="2">
        <f t="shared" si="72"/>
        <v>-14.445236363636326</v>
      </c>
      <c r="K510" s="2">
        <f t="shared" si="73"/>
        <v>75.55476363636367</v>
      </c>
      <c r="L510" s="2">
        <f t="shared" si="74"/>
        <v>93.06385013612339</v>
      </c>
      <c r="M510" s="2">
        <f>SUMIF(A:A,A510,L:L)</f>
        <v>3308.3194195082315</v>
      </c>
      <c r="N510" s="3">
        <f t="shared" si="75"/>
        <v>0.0281302493306275</v>
      </c>
      <c r="O510" s="7">
        <f t="shared" si="76"/>
        <v>35.54892060310413</v>
      </c>
      <c r="P510" s="3">
        <f t="shared" si="77"/>
      </c>
      <c r="Q510" s="3">
        <f>IF(ISNUMBER(P510),SUMIF(A:A,A510,P:P),"")</f>
      </c>
      <c r="R510" s="3">
        <f t="shared" si="78"/>
      </c>
      <c r="S510" s="8">
        <f t="shared" si="79"/>
      </c>
    </row>
    <row r="511" spans="1:19" ht="15">
      <c r="A511" s="1">
        <v>36</v>
      </c>
      <c r="B511" s="5">
        <v>0.7451388888888889</v>
      </c>
      <c r="C511" s="1" t="s">
        <v>305</v>
      </c>
      <c r="D511" s="1">
        <v>5</v>
      </c>
      <c r="E511" s="1">
        <v>11</v>
      </c>
      <c r="F511" s="1" t="s">
        <v>357</v>
      </c>
      <c r="G511" s="2">
        <v>28.4113</v>
      </c>
      <c r="H511" s="6">
        <f>1+_xlfn.COUNTIFS(A:A,A511,O:O,"&lt;"&amp;O511)</f>
        <v>11</v>
      </c>
      <c r="I511" s="2">
        <f>_xlfn.AVERAGEIF(A:A,A511,G:G)</f>
        <v>50.093903030303025</v>
      </c>
      <c r="J511" s="2">
        <f t="shared" si="72"/>
        <v>-21.682603030303024</v>
      </c>
      <c r="K511" s="2">
        <f t="shared" si="73"/>
        <v>68.31739696969697</v>
      </c>
      <c r="L511" s="2">
        <f t="shared" si="74"/>
        <v>60.2826188867376</v>
      </c>
      <c r="M511" s="2">
        <f>SUMIF(A:A,A511,L:L)</f>
        <v>3308.3194195082315</v>
      </c>
      <c r="N511" s="3">
        <f t="shared" si="75"/>
        <v>0.01822152314896437</v>
      </c>
      <c r="O511" s="7">
        <f t="shared" si="76"/>
        <v>54.880154190448984</v>
      </c>
      <c r="P511" s="3">
        <f t="shared" si="77"/>
      </c>
      <c r="Q511" s="3">
        <f>IF(ISNUMBER(P511),SUMIF(A:A,A511,P:P),"")</f>
      </c>
      <c r="R511" s="3">
        <f t="shared" si="78"/>
      </c>
      <c r="S511" s="8">
        <f t="shared" si="79"/>
      </c>
    </row>
    <row r="512" spans="1:19" ht="15">
      <c r="A512" s="1">
        <v>52</v>
      </c>
      <c r="B512" s="5">
        <v>0.7527777777777778</v>
      </c>
      <c r="C512" s="1" t="s">
        <v>504</v>
      </c>
      <c r="D512" s="1">
        <v>6</v>
      </c>
      <c r="E512" s="1">
        <v>3</v>
      </c>
      <c r="F512" s="1" t="s">
        <v>527</v>
      </c>
      <c r="G512" s="2">
        <v>75.0271333333334</v>
      </c>
      <c r="H512" s="6">
        <f>1+_xlfn.COUNTIFS(A:A,A512,O:O,"&lt;"&amp;O512)</f>
        <v>1</v>
      </c>
      <c r="I512" s="2">
        <f>_xlfn.AVERAGEIF(A:A,A512,G:G)</f>
        <v>49.5312303030303</v>
      </c>
      <c r="J512" s="2">
        <f t="shared" si="72"/>
        <v>25.495903030303097</v>
      </c>
      <c r="K512" s="2">
        <f t="shared" si="73"/>
        <v>115.4959030303031</v>
      </c>
      <c r="L512" s="2">
        <f t="shared" si="74"/>
        <v>1022.2426629020233</v>
      </c>
      <c r="M512" s="2">
        <f>SUMIF(A:A,A512,L:L)</f>
        <v>3523.7976806873025</v>
      </c>
      <c r="N512" s="3">
        <f t="shared" si="75"/>
        <v>0.2900968658060525</v>
      </c>
      <c r="O512" s="7">
        <f t="shared" si="76"/>
        <v>3.447124453487068</v>
      </c>
      <c r="P512" s="3">
        <f t="shared" si="77"/>
        <v>0.2900968658060525</v>
      </c>
      <c r="Q512" s="3">
        <f>IF(ISNUMBER(P512),SUMIF(A:A,A512,P:P),"")</f>
        <v>0.9030329902741165</v>
      </c>
      <c r="R512" s="3">
        <f t="shared" si="78"/>
        <v>0.3212472511308732</v>
      </c>
      <c r="S512" s="8">
        <f t="shared" si="79"/>
        <v>3.1128671030794566</v>
      </c>
    </row>
    <row r="513" spans="1:19" ht="15">
      <c r="A513" s="1">
        <v>52</v>
      </c>
      <c r="B513" s="5">
        <v>0.7527777777777778</v>
      </c>
      <c r="C513" s="1" t="s">
        <v>504</v>
      </c>
      <c r="D513" s="1">
        <v>6</v>
      </c>
      <c r="E513" s="1">
        <v>2</v>
      </c>
      <c r="F513" s="1" t="s">
        <v>526</v>
      </c>
      <c r="G513" s="2">
        <v>67.23700000000001</v>
      </c>
      <c r="H513" s="6">
        <f>1+_xlfn.COUNTIFS(A:A,A513,O:O,"&lt;"&amp;O513)</f>
        <v>2</v>
      </c>
      <c r="I513" s="2">
        <f>_xlfn.AVERAGEIF(A:A,A513,G:G)</f>
        <v>49.5312303030303</v>
      </c>
      <c r="J513" s="2">
        <f t="shared" si="72"/>
        <v>17.70576969696971</v>
      </c>
      <c r="K513" s="2">
        <f t="shared" si="73"/>
        <v>107.70576969696971</v>
      </c>
      <c r="L513" s="2">
        <f t="shared" si="74"/>
        <v>640.5621702554209</v>
      </c>
      <c r="M513" s="2">
        <f>SUMIF(A:A,A513,L:L)</f>
        <v>3523.7976806873025</v>
      </c>
      <c r="N513" s="3">
        <f t="shared" si="75"/>
        <v>0.18178176737163917</v>
      </c>
      <c r="O513" s="7">
        <f t="shared" si="76"/>
        <v>5.5011017576673416</v>
      </c>
      <c r="P513" s="3">
        <f t="shared" si="77"/>
        <v>0.18178176737163917</v>
      </c>
      <c r="Q513" s="3">
        <f>IF(ISNUMBER(P513),SUMIF(A:A,A513,P:P),"")</f>
        <v>0.9030329902741165</v>
      </c>
      <c r="R513" s="3">
        <f t="shared" si="78"/>
        <v>0.20130135812254119</v>
      </c>
      <c r="S513" s="8">
        <f t="shared" si="79"/>
        <v>4.967676370028538</v>
      </c>
    </row>
    <row r="514" spans="1:19" ht="15">
      <c r="A514" s="1">
        <v>52</v>
      </c>
      <c r="B514" s="5">
        <v>0.7527777777777778</v>
      </c>
      <c r="C514" s="1" t="s">
        <v>504</v>
      </c>
      <c r="D514" s="1">
        <v>6</v>
      </c>
      <c r="E514" s="1">
        <v>1</v>
      </c>
      <c r="F514" s="1" t="s">
        <v>525</v>
      </c>
      <c r="G514" s="2">
        <v>57.7920666666667</v>
      </c>
      <c r="H514" s="6">
        <f>1+_xlfn.COUNTIFS(A:A,A514,O:O,"&lt;"&amp;O514)</f>
        <v>3</v>
      </c>
      <c r="I514" s="2">
        <f>_xlfn.AVERAGEIF(A:A,A514,G:G)</f>
        <v>49.5312303030303</v>
      </c>
      <c r="J514" s="2">
        <f t="shared" si="72"/>
        <v>8.2608363636364</v>
      </c>
      <c r="K514" s="2">
        <f t="shared" si="73"/>
        <v>98.2608363636364</v>
      </c>
      <c r="L514" s="2">
        <f t="shared" si="74"/>
        <v>363.4530696707891</v>
      </c>
      <c r="M514" s="2">
        <f>SUMIF(A:A,A514,L:L)</f>
        <v>3523.7976806873025</v>
      </c>
      <c r="N514" s="3">
        <f t="shared" si="75"/>
        <v>0.1031424339889738</v>
      </c>
      <c r="O514" s="7">
        <f t="shared" si="76"/>
        <v>9.695330634789002</v>
      </c>
      <c r="P514" s="3">
        <f t="shared" si="77"/>
        <v>0.1031424339889738</v>
      </c>
      <c r="Q514" s="3">
        <f>IF(ISNUMBER(P514),SUMIF(A:A,A514,P:P),"")</f>
        <v>0.9030329902741165</v>
      </c>
      <c r="R514" s="3">
        <f t="shared" si="78"/>
        <v>0.1142177917084345</v>
      </c>
      <c r="S514" s="8">
        <f t="shared" si="79"/>
        <v>8.75520341482976</v>
      </c>
    </row>
    <row r="515" spans="1:19" ht="15">
      <c r="A515" s="1">
        <v>52</v>
      </c>
      <c r="B515" s="5">
        <v>0.7527777777777778</v>
      </c>
      <c r="C515" s="1" t="s">
        <v>504</v>
      </c>
      <c r="D515" s="1">
        <v>6</v>
      </c>
      <c r="E515" s="1">
        <v>4</v>
      </c>
      <c r="F515" s="1" t="s">
        <v>528</v>
      </c>
      <c r="G515" s="2">
        <v>56.1937666666666</v>
      </c>
      <c r="H515" s="6">
        <f>1+_xlfn.COUNTIFS(A:A,A515,O:O,"&lt;"&amp;O515)</f>
        <v>4</v>
      </c>
      <c r="I515" s="2">
        <f>_xlfn.AVERAGEIF(A:A,A515,G:G)</f>
        <v>49.5312303030303</v>
      </c>
      <c r="J515" s="2">
        <f t="shared" si="72"/>
        <v>6.662536363636299</v>
      </c>
      <c r="K515" s="2">
        <f t="shared" si="73"/>
        <v>96.66253636363629</v>
      </c>
      <c r="L515" s="2">
        <f t="shared" si="74"/>
        <v>330.2177158149012</v>
      </c>
      <c r="M515" s="2">
        <f>SUMIF(A:A,A515,L:L)</f>
        <v>3523.7976806873025</v>
      </c>
      <c r="N515" s="3">
        <f t="shared" si="75"/>
        <v>0.09371074781753463</v>
      </c>
      <c r="O515" s="7">
        <f t="shared" si="76"/>
        <v>10.671134563423957</v>
      </c>
      <c r="P515" s="3">
        <f t="shared" si="77"/>
        <v>0.09371074781753463</v>
      </c>
      <c r="Q515" s="3">
        <f>IF(ISNUMBER(P515),SUMIF(A:A,A515,P:P),"")</f>
        <v>0.9030329902741165</v>
      </c>
      <c r="R515" s="3">
        <f t="shared" si="78"/>
        <v>0.10377333810261866</v>
      </c>
      <c r="S515" s="8">
        <f t="shared" si="79"/>
        <v>9.636386554426215</v>
      </c>
    </row>
    <row r="516" spans="1:19" ht="15">
      <c r="A516" s="1">
        <v>52</v>
      </c>
      <c r="B516" s="5">
        <v>0.7527777777777778</v>
      </c>
      <c r="C516" s="1" t="s">
        <v>504</v>
      </c>
      <c r="D516" s="1">
        <v>6</v>
      </c>
      <c r="E516" s="1">
        <v>8</v>
      </c>
      <c r="F516" s="1" t="s">
        <v>532</v>
      </c>
      <c r="G516" s="2">
        <v>55.973099999999995</v>
      </c>
      <c r="H516" s="6">
        <f>1+_xlfn.COUNTIFS(A:A,A516,O:O,"&lt;"&amp;O516)</f>
        <v>5</v>
      </c>
      <c r="I516" s="2">
        <f>_xlfn.AVERAGEIF(A:A,A516,G:G)</f>
        <v>49.5312303030303</v>
      </c>
      <c r="J516" s="2">
        <f t="shared" si="72"/>
        <v>6.441869696969697</v>
      </c>
      <c r="K516" s="2">
        <f t="shared" si="73"/>
        <v>96.44186969696969</v>
      </c>
      <c r="L516" s="2">
        <f t="shared" si="74"/>
        <v>325.87444912980203</v>
      </c>
      <c r="M516" s="2">
        <f>SUMIF(A:A,A516,L:L)</f>
        <v>3523.7976806873025</v>
      </c>
      <c r="N516" s="3">
        <f t="shared" si="75"/>
        <v>0.09247819502118565</v>
      </c>
      <c r="O516" s="7">
        <f t="shared" si="76"/>
        <v>10.813359838726436</v>
      </c>
      <c r="P516" s="3">
        <f t="shared" si="77"/>
        <v>0.09247819502118565</v>
      </c>
      <c r="Q516" s="3">
        <f>IF(ISNUMBER(P516),SUMIF(A:A,A516,P:P),"")</f>
        <v>0.9030329902741165</v>
      </c>
      <c r="R516" s="3">
        <f t="shared" si="78"/>
        <v>0.10240843470526344</v>
      </c>
      <c r="S516" s="8">
        <f t="shared" si="79"/>
        <v>9.764820670075173</v>
      </c>
    </row>
    <row r="517" spans="1:19" ht="15">
      <c r="A517" s="1">
        <v>52</v>
      </c>
      <c r="B517" s="5">
        <v>0.7527777777777778</v>
      </c>
      <c r="C517" s="1" t="s">
        <v>504</v>
      </c>
      <c r="D517" s="1">
        <v>6</v>
      </c>
      <c r="E517" s="1">
        <v>6</v>
      </c>
      <c r="F517" s="1" t="s">
        <v>530</v>
      </c>
      <c r="G517" s="2">
        <v>53.6157</v>
      </c>
      <c r="H517" s="6">
        <f>1+_xlfn.COUNTIFS(A:A,A517,O:O,"&lt;"&amp;O517)</f>
        <v>6</v>
      </c>
      <c r="I517" s="2">
        <f>_xlfn.AVERAGEIF(A:A,A517,G:G)</f>
        <v>49.5312303030303</v>
      </c>
      <c r="J517" s="2">
        <f t="shared" si="72"/>
        <v>4.084469696969698</v>
      </c>
      <c r="K517" s="2">
        <f t="shared" si="73"/>
        <v>94.0844696969697</v>
      </c>
      <c r="L517" s="2">
        <f t="shared" si="74"/>
        <v>282.8928437136807</v>
      </c>
      <c r="M517" s="2">
        <f>SUMIF(A:A,A517,L:L)</f>
        <v>3523.7976806873025</v>
      </c>
      <c r="N517" s="3">
        <f t="shared" si="75"/>
        <v>0.08028067140861038</v>
      </c>
      <c r="O517" s="7">
        <f t="shared" si="76"/>
        <v>12.456298414723355</v>
      </c>
      <c r="P517" s="3">
        <f t="shared" si="77"/>
        <v>0.08028067140861038</v>
      </c>
      <c r="Q517" s="3">
        <f>IF(ISNUMBER(P517),SUMIF(A:A,A517,P:P),"")</f>
        <v>0.9030329902741165</v>
      </c>
      <c r="R517" s="3">
        <f t="shared" si="78"/>
        <v>0.08890115009446234</v>
      </c>
      <c r="S517" s="8">
        <f t="shared" si="79"/>
        <v>11.248448405194367</v>
      </c>
    </row>
    <row r="518" spans="1:19" ht="15">
      <c r="A518" s="1">
        <v>52</v>
      </c>
      <c r="B518" s="5">
        <v>0.7527777777777778</v>
      </c>
      <c r="C518" s="1" t="s">
        <v>504</v>
      </c>
      <c r="D518" s="1">
        <v>6</v>
      </c>
      <c r="E518" s="1">
        <v>10</v>
      </c>
      <c r="F518" s="1" t="s">
        <v>534</v>
      </c>
      <c r="G518" s="2">
        <v>49.1856333333333</v>
      </c>
      <c r="H518" s="6">
        <f>1+_xlfn.COUNTIFS(A:A,A518,O:O,"&lt;"&amp;O518)</f>
        <v>7</v>
      </c>
      <c r="I518" s="2">
        <f>_xlfn.AVERAGEIF(A:A,A518,G:G)</f>
        <v>49.5312303030303</v>
      </c>
      <c r="J518" s="2">
        <f t="shared" si="72"/>
        <v>-0.3455969696969987</v>
      </c>
      <c r="K518" s="2">
        <f t="shared" si="73"/>
        <v>89.654403030303</v>
      </c>
      <c r="L518" s="2">
        <f t="shared" si="74"/>
        <v>216.86264522543382</v>
      </c>
      <c r="M518" s="2">
        <f>SUMIF(A:A,A518,L:L)</f>
        <v>3523.7976806873025</v>
      </c>
      <c r="N518" s="3">
        <f t="shared" si="75"/>
        <v>0.06154230886012038</v>
      </c>
      <c r="O518" s="7">
        <f t="shared" si="76"/>
        <v>16.248984130135607</v>
      </c>
      <c r="P518" s="3">
        <f t="shared" si="77"/>
        <v>0.06154230886012038</v>
      </c>
      <c r="Q518" s="3">
        <f>IF(ISNUMBER(P518),SUMIF(A:A,A518,P:P),"")</f>
        <v>0.9030329902741165</v>
      </c>
      <c r="R518" s="3">
        <f t="shared" si="78"/>
        <v>0.06815067613580669</v>
      </c>
      <c r="S518" s="8">
        <f t="shared" si="79"/>
        <v>14.673368727953019</v>
      </c>
    </row>
    <row r="519" spans="1:19" ht="15">
      <c r="A519" s="1">
        <v>52</v>
      </c>
      <c r="B519" s="5">
        <v>0.7527777777777778</v>
      </c>
      <c r="C519" s="1" t="s">
        <v>504</v>
      </c>
      <c r="D519" s="1">
        <v>6</v>
      </c>
      <c r="E519" s="1">
        <v>5</v>
      </c>
      <c r="F519" s="1" t="s">
        <v>529</v>
      </c>
      <c r="G519" s="2">
        <v>35.0862</v>
      </c>
      <c r="H519" s="6">
        <f>1+_xlfn.COUNTIFS(A:A,A519,O:O,"&lt;"&amp;O519)</f>
        <v>9</v>
      </c>
      <c r="I519" s="2">
        <f>_xlfn.AVERAGEIF(A:A,A519,G:G)</f>
        <v>49.5312303030303</v>
      </c>
      <c r="J519" s="2">
        <f t="shared" si="72"/>
        <v>-14.4450303030303</v>
      </c>
      <c r="K519" s="2">
        <f t="shared" si="73"/>
        <v>75.55496969696969</v>
      </c>
      <c r="L519" s="2">
        <f t="shared" si="74"/>
        <v>93.0650007508377</v>
      </c>
      <c r="M519" s="2">
        <f>SUMIF(A:A,A519,L:L)</f>
        <v>3523.7976806873025</v>
      </c>
      <c r="N519" s="3">
        <f t="shared" si="75"/>
        <v>0.026410426813348077</v>
      </c>
      <c r="O519" s="7">
        <f t="shared" si="76"/>
        <v>37.863833366547134</v>
      </c>
      <c r="P519" s="3">
        <f t="shared" si="77"/>
      </c>
      <c r="Q519" s="3">
        <f>IF(ISNUMBER(P519),SUMIF(A:A,A519,P:P),"")</f>
      </c>
      <c r="R519" s="3">
        <f t="shared" si="78"/>
      </c>
      <c r="S519" s="8">
        <f t="shared" si="79"/>
      </c>
    </row>
    <row r="520" spans="1:19" ht="15">
      <c r="A520" s="1">
        <v>52</v>
      </c>
      <c r="B520" s="5">
        <v>0.7527777777777778</v>
      </c>
      <c r="C520" s="1" t="s">
        <v>504</v>
      </c>
      <c r="D520" s="1">
        <v>6</v>
      </c>
      <c r="E520" s="1">
        <v>7</v>
      </c>
      <c r="F520" s="1" t="s">
        <v>531</v>
      </c>
      <c r="G520" s="2">
        <v>41.0157333333333</v>
      </c>
      <c r="H520" s="6">
        <f>1+_xlfn.COUNTIFS(A:A,A520,O:O,"&lt;"&amp;O520)</f>
        <v>8</v>
      </c>
      <c r="I520" s="2">
        <f>_xlfn.AVERAGEIF(A:A,A520,G:G)</f>
        <v>49.5312303030303</v>
      </c>
      <c r="J520" s="2">
        <f t="shared" si="72"/>
        <v>-8.515496969696997</v>
      </c>
      <c r="K520" s="2">
        <f t="shared" si="73"/>
        <v>81.484503030303</v>
      </c>
      <c r="L520" s="2">
        <f t="shared" si="74"/>
        <v>132.83000885627695</v>
      </c>
      <c r="M520" s="2">
        <f>SUMIF(A:A,A520,L:L)</f>
        <v>3523.7976806873025</v>
      </c>
      <c r="N520" s="3">
        <f t="shared" si="75"/>
        <v>0.037695129202301135</v>
      </c>
      <c r="O520" s="7">
        <f t="shared" si="76"/>
        <v>26.528626407757585</v>
      </c>
      <c r="P520" s="3">
        <f t="shared" si="77"/>
      </c>
      <c r="Q520" s="3">
        <f>IF(ISNUMBER(P520),SUMIF(A:A,A520,P:P),"")</f>
      </c>
      <c r="R520" s="3">
        <f t="shared" si="78"/>
      </c>
      <c r="S520" s="8">
        <f t="shared" si="79"/>
      </c>
    </row>
    <row r="521" spans="1:19" ht="15">
      <c r="A521" s="1">
        <v>52</v>
      </c>
      <c r="B521" s="5">
        <v>0.7527777777777778</v>
      </c>
      <c r="C521" s="1" t="s">
        <v>504</v>
      </c>
      <c r="D521" s="1">
        <v>6</v>
      </c>
      <c r="E521" s="1">
        <v>9</v>
      </c>
      <c r="F521" s="1" t="s">
        <v>533</v>
      </c>
      <c r="G521" s="2">
        <v>23.5950333333333</v>
      </c>
      <c r="H521" s="6">
        <f>1+_xlfn.COUNTIFS(A:A,A521,O:O,"&lt;"&amp;O521)</f>
        <v>11</v>
      </c>
      <c r="I521" s="2">
        <f>_xlfn.AVERAGEIF(A:A,A521,G:G)</f>
        <v>49.5312303030303</v>
      </c>
      <c r="J521" s="2">
        <f t="shared" si="72"/>
        <v>-25.936196969696997</v>
      </c>
      <c r="K521" s="2">
        <f t="shared" si="73"/>
        <v>64.063803030303</v>
      </c>
      <c r="L521" s="2">
        <f t="shared" si="74"/>
        <v>46.70392376542292</v>
      </c>
      <c r="M521" s="2">
        <f>SUMIF(A:A,A521,L:L)</f>
        <v>3523.7976806873025</v>
      </c>
      <c r="N521" s="3">
        <f t="shared" si="75"/>
        <v>0.01325386074841661</v>
      </c>
      <c r="O521" s="7">
        <f t="shared" si="76"/>
        <v>75.44971378392265</v>
      </c>
      <c r="P521" s="3">
        <f t="shared" si="77"/>
      </c>
      <c r="Q521" s="3">
        <f>IF(ISNUMBER(P521),SUMIF(A:A,A521,P:P),"")</f>
      </c>
      <c r="R521" s="3">
        <f t="shared" si="78"/>
      </c>
      <c r="S521" s="8">
        <f t="shared" si="79"/>
      </c>
    </row>
    <row r="522" spans="1:19" ht="15">
      <c r="A522" s="1">
        <v>52</v>
      </c>
      <c r="B522" s="5">
        <v>0.7527777777777778</v>
      </c>
      <c r="C522" s="1" t="s">
        <v>504</v>
      </c>
      <c r="D522" s="1">
        <v>6</v>
      </c>
      <c r="E522" s="1">
        <v>11</v>
      </c>
      <c r="F522" s="1" t="s">
        <v>535</v>
      </c>
      <c r="G522" s="2">
        <v>30.1221666666667</v>
      </c>
      <c r="H522" s="6">
        <f>1+_xlfn.COUNTIFS(A:A,A522,O:O,"&lt;"&amp;O522)</f>
        <v>10</v>
      </c>
      <c r="I522" s="2">
        <f>_xlfn.AVERAGEIF(A:A,A522,G:G)</f>
        <v>49.5312303030303</v>
      </c>
      <c r="J522" s="2">
        <f t="shared" si="72"/>
        <v>-19.409063636363598</v>
      </c>
      <c r="K522" s="2">
        <f t="shared" si="73"/>
        <v>70.5909363636364</v>
      </c>
      <c r="L522" s="2">
        <f t="shared" si="74"/>
        <v>69.09319060271407</v>
      </c>
      <c r="M522" s="2">
        <f>SUMIF(A:A,A522,L:L)</f>
        <v>3523.7976806873025</v>
      </c>
      <c r="N522" s="3">
        <f t="shared" si="75"/>
        <v>0.019607592961817754</v>
      </c>
      <c r="O522" s="7">
        <f t="shared" si="76"/>
        <v>51.00065071461446</v>
      </c>
      <c r="P522" s="3">
        <f t="shared" si="77"/>
      </c>
      <c r="Q522" s="3">
        <f>IF(ISNUMBER(P522),SUMIF(A:A,A522,P:P),"")</f>
      </c>
      <c r="R522" s="3">
        <f t="shared" si="78"/>
      </c>
      <c r="S522" s="8">
        <f t="shared" si="79"/>
      </c>
    </row>
    <row r="523" spans="1:19" ht="15">
      <c r="A523" s="1">
        <v>37</v>
      </c>
      <c r="B523" s="5">
        <v>0.7659722222222222</v>
      </c>
      <c r="C523" s="1" t="s">
        <v>305</v>
      </c>
      <c r="D523" s="1">
        <v>6</v>
      </c>
      <c r="E523" s="1">
        <v>1</v>
      </c>
      <c r="F523" s="1" t="s">
        <v>358</v>
      </c>
      <c r="G523" s="2">
        <v>75.0733000000001</v>
      </c>
      <c r="H523" s="6">
        <f>1+_xlfn.COUNTIFS(A:A,A523,O:O,"&lt;"&amp;O523)</f>
        <v>1</v>
      </c>
      <c r="I523" s="2">
        <f>_xlfn.AVERAGEIF(A:A,A523,G:G)</f>
        <v>51.37041794871796</v>
      </c>
      <c r="J523" s="2">
        <f t="shared" si="72"/>
        <v>23.702882051282145</v>
      </c>
      <c r="K523" s="2">
        <f t="shared" si="73"/>
        <v>113.70288205128215</v>
      </c>
      <c r="L523" s="2">
        <f t="shared" si="74"/>
        <v>917.9775390697934</v>
      </c>
      <c r="M523" s="2">
        <f>SUMIF(A:A,A523,L:L)</f>
        <v>3764.297737548012</v>
      </c>
      <c r="N523" s="3">
        <f t="shared" si="75"/>
        <v>0.24386422198041793</v>
      </c>
      <c r="O523" s="7">
        <f t="shared" si="76"/>
        <v>4.100642529186996</v>
      </c>
      <c r="P523" s="3">
        <f t="shared" si="77"/>
        <v>0.24386422198041793</v>
      </c>
      <c r="Q523" s="3">
        <f>IF(ISNUMBER(P523),SUMIF(A:A,A523,P:P),"")</f>
        <v>0.7703986717859111</v>
      </c>
      <c r="R523" s="3">
        <f t="shared" si="78"/>
        <v>0.316542889949564</v>
      </c>
      <c r="S523" s="8">
        <f t="shared" si="79"/>
        <v>3.159129557954481</v>
      </c>
    </row>
    <row r="524" spans="1:19" ht="15">
      <c r="A524" s="1">
        <v>37</v>
      </c>
      <c r="B524" s="5">
        <v>0.7659722222222222</v>
      </c>
      <c r="C524" s="1" t="s">
        <v>305</v>
      </c>
      <c r="D524" s="1">
        <v>6</v>
      </c>
      <c r="E524" s="1">
        <v>5</v>
      </c>
      <c r="F524" s="1" t="s">
        <v>362</v>
      </c>
      <c r="G524" s="2">
        <v>63.7668</v>
      </c>
      <c r="H524" s="6">
        <f>1+_xlfn.COUNTIFS(A:A,A524,O:O,"&lt;"&amp;O524)</f>
        <v>2</v>
      </c>
      <c r="I524" s="2">
        <f>_xlfn.AVERAGEIF(A:A,A524,G:G)</f>
        <v>51.37041794871796</v>
      </c>
      <c r="J524" s="2">
        <f t="shared" si="72"/>
        <v>12.396382051282046</v>
      </c>
      <c r="K524" s="2">
        <f t="shared" si="73"/>
        <v>102.39638205128205</v>
      </c>
      <c r="L524" s="2">
        <f t="shared" si="74"/>
        <v>465.8123744332749</v>
      </c>
      <c r="M524" s="2">
        <f>SUMIF(A:A,A524,L:L)</f>
        <v>3764.297737548012</v>
      </c>
      <c r="N524" s="3">
        <f t="shared" si="75"/>
        <v>0.12374482756422338</v>
      </c>
      <c r="O524" s="7">
        <f t="shared" si="76"/>
        <v>8.081145852185228</v>
      </c>
      <c r="P524" s="3">
        <f t="shared" si="77"/>
        <v>0.12374482756422338</v>
      </c>
      <c r="Q524" s="3">
        <f>IF(ISNUMBER(P524),SUMIF(A:A,A524,P:P),"")</f>
        <v>0.7703986717859111</v>
      </c>
      <c r="R524" s="3">
        <f t="shared" si="78"/>
        <v>0.1606244040859552</v>
      </c>
      <c r="S524" s="8">
        <f t="shared" si="79"/>
        <v>6.225704031031725</v>
      </c>
    </row>
    <row r="525" spans="1:19" ht="15">
      <c r="A525" s="1">
        <v>37</v>
      </c>
      <c r="B525" s="5">
        <v>0.7659722222222222</v>
      </c>
      <c r="C525" s="1" t="s">
        <v>305</v>
      </c>
      <c r="D525" s="1">
        <v>6</v>
      </c>
      <c r="E525" s="1">
        <v>7</v>
      </c>
      <c r="F525" s="1" t="s">
        <v>364</v>
      </c>
      <c r="G525" s="2">
        <v>62.5476</v>
      </c>
      <c r="H525" s="6">
        <f>1+_xlfn.COUNTIFS(A:A,A525,O:O,"&lt;"&amp;O525)</f>
        <v>3</v>
      </c>
      <c r="I525" s="2">
        <f>_xlfn.AVERAGEIF(A:A,A525,G:G)</f>
        <v>51.37041794871796</v>
      </c>
      <c r="J525" s="2">
        <f aca="true" t="shared" si="80" ref="J525:J576">G525-I525</f>
        <v>11.177182051282045</v>
      </c>
      <c r="K525" s="2">
        <f aca="true" t="shared" si="81" ref="K525:K576">90+J525</f>
        <v>101.17718205128205</v>
      </c>
      <c r="L525" s="2">
        <f aca="true" t="shared" si="82" ref="L525:L576">EXP(0.06*K525)</f>
        <v>432.9537559368203</v>
      </c>
      <c r="M525" s="2">
        <f>SUMIF(A:A,A525,L:L)</f>
        <v>3764.297737548012</v>
      </c>
      <c r="N525" s="3">
        <f aca="true" t="shared" si="83" ref="N525:N576">L525/M525</f>
        <v>0.1150158106831469</v>
      </c>
      <c r="O525" s="7">
        <f aca="true" t="shared" si="84" ref="O525:O576">1/N525</f>
        <v>8.69445682346113</v>
      </c>
      <c r="P525" s="3">
        <f aca="true" t="shared" si="85" ref="P525:P576">IF(O525&gt;21,"",N525)</f>
        <v>0.1150158106831469</v>
      </c>
      <c r="Q525" s="3">
        <f>IF(ISNUMBER(P525),SUMIF(A:A,A525,P:P),"")</f>
        <v>0.7703986717859111</v>
      </c>
      <c r="R525" s="3">
        <f aca="true" t="shared" si="86" ref="R525:R576">_xlfn.IFERROR(P525*(1/Q525),"")</f>
        <v>0.14929388496545729</v>
      </c>
      <c r="S525" s="8">
        <f aca="true" t="shared" si="87" ref="S525:S576">_xlfn.IFERROR(1/R525,"")</f>
        <v>6.698197988694406</v>
      </c>
    </row>
    <row r="526" spans="1:19" ht="15">
      <c r="A526" s="1">
        <v>37</v>
      </c>
      <c r="B526" s="5">
        <v>0.7659722222222222</v>
      </c>
      <c r="C526" s="1" t="s">
        <v>305</v>
      </c>
      <c r="D526" s="1">
        <v>6</v>
      </c>
      <c r="E526" s="1">
        <v>3</v>
      </c>
      <c r="F526" s="1" t="s">
        <v>360</v>
      </c>
      <c r="G526" s="2">
        <v>62.1488333333333</v>
      </c>
      <c r="H526" s="6">
        <f>1+_xlfn.COUNTIFS(A:A,A526,O:O,"&lt;"&amp;O526)</f>
        <v>4</v>
      </c>
      <c r="I526" s="2">
        <f>_xlfn.AVERAGEIF(A:A,A526,G:G)</f>
        <v>51.37041794871796</v>
      </c>
      <c r="J526" s="2">
        <f t="shared" si="80"/>
        <v>10.778415384615343</v>
      </c>
      <c r="K526" s="2">
        <f t="shared" si="81"/>
        <v>100.77841538461534</v>
      </c>
      <c r="L526" s="2">
        <f t="shared" si="82"/>
        <v>422.7178448702779</v>
      </c>
      <c r="M526" s="2">
        <f>SUMIF(A:A,A526,L:L)</f>
        <v>3764.297737548012</v>
      </c>
      <c r="N526" s="3">
        <f t="shared" si="83"/>
        <v>0.11229660200726518</v>
      </c>
      <c r="O526" s="7">
        <f t="shared" si="84"/>
        <v>8.90498895002454</v>
      </c>
      <c r="P526" s="3">
        <f t="shared" si="85"/>
        <v>0.11229660200726518</v>
      </c>
      <c r="Q526" s="3">
        <f>IF(ISNUMBER(P526),SUMIF(A:A,A526,P:P),"")</f>
        <v>0.7703986717859111</v>
      </c>
      <c r="R526" s="3">
        <f t="shared" si="86"/>
        <v>0.1457642726030967</v>
      </c>
      <c r="S526" s="8">
        <f t="shared" si="87"/>
        <v>6.860391659367121</v>
      </c>
    </row>
    <row r="527" spans="1:19" ht="15">
      <c r="A527" s="1">
        <v>37</v>
      </c>
      <c r="B527" s="5">
        <v>0.7659722222222222</v>
      </c>
      <c r="C527" s="1" t="s">
        <v>305</v>
      </c>
      <c r="D527" s="1">
        <v>6</v>
      </c>
      <c r="E527" s="1">
        <v>6</v>
      </c>
      <c r="F527" s="1" t="s">
        <v>363</v>
      </c>
      <c r="G527" s="2">
        <v>61.3616666666667</v>
      </c>
      <c r="H527" s="6">
        <f>1+_xlfn.COUNTIFS(A:A,A527,O:O,"&lt;"&amp;O527)</f>
        <v>5</v>
      </c>
      <c r="I527" s="2">
        <f>_xlfn.AVERAGEIF(A:A,A527,G:G)</f>
        <v>51.37041794871796</v>
      </c>
      <c r="J527" s="2">
        <f t="shared" si="80"/>
        <v>9.991248717948743</v>
      </c>
      <c r="K527" s="2">
        <f t="shared" si="81"/>
        <v>99.99124871794874</v>
      </c>
      <c r="L527" s="2">
        <f t="shared" si="82"/>
        <v>403.2170179472591</v>
      </c>
      <c r="M527" s="2">
        <f>SUMIF(A:A,A527,L:L)</f>
        <v>3764.297737548012</v>
      </c>
      <c r="N527" s="3">
        <f t="shared" si="83"/>
        <v>0.10711613322327329</v>
      </c>
      <c r="O527" s="7">
        <f t="shared" si="84"/>
        <v>9.335661864451325</v>
      </c>
      <c r="P527" s="3">
        <f t="shared" si="85"/>
        <v>0.10711613322327329</v>
      </c>
      <c r="Q527" s="3">
        <f>IF(ISNUMBER(P527),SUMIF(A:A,A527,P:P),"")</f>
        <v>0.7703986717859111</v>
      </c>
      <c r="R527" s="3">
        <f t="shared" si="86"/>
        <v>0.13903987266094375</v>
      </c>
      <c r="S527" s="8">
        <f t="shared" si="87"/>
        <v>7.192181500615684</v>
      </c>
    </row>
    <row r="528" spans="1:19" ht="15">
      <c r="A528" s="1">
        <v>37</v>
      </c>
      <c r="B528" s="5">
        <v>0.7659722222222222</v>
      </c>
      <c r="C528" s="1" t="s">
        <v>305</v>
      </c>
      <c r="D528" s="1">
        <v>6</v>
      </c>
      <c r="E528" s="1">
        <v>9</v>
      </c>
      <c r="F528" s="1" t="s">
        <v>366</v>
      </c>
      <c r="G528" s="2">
        <v>53.87649999999991</v>
      </c>
      <c r="H528" s="6">
        <f>1+_xlfn.COUNTIFS(A:A,A528,O:O,"&lt;"&amp;O528)</f>
        <v>6</v>
      </c>
      <c r="I528" s="2">
        <f>_xlfn.AVERAGEIF(A:A,A528,G:G)</f>
        <v>51.37041794871796</v>
      </c>
      <c r="J528" s="2">
        <f t="shared" si="80"/>
        <v>2.5060820512819504</v>
      </c>
      <c r="K528" s="2">
        <f t="shared" si="81"/>
        <v>92.50608205128195</v>
      </c>
      <c r="L528" s="2">
        <f t="shared" si="82"/>
        <v>257.33144495627323</v>
      </c>
      <c r="M528" s="2">
        <f>SUMIF(A:A,A528,L:L)</f>
        <v>3764.297737548012</v>
      </c>
      <c r="N528" s="3">
        <f t="shared" si="83"/>
        <v>0.06836107632758448</v>
      </c>
      <c r="O528" s="7">
        <f t="shared" si="84"/>
        <v>14.628207361862271</v>
      </c>
      <c r="P528" s="3">
        <f t="shared" si="85"/>
        <v>0.06836107632758448</v>
      </c>
      <c r="Q528" s="3">
        <f>IF(ISNUMBER(P528),SUMIF(A:A,A528,P:P),"")</f>
        <v>0.7703986717859111</v>
      </c>
      <c r="R528" s="3">
        <f t="shared" si="86"/>
        <v>0.08873467573498307</v>
      </c>
      <c r="S528" s="8">
        <f t="shared" si="87"/>
        <v>11.269551522187582</v>
      </c>
    </row>
    <row r="529" spans="1:19" ht="15">
      <c r="A529" s="1">
        <v>37</v>
      </c>
      <c r="B529" s="5">
        <v>0.7659722222222222</v>
      </c>
      <c r="C529" s="1" t="s">
        <v>305</v>
      </c>
      <c r="D529" s="1">
        <v>6</v>
      </c>
      <c r="E529" s="1">
        <v>2</v>
      </c>
      <c r="F529" s="1" t="s">
        <v>359</v>
      </c>
      <c r="G529" s="2">
        <v>45.0515</v>
      </c>
      <c r="H529" s="6">
        <f>1+_xlfn.COUNTIFS(A:A,A529,O:O,"&lt;"&amp;O529)</f>
        <v>7</v>
      </c>
      <c r="I529" s="2">
        <f>_xlfn.AVERAGEIF(A:A,A529,G:G)</f>
        <v>51.37041794871796</v>
      </c>
      <c r="J529" s="2">
        <f t="shared" si="80"/>
        <v>-6.31891794871796</v>
      </c>
      <c r="K529" s="2">
        <f t="shared" si="81"/>
        <v>83.68108205128203</v>
      </c>
      <c r="L529" s="2">
        <f t="shared" si="82"/>
        <v>151.54231957593004</v>
      </c>
      <c r="M529" s="2">
        <f>SUMIF(A:A,A529,L:L)</f>
        <v>3764.297737548012</v>
      </c>
      <c r="N529" s="3">
        <f t="shared" si="83"/>
        <v>0.040257793124154326</v>
      </c>
      <c r="O529" s="7">
        <f t="shared" si="84"/>
        <v>24.839911043211377</v>
      </c>
      <c r="P529" s="3">
        <f t="shared" si="85"/>
      </c>
      <c r="Q529" s="3">
        <f>IF(ISNUMBER(P529),SUMIF(A:A,A529,P:P),"")</f>
      </c>
      <c r="R529" s="3">
        <f t="shared" si="86"/>
      </c>
      <c r="S529" s="8">
        <f t="shared" si="87"/>
      </c>
    </row>
    <row r="530" spans="1:19" ht="15">
      <c r="A530" s="1">
        <v>37</v>
      </c>
      <c r="B530" s="5">
        <v>0.7659722222222222</v>
      </c>
      <c r="C530" s="1" t="s">
        <v>305</v>
      </c>
      <c r="D530" s="1">
        <v>6</v>
      </c>
      <c r="E530" s="1">
        <v>4</v>
      </c>
      <c r="F530" s="1" t="s">
        <v>361</v>
      </c>
      <c r="G530" s="2">
        <v>44.0248</v>
      </c>
      <c r="H530" s="6">
        <f>1+_xlfn.COUNTIFS(A:A,A530,O:O,"&lt;"&amp;O530)</f>
        <v>8</v>
      </c>
      <c r="I530" s="2">
        <f>_xlfn.AVERAGEIF(A:A,A530,G:G)</f>
        <v>51.37041794871796</v>
      </c>
      <c r="J530" s="2">
        <f t="shared" si="80"/>
        <v>-7.345617948717958</v>
      </c>
      <c r="K530" s="2">
        <f t="shared" si="81"/>
        <v>82.65438205128204</v>
      </c>
      <c r="L530" s="2">
        <f t="shared" si="82"/>
        <v>142.48873202549353</v>
      </c>
      <c r="M530" s="2">
        <f>SUMIF(A:A,A530,L:L)</f>
        <v>3764.297737548012</v>
      </c>
      <c r="N530" s="3">
        <f t="shared" si="83"/>
        <v>0.03785267318368601</v>
      </c>
      <c r="O530" s="7">
        <f t="shared" si="84"/>
        <v>26.41821345476299</v>
      </c>
      <c r="P530" s="3">
        <f t="shared" si="85"/>
      </c>
      <c r="Q530" s="3">
        <f>IF(ISNUMBER(P530),SUMIF(A:A,A530,P:P),"")</f>
      </c>
      <c r="R530" s="3">
        <f t="shared" si="86"/>
      </c>
      <c r="S530" s="8">
        <f t="shared" si="87"/>
      </c>
    </row>
    <row r="531" spans="1:19" ht="15">
      <c r="A531" s="1">
        <v>37</v>
      </c>
      <c r="B531" s="5">
        <v>0.7659722222222222</v>
      </c>
      <c r="C531" s="1" t="s">
        <v>305</v>
      </c>
      <c r="D531" s="1">
        <v>6</v>
      </c>
      <c r="E531" s="1">
        <v>8</v>
      </c>
      <c r="F531" s="1" t="s">
        <v>365</v>
      </c>
      <c r="G531" s="2">
        <v>42.4096</v>
      </c>
      <c r="H531" s="6">
        <f>1+_xlfn.COUNTIFS(A:A,A531,O:O,"&lt;"&amp;O531)</f>
        <v>10</v>
      </c>
      <c r="I531" s="2">
        <f>_xlfn.AVERAGEIF(A:A,A531,G:G)</f>
        <v>51.37041794871796</v>
      </c>
      <c r="J531" s="2">
        <f t="shared" si="80"/>
        <v>-8.96081794871796</v>
      </c>
      <c r="K531" s="2">
        <f t="shared" si="81"/>
        <v>81.03918205128204</v>
      </c>
      <c r="L531" s="2">
        <f t="shared" si="82"/>
        <v>129.32788490918023</v>
      </c>
      <c r="M531" s="2">
        <f>SUMIF(A:A,A531,L:L)</f>
        <v>3764.297737548012</v>
      </c>
      <c r="N531" s="3">
        <f t="shared" si="83"/>
        <v>0.034356444130113316</v>
      </c>
      <c r="O531" s="7">
        <f t="shared" si="84"/>
        <v>29.106621052308004</v>
      </c>
      <c r="P531" s="3">
        <f t="shared" si="85"/>
      </c>
      <c r="Q531" s="3">
        <f>IF(ISNUMBER(P531),SUMIF(A:A,A531,P:P),"")</f>
      </c>
      <c r="R531" s="3">
        <f t="shared" si="86"/>
      </c>
      <c r="S531" s="8">
        <f t="shared" si="87"/>
      </c>
    </row>
    <row r="532" spans="1:19" ht="15">
      <c r="A532" s="1">
        <v>37</v>
      </c>
      <c r="B532" s="5">
        <v>0.7659722222222222</v>
      </c>
      <c r="C532" s="1" t="s">
        <v>305</v>
      </c>
      <c r="D532" s="1">
        <v>6</v>
      </c>
      <c r="E532" s="1">
        <v>10</v>
      </c>
      <c r="F532" s="1" t="s">
        <v>367</v>
      </c>
      <c r="G532" s="2">
        <v>39.3272666666667</v>
      </c>
      <c r="H532" s="6">
        <f>1+_xlfn.COUNTIFS(A:A,A532,O:O,"&lt;"&amp;O532)</f>
        <v>12</v>
      </c>
      <c r="I532" s="2">
        <f>_xlfn.AVERAGEIF(A:A,A532,G:G)</f>
        <v>51.37041794871796</v>
      </c>
      <c r="J532" s="2">
        <f t="shared" si="80"/>
        <v>-12.043151282051255</v>
      </c>
      <c r="K532" s="2">
        <f t="shared" si="81"/>
        <v>77.95684871794874</v>
      </c>
      <c r="L532" s="2">
        <f t="shared" si="82"/>
        <v>107.49140846058151</v>
      </c>
      <c r="M532" s="2">
        <f>SUMIF(A:A,A532,L:L)</f>
        <v>3764.297737548012</v>
      </c>
      <c r="N532" s="3">
        <f t="shared" si="83"/>
        <v>0.028555501173134955</v>
      </c>
      <c r="O532" s="7">
        <f t="shared" si="84"/>
        <v>35.019521945592786</v>
      </c>
      <c r="P532" s="3">
        <f t="shared" si="85"/>
      </c>
      <c r="Q532" s="3">
        <f>IF(ISNUMBER(P532),SUMIF(A:A,A532,P:P),"")</f>
      </c>
      <c r="R532" s="3">
        <f t="shared" si="86"/>
      </c>
      <c r="S532" s="8">
        <f t="shared" si="87"/>
      </c>
    </row>
    <row r="533" spans="1:19" ht="15">
      <c r="A533" s="1">
        <v>37</v>
      </c>
      <c r="B533" s="5">
        <v>0.7659722222222222</v>
      </c>
      <c r="C533" s="1" t="s">
        <v>305</v>
      </c>
      <c r="D533" s="1">
        <v>6</v>
      </c>
      <c r="E533" s="1">
        <v>11</v>
      </c>
      <c r="F533" s="1" t="s">
        <v>368</v>
      </c>
      <c r="G533" s="2">
        <v>41.9432333333333</v>
      </c>
      <c r="H533" s="6">
        <f>1+_xlfn.COUNTIFS(A:A,A533,O:O,"&lt;"&amp;O533)</f>
        <v>11</v>
      </c>
      <c r="I533" s="2">
        <f>_xlfn.AVERAGEIF(A:A,A533,G:G)</f>
        <v>51.37041794871796</v>
      </c>
      <c r="J533" s="2">
        <f t="shared" si="80"/>
        <v>-9.427184615384654</v>
      </c>
      <c r="K533" s="2">
        <f t="shared" si="81"/>
        <v>80.57281538461535</v>
      </c>
      <c r="L533" s="2">
        <f t="shared" si="82"/>
        <v>125.75919443382413</v>
      </c>
      <c r="M533" s="2">
        <f>SUMIF(A:A,A533,L:L)</f>
        <v>3764.297737548012</v>
      </c>
      <c r="N533" s="3">
        <f t="shared" si="83"/>
        <v>0.03340840794270996</v>
      </c>
      <c r="O533" s="7">
        <f t="shared" si="84"/>
        <v>29.932584686909923</v>
      </c>
      <c r="P533" s="3">
        <f t="shared" si="85"/>
      </c>
      <c r="Q533" s="3">
        <f>IF(ISNUMBER(P533),SUMIF(A:A,A533,P:P),"")</f>
      </c>
      <c r="R533" s="3">
        <f t="shared" si="86"/>
      </c>
      <c r="S533" s="8">
        <f t="shared" si="87"/>
      </c>
    </row>
    <row r="534" spans="1:19" ht="15">
      <c r="A534" s="1">
        <v>37</v>
      </c>
      <c r="B534" s="5">
        <v>0.7659722222222222</v>
      </c>
      <c r="C534" s="1" t="s">
        <v>305</v>
      </c>
      <c r="D534" s="1">
        <v>6</v>
      </c>
      <c r="E534" s="1">
        <v>12</v>
      </c>
      <c r="F534" s="1" t="s">
        <v>369</v>
      </c>
      <c r="G534" s="2">
        <v>42.6750666666667</v>
      </c>
      <c r="H534" s="6">
        <f>1+_xlfn.COUNTIFS(A:A,A534,O:O,"&lt;"&amp;O534)</f>
        <v>9</v>
      </c>
      <c r="I534" s="2">
        <f>_xlfn.AVERAGEIF(A:A,A534,G:G)</f>
        <v>51.37041794871796</v>
      </c>
      <c r="J534" s="2">
        <f t="shared" si="80"/>
        <v>-8.695351282051256</v>
      </c>
      <c r="K534" s="2">
        <f t="shared" si="81"/>
        <v>81.30464871794874</v>
      </c>
      <c r="L534" s="2">
        <f t="shared" si="82"/>
        <v>131.40431222802766</v>
      </c>
      <c r="M534" s="2">
        <f>SUMIF(A:A,A534,L:L)</f>
        <v>3764.297737548012</v>
      </c>
      <c r="N534" s="3">
        <f t="shared" si="83"/>
        <v>0.0349080549387206</v>
      </c>
      <c r="O534" s="7">
        <f t="shared" si="84"/>
        <v>28.646683459031205</v>
      </c>
      <c r="P534" s="3">
        <f t="shared" si="85"/>
      </c>
      <c r="Q534" s="3">
        <f>IF(ISNUMBER(P534),SUMIF(A:A,A534,P:P),"")</f>
      </c>
      <c r="R534" s="3">
        <f t="shared" si="86"/>
      </c>
      <c r="S534" s="8">
        <f t="shared" si="87"/>
      </c>
    </row>
    <row r="535" spans="1:19" ht="15">
      <c r="A535" s="1">
        <v>37</v>
      </c>
      <c r="B535" s="5">
        <v>0.7659722222222222</v>
      </c>
      <c r="C535" s="1" t="s">
        <v>305</v>
      </c>
      <c r="D535" s="1">
        <v>6</v>
      </c>
      <c r="E535" s="1">
        <v>13</v>
      </c>
      <c r="F535" s="1" t="s">
        <v>370</v>
      </c>
      <c r="G535" s="2">
        <v>33.6092666666667</v>
      </c>
      <c r="H535" s="6">
        <f>1+_xlfn.COUNTIFS(A:A,A535,O:O,"&lt;"&amp;O535)</f>
        <v>13</v>
      </c>
      <c r="I535" s="2">
        <f>_xlfn.AVERAGEIF(A:A,A535,G:G)</f>
        <v>51.37041794871796</v>
      </c>
      <c r="J535" s="2">
        <f t="shared" si="80"/>
        <v>-17.76115128205126</v>
      </c>
      <c r="K535" s="2">
        <f t="shared" si="81"/>
        <v>72.23884871794874</v>
      </c>
      <c r="L535" s="2">
        <f t="shared" si="82"/>
        <v>76.27390870127586</v>
      </c>
      <c r="M535" s="2">
        <f>SUMIF(A:A,A535,L:L)</f>
        <v>3764.297737548012</v>
      </c>
      <c r="N535" s="3">
        <f t="shared" si="83"/>
        <v>0.020262453721569634</v>
      </c>
      <c r="O535" s="7">
        <f t="shared" si="84"/>
        <v>49.35236441455694</v>
      </c>
      <c r="P535" s="3">
        <f t="shared" si="85"/>
      </c>
      <c r="Q535" s="3">
        <f>IF(ISNUMBER(P535),SUMIF(A:A,A535,P:P),"")</f>
      </c>
      <c r="R535" s="3">
        <f t="shared" si="86"/>
      </c>
      <c r="S535" s="8">
        <f t="shared" si="87"/>
      </c>
    </row>
    <row r="536" spans="1:19" ht="15">
      <c r="A536" s="1">
        <v>53</v>
      </c>
      <c r="B536" s="5">
        <v>0.7736111111111111</v>
      </c>
      <c r="C536" s="1" t="s">
        <v>504</v>
      </c>
      <c r="D536" s="1">
        <v>7</v>
      </c>
      <c r="E536" s="1">
        <v>7</v>
      </c>
      <c r="F536" s="1" t="s">
        <v>541</v>
      </c>
      <c r="G536" s="2">
        <v>68.00863333333331</v>
      </c>
      <c r="H536" s="6">
        <f>1+_xlfn.COUNTIFS(A:A,A536,O:O,"&lt;"&amp;O536)</f>
        <v>1</v>
      </c>
      <c r="I536" s="2">
        <f>_xlfn.AVERAGEIF(A:A,A536,G:G)</f>
        <v>47.73202727272729</v>
      </c>
      <c r="J536" s="2">
        <f t="shared" si="80"/>
        <v>20.27660606060602</v>
      </c>
      <c r="K536" s="2">
        <f t="shared" si="81"/>
        <v>110.27660606060601</v>
      </c>
      <c r="L536" s="2">
        <f t="shared" si="82"/>
        <v>747.3968957440584</v>
      </c>
      <c r="M536" s="2">
        <f>SUMIF(A:A,A536,L:L)</f>
        <v>3039.2601040359314</v>
      </c>
      <c r="N536" s="3">
        <f t="shared" si="83"/>
        <v>0.24591409427299954</v>
      </c>
      <c r="O536" s="7">
        <f t="shared" si="84"/>
        <v>4.066460700255179</v>
      </c>
      <c r="P536" s="3">
        <f t="shared" si="85"/>
        <v>0.24591409427299954</v>
      </c>
      <c r="Q536" s="3">
        <f>IF(ISNUMBER(P536),SUMIF(A:A,A536,P:P),"")</f>
        <v>0.9054284428641357</v>
      </c>
      <c r="R536" s="3">
        <f t="shared" si="86"/>
        <v>0.27159970090524344</v>
      </c>
      <c r="S536" s="8">
        <f t="shared" si="87"/>
        <v>3.68188917980025</v>
      </c>
    </row>
    <row r="537" spans="1:19" ht="15">
      <c r="A537" s="1">
        <v>53</v>
      </c>
      <c r="B537" s="5">
        <v>0.7736111111111111</v>
      </c>
      <c r="C537" s="1" t="s">
        <v>504</v>
      </c>
      <c r="D537" s="1">
        <v>7</v>
      </c>
      <c r="E537" s="1">
        <v>4</v>
      </c>
      <c r="F537" s="1" t="s">
        <v>538</v>
      </c>
      <c r="G537" s="2">
        <v>58.01763333333339</v>
      </c>
      <c r="H537" s="6">
        <f>1+_xlfn.COUNTIFS(A:A,A537,O:O,"&lt;"&amp;O537)</f>
        <v>2</v>
      </c>
      <c r="I537" s="2">
        <f>_xlfn.AVERAGEIF(A:A,A537,G:G)</f>
        <v>47.73202727272729</v>
      </c>
      <c r="J537" s="2">
        <f t="shared" si="80"/>
        <v>10.285606060606106</v>
      </c>
      <c r="K537" s="2">
        <f t="shared" si="81"/>
        <v>100.28560606060611</v>
      </c>
      <c r="L537" s="2">
        <f t="shared" si="82"/>
        <v>410.4016702410313</v>
      </c>
      <c r="M537" s="2">
        <f>SUMIF(A:A,A537,L:L)</f>
        <v>3039.2601040359314</v>
      </c>
      <c r="N537" s="3">
        <f t="shared" si="83"/>
        <v>0.1350334147761969</v>
      </c>
      <c r="O537" s="7">
        <f t="shared" si="84"/>
        <v>7.405574402879394</v>
      </c>
      <c r="P537" s="3">
        <f t="shared" si="85"/>
        <v>0.1350334147761969</v>
      </c>
      <c r="Q537" s="3">
        <f>IF(ISNUMBER(P537),SUMIF(A:A,A537,P:P),"")</f>
        <v>0.9054284428641357</v>
      </c>
      <c r="R537" s="3">
        <f t="shared" si="86"/>
        <v>0.1491375887740467</v>
      </c>
      <c r="S537" s="8">
        <f t="shared" si="87"/>
        <v>6.705217700113591</v>
      </c>
    </row>
    <row r="538" spans="1:19" ht="15">
      <c r="A538" s="1">
        <v>53</v>
      </c>
      <c r="B538" s="5">
        <v>0.7736111111111111</v>
      </c>
      <c r="C538" s="1" t="s">
        <v>504</v>
      </c>
      <c r="D538" s="1">
        <v>7</v>
      </c>
      <c r="E538" s="1">
        <v>3</v>
      </c>
      <c r="F538" s="1" t="s">
        <v>537</v>
      </c>
      <c r="G538" s="2">
        <v>56.2923333333333</v>
      </c>
      <c r="H538" s="6">
        <f>1+_xlfn.COUNTIFS(A:A,A538,O:O,"&lt;"&amp;O538)</f>
        <v>3</v>
      </c>
      <c r="I538" s="2">
        <f>_xlfn.AVERAGEIF(A:A,A538,G:G)</f>
        <v>47.73202727272729</v>
      </c>
      <c r="J538" s="2">
        <f t="shared" si="80"/>
        <v>8.560306060606017</v>
      </c>
      <c r="K538" s="2">
        <f t="shared" si="81"/>
        <v>98.56030606060602</v>
      </c>
      <c r="L538" s="2">
        <f t="shared" si="82"/>
        <v>370.04268492127</v>
      </c>
      <c r="M538" s="2">
        <f>SUMIF(A:A,A538,L:L)</f>
        <v>3039.2601040359314</v>
      </c>
      <c r="N538" s="3">
        <f t="shared" si="83"/>
        <v>0.12175420077731366</v>
      </c>
      <c r="O538" s="7">
        <f t="shared" si="84"/>
        <v>8.21326897647649</v>
      </c>
      <c r="P538" s="3">
        <f t="shared" si="85"/>
        <v>0.12175420077731366</v>
      </c>
      <c r="Q538" s="3">
        <f>IF(ISNUMBER(P538),SUMIF(A:A,A538,P:P),"")</f>
        <v>0.9054284428641357</v>
      </c>
      <c r="R538" s="3">
        <f t="shared" si="86"/>
        <v>0.13447136738069485</v>
      </c>
      <c r="S538" s="8">
        <f t="shared" si="87"/>
        <v>7.436527340195422</v>
      </c>
    </row>
    <row r="539" spans="1:19" ht="15">
      <c r="A539" s="1">
        <v>53</v>
      </c>
      <c r="B539" s="5">
        <v>0.7736111111111111</v>
      </c>
      <c r="C539" s="1" t="s">
        <v>504</v>
      </c>
      <c r="D539" s="1">
        <v>7</v>
      </c>
      <c r="E539" s="1">
        <v>1</v>
      </c>
      <c r="F539" s="1" t="s">
        <v>536</v>
      </c>
      <c r="G539" s="2">
        <v>55.964966666666605</v>
      </c>
      <c r="H539" s="6">
        <f>1+_xlfn.COUNTIFS(A:A,A539,O:O,"&lt;"&amp;O539)</f>
        <v>4</v>
      </c>
      <c r="I539" s="2">
        <f>_xlfn.AVERAGEIF(A:A,A539,G:G)</f>
        <v>47.73202727272729</v>
      </c>
      <c r="J539" s="2">
        <f t="shared" si="80"/>
        <v>8.232939393939319</v>
      </c>
      <c r="K539" s="2">
        <f t="shared" si="81"/>
        <v>98.23293939393932</v>
      </c>
      <c r="L539" s="2">
        <f t="shared" si="82"/>
        <v>362.84522416787644</v>
      </c>
      <c r="M539" s="2">
        <f>SUMIF(A:A,A539,L:L)</f>
        <v>3039.2601040359314</v>
      </c>
      <c r="N539" s="3">
        <f t="shared" si="83"/>
        <v>0.11938603862369088</v>
      </c>
      <c r="O539" s="7">
        <f t="shared" si="84"/>
        <v>8.376188803382917</v>
      </c>
      <c r="P539" s="3">
        <f t="shared" si="85"/>
        <v>0.11938603862369088</v>
      </c>
      <c r="Q539" s="3">
        <f>IF(ISNUMBER(P539),SUMIF(A:A,A539,P:P),"")</f>
        <v>0.9054284428641357</v>
      </c>
      <c r="R539" s="3">
        <f t="shared" si="86"/>
        <v>0.1318558518506861</v>
      </c>
      <c r="S539" s="8">
        <f t="shared" si="87"/>
        <v>7.584039585383002</v>
      </c>
    </row>
    <row r="540" spans="1:19" ht="15">
      <c r="A540" s="1">
        <v>53</v>
      </c>
      <c r="B540" s="5">
        <v>0.7736111111111111</v>
      </c>
      <c r="C540" s="1" t="s">
        <v>504</v>
      </c>
      <c r="D540" s="1">
        <v>7</v>
      </c>
      <c r="E540" s="1">
        <v>6</v>
      </c>
      <c r="F540" s="1" t="s">
        <v>540</v>
      </c>
      <c r="G540" s="2">
        <v>53.9367666666667</v>
      </c>
      <c r="H540" s="6">
        <f>1+_xlfn.COUNTIFS(A:A,A540,O:O,"&lt;"&amp;O540)</f>
        <v>5</v>
      </c>
      <c r="I540" s="2">
        <f>_xlfn.AVERAGEIF(A:A,A540,G:G)</f>
        <v>47.73202727272729</v>
      </c>
      <c r="J540" s="2">
        <f t="shared" si="80"/>
        <v>6.204739393939413</v>
      </c>
      <c r="K540" s="2">
        <f t="shared" si="81"/>
        <v>96.2047393939394</v>
      </c>
      <c r="L540" s="2">
        <f t="shared" si="82"/>
        <v>321.2707943588783</v>
      </c>
      <c r="M540" s="2">
        <f>SUMIF(A:A,A540,L:L)</f>
        <v>3039.2601040359314</v>
      </c>
      <c r="N540" s="3">
        <f t="shared" si="83"/>
        <v>0.10570691002466437</v>
      </c>
      <c r="O540" s="7">
        <f t="shared" si="84"/>
        <v>9.460119492346074</v>
      </c>
      <c r="P540" s="3">
        <f t="shared" si="85"/>
        <v>0.10570691002466437</v>
      </c>
      <c r="Q540" s="3">
        <f>IF(ISNUMBER(P540),SUMIF(A:A,A540,P:P),"")</f>
        <v>0.9054284428641357</v>
      </c>
      <c r="R540" s="3">
        <f t="shared" si="86"/>
        <v>0.11674794497319127</v>
      </c>
      <c r="S540" s="8">
        <f t="shared" si="87"/>
        <v>8.565461261263563</v>
      </c>
    </row>
    <row r="541" spans="1:19" ht="15">
      <c r="A541" s="1">
        <v>53</v>
      </c>
      <c r="B541" s="5">
        <v>0.7736111111111111</v>
      </c>
      <c r="C541" s="1" t="s">
        <v>504</v>
      </c>
      <c r="D541" s="1">
        <v>7</v>
      </c>
      <c r="E541" s="1">
        <v>5</v>
      </c>
      <c r="F541" s="1" t="s">
        <v>539</v>
      </c>
      <c r="G541" s="2">
        <v>46.6502666666667</v>
      </c>
      <c r="H541" s="6">
        <f>1+_xlfn.COUNTIFS(A:A,A541,O:O,"&lt;"&amp;O541)</f>
        <v>6</v>
      </c>
      <c r="I541" s="2">
        <f>_xlfn.AVERAGEIF(A:A,A541,G:G)</f>
        <v>47.73202727272729</v>
      </c>
      <c r="J541" s="2">
        <f t="shared" si="80"/>
        <v>-1.081760606060584</v>
      </c>
      <c r="K541" s="2">
        <f t="shared" si="81"/>
        <v>88.91823939393942</v>
      </c>
      <c r="L541" s="2">
        <f t="shared" si="82"/>
        <v>207.49232761471242</v>
      </c>
      <c r="M541" s="2">
        <f>SUMIF(A:A,A541,L:L)</f>
        <v>3039.2601040359314</v>
      </c>
      <c r="N541" s="3">
        <f t="shared" si="83"/>
        <v>0.0682706713187123</v>
      </c>
      <c r="O541" s="7">
        <f t="shared" si="84"/>
        <v>14.647578245300044</v>
      </c>
      <c r="P541" s="3">
        <f t="shared" si="85"/>
        <v>0.0682706713187123</v>
      </c>
      <c r="Q541" s="3">
        <f>IF(ISNUMBER(P541),SUMIF(A:A,A541,P:P),"")</f>
        <v>0.9054284428641357</v>
      </c>
      <c r="R541" s="3">
        <f t="shared" si="86"/>
        <v>0.07540150948069639</v>
      </c>
      <c r="S541" s="8">
        <f t="shared" si="87"/>
        <v>13.262333962372608</v>
      </c>
    </row>
    <row r="542" spans="1:19" ht="15">
      <c r="A542" s="1">
        <v>53</v>
      </c>
      <c r="B542" s="5">
        <v>0.7736111111111111</v>
      </c>
      <c r="C542" s="1" t="s">
        <v>504</v>
      </c>
      <c r="D542" s="1">
        <v>7</v>
      </c>
      <c r="E542" s="1">
        <v>9</v>
      </c>
      <c r="F542" s="1" t="s">
        <v>543</v>
      </c>
      <c r="G542" s="2">
        <v>44.8254666666667</v>
      </c>
      <c r="H542" s="6">
        <f>1+_xlfn.COUNTIFS(A:A,A542,O:O,"&lt;"&amp;O542)</f>
        <v>7</v>
      </c>
      <c r="I542" s="2">
        <f>_xlfn.AVERAGEIF(A:A,A542,G:G)</f>
        <v>47.73202727272729</v>
      </c>
      <c r="J542" s="2">
        <f t="shared" si="80"/>
        <v>-2.9065606060605873</v>
      </c>
      <c r="K542" s="2">
        <f t="shared" si="81"/>
        <v>87.0934393939394</v>
      </c>
      <c r="L542" s="2">
        <f t="shared" si="82"/>
        <v>185.97390415650608</v>
      </c>
      <c r="M542" s="2">
        <f>SUMIF(A:A,A542,L:L)</f>
        <v>3039.2601040359314</v>
      </c>
      <c r="N542" s="3">
        <f t="shared" si="83"/>
        <v>0.06119051933381593</v>
      </c>
      <c r="O542" s="7">
        <f t="shared" si="84"/>
        <v>16.342400928886487</v>
      </c>
      <c r="P542" s="3">
        <f t="shared" si="85"/>
        <v>0.06119051933381593</v>
      </c>
      <c r="Q542" s="3">
        <f>IF(ISNUMBER(P542),SUMIF(A:A,A542,P:P),"")</f>
        <v>0.9054284428641357</v>
      </c>
      <c r="R542" s="3">
        <f t="shared" si="86"/>
        <v>0.06758183909073187</v>
      </c>
      <c r="S542" s="8">
        <f t="shared" si="87"/>
        <v>14.796874625703095</v>
      </c>
    </row>
    <row r="543" spans="1:19" ht="15">
      <c r="A543" s="1">
        <v>53</v>
      </c>
      <c r="B543" s="5">
        <v>0.7736111111111111</v>
      </c>
      <c r="C543" s="1" t="s">
        <v>504</v>
      </c>
      <c r="D543" s="1">
        <v>7</v>
      </c>
      <c r="E543" s="1">
        <v>8</v>
      </c>
      <c r="F543" s="1" t="s">
        <v>542</v>
      </c>
      <c r="G543" s="2">
        <v>40.8387666666667</v>
      </c>
      <c r="H543" s="6">
        <f>1+_xlfn.COUNTIFS(A:A,A543,O:O,"&lt;"&amp;O543)</f>
        <v>8</v>
      </c>
      <c r="I543" s="2">
        <f>_xlfn.AVERAGEIF(A:A,A543,G:G)</f>
        <v>47.73202727272729</v>
      </c>
      <c r="J543" s="2">
        <f t="shared" si="80"/>
        <v>-6.893260606060586</v>
      </c>
      <c r="K543" s="2">
        <f t="shared" si="81"/>
        <v>83.10673939393942</v>
      </c>
      <c r="L543" s="2">
        <f t="shared" si="82"/>
        <v>146.4090422520115</v>
      </c>
      <c r="M543" s="2">
        <f>SUMIF(A:A,A543,L:L)</f>
        <v>3039.2601040359314</v>
      </c>
      <c r="N543" s="3">
        <f t="shared" si="83"/>
        <v>0.04817259373674211</v>
      </c>
      <c r="O543" s="7">
        <f t="shared" si="84"/>
        <v>20.758691248075394</v>
      </c>
      <c r="P543" s="3">
        <f t="shared" si="85"/>
        <v>0.04817259373674211</v>
      </c>
      <c r="Q543" s="3">
        <f>IF(ISNUMBER(P543),SUMIF(A:A,A543,P:P),"")</f>
        <v>0.9054284428641357</v>
      </c>
      <c r="R543" s="3">
        <f t="shared" si="86"/>
        <v>0.05320419754470941</v>
      </c>
      <c r="S543" s="8">
        <f t="shared" si="87"/>
        <v>18.795509492642264</v>
      </c>
    </row>
    <row r="544" spans="1:19" ht="15">
      <c r="A544" s="1">
        <v>53</v>
      </c>
      <c r="B544" s="5">
        <v>0.7736111111111111</v>
      </c>
      <c r="C544" s="1" t="s">
        <v>504</v>
      </c>
      <c r="D544" s="1">
        <v>7</v>
      </c>
      <c r="E544" s="1">
        <v>10</v>
      </c>
      <c r="F544" s="1" t="s">
        <v>544</v>
      </c>
      <c r="G544" s="2">
        <v>35.336</v>
      </c>
      <c r="H544" s="6">
        <f>1+_xlfn.COUNTIFS(A:A,A544,O:O,"&lt;"&amp;O544)</f>
        <v>10</v>
      </c>
      <c r="I544" s="2">
        <f>_xlfn.AVERAGEIF(A:A,A544,G:G)</f>
        <v>47.73202727272729</v>
      </c>
      <c r="J544" s="2">
        <f t="shared" si="80"/>
        <v>-12.396027272727288</v>
      </c>
      <c r="K544" s="2">
        <f t="shared" si="81"/>
        <v>77.60397272727272</v>
      </c>
      <c r="L544" s="2">
        <f t="shared" si="82"/>
        <v>105.23946406290452</v>
      </c>
      <c r="M544" s="2">
        <f>SUMIF(A:A,A544,L:L)</f>
        <v>3039.2601040359314</v>
      </c>
      <c r="N544" s="3">
        <f t="shared" si="83"/>
        <v>0.034626672433581335</v>
      </c>
      <c r="O544" s="7">
        <f t="shared" si="84"/>
        <v>28.8794715090841</v>
      </c>
      <c r="P544" s="3">
        <f t="shared" si="85"/>
      </c>
      <c r="Q544" s="3">
        <f>IF(ISNUMBER(P544),SUMIF(A:A,A544,P:P),"")</f>
      </c>
      <c r="R544" s="3">
        <f t="shared" si="86"/>
      </c>
      <c r="S544" s="8">
        <f t="shared" si="87"/>
      </c>
    </row>
    <row r="545" spans="1:19" ht="15">
      <c r="A545" s="1">
        <v>53</v>
      </c>
      <c r="B545" s="5">
        <v>0.7736111111111111</v>
      </c>
      <c r="C545" s="1" t="s">
        <v>504</v>
      </c>
      <c r="D545" s="1">
        <v>7</v>
      </c>
      <c r="E545" s="1">
        <v>11</v>
      </c>
      <c r="F545" s="1" t="s">
        <v>545</v>
      </c>
      <c r="G545" s="2">
        <v>29.2152666666667</v>
      </c>
      <c r="H545" s="6">
        <f>1+_xlfn.COUNTIFS(A:A,A545,O:O,"&lt;"&amp;O545)</f>
        <v>11</v>
      </c>
      <c r="I545" s="2">
        <f>_xlfn.AVERAGEIF(A:A,A545,G:G)</f>
        <v>47.73202727272729</v>
      </c>
      <c r="J545" s="2">
        <f t="shared" si="80"/>
        <v>-18.516760606060586</v>
      </c>
      <c r="K545" s="2">
        <f t="shared" si="81"/>
        <v>71.48323939393941</v>
      </c>
      <c r="L545" s="2">
        <f t="shared" si="82"/>
        <v>72.89312764887755</v>
      </c>
      <c r="M545" s="2">
        <f>SUMIF(A:A,A545,L:L)</f>
        <v>3039.2601040359314</v>
      </c>
      <c r="N545" s="3">
        <f t="shared" si="83"/>
        <v>0.023983839866841414</v>
      </c>
      <c r="O545" s="7">
        <f t="shared" si="84"/>
        <v>41.69474135718104</v>
      </c>
      <c r="P545" s="3">
        <f t="shared" si="85"/>
      </c>
      <c r="Q545" s="3">
        <f>IF(ISNUMBER(P545),SUMIF(A:A,A545,P:P),"")</f>
      </c>
      <c r="R545" s="3">
        <f t="shared" si="86"/>
      </c>
      <c r="S545" s="8">
        <f t="shared" si="87"/>
      </c>
    </row>
    <row r="546" spans="1:19" ht="15">
      <c r="A546" s="1">
        <v>53</v>
      </c>
      <c r="B546" s="5">
        <v>0.7736111111111111</v>
      </c>
      <c r="C546" s="1" t="s">
        <v>504</v>
      </c>
      <c r="D546" s="1">
        <v>7</v>
      </c>
      <c r="E546" s="1">
        <v>12</v>
      </c>
      <c r="F546" s="1" t="s">
        <v>546</v>
      </c>
      <c r="G546" s="2">
        <v>35.9662</v>
      </c>
      <c r="H546" s="6">
        <f>1+_xlfn.COUNTIFS(A:A,A546,O:O,"&lt;"&amp;O546)</f>
        <v>9</v>
      </c>
      <c r="I546" s="2">
        <f>_xlfn.AVERAGEIF(A:A,A546,G:G)</f>
        <v>47.73202727272729</v>
      </c>
      <c r="J546" s="2">
        <f t="shared" si="80"/>
        <v>-11.765827272727286</v>
      </c>
      <c r="K546" s="2">
        <f t="shared" si="81"/>
        <v>78.23417272727272</v>
      </c>
      <c r="L546" s="2">
        <f t="shared" si="82"/>
        <v>109.29496886780434</v>
      </c>
      <c r="M546" s="2">
        <f>SUMIF(A:A,A546,L:L)</f>
        <v>3039.2601040359314</v>
      </c>
      <c r="N546" s="3">
        <f t="shared" si="83"/>
        <v>0.03596104483544137</v>
      </c>
      <c r="O546" s="7">
        <f t="shared" si="84"/>
        <v>27.807868335751216</v>
      </c>
      <c r="P546" s="3">
        <f t="shared" si="85"/>
      </c>
      <c r="Q546" s="3">
        <f>IF(ISNUMBER(P546),SUMIF(A:A,A546,P:P),"")</f>
      </c>
      <c r="R546" s="3">
        <f t="shared" si="86"/>
      </c>
      <c r="S546" s="8">
        <f t="shared" si="87"/>
      </c>
    </row>
    <row r="547" spans="1:19" ht="15">
      <c r="A547" s="1">
        <v>38</v>
      </c>
      <c r="B547" s="5">
        <v>0.7875</v>
      </c>
      <c r="C547" s="1" t="s">
        <v>305</v>
      </c>
      <c r="D547" s="1">
        <v>7</v>
      </c>
      <c r="E547" s="1">
        <v>8</v>
      </c>
      <c r="F547" s="1" t="s">
        <v>378</v>
      </c>
      <c r="G547" s="2">
        <v>70.685</v>
      </c>
      <c r="H547" s="6">
        <f>1+_xlfn.COUNTIFS(A:A,A547,O:O,"&lt;"&amp;O547)</f>
        <v>1</v>
      </c>
      <c r="I547" s="2">
        <f>_xlfn.AVERAGEIF(A:A,A547,G:G)</f>
        <v>46.56119166666666</v>
      </c>
      <c r="J547" s="2">
        <f t="shared" si="80"/>
        <v>24.123808333333344</v>
      </c>
      <c r="K547" s="2">
        <f t="shared" si="81"/>
        <v>114.12380833333334</v>
      </c>
      <c r="L547" s="2">
        <f t="shared" si="82"/>
        <v>941.4568350060039</v>
      </c>
      <c r="M547" s="2">
        <f>SUMIF(A:A,A547,L:L)</f>
        <v>4450.618721804322</v>
      </c>
      <c r="N547" s="3">
        <f t="shared" si="83"/>
        <v>0.21153392232716994</v>
      </c>
      <c r="O547" s="7">
        <f t="shared" si="84"/>
        <v>4.727374167691862</v>
      </c>
      <c r="P547" s="3">
        <f t="shared" si="85"/>
        <v>0.21153392232716994</v>
      </c>
      <c r="Q547" s="3">
        <f>IF(ISNUMBER(P547),SUMIF(A:A,A547,P:P),"")</f>
        <v>0.7485930595777698</v>
      </c>
      <c r="R547" s="3">
        <f t="shared" si="86"/>
        <v>0.2825753186203486</v>
      </c>
      <c r="S547" s="8">
        <f t="shared" si="87"/>
        <v>3.538879491961364</v>
      </c>
    </row>
    <row r="548" spans="1:19" ht="15">
      <c r="A548" s="1">
        <v>38</v>
      </c>
      <c r="B548" s="5">
        <v>0.7875</v>
      </c>
      <c r="C548" s="1" t="s">
        <v>305</v>
      </c>
      <c r="D548" s="1">
        <v>7</v>
      </c>
      <c r="E548" s="1">
        <v>4</v>
      </c>
      <c r="F548" s="1" t="s">
        <v>374</v>
      </c>
      <c r="G548" s="2">
        <v>64.1753333333333</v>
      </c>
      <c r="H548" s="6">
        <f>1+_xlfn.COUNTIFS(A:A,A548,O:O,"&lt;"&amp;O548)</f>
        <v>2</v>
      </c>
      <c r="I548" s="2">
        <f>_xlfn.AVERAGEIF(A:A,A548,G:G)</f>
        <v>46.56119166666666</v>
      </c>
      <c r="J548" s="2">
        <f t="shared" si="80"/>
        <v>17.61414166666664</v>
      </c>
      <c r="K548" s="2">
        <f t="shared" si="81"/>
        <v>107.61414166666664</v>
      </c>
      <c r="L548" s="2">
        <f t="shared" si="82"/>
        <v>637.0502258805199</v>
      </c>
      <c r="M548" s="2">
        <f>SUMIF(A:A,A548,L:L)</f>
        <v>4450.618721804322</v>
      </c>
      <c r="N548" s="3">
        <f t="shared" si="83"/>
        <v>0.14313745249834697</v>
      </c>
      <c r="O548" s="7">
        <f t="shared" si="84"/>
        <v>6.986291725511522</v>
      </c>
      <c r="P548" s="3">
        <f t="shared" si="85"/>
        <v>0.14313745249834697</v>
      </c>
      <c r="Q548" s="3">
        <f>IF(ISNUMBER(P548),SUMIF(A:A,A548,P:P),"")</f>
        <v>0.7485930595777698</v>
      </c>
      <c r="R548" s="3">
        <f t="shared" si="86"/>
        <v>0.19120862886316503</v>
      </c>
      <c r="S548" s="8">
        <f t="shared" si="87"/>
        <v>5.229889497903527</v>
      </c>
    </row>
    <row r="549" spans="1:19" ht="15">
      <c r="A549" s="1">
        <v>38</v>
      </c>
      <c r="B549" s="5">
        <v>0.7875</v>
      </c>
      <c r="C549" s="1" t="s">
        <v>305</v>
      </c>
      <c r="D549" s="1">
        <v>7</v>
      </c>
      <c r="E549" s="1">
        <v>13</v>
      </c>
      <c r="F549" s="1" t="s">
        <v>383</v>
      </c>
      <c r="G549" s="2">
        <v>55.08746666666669</v>
      </c>
      <c r="H549" s="6">
        <f>1+_xlfn.COUNTIFS(A:A,A549,O:O,"&lt;"&amp;O549)</f>
        <v>3</v>
      </c>
      <c r="I549" s="2">
        <f>_xlfn.AVERAGEIF(A:A,A549,G:G)</f>
        <v>46.56119166666666</v>
      </c>
      <c r="J549" s="2">
        <f t="shared" si="80"/>
        <v>8.526275000000034</v>
      </c>
      <c r="K549" s="2">
        <f t="shared" si="81"/>
        <v>98.52627500000003</v>
      </c>
      <c r="L549" s="2">
        <f t="shared" si="82"/>
        <v>369.2878790865666</v>
      </c>
      <c r="M549" s="2">
        <f>SUMIF(A:A,A549,L:L)</f>
        <v>4450.618721804322</v>
      </c>
      <c r="N549" s="3">
        <f t="shared" si="83"/>
        <v>0.08297450358471818</v>
      </c>
      <c r="O549" s="7">
        <f t="shared" si="84"/>
        <v>12.05189494118498</v>
      </c>
      <c r="P549" s="3">
        <f t="shared" si="85"/>
        <v>0.08297450358471818</v>
      </c>
      <c r="Q549" s="3">
        <f>IF(ISNUMBER(P549),SUMIF(A:A,A549,P:P),"")</f>
        <v>0.7485930595777698</v>
      </c>
      <c r="R549" s="3">
        <f t="shared" si="86"/>
        <v>0.1108405996063047</v>
      </c>
      <c r="S549" s="8">
        <f t="shared" si="87"/>
        <v>9.02196490773151</v>
      </c>
    </row>
    <row r="550" spans="1:19" ht="15">
      <c r="A550" s="1">
        <v>38</v>
      </c>
      <c r="B550" s="5">
        <v>0.7875</v>
      </c>
      <c r="C550" s="1" t="s">
        <v>305</v>
      </c>
      <c r="D550" s="1">
        <v>7</v>
      </c>
      <c r="E550" s="1">
        <v>3</v>
      </c>
      <c r="F550" s="1" t="s">
        <v>373</v>
      </c>
      <c r="G550" s="2">
        <v>53.977966666666596</v>
      </c>
      <c r="H550" s="6">
        <f>1+_xlfn.COUNTIFS(A:A,A550,O:O,"&lt;"&amp;O550)</f>
        <v>4</v>
      </c>
      <c r="I550" s="2">
        <f>_xlfn.AVERAGEIF(A:A,A550,G:G)</f>
        <v>46.56119166666666</v>
      </c>
      <c r="J550" s="2">
        <f t="shared" si="80"/>
        <v>7.416774999999937</v>
      </c>
      <c r="K550" s="2">
        <f t="shared" si="81"/>
        <v>97.41677499999994</v>
      </c>
      <c r="L550" s="2">
        <f t="shared" si="82"/>
        <v>345.5047875549</v>
      </c>
      <c r="M550" s="2">
        <f>SUMIF(A:A,A550,L:L)</f>
        <v>4450.618721804322</v>
      </c>
      <c r="N550" s="3">
        <f t="shared" si="83"/>
        <v>0.07763073162439517</v>
      </c>
      <c r="O550" s="7">
        <f t="shared" si="84"/>
        <v>12.881496529471761</v>
      </c>
      <c r="P550" s="3">
        <f t="shared" si="85"/>
        <v>0.07763073162439517</v>
      </c>
      <c r="Q550" s="3">
        <f>IF(ISNUMBER(P550),SUMIF(A:A,A550,P:P),"")</f>
        <v>0.7485930595777698</v>
      </c>
      <c r="R550" s="3">
        <f t="shared" si="86"/>
        <v>0.10370217921627721</v>
      </c>
      <c r="S550" s="8">
        <f t="shared" si="87"/>
        <v>9.64299889893769</v>
      </c>
    </row>
    <row r="551" spans="1:19" ht="15">
      <c r="A551" s="1">
        <v>38</v>
      </c>
      <c r="B551" s="5">
        <v>0.7875</v>
      </c>
      <c r="C551" s="1" t="s">
        <v>305</v>
      </c>
      <c r="D551" s="1">
        <v>7</v>
      </c>
      <c r="E551" s="1">
        <v>1</v>
      </c>
      <c r="F551" s="1" t="s">
        <v>371</v>
      </c>
      <c r="G551" s="2">
        <v>52.680400000000006</v>
      </c>
      <c r="H551" s="6">
        <f>1+_xlfn.COUNTIFS(A:A,A551,O:O,"&lt;"&amp;O551)</f>
        <v>5</v>
      </c>
      <c r="I551" s="2">
        <f>_xlfn.AVERAGEIF(A:A,A551,G:G)</f>
        <v>46.56119166666666</v>
      </c>
      <c r="J551" s="2">
        <f t="shared" si="80"/>
        <v>6.119208333333347</v>
      </c>
      <c r="K551" s="2">
        <f t="shared" si="81"/>
        <v>96.11920833333335</v>
      </c>
      <c r="L551" s="2">
        <f t="shared" si="82"/>
        <v>319.6262997221149</v>
      </c>
      <c r="M551" s="2">
        <f>SUMIF(A:A,A551,L:L)</f>
        <v>4450.618721804322</v>
      </c>
      <c r="N551" s="3">
        <f t="shared" si="83"/>
        <v>0.07181614955156963</v>
      </c>
      <c r="O551" s="7">
        <f t="shared" si="84"/>
        <v>13.92444465825784</v>
      </c>
      <c r="P551" s="3">
        <f t="shared" si="85"/>
        <v>0.07181614955156963</v>
      </c>
      <c r="Q551" s="3">
        <f>IF(ISNUMBER(P551),SUMIF(A:A,A551,P:P),"")</f>
        <v>0.7485930595777698</v>
      </c>
      <c r="R551" s="3">
        <f t="shared" si="86"/>
        <v>0.09593483219317611</v>
      </c>
      <c r="S551" s="8">
        <f t="shared" si="87"/>
        <v>10.42374262964657</v>
      </c>
    </row>
    <row r="552" spans="1:19" ht="15">
      <c r="A552" s="1">
        <v>38</v>
      </c>
      <c r="B552" s="5">
        <v>0.7875</v>
      </c>
      <c r="C552" s="1" t="s">
        <v>305</v>
      </c>
      <c r="D552" s="1">
        <v>7</v>
      </c>
      <c r="E552" s="1">
        <v>5</v>
      </c>
      <c r="F552" s="1" t="s">
        <v>375</v>
      </c>
      <c r="G552" s="2">
        <v>49.5446</v>
      </c>
      <c r="H552" s="6">
        <f>1+_xlfn.COUNTIFS(A:A,A552,O:O,"&lt;"&amp;O552)</f>
        <v>6</v>
      </c>
      <c r="I552" s="2">
        <f>_xlfn.AVERAGEIF(A:A,A552,G:G)</f>
        <v>46.56119166666666</v>
      </c>
      <c r="J552" s="2">
        <f t="shared" si="80"/>
        <v>2.983408333333344</v>
      </c>
      <c r="K552" s="2">
        <f t="shared" si="81"/>
        <v>92.98340833333334</v>
      </c>
      <c r="L552" s="2">
        <f t="shared" si="82"/>
        <v>264.8078583047574</v>
      </c>
      <c r="M552" s="2">
        <f>SUMIF(A:A,A552,L:L)</f>
        <v>4450.618721804322</v>
      </c>
      <c r="N552" s="3">
        <f t="shared" si="83"/>
        <v>0.05949911121512603</v>
      </c>
      <c r="O552" s="7">
        <f t="shared" si="84"/>
        <v>16.806973744269598</v>
      </c>
      <c r="P552" s="3">
        <f t="shared" si="85"/>
        <v>0.05949911121512603</v>
      </c>
      <c r="Q552" s="3">
        <f>IF(ISNUMBER(P552),SUMIF(A:A,A552,P:P),"")</f>
        <v>0.7485930595777698</v>
      </c>
      <c r="R552" s="3">
        <f t="shared" si="86"/>
        <v>0.07948124879582161</v>
      </c>
      <c r="S552" s="8">
        <f t="shared" si="87"/>
        <v>12.581583897466025</v>
      </c>
    </row>
    <row r="553" spans="1:19" ht="15">
      <c r="A553" s="1">
        <v>38</v>
      </c>
      <c r="B553" s="5">
        <v>0.7875</v>
      </c>
      <c r="C553" s="1" t="s">
        <v>305</v>
      </c>
      <c r="D553" s="1">
        <v>7</v>
      </c>
      <c r="E553" s="1">
        <v>12</v>
      </c>
      <c r="F553" s="1" t="s">
        <v>382</v>
      </c>
      <c r="G553" s="2">
        <v>47.369666666666596</v>
      </c>
      <c r="H553" s="6">
        <f>1+_xlfn.COUNTIFS(A:A,A553,O:O,"&lt;"&amp;O553)</f>
        <v>7</v>
      </c>
      <c r="I553" s="2">
        <f>_xlfn.AVERAGEIF(A:A,A553,G:G)</f>
        <v>46.56119166666666</v>
      </c>
      <c r="J553" s="2">
        <f t="shared" si="80"/>
        <v>0.8084749999999374</v>
      </c>
      <c r="K553" s="2">
        <f t="shared" si="81"/>
        <v>90.80847499999993</v>
      </c>
      <c r="L553" s="2">
        <f t="shared" si="82"/>
        <v>232.41126586822284</v>
      </c>
      <c r="M553" s="2">
        <f>SUMIF(A:A,A553,L:L)</f>
        <v>4450.618721804322</v>
      </c>
      <c r="N553" s="3">
        <f t="shared" si="83"/>
        <v>0.05221999016217708</v>
      </c>
      <c r="O553" s="7">
        <f t="shared" si="84"/>
        <v>19.149754660894203</v>
      </c>
      <c r="P553" s="3">
        <f t="shared" si="85"/>
        <v>0.05221999016217708</v>
      </c>
      <c r="Q553" s="3">
        <f>IF(ISNUMBER(P553),SUMIF(A:A,A553,P:P),"")</f>
        <v>0.7485930595777698</v>
      </c>
      <c r="R553" s="3">
        <f t="shared" si="86"/>
        <v>0.06975751310282091</v>
      </c>
      <c r="S553" s="8">
        <f t="shared" si="87"/>
        <v>14.335373431762452</v>
      </c>
    </row>
    <row r="554" spans="1:19" ht="15">
      <c r="A554" s="1">
        <v>38</v>
      </c>
      <c r="B554" s="5">
        <v>0.7875</v>
      </c>
      <c r="C554" s="1" t="s">
        <v>305</v>
      </c>
      <c r="D554" s="1">
        <v>7</v>
      </c>
      <c r="E554" s="1">
        <v>6</v>
      </c>
      <c r="F554" s="1" t="s">
        <v>376</v>
      </c>
      <c r="G554" s="2">
        <v>46.572533333333396</v>
      </c>
      <c r="H554" s="6">
        <f>1+_xlfn.COUNTIFS(A:A,A554,O:O,"&lt;"&amp;O554)</f>
        <v>8</v>
      </c>
      <c r="I554" s="2">
        <f>_xlfn.AVERAGEIF(A:A,A554,G:G)</f>
        <v>46.56119166666666</v>
      </c>
      <c r="J554" s="2">
        <f t="shared" si="80"/>
        <v>0.011341666666737638</v>
      </c>
      <c r="K554" s="2">
        <f t="shared" si="81"/>
        <v>90.01134166666674</v>
      </c>
      <c r="L554" s="2">
        <f t="shared" si="82"/>
        <v>221.55713454651476</v>
      </c>
      <c r="M554" s="2">
        <f>SUMIF(A:A,A554,L:L)</f>
        <v>4450.618721804322</v>
      </c>
      <c r="N554" s="3">
        <f t="shared" si="83"/>
        <v>0.0497811986142667</v>
      </c>
      <c r="O554" s="7">
        <f t="shared" si="84"/>
        <v>20.087905230016137</v>
      </c>
      <c r="P554" s="3">
        <f t="shared" si="85"/>
        <v>0.0497811986142667</v>
      </c>
      <c r="Q554" s="3">
        <f>IF(ISNUMBER(P554),SUMIF(A:A,A554,P:P),"")</f>
        <v>0.7485930595777698</v>
      </c>
      <c r="R554" s="3">
        <f t="shared" si="86"/>
        <v>0.06649967960208564</v>
      </c>
      <c r="S554" s="8">
        <f t="shared" si="87"/>
        <v>15.037666436646063</v>
      </c>
    </row>
    <row r="555" spans="1:19" ht="15">
      <c r="A555" s="1">
        <v>38</v>
      </c>
      <c r="B555" s="5">
        <v>0.7875</v>
      </c>
      <c r="C555" s="1" t="s">
        <v>305</v>
      </c>
      <c r="D555" s="1">
        <v>7</v>
      </c>
      <c r="E555" s="1">
        <v>2</v>
      </c>
      <c r="F555" s="1" t="s">
        <v>372</v>
      </c>
      <c r="G555" s="2">
        <v>41.0608666666667</v>
      </c>
      <c r="H555" s="6">
        <f>1+_xlfn.COUNTIFS(A:A,A555,O:O,"&lt;"&amp;O555)</f>
        <v>11</v>
      </c>
      <c r="I555" s="2">
        <f>_xlfn.AVERAGEIF(A:A,A555,G:G)</f>
        <v>46.56119166666666</v>
      </c>
      <c r="J555" s="2">
        <f t="shared" si="80"/>
        <v>-5.500324999999961</v>
      </c>
      <c r="K555" s="2">
        <f t="shared" si="81"/>
        <v>84.49967500000004</v>
      </c>
      <c r="L555" s="2">
        <f t="shared" si="82"/>
        <v>159.1712234741771</v>
      </c>
      <c r="M555" s="2">
        <f>SUMIF(A:A,A555,L:L)</f>
        <v>4450.618721804322</v>
      </c>
      <c r="N555" s="3">
        <f t="shared" si="83"/>
        <v>0.03576384170910233</v>
      </c>
      <c r="O555" s="7">
        <f t="shared" si="84"/>
        <v>27.961201935011584</v>
      </c>
      <c r="P555" s="3">
        <f t="shared" si="85"/>
      </c>
      <c r="Q555" s="3">
        <f>IF(ISNUMBER(P555),SUMIF(A:A,A555,P:P),"")</f>
      </c>
      <c r="R555" s="3">
        <f t="shared" si="86"/>
      </c>
      <c r="S555" s="8">
        <f t="shared" si="87"/>
      </c>
    </row>
    <row r="556" spans="1:19" ht="15">
      <c r="A556" s="1">
        <v>38</v>
      </c>
      <c r="B556" s="5">
        <v>0.7875</v>
      </c>
      <c r="C556" s="1" t="s">
        <v>305</v>
      </c>
      <c r="D556" s="1">
        <v>7</v>
      </c>
      <c r="E556" s="1">
        <v>7</v>
      </c>
      <c r="F556" s="1" t="s">
        <v>377</v>
      </c>
      <c r="G556" s="2">
        <v>44.0181</v>
      </c>
      <c r="H556" s="6">
        <f>1+_xlfn.COUNTIFS(A:A,A556,O:O,"&lt;"&amp;O556)</f>
        <v>9</v>
      </c>
      <c r="I556" s="2">
        <f>_xlfn.AVERAGEIF(A:A,A556,G:G)</f>
        <v>46.56119166666666</v>
      </c>
      <c r="J556" s="2">
        <f t="shared" si="80"/>
        <v>-2.543091666666662</v>
      </c>
      <c r="K556" s="2">
        <f t="shared" si="81"/>
        <v>87.45690833333333</v>
      </c>
      <c r="L556" s="2">
        <f t="shared" si="82"/>
        <v>190.07419577261268</v>
      </c>
      <c r="M556" s="2">
        <f>SUMIF(A:A,A556,L:L)</f>
        <v>4450.618721804322</v>
      </c>
      <c r="N556" s="3">
        <f t="shared" si="83"/>
        <v>0.04270736444831986</v>
      </c>
      <c r="O556" s="7">
        <f t="shared" si="84"/>
        <v>23.415165344845832</v>
      </c>
      <c r="P556" s="3">
        <f t="shared" si="85"/>
      </c>
      <c r="Q556" s="3">
        <f>IF(ISNUMBER(P556),SUMIF(A:A,A556,P:P),"")</f>
      </c>
      <c r="R556" s="3">
        <f t="shared" si="86"/>
      </c>
      <c r="S556" s="8">
        <f t="shared" si="87"/>
      </c>
    </row>
    <row r="557" spans="1:19" ht="15">
      <c r="A557" s="1">
        <v>38</v>
      </c>
      <c r="B557" s="5">
        <v>0.7875</v>
      </c>
      <c r="C557" s="1" t="s">
        <v>305</v>
      </c>
      <c r="D557" s="1">
        <v>7</v>
      </c>
      <c r="E557" s="1">
        <v>9</v>
      </c>
      <c r="F557" s="1" t="s">
        <v>379</v>
      </c>
      <c r="G557" s="2">
        <v>37.2909666666667</v>
      </c>
      <c r="H557" s="6">
        <f>1+_xlfn.COUNTIFS(A:A,A557,O:O,"&lt;"&amp;O557)</f>
        <v>14</v>
      </c>
      <c r="I557" s="2">
        <f>_xlfn.AVERAGEIF(A:A,A557,G:G)</f>
        <v>46.56119166666666</v>
      </c>
      <c r="J557" s="2">
        <f t="shared" si="80"/>
        <v>-9.27022499999996</v>
      </c>
      <c r="K557" s="2">
        <f t="shared" si="81"/>
        <v>80.72977500000005</v>
      </c>
      <c r="L557" s="2">
        <f t="shared" si="82"/>
        <v>126.94913570821271</v>
      </c>
      <c r="M557" s="2">
        <f>SUMIF(A:A,A557,L:L)</f>
        <v>4450.618721804322</v>
      </c>
      <c r="N557" s="3">
        <f t="shared" si="83"/>
        <v>0.02852392973728973</v>
      </c>
      <c r="O557" s="7">
        <f t="shared" si="84"/>
        <v>35.05828296487093</v>
      </c>
      <c r="P557" s="3">
        <f t="shared" si="85"/>
      </c>
      <c r="Q557" s="3">
        <f>IF(ISNUMBER(P557),SUMIF(A:A,A557,P:P),"")</f>
      </c>
      <c r="R557" s="3">
        <f t="shared" si="86"/>
      </c>
      <c r="S557" s="8">
        <f t="shared" si="87"/>
      </c>
    </row>
    <row r="558" spans="1:19" ht="15">
      <c r="A558" s="1">
        <v>38</v>
      </c>
      <c r="B558" s="5">
        <v>0.7875</v>
      </c>
      <c r="C558" s="1" t="s">
        <v>305</v>
      </c>
      <c r="D558" s="1">
        <v>7</v>
      </c>
      <c r="E558" s="1">
        <v>10</v>
      </c>
      <c r="F558" s="1" t="s">
        <v>380</v>
      </c>
      <c r="G558" s="2">
        <v>38.699</v>
      </c>
      <c r="H558" s="6">
        <f>1+_xlfn.COUNTIFS(A:A,A558,O:O,"&lt;"&amp;O558)</f>
        <v>12</v>
      </c>
      <c r="I558" s="2">
        <f>_xlfn.AVERAGEIF(A:A,A558,G:G)</f>
        <v>46.56119166666666</v>
      </c>
      <c r="J558" s="2">
        <f t="shared" si="80"/>
        <v>-7.862191666666661</v>
      </c>
      <c r="K558" s="2">
        <f t="shared" si="81"/>
        <v>82.13780833333334</v>
      </c>
      <c r="L558" s="2">
        <f t="shared" si="82"/>
        <v>138.14011553194177</v>
      </c>
      <c r="M558" s="2">
        <f>SUMIF(A:A,A558,L:L)</f>
        <v>4450.618721804322</v>
      </c>
      <c r="N558" s="3">
        <f t="shared" si="83"/>
        <v>0.031038407054545098</v>
      </c>
      <c r="O558" s="7">
        <f t="shared" si="84"/>
        <v>32.21814825234613</v>
      </c>
      <c r="P558" s="3">
        <f t="shared" si="85"/>
      </c>
      <c r="Q558" s="3">
        <f>IF(ISNUMBER(P558),SUMIF(A:A,A558,P:P),"")</f>
      </c>
      <c r="R558" s="3">
        <f t="shared" si="86"/>
      </c>
      <c r="S558" s="8">
        <f t="shared" si="87"/>
      </c>
    </row>
    <row r="559" spans="1:19" ht="15">
      <c r="A559" s="1">
        <v>38</v>
      </c>
      <c r="B559" s="5">
        <v>0.7875</v>
      </c>
      <c r="C559" s="1" t="s">
        <v>305</v>
      </c>
      <c r="D559" s="1">
        <v>7</v>
      </c>
      <c r="E559" s="1">
        <v>11</v>
      </c>
      <c r="F559" s="1" t="s">
        <v>381</v>
      </c>
      <c r="G559" s="2">
        <v>25.1153666666667</v>
      </c>
      <c r="H559" s="6">
        <f>1+_xlfn.COUNTIFS(A:A,A559,O:O,"&lt;"&amp;O559)</f>
        <v>16</v>
      </c>
      <c r="I559" s="2">
        <f>_xlfn.AVERAGEIF(A:A,A559,G:G)</f>
        <v>46.56119166666666</v>
      </c>
      <c r="J559" s="2">
        <f t="shared" si="80"/>
        <v>-21.44582499999996</v>
      </c>
      <c r="K559" s="2">
        <f t="shared" si="81"/>
        <v>68.55417500000004</v>
      </c>
      <c r="L559" s="2">
        <f t="shared" si="82"/>
        <v>61.14514719812299</v>
      </c>
      <c r="M559" s="2">
        <f>SUMIF(A:A,A559,L:L)</f>
        <v>4450.618721804322</v>
      </c>
      <c r="N559" s="3">
        <f t="shared" si="83"/>
        <v>0.013738572324464177</v>
      </c>
      <c r="O559" s="7">
        <f t="shared" si="84"/>
        <v>72.78776690786911</v>
      </c>
      <c r="P559" s="3">
        <f t="shared" si="85"/>
      </c>
      <c r="Q559" s="3">
        <f>IF(ISNUMBER(P559),SUMIF(A:A,A559,P:P),"")</f>
      </c>
      <c r="R559" s="3">
        <f t="shared" si="86"/>
      </c>
      <c r="S559" s="8">
        <f t="shared" si="87"/>
      </c>
    </row>
    <row r="560" spans="1:19" ht="15">
      <c r="A560" s="1">
        <v>38</v>
      </c>
      <c r="B560" s="5">
        <v>0.7875</v>
      </c>
      <c r="C560" s="1" t="s">
        <v>305</v>
      </c>
      <c r="D560" s="1">
        <v>7</v>
      </c>
      <c r="E560" s="1">
        <v>14</v>
      </c>
      <c r="F560" s="1" t="s">
        <v>384</v>
      </c>
      <c r="G560" s="2">
        <v>38.5774666666666</v>
      </c>
      <c r="H560" s="6">
        <f>1+_xlfn.COUNTIFS(A:A,A560,O:O,"&lt;"&amp;O560)</f>
        <v>13</v>
      </c>
      <c r="I560" s="2">
        <f>_xlfn.AVERAGEIF(A:A,A560,G:G)</f>
        <v>46.56119166666666</v>
      </c>
      <c r="J560" s="2">
        <f t="shared" si="80"/>
        <v>-7.983725000000057</v>
      </c>
      <c r="K560" s="2">
        <f t="shared" si="81"/>
        <v>82.01627499999995</v>
      </c>
      <c r="L560" s="2">
        <f t="shared" si="82"/>
        <v>137.13646157908684</v>
      </c>
      <c r="M560" s="2">
        <f>SUMIF(A:A,A560,L:L)</f>
        <v>4450.618721804322</v>
      </c>
      <c r="N560" s="3">
        <f t="shared" si="83"/>
        <v>0.030812898194858274</v>
      </c>
      <c r="O560" s="7">
        <f t="shared" si="84"/>
        <v>32.45394164729591</v>
      </c>
      <c r="P560" s="3">
        <f t="shared" si="85"/>
      </c>
      <c r="Q560" s="3">
        <f>IF(ISNUMBER(P560),SUMIF(A:A,A560,P:P),"")</f>
      </c>
      <c r="R560" s="3">
        <f t="shared" si="86"/>
      </c>
      <c r="S560" s="8">
        <f t="shared" si="87"/>
      </c>
    </row>
    <row r="561" spans="1:19" ht="15">
      <c r="A561" s="1">
        <v>38</v>
      </c>
      <c r="B561" s="5">
        <v>0.7875</v>
      </c>
      <c r="C561" s="1" t="s">
        <v>305</v>
      </c>
      <c r="D561" s="1">
        <v>7</v>
      </c>
      <c r="E561" s="1">
        <v>15</v>
      </c>
      <c r="F561" s="1" t="s">
        <v>385</v>
      </c>
      <c r="G561" s="2">
        <v>36.6051</v>
      </c>
      <c r="H561" s="6">
        <f>1+_xlfn.COUNTIFS(A:A,A561,O:O,"&lt;"&amp;O561)</f>
        <v>15</v>
      </c>
      <c r="I561" s="2">
        <f>_xlfn.AVERAGEIF(A:A,A561,G:G)</f>
        <v>46.56119166666666</v>
      </c>
      <c r="J561" s="2">
        <f t="shared" si="80"/>
        <v>-9.956091666666659</v>
      </c>
      <c r="K561" s="2">
        <f t="shared" si="81"/>
        <v>80.04390833333335</v>
      </c>
      <c r="L561" s="2">
        <f t="shared" si="82"/>
        <v>121.83095876124435</v>
      </c>
      <c r="M561" s="2">
        <f>SUMIF(A:A,A561,L:L)</f>
        <v>4450.618721804322</v>
      </c>
      <c r="N561" s="3">
        <f t="shared" si="83"/>
        <v>0.02737393750769397</v>
      </c>
      <c r="O561" s="7">
        <f t="shared" si="84"/>
        <v>36.53109822870498</v>
      </c>
      <c r="P561" s="3">
        <f t="shared" si="85"/>
      </c>
      <c r="Q561" s="3">
        <f>IF(ISNUMBER(P561),SUMIF(A:A,A561,P:P),"")</f>
      </c>
      <c r="R561" s="3">
        <f t="shared" si="86"/>
      </c>
      <c r="S561" s="8">
        <f t="shared" si="87"/>
      </c>
    </row>
    <row r="562" spans="1:19" ht="15">
      <c r="A562" s="1">
        <v>38</v>
      </c>
      <c r="B562" s="5">
        <v>0.7875</v>
      </c>
      <c r="C562" s="1" t="s">
        <v>305</v>
      </c>
      <c r="D562" s="1">
        <v>7</v>
      </c>
      <c r="E562" s="1">
        <v>16</v>
      </c>
      <c r="F562" s="1" t="s">
        <v>386</v>
      </c>
      <c r="G562" s="2">
        <v>43.519233333333304</v>
      </c>
      <c r="H562" s="6">
        <f>1+_xlfn.COUNTIFS(A:A,A562,O:O,"&lt;"&amp;O562)</f>
        <v>10</v>
      </c>
      <c r="I562" s="2">
        <f>_xlfn.AVERAGEIF(A:A,A562,G:G)</f>
        <v>46.56119166666666</v>
      </c>
      <c r="J562" s="2">
        <f t="shared" si="80"/>
        <v>-3.041958333333355</v>
      </c>
      <c r="K562" s="2">
        <f t="shared" si="81"/>
        <v>86.95804166666665</v>
      </c>
      <c r="L562" s="2">
        <f t="shared" si="82"/>
        <v>184.46919780932436</v>
      </c>
      <c r="M562" s="2">
        <f>SUMIF(A:A,A562,L:L)</f>
        <v>4450.618721804322</v>
      </c>
      <c r="N562" s="3">
        <f t="shared" si="83"/>
        <v>0.04144798944595704</v>
      </c>
      <c r="O562" s="7">
        <f t="shared" si="84"/>
        <v>24.12662262674705</v>
      </c>
      <c r="P562" s="3">
        <f t="shared" si="85"/>
      </c>
      <c r="Q562" s="3">
        <f>IF(ISNUMBER(P562),SUMIF(A:A,A562,P:P),"")</f>
      </c>
      <c r="R562" s="3">
        <f t="shared" si="86"/>
      </c>
      <c r="S562" s="8">
        <f t="shared" si="87"/>
      </c>
    </row>
    <row r="563" spans="1:19" ht="15">
      <c r="A563" s="1">
        <v>54</v>
      </c>
      <c r="B563" s="5">
        <v>0.7986111111111112</v>
      </c>
      <c r="C563" s="1" t="s">
        <v>504</v>
      </c>
      <c r="D563" s="1">
        <v>8</v>
      </c>
      <c r="E563" s="1">
        <v>5</v>
      </c>
      <c r="F563" s="1" t="s">
        <v>550</v>
      </c>
      <c r="G563" s="2">
        <v>73.7428666666667</v>
      </c>
      <c r="H563" s="6">
        <f>1+_xlfn.COUNTIFS(A:A,A563,O:O,"&lt;"&amp;O563)</f>
        <v>1</v>
      </c>
      <c r="I563" s="2">
        <f>_xlfn.AVERAGEIF(A:A,A563,G:G)</f>
        <v>46.04933095238095</v>
      </c>
      <c r="J563" s="2">
        <f t="shared" si="80"/>
        <v>27.69353571428575</v>
      </c>
      <c r="K563" s="2">
        <f t="shared" si="81"/>
        <v>117.69353571428576</v>
      </c>
      <c r="L563" s="2">
        <f t="shared" si="82"/>
        <v>1166.323931742001</v>
      </c>
      <c r="M563" s="2">
        <f>SUMIF(A:A,A563,L:L)</f>
        <v>4780.033421591106</v>
      </c>
      <c r="N563" s="3">
        <f t="shared" si="83"/>
        <v>0.24399911650696626</v>
      </c>
      <c r="O563" s="7">
        <f t="shared" si="84"/>
        <v>4.098375495435246</v>
      </c>
      <c r="P563" s="3">
        <f t="shared" si="85"/>
        <v>0.24399911650696626</v>
      </c>
      <c r="Q563" s="3">
        <f>IF(ISNUMBER(P563),SUMIF(A:A,A563,P:P),"")</f>
        <v>0.7296689915721984</v>
      </c>
      <c r="R563" s="3">
        <f t="shared" si="86"/>
        <v>0.33439699278055907</v>
      </c>
      <c r="S563" s="8">
        <f t="shared" si="87"/>
        <v>2.990457514838445</v>
      </c>
    </row>
    <row r="564" spans="1:19" ht="15">
      <c r="A564" s="1">
        <v>54</v>
      </c>
      <c r="B564" s="5">
        <v>0.7986111111111112</v>
      </c>
      <c r="C564" s="1" t="s">
        <v>504</v>
      </c>
      <c r="D564" s="1">
        <v>8</v>
      </c>
      <c r="E564" s="1">
        <v>2</v>
      </c>
      <c r="F564" s="1" t="s">
        <v>548</v>
      </c>
      <c r="G564" s="2">
        <v>72.6828666666667</v>
      </c>
      <c r="H564" s="6">
        <f>1+_xlfn.COUNTIFS(A:A,A564,O:O,"&lt;"&amp;O564)</f>
        <v>2</v>
      </c>
      <c r="I564" s="2">
        <f>_xlfn.AVERAGEIF(A:A,A564,G:G)</f>
        <v>46.04933095238095</v>
      </c>
      <c r="J564" s="2">
        <f t="shared" si="80"/>
        <v>26.63353571428575</v>
      </c>
      <c r="K564" s="2">
        <f t="shared" si="81"/>
        <v>116.63353571428576</v>
      </c>
      <c r="L564" s="2">
        <f t="shared" si="82"/>
        <v>1094.4553736510377</v>
      </c>
      <c r="M564" s="2">
        <f>SUMIF(A:A,A564,L:L)</f>
        <v>4780.033421591106</v>
      </c>
      <c r="N564" s="3">
        <f t="shared" si="83"/>
        <v>0.228963958433314</v>
      </c>
      <c r="O564" s="7">
        <f t="shared" si="84"/>
        <v>4.3674996136619075</v>
      </c>
      <c r="P564" s="3">
        <f t="shared" si="85"/>
        <v>0.228963958433314</v>
      </c>
      <c r="Q564" s="3">
        <f>IF(ISNUMBER(P564),SUMIF(A:A,A564,P:P),"")</f>
        <v>0.7296689915721984</v>
      </c>
      <c r="R564" s="3">
        <f t="shared" si="86"/>
        <v>0.31379154257325836</v>
      </c>
      <c r="S564" s="8">
        <f t="shared" si="87"/>
        <v>3.1868290387926503</v>
      </c>
    </row>
    <row r="565" spans="1:19" ht="15">
      <c r="A565" s="1">
        <v>54</v>
      </c>
      <c r="B565" s="5">
        <v>0.7986111111111112</v>
      </c>
      <c r="C565" s="1" t="s">
        <v>504</v>
      </c>
      <c r="D565" s="1">
        <v>8</v>
      </c>
      <c r="E565" s="1">
        <v>1</v>
      </c>
      <c r="F565" s="1" t="s">
        <v>547</v>
      </c>
      <c r="G565" s="2">
        <v>63.176766666666595</v>
      </c>
      <c r="H565" s="6">
        <f>1+_xlfn.COUNTIFS(A:A,A565,O:O,"&lt;"&amp;O565)</f>
        <v>3</v>
      </c>
      <c r="I565" s="2">
        <f>_xlfn.AVERAGEIF(A:A,A565,G:G)</f>
        <v>46.04933095238095</v>
      </c>
      <c r="J565" s="2">
        <f t="shared" si="80"/>
        <v>17.127435714285646</v>
      </c>
      <c r="K565" s="2">
        <f t="shared" si="81"/>
        <v>107.12743571428564</v>
      </c>
      <c r="L565" s="2">
        <f t="shared" si="82"/>
        <v>618.7158638694809</v>
      </c>
      <c r="M565" s="2">
        <f>SUMIF(A:A,A565,L:L)</f>
        <v>4780.033421591106</v>
      </c>
      <c r="N565" s="3">
        <f t="shared" si="83"/>
        <v>0.12943756022181369</v>
      </c>
      <c r="O565" s="7">
        <f t="shared" si="84"/>
        <v>7.725732764788882</v>
      </c>
      <c r="P565" s="3">
        <f t="shared" si="85"/>
        <v>0.12943756022181369</v>
      </c>
      <c r="Q565" s="3">
        <f>IF(ISNUMBER(P565),SUMIF(A:A,A565,P:P),"")</f>
        <v>0.7296689915721984</v>
      </c>
      <c r="R565" s="3">
        <f t="shared" si="86"/>
        <v>0.17739216235969957</v>
      </c>
      <c r="S565" s="8">
        <f t="shared" si="87"/>
        <v>5.637227635639796</v>
      </c>
    </row>
    <row r="566" spans="1:19" ht="15">
      <c r="A566" s="1">
        <v>54</v>
      </c>
      <c r="B566" s="5">
        <v>0.7986111111111112</v>
      </c>
      <c r="C566" s="1" t="s">
        <v>504</v>
      </c>
      <c r="D566" s="1">
        <v>8</v>
      </c>
      <c r="E566" s="1">
        <v>10</v>
      </c>
      <c r="F566" s="1" t="s">
        <v>555</v>
      </c>
      <c r="G566" s="2">
        <v>54.9974666666666</v>
      </c>
      <c r="H566" s="6">
        <f>1+_xlfn.COUNTIFS(A:A,A566,O:O,"&lt;"&amp;O566)</f>
        <v>4</v>
      </c>
      <c r="I566" s="2">
        <f>_xlfn.AVERAGEIF(A:A,A566,G:G)</f>
        <v>46.04933095238095</v>
      </c>
      <c r="J566" s="2">
        <f t="shared" si="80"/>
        <v>8.948135714285648</v>
      </c>
      <c r="K566" s="2">
        <f t="shared" si="81"/>
        <v>98.94813571428566</v>
      </c>
      <c r="L566" s="2">
        <f t="shared" si="82"/>
        <v>378.75446398651724</v>
      </c>
      <c r="M566" s="2">
        <f>SUMIF(A:A,A566,L:L)</f>
        <v>4780.033421591106</v>
      </c>
      <c r="N566" s="3">
        <f t="shared" si="83"/>
        <v>0.07923678154125606</v>
      </c>
      <c r="O566" s="7">
        <f t="shared" si="84"/>
        <v>12.62040154267664</v>
      </c>
      <c r="P566" s="3">
        <f t="shared" si="85"/>
        <v>0.07923678154125606</v>
      </c>
      <c r="Q566" s="3">
        <f>IF(ISNUMBER(P566),SUMIF(A:A,A566,P:P),"")</f>
        <v>0.7296689915721984</v>
      </c>
      <c r="R566" s="3">
        <f t="shared" si="86"/>
        <v>0.10859277625396506</v>
      </c>
      <c r="S566" s="8">
        <f t="shared" si="87"/>
        <v>9.208715666881082</v>
      </c>
    </row>
    <row r="567" spans="1:19" ht="15">
      <c r="A567" s="1">
        <v>54</v>
      </c>
      <c r="B567" s="5">
        <v>0.7986111111111112</v>
      </c>
      <c r="C567" s="1" t="s">
        <v>504</v>
      </c>
      <c r="D567" s="1">
        <v>8</v>
      </c>
      <c r="E567" s="1">
        <v>3</v>
      </c>
      <c r="F567" s="1" t="s">
        <v>549</v>
      </c>
      <c r="G567" s="2">
        <v>46.4391666666667</v>
      </c>
      <c r="H567" s="6">
        <f>1+_xlfn.COUNTIFS(A:A,A567,O:O,"&lt;"&amp;O567)</f>
        <v>6</v>
      </c>
      <c r="I567" s="2">
        <f>_xlfn.AVERAGEIF(A:A,A567,G:G)</f>
        <v>46.04933095238095</v>
      </c>
      <c r="J567" s="2">
        <f t="shared" si="80"/>
        <v>0.38983571428575203</v>
      </c>
      <c r="K567" s="2">
        <f t="shared" si="81"/>
        <v>90.38983571428575</v>
      </c>
      <c r="L567" s="2">
        <f t="shared" si="82"/>
        <v>226.6461844859568</v>
      </c>
      <c r="M567" s="2">
        <f>SUMIF(A:A,A567,L:L)</f>
        <v>4780.033421591106</v>
      </c>
      <c r="N567" s="3">
        <f t="shared" si="83"/>
        <v>0.047415188241615724</v>
      </c>
      <c r="O567" s="7">
        <f t="shared" si="84"/>
        <v>21.09028851481628</v>
      </c>
      <c r="P567" s="3">
        <f t="shared" si="85"/>
      </c>
      <c r="Q567" s="3">
        <f>IF(ISNUMBER(P567),SUMIF(A:A,A567,P:P),"")</f>
      </c>
      <c r="R567" s="3">
        <f t="shared" si="86"/>
      </c>
      <c r="S567" s="8">
        <f t="shared" si="87"/>
      </c>
    </row>
    <row r="568" spans="1:19" ht="15">
      <c r="A568" s="1">
        <v>54</v>
      </c>
      <c r="B568" s="5">
        <v>0.7986111111111112</v>
      </c>
      <c r="C568" s="1" t="s">
        <v>504</v>
      </c>
      <c r="D568" s="1">
        <v>8</v>
      </c>
      <c r="E568" s="1">
        <v>6</v>
      </c>
      <c r="F568" s="1" t="s">
        <v>551</v>
      </c>
      <c r="G568" s="2">
        <v>40.623599999999996</v>
      </c>
      <c r="H568" s="6">
        <f>1+_xlfn.COUNTIFS(A:A,A568,O:O,"&lt;"&amp;O568)</f>
        <v>10</v>
      </c>
      <c r="I568" s="2">
        <f>_xlfn.AVERAGEIF(A:A,A568,G:G)</f>
        <v>46.04933095238095</v>
      </c>
      <c r="J568" s="2">
        <f t="shared" si="80"/>
        <v>-5.4257309523809525</v>
      </c>
      <c r="K568" s="2">
        <f t="shared" si="81"/>
        <v>84.57426904761905</v>
      </c>
      <c r="L568" s="2">
        <f t="shared" si="82"/>
        <v>159.8852136141666</v>
      </c>
      <c r="M568" s="2">
        <f>SUMIF(A:A,A568,L:L)</f>
        <v>4780.033421591106</v>
      </c>
      <c r="N568" s="3">
        <f t="shared" si="83"/>
        <v>0.03344855558791185</v>
      </c>
      <c r="O568" s="7">
        <f t="shared" si="84"/>
        <v>29.89665719261717</v>
      </c>
      <c r="P568" s="3">
        <f t="shared" si="85"/>
      </c>
      <c r="Q568" s="3">
        <f>IF(ISNUMBER(P568),SUMIF(A:A,A568,P:P),"")</f>
      </c>
      <c r="R568" s="3">
        <f t="shared" si="86"/>
      </c>
      <c r="S568" s="8">
        <f t="shared" si="87"/>
      </c>
    </row>
    <row r="569" spans="1:19" ht="15">
      <c r="A569" s="1">
        <v>54</v>
      </c>
      <c r="B569" s="5">
        <v>0.7986111111111112</v>
      </c>
      <c r="C569" s="1" t="s">
        <v>504</v>
      </c>
      <c r="D569" s="1">
        <v>8</v>
      </c>
      <c r="E569" s="1">
        <v>7</v>
      </c>
      <c r="F569" s="1" t="s">
        <v>552</v>
      </c>
      <c r="G569" s="2">
        <v>41.108533333333305</v>
      </c>
      <c r="H569" s="6">
        <f>1+_xlfn.COUNTIFS(A:A,A569,O:O,"&lt;"&amp;O569)</f>
        <v>8</v>
      </c>
      <c r="I569" s="2">
        <f>_xlfn.AVERAGEIF(A:A,A569,G:G)</f>
        <v>46.04933095238095</v>
      </c>
      <c r="J569" s="2">
        <f t="shared" si="80"/>
        <v>-4.940797619047643</v>
      </c>
      <c r="K569" s="2">
        <f t="shared" si="81"/>
        <v>85.05920238095236</v>
      </c>
      <c r="L569" s="2">
        <f t="shared" si="82"/>
        <v>164.60557256382057</v>
      </c>
      <c r="M569" s="2">
        <f>SUMIF(A:A,A569,L:L)</f>
        <v>4780.033421591106</v>
      </c>
      <c r="N569" s="3">
        <f t="shared" si="83"/>
        <v>0.034436071476050295</v>
      </c>
      <c r="O569" s="7">
        <f t="shared" si="84"/>
        <v>29.039317121161254</v>
      </c>
      <c r="P569" s="3">
        <f t="shared" si="85"/>
      </c>
      <c r="Q569" s="3">
        <f>IF(ISNUMBER(P569),SUMIF(A:A,A569,P:P),"")</f>
      </c>
      <c r="R569" s="3">
        <f t="shared" si="86"/>
      </c>
      <c r="S569" s="8">
        <f t="shared" si="87"/>
      </c>
    </row>
    <row r="570" spans="1:19" ht="15">
      <c r="A570" s="1">
        <v>54</v>
      </c>
      <c r="B570" s="5">
        <v>0.7986111111111112</v>
      </c>
      <c r="C570" s="1" t="s">
        <v>504</v>
      </c>
      <c r="D570" s="1">
        <v>8</v>
      </c>
      <c r="E570" s="1">
        <v>8</v>
      </c>
      <c r="F570" s="1" t="s">
        <v>553</v>
      </c>
      <c r="G570" s="2">
        <v>41.0671</v>
      </c>
      <c r="H570" s="6">
        <f>1+_xlfn.COUNTIFS(A:A,A570,O:O,"&lt;"&amp;O570)</f>
        <v>9</v>
      </c>
      <c r="I570" s="2">
        <f>_xlfn.AVERAGEIF(A:A,A570,G:G)</f>
        <v>46.04933095238095</v>
      </c>
      <c r="J570" s="2">
        <f t="shared" si="80"/>
        <v>-4.982230952380945</v>
      </c>
      <c r="K570" s="2">
        <f t="shared" si="81"/>
        <v>85.01776904761905</v>
      </c>
      <c r="L570" s="2">
        <f t="shared" si="82"/>
        <v>164.19687133654062</v>
      </c>
      <c r="M570" s="2">
        <f>SUMIF(A:A,A570,L:L)</f>
        <v>4780.033421591106</v>
      </c>
      <c r="N570" s="3">
        <f t="shared" si="83"/>
        <v>0.03435056972507218</v>
      </c>
      <c r="O570" s="7">
        <f t="shared" si="84"/>
        <v>29.111598672266236</v>
      </c>
      <c r="P570" s="3">
        <f t="shared" si="85"/>
      </c>
      <c r="Q570" s="3">
        <f>IF(ISNUMBER(P570),SUMIF(A:A,A570,P:P),"")</f>
      </c>
      <c r="R570" s="3">
        <f t="shared" si="86"/>
      </c>
      <c r="S570" s="8">
        <f t="shared" si="87"/>
      </c>
    </row>
    <row r="571" spans="1:19" ht="15">
      <c r="A571" s="1">
        <v>54</v>
      </c>
      <c r="B571" s="5">
        <v>0.7986111111111112</v>
      </c>
      <c r="C571" s="1" t="s">
        <v>504</v>
      </c>
      <c r="D571" s="1">
        <v>8</v>
      </c>
      <c r="E571" s="1">
        <v>9</v>
      </c>
      <c r="F571" s="1" t="s">
        <v>554</v>
      </c>
      <c r="G571" s="2">
        <v>23.1641666666667</v>
      </c>
      <c r="H571" s="6">
        <f>1+_xlfn.COUNTIFS(A:A,A571,O:O,"&lt;"&amp;O571)</f>
        <v>14</v>
      </c>
      <c r="I571" s="2">
        <f>_xlfn.AVERAGEIF(A:A,A571,G:G)</f>
        <v>46.04933095238095</v>
      </c>
      <c r="J571" s="2">
        <f t="shared" si="80"/>
        <v>-22.88516428571425</v>
      </c>
      <c r="K571" s="2">
        <f t="shared" si="81"/>
        <v>67.11483571428575</v>
      </c>
      <c r="L571" s="2">
        <f t="shared" si="82"/>
        <v>56.08621962420802</v>
      </c>
      <c r="M571" s="2">
        <f>SUMIF(A:A,A571,L:L)</f>
        <v>4780.033421591106</v>
      </c>
      <c r="N571" s="3">
        <f t="shared" si="83"/>
        <v>0.011733436710059419</v>
      </c>
      <c r="O571" s="7">
        <f t="shared" si="84"/>
        <v>85.226521837602</v>
      </c>
      <c r="P571" s="3">
        <f t="shared" si="85"/>
      </c>
      <c r="Q571" s="3">
        <f>IF(ISNUMBER(P571),SUMIF(A:A,A571,P:P),"")</f>
      </c>
      <c r="R571" s="3">
        <f t="shared" si="86"/>
      </c>
      <c r="S571" s="8">
        <f t="shared" si="87"/>
      </c>
    </row>
    <row r="572" spans="1:19" ht="15">
      <c r="A572" s="1">
        <v>54</v>
      </c>
      <c r="B572" s="5">
        <v>0.7986111111111112</v>
      </c>
      <c r="C572" s="1" t="s">
        <v>504</v>
      </c>
      <c r="D572" s="1">
        <v>8</v>
      </c>
      <c r="E572" s="1">
        <v>11</v>
      </c>
      <c r="F572" s="1" t="s">
        <v>556</v>
      </c>
      <c r="G572" s="2">
        <v>46.6544333333334</v>
      </c>
      <c r="H572" s="6">
        <f>1+_xlfn.COUNTIFS(A:A,A572,O:O,"&lt;"&amp;O572)</f>
        <v>5</v>
      </c>
      <c r="I572" s="2">
        <f>_xlfn.AVERAGEIF(A:A,A572,G:G)</f>
        <v>46.04933095238095</v>
      </c>
      <c r="J572" s="2">
        <f t="shared" si="80"/>
        <v>0.6051023809524523</v>
      </c>
      <c r="K572" s="2">
        <f t="shared" si="81"/>
        <v>90.60510238095245</v>
      </c>
      <c r="L572" s="2">
        <f t="shared" si="82"/>
        <v>229.59253316475176</v>
      </c>
      <c r="M572" s="2">
        <f>SUMIF(A:A,A572,L:L)</f>
        <v>4780.033421591106</v>
      </c>
      <c r="N572" s="3">
        <f t="shared" si="83"/>
        <v>0.0480315748688486</v>
      </c>
      <c r="O572" s="7">
        <f t="shared" si="84"/>
        <v>20.819637972115732</v>
      </c>
      <c r="P572" s="3">
        <f t="shared" si="85"/>
        <v>0.0480315748688486</v>
      </c>
      <c r="Q572" s="3">
        <f>IF(ISNUMBER(P572),SUMIF(A:A,A572,P:P),"")</f>
        <v>0.7296689915721984</v>
      </c>
      <c r="R572" s="3">
        <f t="shared" si="86"/>
        <v>0.06582652603251817</v>
      </c>
      <c r="S572" s="8">
        <f t="shared" si="87"/>
        <v>15.191444244011937</v>
      </c>
    </row>
    <row r="573" spans="1:19" ht="15">
      <c r="A573" s="1">
        <v>54</v>
      </c>
      <c r="B573" s="5">
        <v>0.7986111111111112</v>
      </c>
      <c r="C573" s="1" t="s">
        <v>504</v>
      </c>
      <c r="D573" s="1">
        <v>8</v>
      </c>
      <c r="E573" s="1">
        <v>12</v>
      </c>
      <c r="F573" s="1" t="s">
        <v>557</v>
      </c>
      <c r="G573" s="2">
        <v>45.2676666666667</v>
      </c>
      <c r="H573" s="6">
        <f>1+_xlfn.COUNTIFS(A:A,A573,O:O,"&lt;"&amp;O573)</f>
        <v>7</v>
      </c>
      <c r="I573" s="2">
        <f>_xlfn.AVERAGEIF(A:A,A573,G:G)</f>
        <v>46.04933095238095</v>
      </c>
      <c r="J573" s="2">
        <f t="shared" si="80"/>
        <v>-0.7816642857142497</v>
      </c>
      <c r="K573" s="2">
        <f t="shared" si="81"/>
        <v>89.21833571428576</v>
      </c>
      <c r="L573" s="2">
        <f t="shared" si="82"/>
        <v>211.26222678976507</v>
      </c>
      <c r="M573" s="2">
        <f>SUMIF(A:A,A573,L:L)</f>
        <v>4780.033421591106</v>
      </c>
      <c r="N573" s="3">
        <f t="shared" si="83"/>
        <v>0.04419680955273389</v>
      </c>
      <c r="O573" s="7">
        <f t="shared" si="84"/>
        <v>22.62606758541789</v>
      </c>
      <c r="P573" s="3">
        <f t="shared" si="85"/>
      </c>
      <c r="Q573" s="3">
        <f>IF(ISNUMBER(P573),SUMIF(A:A,A573,P:P),"")</f>
      </c>
      <c r="R573" s="3">
        <f t="shared" si="86"/>
      </c>
      <c r="S573" s="8">
        <f t="shared" si="87"/>
      </c>
    </row>
    <row r="574" spans="1:19" ht="15">
      <c r="A574" s="1">
        <v>54</v>
      </c>
      <c r="B574" s="5">
        <v>0.7986111111111112</v>
      </c>
      <c r="C574" s="1" t="s">
        <v>504</v>
      </c>
      <c r="D574" s="1">
        <v>8</v>
      </c>
      <c r="E574" s="1">
        <v>13</v>
      </c>
      <c r="F574" s="1" t="s">
        <v>558</v>
      </c>
      <c r="G574" s="2">
        <v>40.4541666666667</v>
      </c>
      <c r="H574" s="6">
        <f>1+_xlfn.COUNTIFS(A:A,A574,O:O,"&lt;"&amp;O574)</f>
        <v>11</v>
      </c>
      <c r="I574" s="2">
        <f>_xlfn.AVERAGEIF(A:A,A574,G:G)</f>
        <v>46.04933095238095</v>
      </c>
      <c r="J574" s="2">
        <f t="shared" si="80"/>
        <v>-5.595164285714247</v>
      </c>
      <c r="K574" s="2">
        <f t="shared" si="81"/>
        <v>84.40483571428575</v>
      </c>
      <c r="L574" s="2">
        <f t="shared" si="82"/>
        <v>158.26805447987456</v>
      </c>
      <c r="M574" s="2">
        <f>SUMIF(A:A,A574,L:L)</f>
        <v>4780.033421591106</v>
      </c>
      <c r="N574" s="3">
        <f t="shared" si="83"/>
        <v>0.033110240142880144</v>
      </c>
      <c r="O574" s="7">
        <f t="shared" si="84"/>
        <v>30.202136731256385</v>
      </c>
      <c r="P574" s="3">
        <f t="shared" si="85"/>
      </c>
      <c r="Q574" s="3">
        <f>IF(ISNUMBER(P574),SUMIF(A:A,A574,P:P),"")</f>
      </c>
      <c r="R574" s="3">
        <f t="shared" si="86"/>
      </c>
      <c r="S574" s="8">
        <f t="shared" si="87"/>
      </c>
    </row>
    <row r="575" spans="1:19" ht="15">
      <c r="A575" s="1">
        <v>54</v>
      </c>
      <c r="B575" s="5">
        <v>0.7986111111111112</v>
      </c>
      <c r="C575" s="1" t="s">
        <v>504</v>
      </c>
      <c r="D575" s="1">
        <v>8</v>
      </c>
      <c r="E575" s="1">
        <v>14</v>
      </c>
      <c r="F575" s="1" t="s">
        <v>559</v>
      </c>
      <c r="G575" s="2">
        <v>23.5994</v>
      </c>
      <c r="H575" s="6">
        <f>1+_xlfn.COUNTIFS(A:A,A575,O:O,"&lt;"&amp;O575)</f>
        <v>13</v>
      </c>
      <c r="I575" s="2">
        <f>_xlfn.AVERAGEIF(A:A,A575,G:G)</f>
        <v>46.04933095238095</v>
      </c>
      <c r="J575" s="2">
        <f t="shared" si="80"/>
        <v>-22.44993095238095</v>
      </c>
      <c r="K575" s="2">
        <f t="shared" si="81"/>
        <v>67.55006904761905</v>
      </c>
      <c r="L575" s="2">
        <f t="shared" si="82"/>
        <v>57.570146468020084</v>
      </c>
      <c r="M575" s="2">
        <f>SUMIF(A:A,A575,L:L)</f>
        <v>4780.033421591106</v>
      </c>
      <c r="N575" s="3">
        <f t="shared" si="83"/>
        <v>0.012043879485858697</v>
      </c>
      <c r="O575" s="7">
        <f t="shared" si="84"/>
        <v>83.02972486350004</v>
      </c>
      <c r="P575" s="3">
        <f t="shared" si="85"/>
      </c>
      <c r="Q575" s="3">
        <f>IF(ISNUMBER(P575),SUMIF(A:A,A575,P:P),"")</f>
      </c>
      <c r="R575" s="3">
        <f t="shared" si="86"/>
      </c>
      <c r="S575" s="8">
        <f t="shared" si="87"/>
      </c>
    </row>
    <row r="576" spans="1:19" ht="15">
      <c r="A576" s="1">
        <v>54</v>
      </c>
      <c r="B576" s="5">
        <v>0.7986111111111112</v>
      </c>
      <c r="C576" s="1" t="s">
        <v>504</v>
      </c>
      <c r="D576" s="1">
        <v>8</v>
      </c>
      <c r="E576" s="1">
        <v>15</v>
      </c>
      <c r="F576" s="1" t="s">
        <v>560</v>
      </c>
      <c r="G576" s="2">
        <v>31.7124333333333</v>
      </c>
      <c r="H576" s="6">
        <f>1+_xlfn.COUNTIFS(A:A,A576,O:O,"&lt;"&amp;O576)</f>
        <v>12</v>
      </c>
      <c r="I576" s="2">
        <f>_xlfn.AVERAGEIF(A:A,A576,G:G)</f>
        <v>46.04933095238095</v>
      </c>
      <c r="J576" s="2">
        <f t="shared" si="80"/>
        <v>-14.336897619047647</v>
      </c>
      <c r="K576" s="2">
        <f t="shared" si="81"/>
        <v>75.66310238095235</v>
      </c>
      <c r="L576" s="2">
        <f t="shared" si="82"/>
        <v>93.67076581496413</v>
      </c>
      <c r="M576" s="2">
        <f>SUMIF(A:A,A576,L:L)</f>
        <v>4780.033421591106</v>
      </c>
      <c r="N576" s="3">
        <f t="shared" si="83"/>
        <v>0.019596257505618945</v>
      </c>
      <c r="O576" s="7">
        <f t="shared" si="84"/>
        <v>51.030152043739186</v>
      </c>
      <c r="P576" s="3">
        <f t="shared" si="85"/>
      </c>
      <c r="Q576" s="3">
        <f>IF(ISNUMBER(P576),SUMIF(A:A,A576,P:P),"")</f>
      </c>
      <c r="R576" s="3">
        <f t="shared" si="86"/>
      </c>
      <c r="S576" s="8">
        <f t="shared" si="87"/>
      </c>
    </row>
  </sheetData>
  <sheetProtection/>
  <autoFilter ref="A1:S6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2017-04-24T23:51:50Z</dcterms:modified>
  <cp:category/>
  <cp:version/>
  <cp:contentType/>
  <cp:contentStatus/>
</cp:coreProperties>
</file>