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'PRICES'!$A$1:$S$101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<sst xmlns="http://schemas.openxmlformats.org/spreadsheetml/2006/main" count="645" uniqueCount="338">
  <si>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</si>
  <si>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</si>
  <si>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</si>
  <si>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</si>
  <si>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</si>
  <si>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</si>
  <si>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</si>
  <si>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</si>
  <si>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</si>
  <si>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</si>
  <si>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</si>
  <si>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</si>
  <si>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</si>
  <si>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</si>
  <si>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</si>
  <si>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</si>
  <si>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</si>
  <si>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</si>
  <si>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</si>
  <si>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Darwin</t>
  </si>
  <si>
    <t xml:space="preserve">Crackajack          </t>
  </si>
  <si>
    <t xml:space="preserve">Royals              </t>
  </si>
  <si>
    <t xml:space="preserve">Macon County        </t>
  </si>
  <si>
    <t xml:space="preserve">Chica Caliente      </t>
  </si>
  <si>
    <t xml:space="preserve">Super Swift         </t>
  </si>
  <si>
    <t xml:space="preserve">Second Base         </t>
  </si>
  <si>
    <t xml:space="preserve">Clair               </t>
  </si>
  <si>
    <t xml:space="preserve">Brandy Nan          </t>
  </si>
  <si>
    <t xml:space="preserve">Woke The Lion       </t>
  </si>
  <si>
    <t xml:space="preserve">Flames Of Life      </t>
  </si>
  <si>
    <t xml:space="preserve">Anabella            </t>
  </si>
  <si>
    <t xml:space="preserve">Be Cool Yolander    </t>
  </si>
  <si>
    <t xml:space="preserve">Bush Chook          </t>
  </si>
  <si>
    <t xml:space="preserve">Phoenix Arizona     </t>
  </si>
  <si>
    <t xml:space="preserve">Wisen Up            </t>
  </si>
  <si>
    <t xml:space="preserve">Brimarvi Cugat      </t>
  </si>
  <si>
    <t xml:space="preserve">Mavericks           </t>
  </si>
  <si>
    <t xml:space="preserve">Harlequin Bells     </t>
  </si>
  <si>
    <t xml:space="preserve">Merveille           </t>
  </si>
  <si>
    <t xml:space="preserve">Hamish Boy          </t>
  </si>
  <si>
    <t xml:space="preserve">King Kazou          </t>
  </si>
  <si>
    <t xml:space="preserve">Jolly Boy           </t>
  </si>
  <si>
    <t xml:space="preserve">Bengali             </t>
  </si>
  <si>
    <t xml:space="preserve">Melanion            </t>
  </si>
  <si>
    <t xml:space="preserve">Quiet Reflection    </t>
  </si>
  <si>
    <t xml:space="preserve">Tigra               </t>
  </si>
  <si>
    <t xml:space="preserve">Exert               </t>
  </si>
  <si>
    <t xml:space="preserve">Mi Bel Fio          </t>
  </si>
  <si>
    <t xml:space="preserve">Pago Rock           </t>
  </si>
  <si>
    <t xml:space="preserve">African Pulse       </t>
  </si>
  <si>
    <t xml:space="preserve">Alcobro             </t>
  </si>
  <si>
    <t xml:space="preserve">Red Magnet          </t>
  </si>
  <si>
    <t xml:space="preserve">Lunar Joy           </t>
  </si>
  <si>
    <t>Hawkesbury</t>
  </si>
  <si>
    <t xml:space="preserve">Obscura             </t>
  </si>
  <si>
    <t xml:space="preserve">Show Em             </t>
  </si>
  <si>
    <t xml:space="preserve">Mazaz               </t>
  </si>
  <si>
    <t xml:space="preserve">Sacamano            </t>
  </si>
  <si>
    <t xml:space="preserve">Wildflower          </t>
  </si>
  <si>
    <t xml:space="preserve">Standard Bearer     </t>
  </si>
  <si>
    <t xml:space="preserve">Im No Phony         </t>
  </si>
  <si>
    <t xml:space="preserve">Smiling All         </t>
  </si>
  <si>
    <t xml:space="preserve">Identic             </t>
  </si>
  <si>
    <t xml:space="preserve">Charge Of Light     </t>
  </si>
  <si>
    <t xml:space="preserve">Hashtag Noidea      </t>
  </si>
  <si>
    <t xml:space="preserve">Put Em On Ice       </t>
  </si>
  <si>
    <t xml:space="preserve">Doctor Zed          </t>
  </si>
  <si>
    <t xml:space="preserve">Bye See             </t>
  </si>
  <si>
    <t xml:space="preserve">A Pair Of Aces      </t>
  </si>
  <si>
    <t xml:space="preserve">Lattimer            </t>
  </si>
  <si>
    <t xml:space="preserve">Ahern               </t>
  </si>
  <si>
    <t xml:space="preserve">Lady Chalfont       </t>
  </si>
  <si>
    <t xml:space="preserve">Magnifier           </t>
  </si>
  <si>
    <t xml:space="preserve">Major Stress        </t>
  </si>
  <si>
    <t xml:space="preserve">Go Benny            </t>
  </si>
  <si>
    <t xml:space="preserve">Admit               </t>
  </si>
  <si>
    <t xml:space="preserve">Legistation         </t>
  </si>
  <si>
    <t xml:space="preserve">Spring Creek Star   </t>
  </si>
  <si>
    <t xml:space="preserve">Pleased             </t>
  </si>
  <si>
    <t xml:space="preserve">Rosettas Whey       </t>
  </si>
  <si>
    <t xml:space="preserve">Cheeky Bella        </t>
  </si>
  <si>
    <t xml:space="preserve">Colonial Reign      </t>
  </si>
  <si>
    <t xml:space="preserve">Cervinia            </t>
  </si>
  <si>
    <t xml:space="preserve">Lord De Air         </t>
  </si>
  <si>
    <t xml:space="preserve">Classic Records     </t>
  </si>
  <si>
    <t xml:space="preserve">Plot Twist          </t>
  </si>
  <si>
    <t xml:space="preserve">Crosley Hotshot     </t>
  </si>
  <si>
    <t xml:space="preserve">Paragon             </t>
  </si>
  <si>
    <t xml:space="preserve">Damedge             </t>
  </si>
  <si>
    <t xml:space="preserve">Lookin At You       </t>
  </si>
  <si>
    <t xml:space="preserve">Napoleon            </t>
  </si>
  <si>
    <t xml:space="preserve">Art Of Defence      </t>
  </si>
  <si>
    <t>Kilmore</t>
  </si>
  <si>
    <t xml:space="preserve">Buddy Jack          </t>
  </si>
  <si>
    <t xml:space="preserve">Heza Jolly Swagman  </t>
  </si>
  <si>
    <t xml:space="preserve">Malmas              </t>
  </si>
  <si>
    <t xml:space="preserve">Prince Sava         </t>
  </si>
  <si>
    <t xml:space="preserve">Flag Time           </t>
  </si>
  <si>
    <t xml:space="preserve">Za Za Zapour        </t>
  </si>
  <si>
    <t xml:space="preserve">Financial District  </t>
  </si>
  <si>
    <t xml:space="preserve">Jabberjaws          </t>
  </si>
  <si>
    <t xml:space="preserve">Young Hostess       </t>
  </si>
  <si>
    <t xml:space="preserve">Zoffany Rose        </t>
  </si>
  <si>
    <t xml:space="preserve">Ella                </t>
  </si>
  <si>
    <t xml:space="preserve">Mandana             </t>
  </si>
  <si>
    <t xml:space="preserve">Geante Rouge        </t>
  </si>
  <si>
    <t xml:space="preserve">Romanze             </t>
  </si>
  <si>
    <t xml:space="preserve">Test A Day          </t>
  </si>
  <si>
    <t xml:space="preserve">Magic Pegasus       </t>
  </si>
  <si>
    <t xml:space="preserve">Allelu              </t>
  </si>
  <si>
    <t xml:space="preserve">Moss Magic          </t>
  </si>
  <si>
    <t xml:space="preserve">Crafty Miss         </t>
  </si>
  <si>
    <t xml:space="preserve">Sintara             </t>
  </si>
  <si>
    <t xml:space="preserve">Amiees Choice       </t>
  </si>
  <si>
    <t xml:space="preserve">Indexes             </t>
  </si>
  <si>
    <t xml:space="preserve">Spinning Skirt      </t>
  </si>
  <si>
    <t xml:space="preserve">Miss Two Pairs      </t>
  </si>
  <si>
    <t xml:space="preserve">Tiffanys Belle      </t>
  </si>
  <si>
    <t xml:space="preserve">Loquacious Lass     </t>
  </si>
  <si>
    <t xml:space="preserve">Apocalypto          </t>
  </si>
  <si>
    <t xml:space="preserve">Ghost Rider         </t>
  </si>
  <si>
    <t xml:space="preserve">Volcan De Fuego     </t>
  </si>
  <si>
    <t xml:space="preserve">Nordic Duke         </t>
  </si>
  <si>
    <t xml:space="preserve">Dynamic Concept     </t>
  </si>
  <si>
    <t xml:space="preserve">King Of Rossa       </t>
  </si>
  <si>
    <t xml:space="preserve">So Belle            </t>
  </si>
  <si>
    <t xml:space="preserve">Treasure Map        </t>
  </si>
  <si>
    <t xml:space="preserve">Stratacus           </t>
  </si>
  <si>
    <t xml:space="preserve">Logovardi           </t>
  </si>
  <si>
    <t xml:space="preserve">Beltum              </t>
  </si>
  <si>
    <t xml:space="preserve">Meilucca            </t>
  </si>
  <si>
    <t xml:space="preserve">Flash Cadillac      </t>
  </si>
  <si>
    <t xml:space="preserve">Joliet Jake         </t>
  </si>
  <si>
    <t xml:space="preserve">Atunnah Courage     </t>
  </si>
  <si>
    <t xml:space="preserve">At Your Command     </t>
  </si>
  <si>
    <t xml:space="preserve">Tricky Glen         </t>
  </si>
  <si>
    <t xml:space="preserve">Downing Street      </t>
  </si>
  <si>
    <t xml:space="preserve">Autonomous          </t>
  </si>
  <si>
    <t xml:space="preserve">Tanto Bianco        </t>
  </si>
  <si>
    <t xml:space="preserve">Earthling           </t>
  </si>
  <si>
    <t xml:space="preserve">Ritzy Raff          </t>
  </si>
  <si>
    <t xml:space="preserve">Jack Henry          </t>
  </si>
  <si>
    <t xml:space="preserve">Mr Cooley           </t>
  </si>
  <si>
    <t xml:space="preserve">Ragnar Lodbrok      </t>
  </si>
  <si>
    <t xml:space="preserve">Pure Esteem         </t>
  </si>
  <si>
    <t>Mackay</t>
  </si>
  <si>
    <t xml:space="preserve">Bobcat              </t>
  </si>
  <si>
    <t xml:space="preserve">Weathervane         </t>
  </si>
  <si>
    <t xml:space="preserve">Okay Swift          </t>
  </si>
  <si>
    <t xml:space="preserve">Glory City          </t>
  </si>
  <si>
    <t xml:space="preserve">Thankgodforfranc    </t>
  </si>
  <si>
    <t xml:space="preserve">Bold Endeavour      </t>
  </si>
  <si>
    <t xml:space="preserve">Justalad            </t>
  </si>
  <si>
    <t xml:space="preserve">Grey Missile        </t>
  </si>
  <si>
    <t xml:space="preserve">Hurry Up Kelvin     </t>
  </si>
  <si>
    <t xml:space="preserve">Stylish Criminal    </t>
  </si>
  <si>
    <t xml:space="preserve">Craiglea Ticker     </t>
  </si>
  <si>
    <t xml:space="preserve">Craiglea Airlie     </t>
  </si>
  <si>
    <t xml:space="preserve">Craiglea Cetina     </t>
  </si>
  <si>
    <t xml:space="preserve">Colonel Kelly       </t>
  </si>
  <si>
    <t xml:space="preserve">Splendaba           </t>
  </si>
  <si>
    <t xml:space="preserve">Irish Heart         </t>
  </si>
  <si>
    <t xml:space="preserve">More Than Kalookan  </t>
  </si>
  <si>
    <t xml:space="preserve">Hes Terryfied       </t>
  </si>
  <si>
    <t xml:space="preserve">Misty Island        </t>
  </si>
  <si>
    <t xml:space="preserve">Cathedral City      </t>
  </si>
  <si>
    <t xml:space="preserve">General Beers       </t>
  </si>
  <si>
    <t xml:space="preserve">Ranga Rocket        </t>
  </si>
  <si>
    <t xml:space="preserve">Spy Ci              </t>
  </si>
  <si>
    <t xml:space="preserve">Test My Friendship  </t>
  </si>
  <si>
    <t xml:space="preserve">Bagger Muscles      </t>
  </si>
  <si>
    <t xml:space="preserve">Zatochio            </t>
  </si>
  <si>
    <t xml:space="preserve">Cornish Tales       </t>
  </si>
  <si>
    <t xml:space="preserve">Chat Time           </t>
  </si>
  <si>
    <t xml:space="preserve">We Found It         </t>
  </si>
  <si>
    <t xml:space="preserve">Sottero             </t>
  </si>
  <si>
    <t xml:space="preserve">Gondwana Bay        </t>
  </si>
  <si>
    <t xml:space="preserve">Harcourt Street     </t>
  </si>
  <si>
    <t xml:space="preserve">Flicka Rocket       </t>
  </si>
  <si>
    <t xml:space="preserve">Windsor Gold        </t>
  </si>
  <si>
    <t xml:space="preserve">Carda Mojo          </t>
  </si>
  <si>
    <t xml:space="preserve">Insolvent           </t>
  </si>
  <si>
    <t xml:space="preserve">Dash Of Wizzard     </t>
  </si>
  <si>
    <t xml:space="preserve">Seashells           </t>
  </si>
  <si>
    <t xml:space="preserve">Cobungra Boy        </t>
  </si>
  <si>
    <t xml:space="preserve">You Cant Find Me    </t>
  </si>
  <si>
    <t xml:space="preserve">Bite That Lip       </t>
  </si>
  <si>
    <t xml:space="preserve">Gidgee Coals        </t>
  </si>
  <si>
    <t xml:space="preserve">Renegade Ruby       </t>
  </si>
  <si>
    <t xml:space="preserve">Accidental          </t>
  </si>
  <si>
    <t xml:space="preserve">Man Of Destiny      </t>
  </si>
  <si>
    <t xml:space="preserve">Natural Dancer      </t>
  </si>
  <si>
    <t xml:space="preserve">Courtzig            </t>
  </si>
  <si>
    <t xml:space="preserve">Anzus               </t>
  </si>
  <si>
    <t xml:space="preserve">Coventry            </t>
  </si>
  <si>
    <t xml:space="preserve">Im Not Sure         </t>
  </si>
  <si>
    <t xml:space="preserve">Jordan              </t>
  </si>
  <si>
    <t xml:space="preserve">San Raymond         </t>
  </si>
  <si>
    <t xml:space="preserve">Murphys Hustler     </t>
  </si>
  <si>
    <t xml:space="preserve">Call Me Ringo       </t>
  </si>
  <si>
    <t xml:space="preserve">La Prensa           </t>
  </si>
  <si>
    <t xml:space="preserve">Khadija             </t>
  </si>
  <si>
    <t xml:space="preserve">Princess Torio      </t>
  </si>
  <si>
    <t xml:space="preserve">Johantee            </t>
  </si>
  <si>
    <t xml:space="preserve">Craiglea Zing       </t>
  </si>
  <si>
    <t xml:space="preserve">Testatime           </t>
  </si>
  <si>
    <t xml:space="preserve">Final Hope          </t>
  </si>
  <si>
    <t xml:space="preserve">Hillcrest           </t>
  </si>
  <si>
    <t xml:space="preserve">Four Excel          </t>
  </si>
  <si>
    <t xml:space="preserve">Changing Notes      </t>
  </si>
  <si>
    <t xml:space="preserve">Flying Sand         </t>
  </si>
  <si>
    <t xml:space="preserve">Pincer Strike       </t>
  </si>
  <si>
    <t xml:space="preserve">Bomber Miss         </t>
  </si>
  <si>
    <t xml:space="preserve">Sussex Street       </t>
  </si>
  <si>
    <t xml:space="preserve">Pearly Avenue       </t>
  </si>
  <si>
    <t>Muswellbrook</t>
  </si>
  <si>
    <t xml:space="preserve">Annie Saturday      </t>
  </si>
  <si>
    <t xml:space="preserve">Church Song         </t>
  </si>
  <si>
    <t xml:space="preserve">Cunning As A Tiger  </t>
  </si>
  <si>
    <t xml:space="preserve">Bow River           </t>
  </si>
  <si>
    <t xml:space="preserve">Lapluck             </t>
  </si>
  <si>
    <t xml:space="preserve">Ticket To Fly       </t>
  </si>
  <si>
    <t xml:space="preserve">Palace Princess     </t>
  </si>
  <si>
    <t xml:space="preserve">Queen Elektra       </t>
  </si>
  <si>
    <t xml:space="preserve">Rocking Horse       </t>
  </si>
  <si>
    <t xml:space="preserve">Fragrant Fire       </t>
  </si>
  <si>
    <t xml:space="preserve">Just Bute           </t>
  </si>
  <si>
    <t xml:space="preserve">Lady Sebago         </t>
  </si>
  <si>
    <t xml:space="preserve">Paeonia             </t>
  </si>
  <si>
    <t xml:space="preserve">Gossriverfever      </t>
  </si>
  <si>
    <t xml:space="preserve">Bend It Like Benny  </t>
  </si>
  <si>
    <t xml:space="preserve">Buddys Ode          </t>
  </si>
  <si>
    <t xml:space="preserve">Unsinkable Sam      </t>
  </si>
  <si>
    <t xml:space="preserve">Aerojet             </t>
  </si>
  <si>
    <t xml:space="preserve">Ti Tan Tiger        </t>
  </si>
  <si>
    <t xml:space="preserve">Unnamed Strategy    </t>
  </si>
  <si>
    <t xml:space="preserve">Tia                 </t>
  </si>
  <si>
    <t xml:space="preserve">Hand It In          </t>
  </si>
  <si>
    <t xml:space="preserve">Lady Marmaletta     </t>
  </si>
  <si>
    <t xml:space="preserve">Ready And Flying    </t>
  </si>
  <si>
    <t xml:space="preserve">Armageddon On It    </t>
  </si>
  <si>
    <t xml:space="preserve">Exotic Fever        </t>
  </si>
  <si>
    <t xml:space="preserve">Charlie Royale      </t>
  </si>
  <si>
    <t xml:space="preserve">Tips And Beers      </t>
  </si>
  <si>
    <t xml:space="preserve">Fight For Glory     </t>
  </si>
  <si>
    <t xml:space="preserve">Zijin Cheng         </t>
  </si>
  <si>
    <t xml:space="preserve">Avroson             </t>
  </si>
  <si>
    <t xml:space="preserve">St Luke             </t>
  </si>
  <si>
    <t xml:space="preserve">Macmissile          </t>
  </si>
  <si>
    <t xml:space="preserve">Chaos               </t>
  </si>
  <si>
    <t xml:space="preserve">Sculptures          </t>
  </si>
  <si>
    <t xml:space="preserve">Prince Roo          </t>
  </si>
  <si>
    <t xml:space="preserve">Glitterama          </t>
  </si>
  <si>
    <t xml:space="preserve">The Bohemian        </t>
  </si>
  <si>
    <t xml:space="preserve">Laugharne           </t>
  </si>
  <si>
    <t xml:space="preserve">Scruff              </t>
  </si>
  <si>
    <t xml:space="preserve">Invincible Quest    </t>
  </si>
  <si>
    <t xml:space="preserve">Walk Right In       </t>
  </si>
  <si>
    <t xml:space="preserve">Kenny Succeed       </t>
  </si>
  <si>
    <t xml:space="preserve">Gone Viral          </t>
  </si>
  <si>
    <t xml:space="preserve">Serious Star        </t>
  </si>
  <si>
    <t xml:space="preserve">Isthmian            </t>
  </si>
  <si>
    <t xml:space="preserve">Time Stalker        </t>
  </si>
  <si>
    <t xml:space="preserve">Torios Delight      </t>
  </si>
  <si>
    <t xml:space="preserve">Sapience            </t>
  </si>
  <si>
    <t xml:space="preserve">Venus Amoris        </t>
  </si>
  <si>
    <t xml:space="preserve">Kelsha Begs         </t>
  </si>
  <si>
    <t xml:space="preserve">What A Party        </t>
  </si>
  <si>
    <t xml:space="preserve">Cool Dragon         </t>
  </si>
  <si>
    <t xml:space="preserve">Fired Up            </t>
  </si>
  <si>
    <t xml:space="preserve">Twelfth Raj         </t>
  </si>
  <si>
    <t xml:space="preserve">Not Doubtful        </t>
  </si>
  <si>
    <t xml:space="preserve">Tudor Sunrise       </t>
  </si>
  <si>
    <t xml:space="preserve">I Am Serious        </t>
  </si>
  <si>
    <t xml:space="preserve">Cut The Mustard     </t>
  </si>
  <si>
    <t xml:space="preserve">Barricade           </t>
  </si>
  <si>
    <t xml:space="preserve">Ultimate Fantasy    </t>
  </si>
  <si>
    <t xml:space="preserve">Clarendon House     </t>
  </si>
  <si>
    <t xml:space="preserve">God Im Hot          </t>
  </si>
  <si>
    <t xml:space="preserve">Silent Dream        </t>
  </si>
  <si>
    <t xml:space="preserve">They Call Me Rose   </t>
  </si>
  <si>
    <t xml:space="preserve">Dashiell            </t>
  </si>
  <si>
    <t>Pakenham</t>
  </si>
  <si>
    <t xml:space="preserve">Northern Charm      </t>
  </si>
  <si>
    <t xml:space="preserve">Fife                </t>
  </si>
  <si>
    <t xml:space="preserve">Penny To Sell       </t>
  </si>
  <si>
    <t xml:space="preserve">Queen Gorgo         </t>
  </si>
  <si>
    <t xml:space="preserve">Aurora Miss         </t>
  </si>
  <si>
    <t xml:space="preserve">New Graduate        </t>
  </si>
  <si>
    <t xml:space="preserve">Ticked              </t>
  </si>
  <si>
    <t xml:space="preserve">Bright Lights Baby  </t>
  </si>
  <si>
    <t xml:space="preserve">So Distinct         </t>
  </si>
  <si>
    <t xml:space="preserve">Lets Celebrate      </t>
  </si>
  <si>
    <t xml:space="preserve">Barwon              </t>
  </si>
  <si>
    <t xml:space="preserve">Missile Boom        </t>
  </si>
  <si>
    <t xml:space="preserve">Maharaaj            </t>
  </si>
  <si>
    <t xml:space="preserve">Red Prince          </t>
  </si>
  <si>
    <t xml:space="preserve">Hard To Kiss        </t>
  </si>
  <si>
    <t xml:space="preserve">Miss Dubois         </t>
  </si>
  <si>
    <t xml:space="preserve">Pop                 </t>
  </si>
  <si>
    <t xml:space="preserve">Henpecker           </t>
  </si>
  <si>
    <t xml:space="preserve">Kaptive Hero        </t>
  </si>
  <si>
    <t xml:space="preserve">La Belle Jude       </t>
  </si>
  <si>
    <t xml:space="preserve">New York            </t>
  </si>
  <si>
    <t xml:space="preserve">Eljetem             </t>
  </si>
  <si>
    <t xml:space="preserve">Monkstone           </t>
  </si>
  <si>
    <t xml:space="preserve">Act Of Valour       </t>
  </si>
  <si>
    <t xml:space="preserve">Portion Control     </t>
  </si>
  <si>
    <t xml:space="preserve">Bob Of The Head     </t>
  </si>
  <si>
    <t xml:space="preserve">Tycoon Felix        </t>
  </si>
  <si>
    <t xml:space="preserve">See Me Fly          </t>
  </si>
  <si>
    <t xml:space="preserve">Lord Tennyson       </t>
  </si>
  <si>
    <t xml:space="preserve">St Swithuns         </t>
  </si>
  <si>
    <t xml:space="preserve">Mawhooba            </t>
  </si>
  <si>
    <t xml:space="preserve">Coronation Trouble  </t>
  </si>
  <si>
    <t xml:space="preserve">Elegant Queen       </t>
  </si>
  <si>
    <t xml:space="preserve">Calendar Lad        </t>
  </si>
  <si>
    <t xml:space="preserve">Paiges Boy          </t>
  </si>
  <si>
    <t xml:space="preserve">Audino              </t>
  </si>
  <si>
    <t xml:space="preserve">Magazine Gap        </t>
  </si>
  <si>
    <t xml:space="preserve">Night Queen         </t>
  </si>
  <si>
    <t xml:space="preserve">Gold Artisan        </t>
  </si>
  <si>
    <t xml:space="preserve">Lardie Lass         </t>
  </si>
  <si>
    <t xml:space="preserve">Atomic Lokade       </t>
  </si>
  <si>
    <t xml:space="preserve">Coco Set            </t>
  </si>
  <si>
    <t xml:space="preserve">Guilty As Sin       </t>
  </si>
  <si>
    <t xml:space="preserve">Chequered Flag      </t>
  </si>
  <si>
    <t xml:space="preserve">All Out Of Love     </t>
  </si>
  <si>
    <t xml:space="preserve">Street Crystal      </t>
  </si>
  <si>
    <t xml:space="preserve">Lucky Leslie        </t>
  </si>
  <si>
    <t xml:space="preserve">San Vincenzo        </t>
  </si>
  <si>
    <t xml:space="preserve">Lady Provocateur    </t>
  </si>
  <si>
    <t xml:space="preserve">Meowie Wowie        </t>
  </si>
  <si>
    <t xml:space="preserve">Bubbas Call         </t>
  </si>
  <si>
    <t xml:space="preserve">Hussor              </t>
  </si>
  <si>
    <t xml:space="preserve">Tennessee Gold      </t>
  </si>
  <si>
    <t xml:space="preserve">Plucky Rita         </t>
  </si>
  <si>
    <t xml:space="preserve">Bojoura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</si>
</sst>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4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C40" sqref="C40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3.7109375" style="10" bestFit="1" customWidth="1"/>
    <col min="4" max="4" width="5.8515625" style="10" bestFit="1" customWidth="1"/>
    <col min="5" max="5" width="5.7109375" style="10" bestFit="1" customWidth="1"/>
    <col min="6" max="6" width="21.7109375" style="10" bestFit="1" customWidth="1"/>
    <col min="7" max="7" width="9.00390625" style="11" bestFit="1" customWidth="1"/>
    <col min="8" max="8" width="8.281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42187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16</v>
      </c>
      <c r="B2" s="5">
        <v>0.5</v>
      </c>
      <c r="C2" s="1" t="s">
        <v>145</v>
      </c>
      <c r="D2" s="1">
        <v>1</v>
      </c>
      <c r="E2" s="1">
        <v>1</v>
      </c>
      <c r="F2" s="1" t="s">
        <v>146</v>
      </c>
      <c r="G2" s="2">
        <v>64.0229</v>
      </c>
      <c r="H2" s="6">
        <f>1+_xlfn.COUNTIFS(A:A,A2,O:O,"&lt;"&amp;O2)</f>
        <v>1</v>
      </c>
      <c r="I2" s="2">
        <f>_xlfn.AVERAGEIF(A:A,A2,G:G)</f>
        <v>49.18283333333334</v>
      </c>
      <c r="J2" s="2">
        <f>G2-I2</f>
        <v>14.840066666666665</v>
      </c>
      <c r="K2" s="2">
        <f>90+J2</f>
        <v>104.84006666666667</v>
      </c>
      <c r="L2" s="2">
        <f>EXP(0.06*K2)</f>
        <v>539.3711910347437</v>
      </c>
      <c r="M2" s="2">
        <f>SUMIF(A:A,A2,L:L)</f>
        <v>1338.3902402624453</v>
      </c>
      <c r="N2" s="3">
        <f>L2/M2</f>
        <v>0.4029999433715074</v>
      </c>
      <c r="O2" s="7">
        <f>1/N2</f>
        <v>2.481389926842112</v>
      </c>
      <c r="P2" s="3">
        <f>IF(O2&gt;21,"",N2)</f>
        <v>0.4029999433715074</v>
      </c>
      <c r="Q2" s="3">
        <f>IF(ISNUMBER(P2),SUMIF(A:A,A2,P:P),"")</f>
        <v>1</v>
      </c>
      <c r="R2" s="3">
        <f>_xlfn.IFERROR(P2*(1/Q2),"")</f>
        <v>0.4029999433715074</v>
      </c>
      <c r="S2" s="8">
        <f>_xlfn.IFERROR(1/R2,"")</f>
        <v>2.481389926842112</v>
      </c>
    </row>
    <row r="3" spans="1:19" ht="15">
      <c r="A3" s="1">
        <v>16</v>
      </c>
      <c r="B3" s="5">
        <v>0.5</v>
      </c>
      <c r="C3" s="1" t="s">
        <v>145</v>
      </c>
      <c r="D3" s="1">
        <v>1</v>
      </c>
      <c r="E3" s="1">
        <v>3</v>
      </c>
      <c r="F3" s="1" t="s">
        <v>148</v>
      </c>
      <c r="G3" s="2">
        <v>54.4807333333333</v>
      </c>
      <c r="H3" s="6">
        <f>1+_xlfn.COUNTIFS(A:A,A3,O:O,"&lt;"&amp;O3)</f>
        <v>2</v>
      </c>
      <c r="I3" s="2">
        <f>_xlfn.AVERAGEIF(A:A,A3,G:G)</f>
        <v>49.18283333333334</v>
      </c>
      <c r="J3" s="2">
        <f>G3-I3</f>
        <v>5.297899999999956</v>
      </c>
      <c r="K3" s="2">
        <f>90+J3</f>
        <v>95.29789999999996</v>
      </c>
      <c r="L3" s="2">
        <f>EXP(0.06*K3)</f>
        <v>304.25738366886435</v>
      </c>
      <c r="M3" s="2">
        <f>SUMIF(A:A,A3,L:L)</f>
        <v>1338.3902402624453</v>
      </c>
      <c r="N3" s="3">
        <f>L3/M3</f>
        <v>0.22733084455935842</v>
      </c>
      <c r="O3" s="7">
        <f>1/N3</f>
        <v>4.398875136976363</v>
      </c>
      <c r="P3" s="3">
        <f>IF(O3&gt;21,"",N3)</f>
        <v>0.22733084455935842</v>
      </c>
      <c r="Q3" s="3">
        <f>IF(ISNUMBER(P3),SUMIF(A:A,A3,P:P),"")</f>
        <v>1</v>
      </c>
      <c r="R3" s="3">
        <f>_xlfn.IFERROR(P3*(1/Q3),"")</f>
        <v>0.22733084455935842</v>
      </c>
      <c r="S3" s="8">
        <f>_xlfn.IFERROR(1/R3,"")</f>
        <v>4.398875136976363</v>
      </c>
    </row>
    <row r="4" spans="1:19" ht="15">
      <c r="A4" s="1">
        <v>16</v>
      </c>
      <c r="B4" s="5">
        <v>0.5</v>
      </c>
      <c r="C4" s="1" t="s">
        <v>145</v>
      </c>
      <c r="D4" s="1">
        <v>1</v>
      </c>
      <c r="E4" s="1">
        <v>4</v>
      </c>
      <c r="F4" s="1" t="s">
        <v>149</v>
      </c>
      <c r="G4" s="2">
        <v>50.205233333333396</v>
      </c>
      <c r="H4" s="6">
        <f>1+_xlfn.COUNTIFS(A:A,A4,O:O,"&lt;"&amp;O4)</f>
        <v>3</v>
      </c>
      <c r="I4" s="2">
        <f>_xlfn.AVERAGEIF(A:A,A4,G:G)</f>
        <v>49.18283333333334</v>
      </c>
      <c r="J4" s="2">
        <f>G4-I4</f>
        <v>1.0224000000000544</v>
      </c>
      <c r="K4" s="2">
        <f>90+J4</f>
        <v>91.02240000000006</v>
      </c>
      <c r="L4" s="2">
        <f>EXP(0.06*K4)</f>
        <v>235.41360773121366</v>
      </c>
      <c r="M4" s="2">
        <f>SUMIF(A:A,A4,L:L)</f>
        <v>1338.3902402624453</v>
      </c>
      <c r="N4" s="3">
        <f>L4/M4</f>
        <v>0.17589309952308926</v>
      </c>
      <c r="O4" s="7">
        <f>1/N4</f>
        <v>5.685271353517375</v>
      </c>
      <c r="P4" s="3">
        <f>IF(O4&gt;21,"",N4)</f>
        <v>0.17589309952308926</v>
      </c>
      <c r="Q4" s="3">
        <f>IF(ISNUMBER(P4),SUMIF(A:A,A4,P:P),"")</f>
        <v>1</v>
      </c>
      <c r="R4" s="3">
        <f>_xlfn.IFERROR(P4*(1/Q4),"")</f>
        <v>0.17589309952308926</v>
      </c>
      <c r="S4" s="8">
        <f>_xlfn.IFERROR(1/R4,"")</f>
        <v>5.685271353517375</v>
      </c>
    </row>
    <row r="5" spans="1:19" ht="15">
      <c r="A5" s="1">
        <v>16</v>
      </c>
      <c r="B5" s="5">
        <v>0.5</v>
      </c>
      <c r="C5" s="1" t="s">
        <v>145</v>
      </c>
      <c r="D5" s="1">
        <v>1</v>
      </c>
      <c r="E5" s="1">
        <v>5</v>
      </c>
      <c r="F5" s="1" t="s">
        <v>150</v>
      </c>
      <c r="G5" s="2">
        <v>46.1745666666667</v>
      </c>
      <c r="H5" s="6">
        <f>1+_xlfn.COUNTIFS(A:A,A5,O:O,"&lt;"&amp;O5)</f>
        <v>4</v>
      </c>
      <c r="I5" s="2">
        <f>_xlfn.AVERAGEIF(A:A,A5,G:G)</f>
        <v>49.18283333333334</v>
      </c>
      <c r="J5" s="2">
        <f>G5-I5</f>
        <v>-3.0082666666666427</v>
      </c>
      <c r="K5" s="2">
        <f>90+J5</f>
        <v>86.99173333333336</v>
      </c>
      <c r="L5" s="2">
        <f>EXP(0.06*K5)</f>
        <v>184.84247946000815</v>
      </c>
      <c r="M5" s="2">
        <f>SUMIF(A:A,A5,L:L)</f>
        <v>1338.3902402624453</v>
      </c>
      <c r="N5" s="3">
        <f>L5/M5</f>
        <v>0.13810805989123348</v>
      </c>
      <c r="O5" s="7">
        <f>1/N5</f>
        <v>7.2407070288840965</v>
      </c>
      <c r="P5" s="3">
        <f>IF(O5&gt;21,"",N5)</f>
        <v>0.13810805989123348</v>
      </c>
      <c r="Q5" s="3">
        <f>IF(ISNUMBER(P5),SUMIF(A:A,A5,P:P),"")</f>
        <v>1</v>
      </c>
      <c r="R5" s="3">
        <f>_xlfn.IFERROR(P5*(1/Q5),"")</f>
        <v>0.13810805989123348</v>
      </c>
      <c r="S5" s="8">
        <f>_xlfn.IFERROR(1/R5,"")</f>
        <v>7.2407070288840965</v>
      </c>
    </row>
    <row r="6" spans="1:19" ht="15">
      <c r="A6" s="1">
        <v>16</v>
      </c>
      <c r="B6" s="5">
        <v>0.5</v>
      </c>
      <c r="C6" s="1" t="s">
        <v>145</v>
      </c>
      <c r="D6" s="1">
        <v>1</v>
      </c>
      <c r="E6" s="1">
        <v>2</v>
      </c>
      <c r="F6" s="1" t="s">
        <v>147</v>
      </c>
      <c r="G6" s="2">
        <v>31.0307333333333</v>
      </c>
      <c r="H6" s="6">
        <f>1+_xlfn.COUNTIFS(A:A,A6,O:O,"&lt;"&amp;O6)</f>
        <v>5</v>
      </c>
      <c r="I6" s="2">
        <f>_xlfn.AVERAGEIF(A:A,A6,G:G)</f>
        <v>49.18283333333334</v>
      </c>
      <c r="J6" s="2">
        <f>G6-I6</f>
        <v>-18.152100000000043</v>
      </c>
      <c r="K6" s="2">
        <f>90+J6</f>
        <v>71.84789999999995</v>
      </c>
      <c r="L6" s="2">
        <f>EXP(0.06*K6)</f>
        <v>74.50557836761548</v>
      </c>
      <c r="M6" s="2">
        <f>SUMIF(A:A,A6,L:L)</f>
        <v>1338.3902402624453</v>
      </c>
      <c r="N6" s="3">
        <f>L6/M6</f>
        <v>0.055668052654811395</v>
      </c>
      <c r="O6" s="7">
        <f>1/N6</f>
        <v>17.96362459813061</v>
      </c>
      <c r="P6" s="3">
        <f>IF(O6&gt;21,"",N6)</f>
        <v>0.055668052654811395</v>
      </c>
      <c r="Q6" s="3">
        <f>IF(ISNUMBER(P6),SUMIF(A:A,A6,P:P),"")</f>
        <v>1</v>
      </c>
      <c r="R6" s="3">
        <f>_xlfn.IFERROR(P6*(1/Q6),"")</f>
        <v>0.055668052654811395</v>
      </c>
      <c r="S6" s="8">
        <f>_xlfn.IFERROR(1/R6,"")</f>
        <v>17.96362459813061</v>
      </c>
    </row>
    <row r="7" spans="1:19" ht="15">
      <c r="A7" s="1">
        <v>17</v>
      </c>
      <c r="B7" s="5">
        <v>0.5229166666666667</v>
      </c>
      <c r="C7" s="1" t="s">
        <v>145</v>
      </c>
      <c r="D7" s="1">
        <v>2</v>
      </c>
      <c r="E7" s="1">
        <v>1</v>
      </c>
      <c r="F7" s="1" t="s">
        <v>151</v>
      </c>
      <c r="G7" s="2">
        <v>76.7209666666666</v>
      </c>
      <c r="H7" s="6">
        <f>1+_xlfn.COUNTIFS(A:A,A7,O:O,"&lt;"&amp;O7)</f>
        <v>1</v>
      </c>
      <c r="I7" s="2">
        <f>_xlfn.AVERAGEIF(A:A,A7,G:G)</f>
        <v>50.51857083333333</v>
      </c>
      <c r="J7" s="2">
        <f>G7-I7</f>
        <v>26.20239583333327</v>
      </c>
      <c r="K7" s="2">
        <f>90+J7</f>
        <v>116.20239583333327</v>
      </c>
      <c r="L7" s="2">
        <f>EXP(0.06*K7)</f>
        <v>1066.5066252130605</v>
      </c>
      <c r="M7" s="2">
        <f>SUMIF(A:A,A7,L:L)</f>
        <v>2607.299360669042</v>
      </c>
      <c r="N7" s="3">
        <f>L7/M7</f>
        <v>0.40904647977951836</v>
      </c>
      <c r="O7" s="7">
        <f>1/N7</f>
        <v>2.4447099521282123</v>
      </c>
      <c r="P7" s="3">
        <f>IF(O7&gt;21,"",N7)</f>
        <v>0.40904647977951836</v>
      </c>
      <c r="Q7" s="3">
        <f>IF(ISNUMBER(P7),SUMIF(A:A,A7,P:P),"")</f>
        <v>0.8826101031005888</v>
      </c>
      <c r="R7" s="3">
        <f>_xlfn.IFERROR(P7*(1/Q7),"")</f>
        <v>0.463450937557306</v>
      </c>
      <c r="S7" s="8">
        <f>_xlfn.IFERROR(1/R7,"")</f>
        <v>2.1577257028989165</v>
      </c>
    </row>
    <row r="8" spans="1:19" ht="15">
      <c r="A8" s="1">
        <v>17</v>
      </c>
      <c r="B8" s="5">
        <v>0.5229166666666667</v>
      </c>
      <c r="C8" s="1" t="s">
        <v>145</v>
      </c>
      <c r="D8" s="1">
        <v>2</v>
      </c>
      <c r="E8" s="1">
        <v>5</v>
      </c>
      <c r="F8" s="1" t="s">
        <v>155</v>
      </c>
      <c r="G8" s="2">
        <v>66.8544</v>
      </c>
      <c r="H8" s="6">
        <f>1+_xlfn.COUNTIFS(A:A,A8,O:O,"&lt;"&amp;O8)</f>
        <v>2</v>
      </c>
      <c r="I8" s="2">
        <f>_xlfn.AVERAGEIF(A:A,A8,G:G)</f>
        <v>50.51857083333333</v>
      </c>
      <c r="J8" s="2">
        <f>G8-I8</f>
        <v>16.33582916666667</v>
      </c>
      <c r="K8" s="2">
        <f>90+J8</f>
        <v>106.33582916666667</v>
      </c>
      <c r="L8" s="2">
        <f>EXP(0.06*K8)</f>
        <v>590.0160559476037</v>
      </c>
      <c r="M8" s="2">
        <f>SUMIF(A:A,A8,L:L)</f>
        <v>2607.299360669042</v>
      </c>
      <c r="N8" s="3">
        <f>L8/M8</f>
        <v>0.2262939441661212</v>
      </c>
      <c r="O8" s="7">
        <f>1/N8</f>
        <v>4.41903120158578</v>
      </c>
      <c r="P8" s="3">
        <f>IF(O8&gt;21,"",N8)</f>
        <v>0.2262939441661212</v>
      </c>
      <c r="Q8" s="3">
        <f>IF(ISNUMBER(P8),SUMIF(A:A,A8,P:P),"")</f>
        <v>0.8826101031005888</v>
      </c>
      <c r="R8" s="3">
        <f>_xlfn.IFERROR(P8*(1/Q8),"")</f>
        <v>0.256391744634642</v>
      </c>
      <c r="S8" s="8">
        <f>_xlfn.IFERROR(1/R8,"")</f>
        <v>3.9002815844363443</v>
      </c>
    </row>
    <row r="9" spans="1:19" ht="15">
      <c r="A9" s="1">
        <v>17</v>
      </c>
      <c r="B9" s="5">
        <v>0.5229166666666667</v>
      </c>
      <c r="C9" s="1" t="s">
        <v>145</v>
      </c>
      <c r="D9" s="1">
        <v>2</v>
      </c>
      <c r="E9" s="1">
        <v>3</v>
      </c>
      <c r="F9" s="1" t="s">
        <v>153</v>
      </c>
      <c r="G9" s="2">
        <v>55.7445333333333</v>
      </c>
      <c r="H9" s="6">
        <f>1+_xlfn.COUNTIFS(A:A,A9,O:O,"&lt;"&amp;O9)</f>
        <v>3</v>
      </c>
      <c r="I9" s="2">
        <f>_xlfn.AVERAGEIF(A:A,A9,G:G)</f>
        <v>50.51857083333333</v>
      </c>
      <c r="J9" s="2">
        <f>G9-I9</f>
        <v>5.225962499999973</v>
      </c>
      <c r="K9" s="2">
        <f>90+J9</f>
        <v>95.22596249999998</v>
      </c>
      <c r="L9" s="2">
        <f>EXP(0.06*K9)</f>
        <v>302.94696282302124</v>
      </c>
      <c r="M9" s="2">
        <f>SUMIF(A:A,A9,L:L)</f>
        <v>2607.299360669042</v>
      </c>
      <c r="N9" s="3">
        <f>L9/M9</f>
        <v>0.116191860203304</v>
      </c>
      <c r="O9" s="7">
        <f>1/N9</f>
        <v>8.606454860523563</v>
      </c>
      <c r="P9" s="3">
        <f>IF(O9&gt;21,"",N9)</f>
        <v>0.116191860203304</v>
      </c>
      <c r="Q9" s="3">
        <f>IF(ISNUMBER(P9),SUMIF(A:A,A9,P:P),"")</f>
        <v>0.8826101031005888</v>
      </c>
      <c r="R9" s="3">
        <f>_xlfn.IFERROR(P9*(1/Q9),"")</f>
        <v>0.1316457400556879</v>
      </c>
      <c r="S9" s="8">
        <f>_xlfn.IFERROR(1/R9,"")</f>
        <v>7.596144011777264</v>
      </c>
    </row>
    <row r="10" spans="1:19" ht="15">
      <c r="A10" s="1">
        <v>17</v>
      </c>
      <c r="B10" s="5">
        <v>0.5229166666666667</v>
      </c>
      <c r="C10" s="1" t="s">
        <v>145</v>
      </c>
      <c r="D10" s="1">
        <v>2</v>
      </c>
      <c r="E10" s="1">
        <v>2</v>
      </c>
      <c r="F10" s="1" t="s">
        <v>152</v>
      </c>
      <c r="G10" s="2">
        <v>48.4258</v>
      </c>
      <c r="H10" s="6">
        <f>1+_xlfn.COUNTIFS(A:A,A10,O:O,"&lt;"&amp;O10)</f>
        <v>4</v>
      </c>
      <c r="I10" s="2">
        <f>_xlfn.AVERAGEIF(A:A,A10,G:G)</f>
        <v>50.51857083333333</v>
      </c>
      <c r="J10" s="2">
        <f>G10-I10</f>
        <v>-2.0927708333333257</v>
      </c>
      <c r="K10" s="2">
        <f>90+J10</f>
        <v>87.90722916666667</v>
      </c>
      <c r="L10" s="2">
        <f>EXP(0.06*K10)</f>
        <v>195.27986797422352</v>
      </c>
      <c r="M10" s="2">
        <f>SUMIF(A:A,A10,L:L)</f>
        <v>2607.299360669042</v>
      </c>
      <c r="N10" s="3">
        <f>L10/M10</f>
        <v>0.07489737117264281</v>
      </c>
      <c r="O10" s="7">
        <f>1/N10</f>
        <v>13.351603458750798</v>
      </c>
      <c r="P10" s="3">
        <f>IF(O10&gt;21,"",N10)</f>
        <v>0.07489737117264281</v>
      </c>
      <c r="Q10" s="3">
        <f>IF(ISNUMBER(P10),SUMIF(A:A,A10,P:P),"")</f>
        <v>0.8826101031005888</v>
      </c>
      <c r="R10" s="3">
        <f>_xlfn.IFERROR(P10*(1/Q10),"")</f>
        <v>0.0848589551711793</v>
      </c>
      <c r="S10" s="8">
        <f>_xlfn.IFERROR(1/R10,"")</f>
        <v>11.784260105286219</v>
      </c>
    </row>
    <row r="11" spans="1:19" ht="15">
      <c r="A11" s="1">
        <v>17</v>
      </c>
      <c r="B11" s="5">
        <v>0.5229166666666667</v>
      </c>
      <c r="C11" s="1" t="s">
        <v>145</v>
      </c>
      <c r="D11" s="1">
        <v>2</v>
      </c>
      <c r="E11" s="1">
        <v>6</v>
      </c>
      <c r="F11" s="1" t="s">
        <v>156</v>
      </c>
      <c r="G11" s="2">
        <v>43.633300000000006</v>
      </c>
      <c r="H11" s="6">
        <f>1+_xlfn.COUNTIFS(A:A,A11,O:O,"&lt;"&amp;O11)</f>
        <v>5</v>
      </c>
      <c r="I11" s="2">
        <f>_xlfn.AVERAGEIF(A:A,A11,G:G)</f>
        <v>50.51857083333333</v>
      </c>
      <c r="J11" s="2">
        <f>G11-I11</f>
        <v>-6.885270833333323</v>
      </c>
      <c r="K11" s="2">
        <f>90+J11</f>
        <v>83.11472916666668</v>
      </c>
      <c r="L11" s="2">
        <f>EXP(0.06*K11)</f>
        <v>146.47924557629378</v>
      </c>
      <c r="M11" s="2">
        <f>SUMIF(A:A,A11,L:L)</f>
        <v>2607.299360669042</v>
      </c>
      <c r="N11" s="3">
        <f>L11/M11</f>
        <v>0.056180447779002524</v>
      </c>
      <c r="O11" s="7">
        <f>1/N11</f>
        <v>17.799786928251407</v>
      </c>
      <c r="P11" s="3">
        <f>IF(O11&gt;21,"",N11)</f>
        <v>0.056180447779002524</v>
      </c>
      <c r="Q11" s="3">
        <f>IF(ISNUMBER(P11),SUMIF(A:A,A11,P:P),"")</f>
        <v>0.8826101031005888</v>
      </c>
      <c r="R11" s="3">
        <f>_xlfn.IFERROR(P11*(1/Q11),"")</f>
        <v>0.06365262258118497</v>
      </c>
      <c r="S11" s="8">
        <f>_xlfn.IFERROR(1/R11,"")</f>
        <v>15.710271775912487</v>
      </c>
    </row>
    <row r="12" spans="1:19" ht="15">
      <c r="A12" s="1">
        <v>17</v>
      </c>
      <c r="B12" s="5">
        <v>0.5229166666666667</v>
      </c>
      <c r="C12" s="1" t="s">
        <v>145</v>
      </c>
      <c r="D12" s="1">
        <v>2</v>
      </c>
      <c r="E12" s="1">
        <v>4</v>
      </c>
      <c r="F12" s="1" t="s">
        <v>154</v>
      </c>
      <c r="G12" s="2">
        <v>38.5888</v>
      </c>
      <c r="H12" s="6">
        <f>1+_xlfn.COUNTIFS(A:A,A12,O:O,"&lt;"&amp;O12)</f>
        <v>6</v>
      </c>
      <c r="I12" s="2">
        <f>_xlfn.AVERAGEIF(A:A,A12,G:G)</f>
        <v>50.51857083333333</v>
      </c>
      <c r="J12" s="2">
        <f>G12-I12</f>
        <v>-11.929770833333329</v>
      </c>
      <c r="K12" s="2">
        <f>90+J12</f>
        <v>78.07022916666668</v>
      </c>
      <c r="L12" s="2">
        <f>EXP(0.06*K12)</f>
        <v>108.22514682592207</v>
      </c>
      <c r="M12" s="2">
        <f>SUMIF(A:A,A12,L:L)</f>
        <v>2607.299360669042</v>
      </c>
      <c r="N12" s="3">
        <f>L12/M12</f>
        <v>0.041508523516130165</v>
      </c>
      <c r="O12" s="7">
        <f>1/N12</f>
        <v>24.091437499852315</v>
      </c>
      <c r="P12" s="3">
        <f>IF(O12&gt;21,"",N12)</f>
      </c>
      <c r="Q12" s="3">
        <f>IF(ISNUMBER(P12),SUMIF(A:A,A12,P:P),"")</f>
      </c>
      <c r="R12" s="3">
        <f>_xlfn.IFERROR(P12*(1/Q12),"")</f>
      </c>
      <c r="S12" s="8">
        <f>_xlfn.IFERROR(1/R12,"")</f>
      </c>
    </row>
    <row r="13" spans="1:19" ht="15">
      <c r="A13" s="1">
        <v>17</v>
      </c>
      <c r="B13" s="5">
        <v>0.5229166666666667</v>
      </c>
      <c r="C13" s="1" t="s">
        <v>145</v>
      </c>
      <c r="D13" s="1">
        <v>2</v>
      </c>
      <c r="E13" s="1">
        <v>7</v>
      </c>
      <c r="F13" s="1" t="s">
        <v>157</v>
      </c>
      <c r="G13" s="2">
        <v>37.2200666666667</v>
      </c>
      <c r="H13" s="6">
        <f>1+_xlfn.COUNTIFS(A:A,A13,O:O,"&lt;"&amp;O13)</f>
        <v>7</v>
      </c>
      <c r="I13" s="2">
        <f>_xlfn.AVERAGEIF(A:A,A13,G:G)</f>
        <v>50.51857083333333</v>
      </c>
      <c r="J13" s="2">
        <f>G13-I13</f>
        <v>-13.298504166666625</v>
      </c>
      <c r="K13" s="2">
        <f>90+J13</f>
        <v>76.70149583333338</v>
      </c>
      <c r="L13" s="2">
        <f>EXP(0.06*K13)</f>
        <v>99.69243036868457</v>
      </c>
      <c r="M13" s="2">
        <f>SUMIF(A:A,A13,L:L)</f>
        <v>2607.299360669042</v>
      </c>
      <c r="N13" s="3">
        <f>L13/M13</f>
        <v>0.03823589721707413</v>
      </c>
      <c r="O13" s="7">
        <f>1/N13</f>
        <v>26.15343362607045</v>
      </c>
      <c r="P13" s="3">
        <f>IF(O13&gt;21,"",N13)</f>
      </c>
      <c r="Q13" s="3">
        <f>IF(ISNUMBER(P13),SUMIF(A:A,A13,P:P),"")</f>
      </c>
      <c r="R13" s="3">
        <f>_xlfn.IFERROR(P13*(1/Q13),"")</f>
      </c>
      <c r="S13" s="8">
        <f>_xlfn.IFERROR(1/R13,"")</f>
      </c>
    </row>
    <row r="14" spans="1:19" ht="15">
      <c r="A14" s="1">
        <v>17</v>
      </c>
      <c r="B14" s="5">
        <v>0.5229166666666667</v>
      </c>
      <c r="C14" s="1" t="s">
        <v>145</v>
      </c>
      <c r="D14" s="1">
        <v>2</v>
      </c>
      <c r="E14" s="1">
        <v>8</v>
      </c>
      <c r="F14" s="1" t="s">
        <v>158</v>
      </c>
      <c r="G14" s="2">
        <v>36.9607</v>
      </c>
      <c r="H14" s="6">
        <f>1+_xlfn.COUNTIFS(A:A,A14,O:O,"&lt;"&amp;O14)</f>
        <v>8</v>
      </c>
      <c r="I14" s="2">
        <f>_xlfn.AVERAGEIF(A:A,A14,G:G)</f>
        <v>50.51857083333333</v>
      </c>
      <c r="J14" s="2">
        <f>G14-I14</f>
        <v>-13.557870833333325</v>
      </c>
      <c r="K14" s="2">
        <f>90+J14</f>
        <v>76.44212916666667</v>
      </c>
      <c r="L14" s="2">
        <f>EXP(0.06*K14)</f>
        <v>98.1530259402331</v>
      </c>
      <c r="M14" s="2">
        <f>SUMIF(A:A,A14,L:L)</f>
        <v>2607.299360669042</v>
      </c>
      <c r="N14" s="3">
        <f>L14/M14</f>
        <v>0.037645476166206976</v>
      </c>
      <c r="O14" s="7">
        <f>1/N14</f>
        <v>26.563616716785347</v>
      </c>
      <c r="P14" s="3">
        <f>IF(O14&gt;21,"",N14)</f>
      </c>
      <c r="Q14" s="3">
        <f>IF(ISNUMBER(P14),SUMIF(A:A,A14,P:P),"")</f>
      </c>
      <c r="R14" s="3">
        <f>_xlfn.IFERROR(P14*(1/Q14),"")</f>
      </c>
      <c r="S14" s="8">
        <f>_xlfn.IFERROR(1/R14,"")</f>
      </c>
    </row>
    <row r="15" spans="1:19" ht="15">
      <c r="A15" s="1">
        <v>6</v>
      </c>
      <c r="B15" s="5">
        <v>0.53125</v>
      </c>
      <c r="C15" s="1" t="s">
        <v>53</v>
      </c>
      <c r="D15" s="1">
        <v>1</v>
      </c>
      <c r="E15" s="1">
        <v>1</v>
      </c>
      <c r="F15" s="1" t="s">
        <v>54</v>
      </c>
      <c r="G15" s="2">
        <v>66.3309</v>
      </c>
      <c r="H15" s="6">
        <f>1+_xlfn.COUNTIFS(A:A,A15,O:O,"&lt;"&amp;O15)</f>
        <v>1</v>
      </c>
      <c r="I15" s="2">
        <f>_xlfn.AVERAGEIF(A:A,A15,G:G)</f>
        <v>50.48764444444439</v>
      </c>
      <c r="J15" s="2">
        <f>G15-I15</f>
        <v>15.843255555555608</v>
      </c>
      <c r="K15" s="2">
        <f>90+J15</f>
        <v>105.8432555555556</v>
      </c>
      <c r="L15" s="2">
        <f>EXP(0.06*K15)</f>
        <v>572.8336344785158</v>
      </c>
      <c r="M15" s="2">
        <f>SUMIF(A:A,A15,L:L)</f>
        <v>1802.7847638725048</v>
      </c>
      <c r="N15" s="3">
        <f>L15/M15</f>
        <v>0.3177493209161753</v>
      </c>
      <c r="O15" s="7">
        <f>1/N15</f>
        <v>3.1471349714192076</v>
      </c>
      <c r="P15" s="3">
        <f>IF(O15&gt;21,"",N15)</f>
        <v>0.3177493209161753</v>
      </c>
      <c r="Q15" s="3">
        <f>IF(ISNUMBER(P15),SUMIF(A:A,A15,P:P),"")</f>
        <v>0.9704012901893091</v>
      </c>
      <c r="R15" s="3">
        <f>_xlfn.IFERROR(P15*(1/Q15),"")</f>
        <v>0.3274411566932148</v>
      </c>
      <c r="S15" s="8">
        <f>_xlfn.IFERROR(1/R15,"")</f>
        <v>3.0539838366650933</v>
      </c>
    </row>
    <row r="16" spans="1:19" ht="15">
      <c r="A16" s="1">
        <v>6</v>
      </c>
      <c r="B16" s="5">
        <v>0.53125</v>
      </c>
      <c r="C16" s="1" t="s">
        <v>53</v>
      </c>
      <c r="D16" s="1">
        <v>1</v>
      </c>
      <c r="E16" s="1">
        <v>2</v>
      </c>
      <c r="F16" s="1" t="s">
        <v>55</v>
      </c>
      <c r="G16" s="2">
        <v>64.8768666666666</v>
      </c>
      <c r="H16" s="6">
        <f>1+_xlfn.COUNTIFS(A:A,A16,O:O,"&lt;"&amp;O16)</f>
        <v>2</v>
      </c>
      <c r="I16" s="2">
        <f>_xlfn.AVERAGEIF(A:A,A16,G:G)</f>
        <v>50.48764444444439</v>
      </c>
      <c r="J16" s="2">
        <f>G16-I16</f>
        <v>14.389222222222209</v>
      </c>
      <c r="K16" s="2">
        <f>90+J16</f>
        <v>104.3892222222222</v>
      </c>
      <c r="L16" s="2">
        <f>EXP(0.06*K16)</f>
        <v>524.9764126692814</v>
      </c>
      <c r="M16" s="2">
        <f>SUMIF(A:A,A16,L:L)</f>
        <v>1802.7847638725048</v>
      </c>
      <c r="N16" s="3">
        <f>L16/M16</f>
        <v>0.2912030449722663</v>
      </c>
      <c r="O16" s="7">
        <f>1/N16</f>
        <v>3.434030025665557</v>
      </c>
      <c r="P16" s="3">
        <f>IF(O16&gt;21,"",N16)</f>
        <v>0.2912030449722663</v>
      </c>
      <c r="Q16" s="3">
        <f>IF(ISNUMBER(P16),SUMIF(A:A,A16,P:P),"")</f>
        <v>0.9704012901893091</v>
      </c>
      <c r="R16" s="3">
        <f>_xlfn.IFERROR(P16*(1/Q16),"")</f>
        <v>0.300085179107148</v>
      </c>
      <c r="S16" s="8">
        <f>_xlfn.IFERROR(1/R16,"")</f>
        <v>3.3323871674546828</v>
      </c>
    </row>
    <row r="17" spans="1:19" ht="15">
      <c r="A17" s="1">
        <v>6</v>
      </c>
      <c r="B17" s="5">
        <v>0.53125</v>
      </c>
      <c r="C17" s="1" t="s">
        <v>53</v>
      </c>
      <c r="D17" s="1">
        <v>1</v>
      </c>
      <c r="E17" s="1">
        <v>4</v>
      </c>
      <c r="F17" s="1" t="s">
        <v>57</v>
      </c>
      <c r="G17" s="2">
        <v>58.9684333333332</v>
      </c>
      <c r="H17" s="6">
        <f>1+_xlfn.COUNTIFS(A:A,A17,O:O,"&lt;"&amp;O17)</f>
        <v>3</v>
      </c>
      <c r="I17" s="2">
        <f>_xlfn.AVERAGEIF(A:A,A17,G:G)</f>
        <v>50.48764444444439</v>
      </c>
      <c r="J17" s="2">
        <f>G17-I17</f>
        <v>8.48078888888881</v>
      </c>
      <c r="K17" s="2">
        <f>90+J17</f>
        <v>98.48078888888881</v>
      </c>
      <c r="L17" s="2">
        <f>EXP(0.06*K17)</f>
        <v>368.2814049590913</v>
      </c>
      <c r="M17" s="2">
        <f>SUMIF(A:A,A17,L:L)</f>
        <v>1802.7847638725048</v>
      </c>
      <c r="N17" s="3">
        <f>L17/M17</f>
        <v>0.20428473345203876</v>
      </c>
      <c r="O17" s="7">
        <f>1/N17</f>
        <v>4.895128398005211</v>
      </c>
      <c r="P17" s="3">
        <f>IF(O17&gt;21,"",N17)</f>
        <v>0.20428473345203876</v>
      </c>
      <c r="Q17" s="3">
        <f>IF(ISNUMBER(P17),SUMIF(A:A,A17,P:P),"")</f>
        <v>0.9704012901893091</v>
      </c>
      <c r="R17" s="3">
        <f>_xlfn.IFERROR(P17*(1/Q17),"")</f>
        <v>0.21051572737726496</v>
      </c>
      <c r="S17" s="8">
        <f>_xlfn.IFERROR(1/R17,"")</f>
        <v>4.750238913066582</v>
      </c>
    </row>
    <row r="18" spans="1:19" ht="15">
      <c r="A18" s="1">
        <v>6</v>
      </c>
      <c r="B18" s="5">
        <v>0.53125</v>
      </c>
      <c r="C18" s="1" t="s">
        <v>53</v>
      </c>
      <c r="D18" s="1">
        <v>1</v>
      </c>
      <c r="E18" s="1">
        <v>5</v>
      </c>
      <c r="F18" s="1" t="s">
        <v>58</v>
      </c>
      <c r="G18" s="2">
        <v>44.3652</v>
      </c>
      <c r="H18" s="6">
        <f>1+_xlfn.COUNTIFS(A:A,A18,O:O,"&lt;"&amp;O18)</f>
        <v>4</v>
      </c>
      <c r="I18" s="2">
        <f>_xlfn.AVERAGEIF(A:A,A18,G:G)</f>
        <v>50.48764444444439</v>
      </c>
      <c r="J18" s="2">
        <f>G18-I18</f>
        <v>-6.12244444444439</v>
      </c>
      <c r="K18" s="2">
        <f>90+J18</f>
        <v>83.8775555555556</v>
      </c>
      <c r="L18" s="2">
        <f>EXP(0.06*K18)</f>
        <v>153.33933377021208</v>
      </c>
      <c r="M18" s="2">
        <f>SUMIF(A:A,A18,L:L)</f>
        <v>1802.7847638725048</v>
      </c>
      <c r="N18" s="3">
        <f>L18/M18</f>
        <v>0.08505692795008359</v>
      </c>
      <c r="O18" s="7">
        <f>1/N18</f>
        <v>11.756831854859124</v>
      </c>
      <c r="P18" s="3">
        <f>IF(O18&gt;21,"",N18)</f>
        <v>0.08505692795008359</v>
      </c>
      <c r="Q18" s="3">
        <f>IF(ISNUMBER(P18),SUMIF(A:A,A18,P:P),"")</f>
        <v>0.9704012901893091</v>
      </c>
      <c r="R18" s="3">
        <f>_xlfn.IFERROR(P18*(1/Q18),"")</f>
        <v>0.08765129314027438</v>
      </c>
      <c r="S18" s="8">
        <f>_xlfn.IFERROR(1/R18,"")</f>
        <v>11.408844800494059</v>
      </c>
    </row>
    <row r="19" spans="1:19" ht="15">
      <c r="A19" s="1">
        <v>6</v>
      </c>
      <c r="B19" s="5">
        <v>0.53125</v>
      </c>
      <c r="C19" s="1" t="s">
        <v>53</v>
      </c>
      <c r="D19" s="1">
        <v>1</v>
      </c>
      <c r="E19" s="1">
        <v>3</v>
      </c>
      <c r="F19" s="1" t="s">
        <v>56</v>
      </c>
      <c r="G19" s="2">
        <v>41.6124333333333</v>
      </c>
      <c r="H19" s="6">
        <f>1+_xlfn.COUNTIFS(A:A,A19,O:O,"&lt;"&amp;O19)</f>
        <v>5</v>
      </c>
      <c r="I19" s="2">
        <f>_xlfn.AVERAGEIF(A:A,A19,G:G)</f>
        <v>50.48764444444439</v>
      </c>
      <c r="J19" s="2">
        <f>G19-I19</f>
        <v>-8.875211111111092</v>
      </c>
      <c r="K19" s="2">
        <f>90+J19</f>
        <v>81.1247888888889</v>
      </c>
      <c r="L19" s="2">
        <f>EXP(0.06*K19)</f>
        <v>129.99387491840693</v>
      </c>
      <c r="M19" s="2">
        <f>SUMIF(A:A,A19,L:L)</f>
        <v>1802.7847638725048</v>
      </c>
      <c r="N19" s="3">
        <f>L19/M19</f>
        <v>0.07210726289874517</v>
      </c>
      <c r="O19" s="7">
        <f>1/N19</f>
        <v>13.86822852233658</v>
      </c>
      <c r="P19" s="3">
        <f>IF(O19&gt;21,"",N19)</f>
        <v>0.07210726289874517</v>
      </c>
      <c r="Q19" s="3">
        <f>IF(ISNUMBER(P19),SUMIF(A:A,A19,P:P),"")</f>
        <v>0.9704012901893091</v>
      </c>
      <c r="R19" s="3">
        <f>_xlfn.IFERROR(P19*(1/Q19),"")</f>
        <v>0.074306643682098</v>
      </c>
      <c r="S19" s="8">
        <f>_xlfn.IFERROR(1/R19,"")</f>
        <v>13.457746850715592</v>
      </c>
    </row>
    <row r="20" spans="1:19" ht="15">
      <c r="A20" s="1">
        <v>6</v>
      </c>
      <c r="B20" s="5">
        <v>0.53125</v>
      </c>
      <c r="C20" s="1" t="s">
        <v>53</v>
      </c>
      <c r="D20" s="1">
        <v>1</v>
      </c>
      <c r="E20" s="1">
        <v>7</v>
      </c>
      <c r="F20" s="1" t="s">
        <v>59</v>
      </c>
      <c r="G20" s="2">
        <v>26.7720333333333</v>
      </c>
      <c r="H20" s="6">
        <f>1+_xlfn.COUNTIFS(A:A,A20,O:O,"&lt;"&amp;O20)</f>
        <v>6</v>
      </c>
      <c r="I20" s="2">
        <f>_xlfn.AVERAGEIF(A:A,A20,G:G)</f>
        <v>50.48764444444439</v>
      </c>
      <c r="J20" s="2">
        <f>G20-I20</f>
        <v>-23.71561111111109</v>
      </c>
      <c r="K20" s="2">
        <f>90+J20</f>
        <v>66.28438888888891</v>
      </c>
      <c r="L20" s="2">
        <f>EXP(0.06*K20)</f>
        <v>53.36010307699711</v>
      </c>
      <c r="M20" s="2">
        <f>SUMIF(A:A,A20,L:L)</f>
        <v>1802.7847638725048</v>
      </c>
      <c r="N20" s="3">
        <f>L20/M20</f>
        <v>0.02959870981069086</v>
      </c>
      <c r="O20" s="7">
        <f>1/N20</f>
        <v>33.78525639785848</v>
      </c>
      <c r="P20" s="3">
        <f>IF(O20&gt;21,"",N20)</f>
      </c>
      <c r="Q20" s="3">
        <f>IF(ISNUMBER(P20),SUMIF(A:A,A20,P:P),"")</f>
      </c>
      <c r="R20" s="3">
        <f>_xlfn.IFERROR(P20*(1/Q20),"")</f>
      </c>
      <c r="S20" s="8">
        <f>_xlfn.IFERROR(1/R20,"")</f>
      </c>
    </row>
    <row r="21" spans="1:19" ht="15">
      <c r="A21" s="1">
        <v>7</v>
      </c>
      <c r="B21" s="5">
        <v>0.5555555555555556</v>
      </c>
      <c r="C21" s="1" t="s">
        <v>53</v>
      </c>
      <c r="D21" s="1">
        <v>2</v>
      </c>
      <c r="E21" s="1">
        <v>4</v>
      </c>
      <c r="F21" s="1" t="s">
        <v>62</v>
      </c>
      <c r="G21" s="2">
        <v>67.43210000000009</v>
      </c>
      <c r="H21" s="6">
        <f>1+_xlfn.COUNTIFS(A:A,A21,O:O,"&lt;"&amp;O21)</f>
        <v>1</v>
      </c>
      <c r="I21" s="2">
        <f>_xlfn.AVERAGEIF(A:A,A21,G:G)</f>
        <v>49.744633333333304</v>
      </c>
      <c r="J21" s="2">
        <f>G21-I21</f>
        <v>17.687466666666786</v>
      </c>
      <c r="K21" s="2">
        <f>90+J21</f>
        <v>107.68746666666678</v>
      </c>
      <c r="L21" s="2">
        <f>EXP(0.06*K21)</f>
        <v>639.8591026453271</v>
      </c>
      <c r="M21" s="2">
        <f>SUMIF(A:A,A21,L:L)</f>
        <v>1751.9129060120065</v>
      </c>
      <c r="N21" s="3">
        <f>L21/M21</f>
        <v>0.36523453902847264</v>
      </c>
      <c r="O21" s="7">
        <f>1/N21</f>
        <v>2.7379666848048094</v>
      </c>
      <c r="P21" s="3">
        <f>IF(O21&gt;21,"",N21)</f>
        <v>0.36523453902847264</v>
      </c>
      <c r="Q21" s="3">
        <f>IF(ISNUMBER(P21),SUMIF(A:A,A21,P:P),"")</f>
        <v>0.9697024842743424</v>
      </c>
      <c r="R21" s="3">
        <f>_xlfn.IFERROR(P21*(1/Q21),"")</f>
        <v>0.3766459764221277</v>
      </c>
      <c r="S21" s="8">
        <f>_xlfn.IFERROR(1/R21,"")</f>
        <v>2.655013096115609</v>
      </c>
    </row>
    <row r="22" spans="1:19" ht="15">
      <c r="A22" s="1">
        <v>7</v>
      </c>
      <c r="B22" s="5">
        <v>0.5555555555555556</v>
      </c>
      <c r="C22" s="1" t="s">
        <v>53</v>
      </c>
      <c r="D22" s="1">
        <v>2</v>
      </c>
      <c r="E22" s="1">
        <v>6</v>
      </c>
      <c r="F22" s="1" t="s">
        <v>64</v>
      </c>
      <c r="G22" s="2">
        <v>57.7368666666666</v>
      </c>
      <c r="H22" s="6">
        <f>1+_xlfn.COUNTIFS(A:A,A22,O:O,"&lt;"&amp;O22)</f>
        <v>2</v>
      </c>
      <c r="I22" s="2">
        <f>_xlfn.AVERAGEIF(A:A,A22,G:G)</f>
        <v>49.744633333333304</v>
      </c>
      <c r="J22" s="2">
        <f>G22-I22</f>
        <v>7.992233333333296</v>
      </c>
      <c r="K22" s="2">
        <f>90+J22</f>
        <v>97.9922333333333</v>
      </c>
      <c r="L22" s="2">
        <f>EXP(0.06*K22)</f>
        <v>357.6425414463933</v>
      </c>
      <c r="M22" s="2">
        <f>SUMIF(A:A,A22,L:L)</f>
        <v>1751.9129060120065</v>
      </c>
      <c r="N22" s="3">
        <f>L22/M22</f>
        <v>0.20414401892872536</v>
      </c>
      <c r="O22" s="7">
        <f>1/N22</f>
        <v>4.898502563276855</v>
      </c>
      <c r="P22" s="3">
        <f>IF(O22&gt;21,"",N22)</f>
        <v>0.20414401892872536</v>
      </c>
      <c r="Q22" s="3">
        <f>IF(ISNUMBER(P22),SUMIF(A:A,A22,P:P),"")</f>
        <v>0.9697024842743424</v>
      </c>
      <c r="R22" s="3">
        <f>_xlfn.IFERROR(P22*(1/Q22),"")</f>
        <v>0.21052232229918694</v>
      </c>
      <c r="S22" s="8">
        <f>_xlfn.IFERROR(1/R22,"")</f>
        <v>4.7500901048338005</v>
      </c>
    </row>
    <row r="23" spans="1:19" ht="15">
      <c r="A23" s="1">
        <v>7</v>
      </c>
      <c r="B23" s="5">
        <v>0.5555555555555556</v>
      </c>
      <c r="C23" s="1" t="s">
        <v>53</v>
      </c>
      <c r="D23" s="1">
        <v>2</v>
      </c>
      <c r="E23" s="1">
        <v>3</v>
      </c>
      <c r="F23" s="1" t="s">
        <v>61</v>
      </c>
      <c r="G23" s="2">
        <v>55.2510666666667</v>
      </c>
      <c r="H23" s="6">
        <f>1+_xlfn.COUNTIFS(A:A,A23,O:O,"&lt;"&amp;O23)</f>
        <v>3</v>
      </c>
      <c r="I23" s="2">
        <f>_xlfn.AVERAGEIF(A:A,A23,G:G)</f>
        <v>49.744633333333304</v>
      </c>
      <c r="J23" s="2">
        <f>G23-I23</f>
        <v>5.506433333333398</v>
      </c>
      <c r="K23" s="2">
        <f>90+J23</f>
        <v>95.5064333333334</v>
      </c>
      <c r="L23" s="2">
        <f>EXP(0.06*K23)</f>
        <v>308.0881674610526</v>
      </c>
      <c r="M23" s="2">
        <f>SUMIF(A:A,A23,L:L)</f>
        <v>1751.9129060120065</v>
      </c>
      <c r="N23" s="3">
        <f>L23/M23</f>
        <v>0.17585815276763603</v>
      </c>
      <c r="O23" s="7">
        <f>1/N23</f>
        <v>5.686401137860892</v>
      </c>
      <c r="P23" s="3">
        <f>IF(O23&gt;21,"",N23)</f>
        <v>0.17585815276763603</v>
      </c>
      <c r="Q23" s="3">
        <f>IF(ISNUMBER(P23),SUMIF(A:A,A23,P:P),"")</f>
        <v>0.9697024842743424</v>
      </c>
      <c r="R23" s="3">
        <f>_xlfn.IFERROR(P23*(1/Q23),"")</f>
        <v>0.18135268870558374</v>
      </c>
      <c r="S23" s="8">
        <f>_xlfn.IFERROR(1/R23,"")</f>
        <v>5.514117309964154</v>
      </c>
    </row>
    <row r="24" spans="1:19" ht="15">
      <c r="A24" s="1">
        <v>7</v>
      </c>
      <c r="B24" s="5">
        <v>0.5555555555555556</v>
      </c>
      <c r="C24" s="1" t="s">
        <v>53</v>
      </c>
      <c r="D24" s="1">
        <v>2</v>
      </c>
      <c r="E24" s="1">
        <v>5</v>
      </c>
      <c r="F24" s="1" t="s">
        <v>63</v>
      </c>
      <c r="G24" s="2">
        <v>53.739033333333296</v>
      </c>
      <c r="H24" s="6">
        <f>1+_xlfn.COUNTIFS(A:A,A24,O:O,"&lt;"&amp;O24)</f>
        <v>4</v>
      </c>
      <c r="I24" s="2">
        <f>_xlfn.AVERAGEIF(A:A,A24,G:G)</f>
        <v>49.744633333333304</v>
      </c>
      <c r="J24" s="2">
        <f>G24-I24</f>
        <v>3.9943999999999917</v>
      </c>
      <c r="K24" s="2">
        <f>90+J24</f>
        <v>93.99439999999998</v>
      </c>
      <c r="L24" s="2">
        <f>EXP(0.06*K24)</f>
        <v>281.36816288810036</v>
      </c>
      <c r="M24" s="2">
        <f>SUMIF(A:A,A24,L:L)</f>
        <v>1751.9129060120065</v>
      </c>
      <c r="N24" s="3">
        <f>L24/M24</f>
        <v>0.16060625041492332</v>
      </c>
      <c r="O24" s="7">
        <f>1/N24</f>
        <v>6.22640773579184</v>
      </c>
      <c r="P24" s="3">
        <f>IF(O24&gt;21,"",N24)</f>
        <v>0.16060625041492332</v>
      </c>
      <c r="Q24" s="3">
        <f>IF(ISNUMBER(P24),SUMIF(A:A,A24,P:P),"")</f>
        <v>0.9697024842743424</v>
      </c>
      <c r="R24" s="3">
        <f>_xlfn.IFERROR(P24*(1/Q24),"")</f>
        <v>0.16562425385050944</v>
      </c>
      <c r="S24" s="8">
        <f>_xlfn.IFERROR(1/R24,"")</f>
        <v>6.03776304950233</v>
      </c>
    </row>
    <row r="25" spans="1:19" ht="15">
      <c r="A25" s="1">
        <v>7</v>
      </c>
      <c r="B25" s="5">
        <v>0.5555555555555556</v>
      </c>
      <c r="C25" s="1" t="s">
        <v>53</v>
      </c>
      <c r="D25" s="1">
        <v>2</v>
      </c>
      <c r="E25" s="1">
        <v>2</v>
      </c>
      <c r="F25" s="1" t="s">
        <v>60</v>
      </c>
      <c r="G25" s="2">
        <v>38.3678666666666</v>
      </c>
      <c r="H25" s="6">
        <f>1+_xlfn.COUNTIFS(A:A,A25,O:O,"&lt;"&amp;O25)</f>
        <v>5</v>
      </c>
      <c r="I25" s="2">
        <f>_xlfn.AVERAGEIF(A:A,A25,G:G)</f>
        <v>49.744633333333304</v>
      </c>
      <c r="J25" s="2">
        <f>G25-I25</f>
        <v>-11.376766666666704</v>
      </c>
      <c r="K25" s="2">
        <f>90+J25</f>
        <v>78.6232333333333</v>
      </c>
      <c r="L25" s="2">
        <f>EXP(0.06*K25)</f>
        <v>111.87632275125166</v>
      </c>
      <c r="M25" s="2">
        <f>SUMIF(A:A,A25,L:L)</f>
        <v>1751.9129060120065</v>
      </c>
      <c r="N25" s="3">
        <f>L25/M25</f>
        <v>0.06385952313458494</v>
      </c>
      <c r="O25" s="7">
        <f>1/N25</f>
        <v>15.659371553597174</v>
      </c>
      <c r="P25" s="3">
        <f>IF(O25&gt;21,"",N25)</f>
        <v>0.06385952313458494</v>
      </c>
      <c r="Q25" s="3">
        <f>IF(ISNUMBER(P25),SUMIF(A:A,A25,P:P),"")</f>
        <v>0.9697024842743424</v>
      </c>
      <c r="R25" s="3">
        <f>_xlfn.IFERROR(P25*(1/Q25),"")</f>
        <v>0.06585475872259205</v>
      </c>
      <c r="S25" s="8">
        <f>_xlfn.IFERROR(1/R25,"")</f>
        <v>15.184931497698148</v>
      </c>
    </row>
    <row r="26" spans="1:19" ht="15">
      <c r="A26" s="1">
        <v>7</v>
      </c>
      <c r="B26" s="5">
        <v>0.5555555555555556</v>
      </c>
      <c r="C26" s="1" t="s">
        <v>53</v>
      </c>
      <c r="D26" s="1">
        <v>2</v>
      </c>
      <c r="E26" s="1">
        <v>7</v>
      </c>
      <c r="F26" s="1" t="s">
        <v>65</v>
      </c>
      <c r="G26" s="2">
        <v>25.9408666666666</v>
      </c>
      <c r="H26" s="6">
        <f>1+_xlfn.COUNTIFS(A:A,A26,O:O,"&lt;"&amp;O26)</f>
        <v>6</v>
      </c>
      <c r="I26" s="2">
        <f>_xlfn.AVERAGEIF(A:A,A26,G:G)</f>
        <v>49.744633333333304</v>
      </c>
      <c r="J26" s="2">
        <f>G26-I26</f>
        <v>-23.803766666666704</v>
      </c>
      <c r="K26" s="2">
        <f>90+J26</f>
        <v>66.1962333333333</v>
      </c>
      <c r="L26" s="2">
        <f>EXP(0.06*K26)</f>
        <v>53.078608819881524</v>
      </c>
      <c r="M26" s="2">
        <f>SUMIF(A:A,A26,L:L)</f>
        <v>1751.9129060120065</v>
      </c>
      <c r="N26" s="3">
        <f>L26/M26</f>
        <v>0.030297515725657743</v>
      </c>
      <c r="O26" s="7">
        <f>1/N26</f>
        <v>33.00600646782206</v>
      </c>
      <c r="P26" s="3">
        <f>IF(O26&gt;21,"",N26)</f>
      </c>
      <c r="Q26" s="3">
        <f>IF(ISNUMBER(P26),SUMIF(A:A,A26,P:P),"")</f>
      </c>
      <c r="R26" s="3">
        <f>_xlfn.IFERROR(P26*(1/Q26),"")</f>
      </c>
      <c r="S26" s="8">
        <f>_xlfn.IFERROR(1/R26,"")</f>
      </c>
    </row>
    <row r="27" spans="1:19" ht="15">
      <c r="A27" s="1">
        <v>18</v>
      </c>
      <c r="B27" s="5">
        <v>0.5715277777777777</v>
      </c>
      <c r="C27" s="1" t="s">
        <v>145</v>
      </c>
      <c r="D27" s="1">
        <v>4</v>
      </c>
      <c r="E27" s="1">
        <v>3</v>
      </c>
      <c r="F27" s="1" t="s">
        <v>161</v>
      </c>
      <c r="G27" s="2">
        <v>79.2503333333333</v>
      </c>
      <c r="H27" s="6">
        <f>1+_xlfn.COUNTIFS(A:A,A27,O:O,"&lt;"&amp;O27)</f>
        <v>1</v>
      </c>
      <c r="I27" s="2">
        <f>_xlfn.AVERAGEIF(A:A,A27,G:G)</f>
        <v>48.72982424242422</v>
      </c>
      <c r="J27" s="2">
        <f>G27-I27</f>
        <v>30.52050909090908</v>
      </c>
      <c r="K27" s="2">
        <f>90+J27</f>
        <v>120.52050909090909</v>
      </c>
      <c r="L27" s="2">
        <f>EXP(0.06*K27)</f>
        <v>1381.9219760400097</v>
      </c>
      <c r="M27" s="2">
        <f>SUMIF(A:A,A27,L:L)</f>
        <v>3707.2718335402906</v>
      </c>
      <c r="N27" s="3">
        <f>L27/M27</f>
        <v>0.37275981856456736</v>
      </c>
      <c r="O27" s="7">
        <f>1/N27</f>
        <v>2.6826925816490212</v>
      </c>
      <c r="P27" s="3">
        <f>IF(O27&gt;21,"",N27)</f>
        <v>0.37275981856456736</v>
      </c>
      <c r="Q27" s="3">
        <f>IF(ISNUMBER(P27),SUMIF(A:A,A27,P:P),"")</f>
        <v>0.9040854432957024</v>
      </c>
      <c r="R27" s="3">
        <f>_xlfn.IFERROR(P27*(1/Q27),"")</f>
        <v>0.4123059621508003</v>
      </c>
      <c r="S27" s="8">
        <f>_xlfn.IFERROR(1/R27,"")</f>
        <v>2.4253833119062476</v>
      </c>
    </row>
    <row r="28" spans="1:19" ht="15">
      <c r="A28" s="1">
        <v>18</v>
      </c>
      <c r="B28" s="5">
        <v>0.5715277777777777</v>
      </c>
      <c r="C28" s="1" t="s">
        <v>145</v>
      </c>
      <c r="D28" s="1">
        <v>4</v>
      </c>
      <c r="E28" s="1">
        <v>6</v>
      </c>
      <c r="F28" s="1" t="s">
        <v>164</v>
      </c>
      <c r="G28" s="2">
        <v>64.9288</v>
      </c>
      <c r="H28" s="6">
        <f>1+_xlfn.COUNTIFS(A:A,A28,O:O,"&lt;"&amp;O28)</f>
        <v>2</v>
      </c>
      <c r="I28" s="2">
        <f>_xlfn.AVERAGEIF(A:A,A28,G:G)</f>
        <v>48.72982424242422</v>
      </c>
      <c r="J28" s="2">
        <f>G28-I28</f>
        <v>16.198975757575774</v>
      </c>
      <c r="K28" s="2">
        <f>90+J28</f>
        <v>106.19897575757577</v>
      </c>
      <c r="L28" s="2">
        <f>EXP(0.06*K28)</f>
        <v>585.1911496827038</v>
      </c>
      <c r="M28" s="2">
        <f>SUMIF(A:A,A28,L:L)</f>
        <v>3707.2718335402906</v>
      </c>
      <c r="N28" s="3">
        <f>L28/M28</f>
        <v>0.15784953894893392</v>
      </c>
      <c r="O28" s="7">
        <f>1/N28</f>
        <v>6.33514679015636</v>
      </c>
      <c r="P28" s="3">
        <f>IF(O28&gt;21,"",N28)</f>
        <v>0.15784953894893392</v>
      </c>
      <c r="Q28" s="3">
        <f>IF(ISNUMBER(P28),SUMIF(A:A,A28,P:P),"")</f>
        <v>0.9040854432957024</v>
      </c>
      <c r="R28" s="3">
        <f>_xlfn.IFERROR(P28*(1/Q28),"")</f>
        <v>0.17459581958704928</v>
      </c>
      <c r="S28" s="8">
        <f>_xlfn.IFERROR(1/R28,"")</f>
        <v>5.727513994121858</v>
      </c>
    </row>
    <row r="29" spans="1:19" ht="15">
      <c r="A29" s="1">
        <v>18</v>
      </c>
      <c r="B29" s="5">
        <v>0.5715277777777777</v>
      </c>
      <c r="C29" s="1" t="s">
        <v>145</v>
      </c>
      <c r="D29" s="1">
        <v>4</v>
      </c>
      <c r="E29" s="1">
        <v>7</v>
      </c>
      <c r="F29" s="1" t="s">
        <v>165</v>
      </c>
      <c r="G29" s="2">
        <v>54.7</v>
      </c>
      <c r="H29" s="6">
        <f>1+_xlfn.COUNTIFS(A:A,A29,O:O,"&lt;"&amp;O29)</f>
        <v>3</v>
      </c>
      <c r="I29" s="2">
        <f>_xlfn.AVERAGEIF(A:A,A29,G:G)</f>
        <v>48.72982424242422</v>
      </c>
      <c r="J29" s="2">
        <f>G29-I29</f>
        <v>5.970175757575781</v>
      </c>
      <c r="K29" s="2">
        <f>90+J29</f>
        <v>95.97017575757579</v>
      </c>
      <c r="L29" s="2">
        <f>EXP(0.06*K29)</f>
        <v>316.78095630332956</v>
      </c>
      <c r="M29" s="2">
        <f>SUMIF(A:A,A29,L:L)</f>
        <v>3707.2718335402906</v>
      </c>
      <c r="N29" s="3">
        <f>L29/M29</f>
        <v>0.08544853750333622</v>
      </c>
      <c r="O29" s="7">
        <f>1/N29</f>
        <v>11.702950445008568</v>
      </c>
      <c r="P29" s="3">
        <f>IF(O29&gt;21,"",N29)</f>
        <v>0.08544853750333622</v>
      </c>
      <c r="Q29" s="3">
        <f>IF(ISNUMBER(P29),SUMIF(A:A,A29,P:P),"")</f>
        <v>0.9040854432957024</v>
      </c>
      <c r="R29" s="3">
        <f>_xlfn.IFERROR(P29*(1/Q29),"")</f>
        <v>0.09451378532525302</v>
      </c>
      <c r="S29" s="8">
        <f>_xlfn.IFERROR(1/R29,"")</f>
        <v>10.580467140943208</v>
      </c>
    </row>
    <row r="30" spans="1:19" ht="15">
      <c r="A30" s="1">
        <v>18</v>
      </c>
      <c r="B30" s="5">
        <v>0.5715277777777777</v>
      </c>
      <c r="C30" s="1" t="s">
        <v>145</v>
      </c>
      <c r="D30" s="1">
        <v>4</v>
      </c>
      <c r="E30" s="1">
        <v>2</v>
      </c>
      <c r="F30" s="1" t="s">
        <v>160</v>
      </c>
      <c r="G30" s="2">
        <v>54.17999999999999</v>
      </c>
      <c r="H30" s="6">
        <f>1+_xlfn.COUNTIFS(A:A,A30,O:O,"&lt;"&amp;O30)</f>
        <v>4</v>
      </c>
      <c r="I30" s="2">
        <f>_xlfn.AVERAGEIF(A:A,A30,G:G)</f>
        <v>48.72982424242422</v>
      </c>
      <c r="J30" s="2">
        <f>G30-I30</f>
        <v>5.450175757575771</v>
      </c>
      <c r="K30" s="2">
        <f>90+J30</f>
        <v>95.45017575757578</v>
      </c>
      <c r="L30" s="2">
        <f>EXP(0.06*K30)</f>
        <v>307.04998301372984</v>
      </c>
      <c r="M30" s="2">
        <f>SUMIF(A:A,A30,L:L)</f>
        <v>3707.2718335402906</v>
      </c>
      <c r="N30" s="3">
        <f>L30/M30</f>
        <v>0.08282370346727715</v>
      </c>
      <c r="O30" s="7">
        <f>1/N30</f>
        <v>12.073838262920596</v>
      </c>
      <c r="P30" s="3">
        <f>IF(O30&gt;21,"",N30)</f>
        <v>0.08282370346727715</v>
      </c>
      <c r="Q30" s="3">
        <f>IF(ISNUMBER(P30),SUMIF(A:A,A30,P:P),"")</f>
        <v>0.9040854432957024</v>
      </c>
      <c r="R30" s="3">
        <f>_xlfn.IFERROR(P30*(1/Q30),"")</f>
        <v>0.09161048226299968</v>
      </c>
      <c r="S30" s="8">
        <f>_xlfn.IFERROR(1/R30,"")</f>
        <v>10.915781418213179</v>
      </c>
    </row>
    <row r="31" spans="1:19" ht="15">
      <c r="A31" s="1">
        <v>18</v>
      </c>
      <c r="B31" s="5">
        <v>0.5715277777777777</v>
      </c>
      <c r="C31" s="1" t="s">
        <v>145</v>
      </c>
      <c r="D31" s="1">
        <v>4</v>
      </c>
      <c r="E31" s="1">
        <v>4</v>
      </c>
      <c r="F31" s="1" t="s">
        <v>162</v>
      </c>
      <c r="G31" s="2">
        <v>53.9527</v>
      </c>
      <c r="H31" s="6">
        <f>1+_xlfn.COUNTIFS(A:A,A31,O:O,"&lt;"&amp;O31)</f>
        <v>5</v>
      </c>
      <c r="I31" s="2">
        <f>_xlfn.AVERAGEIF(A:A,A31,G:G)</f>
        <v>48.72982424242422</v>
      </c>
      <c r="J31" s="2">
        <f>G31-I31</f>
        <v>5.222875757575778</v>
      </c>
      <c r="K31" s="2">
        <f>90+J31</f>
        <v>95.22287575757578</v>
      </c>
      <c r="L31" s="2">
        <f>EXP(0.06*K31)</f>
        <v>302.8908608638046</v>
      </c>
      <c r="M31" s="2">
        <f>SUMIF(A:A,A31,L:L)</f>
        <v>3707.2718335402906</v>
      </c>
      <c r="N31" s="3">
        <f>L31/M31</f>
        <v>0.08170182130252812</v>
      </c>
      <c r="O31" s="7">
        <f>1/N31</f>
        <v>12.239629228058062</v>
      </c>
      <c r="P31" s="3">
        <f>IF(O31&gt;21,"",N31)</f>
        <v>0.08170182130252812</v>
      </c>
      <c r="Q31" s="3">
        <f>IF(ISNUMBER(P31),SUMIF(A:A,A31,P:P),"")</f>
        <v>0.9040854432957024</v>
      </c>
      <c r="R31" s="3">
        <f>_xlfn.IFERROR(P31*(1/Q31),"")</f>
        <v>0.09036957945556218</v>
      </c>
      <c r="S31" s="8">
        <f>_xlfn.IFERROR(1/R31,"")</f>
        <v>11.065670616423908</v>
      </c>
    </row>
    <row r="32" spans="1:19" ht="15">
      <c r="A32" s="1">
        <v>18</v>
      </c>
      <c r="B32" s="5">
        <v>0.5715277777777777</v>
      </c>
      <c r="C32" s="1" t="s">
        <v>145</v>
      </c>
      <c r="D32" s="1">
        <v>4</v>
      </c>
      <c r="E32" s="1">
        <v>5</v>
      </c>
      <c r="F32" s="1" t="s">
        <v>163</v>
      </c>
      <c r="G32" s="2">
        <v>49.8446666666666</v>
      </c>
      <c r="H32" s="6">
        <f>1+_xlfn.COUNTIFS(A:A,A32,O:O,"&lt;"&amp;O32)</f>
        <v>6</v>
      </c>
      <c r="I32" s="2">
        <f>_xlfn.AVERAGEIF(A:A,A32,G:G)</f>
        <v>48.72982424242422</v>
      </c>
      <c r="J32" s="2">
        <f>G32-I32</f>
        <v>1.1148424242423758</v>
      </c>
      <c r="K32" s="2">
        <f>90+J32</f>
        <v>91.11484242424237</v>
      </c>
      <c r="L32" s="2">
        <f>EXP(0.06*K32)</f>
        <v>236.72296786307638</v>
      </c>
      <c r="M32" s="2">
        <f>SUMIF(A:A,A32,L:L)</f>
        <v>3707.2718335402906</v>
      </c>
      <c r="N32" s="3">
        <f>L32/M32</f>
        <v>0.06385368499860335</v>
      </c>
      <c r="O32" s="7">
        <f>1/N32</f>
        <v>15.660803288359515</v>
      </c>
      <c r="P32" s="3">
        <f>IF(O32&gt;21,"",N32)</f>
        <v>0.06385368499860335</v>
      </c>
      <c r="Q32" s="3">
        <f>IF(ISNUMBER(P32),SUMIF(A:A,A32,P:P),"")</f>
        <v>0.9040854432957024</v>
      </c>
      <c r="R32" s="3">
        <f>_xlfn.IFERROR(P32*(1/Q32),"")</f>
        <v>0.07062793176476187</v>
      </c>
      <c r="S32" s="8">
        <f>_xlfn.IFERROR(1/R32,"")</f>
        <v>14.158704283323305</v>
      </c>
    </row>
    <row r="33" spans="1:19" ht="15">
      <c r="A33" s="1">
        <v>18</v>
      </c>
      <c r="B33" s="5">
        <v>0.5715277777777777</v>
      </c>
      <c r="C33" s="1" t="s">
        <v>145</v>
      </c>
      <c r="D33" s="1">
        <v>4</v>
      </c>
      <c r="E33" s="1">
        <v>8</v>
      </c>
      <c r="F33" s="1" t="s">
        <v>166</v>
      </c>
      <c r="G33" s="2">
        <v>48.7092</v>
      </c>
      <c r="H33" s="6">
        <f>1+_xlfn.COUNTIFS(A:A,A33,O:O,"&lt;"&amp;O33)</f>
        <v>7</v>
      </c>
      <c r="I33" s="2">
        <f>_xlfn.AVERAGEIF(A:A,A33,G:G)</f>
        <v>48.72982424242422</v>
      </c>
      <c r="J33" s="2">
        <f>G33-I33</f>
        <v>-0.02062424242421912</v>
      </c>
      <c r="K33" s="2">
        <f>90+J33</f>
        <v>89.97937575757578</v>
      </c>
      <c r="L33" s="2">
        <f>EXP(0.06*K33)</f>
        <v>221.1326052772912</v>
      </c>
      <c r="M33" s="2">
        <f>SUMIF(A:A,A33,L:L)</f>
        <v>3707.2718335402906</v>
      </c>
      <c r="N33" s="3">
        <f>L33/M33</f>
        <v>0.059648338510456284</v>
      </c>
      <c r="O33" s="7">
        <f>1/N33</f>
        <v>16.76492631600629</v>
      </c>
      <c r="P33" s="3">
        <f>IF(O33&gt;21,"",N33)</f>
        <v>0.059648338510456284</v>
      </c>
      <c r="Q33" s="3">
        <f>IF(ISNUMBER(P33),SUMIF(A:A,A33,P:P),"")</f>
        <v>0.9040854432957024</v>
      </c>
      <c r="R33" s="3">
        <f>_xlfn.IFERROR(P33*(1/Q33),"")</f>
        <v>0.06597643945357375</v>
      </c>
      <c r="S33" s="8">
        <f>_xlfn.IFERROR(1/R33,"")</f>
        <v>15.156925840226332</v>
      </c>
    </row>
    <row r="34" spans="1:19" ht="15">
      <c r="A34" s="1">
        <v>18</v>
      </c>
      <c r="B34" s="5">
        <v>0.5715277777777777</v>
      </c>
      <c r="C34" s="1" t="s">
        <v>145</v>
      </c>
      <c r="D34" s="1">
        <v>4</v>
      </c>
      <c r="E34" s="1">
        <v>1</v>
      </c>
      <c r="F34" s="1" t="s">
        <v>159</v>
      </c>
      <c r="G34" s="2">
        <v>38.161733333333295</v>
      </c>
      <c r="H34" s="6">
        <f>1+_xlfn.COUNTIFS(A:A,A34,O:O,"&lt;"&amp;O34)</f>
        <v>8</v>
      </c>
      <c r="I34" s="2">
        <f>_xlfn.AVERAGEIF(A:A,A34,G:G)</f>
        <v>48.72982424242422</v>
      </c>
      <c r="J34" s="2">
        <f>G34-I34</f>
        <v>-10.568090909090927</v>
      </c>
      <c r="K34" s="2">
        <f>90+J34</f>
        <v>79.43190909090907</v>
      </c>
      <c r="L34" s="2">
        <f>EXP(0.06*K34)</f>
        <v>117.4384710102478</v>
      </c>
      <c r="M34" s="2">
        <f>SUMIF(A:A,A34,L:L)</f>
        <v>3707.2718335402906</v>
      </c>
      <c r="N34" s="3">
        <f>L34/M34</f>
        <v>0.03167786887051628</v>
      </c>
      <c r="O34" s="7">
        <f>1/N34</f>
        <v>31.567780146054442</v>
      </c>
      <c r="P34" s="3">
        <f>IF(O34&gt;21,"",N34)</f>
      </c>
      <c r="Q34" s="3">
        <f>IF(ISNUMBER(P34),SUMIF(A:A,A34,P:P),"")</f>
      </c>
      <c r="R34" s="3">
        <f>_xlfn.IFERROR(P34*(1/Q34),"")</f>
      </c>
      <c r="S34" s="8">
        <f>_xlfn.IFERROR(1/R34,"")</f>
      </c>
    </row>
    <row r="35" spans="1:19" ht="15">
      <c r="A35" s="1">
        <v>18</v>
      </c>
      <c r="B35" s="5">
        <v>0.5715277777777777</v>
      </c>
      <c r="C35" s="1" t="s">
        <v>145</v>
      </c>
      <c r="D35" s="1">
        <v>4</v>
      </c>
      <c r="E35" s="1">
        <v>9</v>
      </c>
      <c r="F35" s="1" t="s">
        <v>167</v>
      </c>
      <c r="G35" s="2">
        <v>24.024066666666698</v>
      </c>
      <c r="H35" s="6">
        <f>1+_xlfn.COUNTIFS(A:A,A35,O:O,"&lt;"&amp;O35)</f>
        <v>11</v>
      </c>
      <c r="I35" s="2">
        <f>_xlfn.AVERAGEIF(A:A,A35,G:G)</f>
        <v>48.72982424242422</v>
      </c>
      <c r="J35" s="2">
        <f>G35-I35</f>
        <v>-24.705757575757524</v>
      </c>
      <c r="K35" s="2">
        <f>90+J35</f>
        <v>65.29424242424247</v>
      </c>
      <c r="L35" s="2">
        <f>EXP(0.06*K35)</f>
        <v>50.28237134782816</v>
      </c>
      <c r="M35" s="2">
        <f>SUMIF(A:A,A35,L:L)</f>
        <v>3707.2718335402906</v>
      </c>
      <c r="N35" s="3">
        <f>L35/M35</f>
        <v>0.013563173569554674</v>
      </c>
      <c r="O35" s="7">
        <f>1/N35</f>
        <v>73.72905720566057</v>
      </c>
      <c r="P35" s="3">
        <f>IF(O35&gt;21,"",N35)</f>
      </c>
      <c r="Q35" s="3">
        <f>IF(ISNUMBER(P35),SUMIF(A:A,A35,P:P),"")</f>
      </c>
      <c r="R35" s="3">
        <f>_xlfn.IFERROR(P35*(1/Q35),"")</f>
      </c>
      <c r="S35" s="8">
        <f>_xlfn.IFERROR(1/R35,"")</f>
      </c>
    </row>
    <row r="36" spans="1:19" ht="15">
      <c r="A36" s="1">
        <v>18</v>
      </c>
      <c r="B36" s="5">
        <v>0.5715277777777777</v>
      </c>
      <c r="C36" s="1" t="s">
        <v>145</v>
      </c>
      <c r="D36" s="1">
        <v>4</v>
      </c>
      <c r="E36" s="1">
        <v>10</v>
      </c>
      <c r="F36" s="1" t="s">
        <v>168</v>
      </c>
      <c r="G36" s="2">
        <v>30.962533333333297</v>
      </c>
      <c r="H36" s="6">
        <f>1+_xlfn.COUNTIFS(A:A,A36,O:O,"&lt;"&amp;O36)</f>
        <v>10</v>
      </c>
      <c r="I36" s="2">
        <f>_xlfn.AVERAGEIF(A:A,A36,G:G)</f>
        <v>48.72982424242422</v>
      </c>
      <c r="J36" s="2">
        <f>G36-I36</f>
        <v>-17.767290909090924</v>
      </c>
      <c r="K36" s="2">
        <f>90+J36</f>
        <v>72.23270909090908</v>
      </c>
      <c r="L36" s="2">
        <f>EXP(0.06*K36)</f>
        <v>76.24581627476721</v>
      </c>
      <c r="M36" s="2">
        <f>SUMIF(A:A,A36,L:L)</f>
        <v>3707.2718335402906</v>
      </c>
      <c r="N36" s="3">
        <f>L36/M36</f>
        <v>0.020566556675169843</v>
      </c>
      <c r="O36" s="7">
        <f>1/N36</f>
        <v>48.622626324576125</v>
      </c>
      <c r="P36" s="3">
        <f>IF(O36&gt;21,"",N36)</f>
      </c>
      <c r="Q36" s="3">
        <f>IF(ISNUMBER(P36),SUMIF(A:A,A36,P:P),"")</f>
      </c>
      <c r="R36" s="3">
        <f>_xlfn.IFERROR(P36*(1/Q36),"")</f>
      </c>
      <c r="S36" s="8">
        <f>_xlfn.IFERROR(1/R36,"")</f>
      </c>
    </row>
    <row r="37" spans="1:19" ht="15">
      <c r="A37" s="1">
        <v>18</v>
      </c>
      <c r="B37" s="5">
        <v>0.5715277777777777</v>
      </c>
      <c r="C37" s="1" t="s">
        <v>145</v>
      </c>
      <c r="D37" s="1">
        <v>4</v>
      </c>
      <c r="E37" s="1">
        <v>11</v>
      </c>
      <c r="F37" s="1" t="s">
        <v>169</v>
      </c>
      <c r="G37" s="2">
        <v>37.3140333333333</v>
      </c>
      <c r="H37" s="6">
        <f>1+_xlfn.COUNTIFS(A:A,A37,O:O,"&lt;"&amp;O37)</f>
        <v>9</v>
      </c>
      <c r="I37" s="2">
        <f>_xlfn.AVERAGEIF(A:A,A37,G:G)</f>
        <v>48.72982424242422</v>
      </c>
      <c r="J37" s="2">
        <f>G37-I37</f>
        <v>-11.415790909090923</v>
      </c>
      <c r="K37" s="2">
        <f>90+J37</f>
        <v>78.58420909090907</v>
      </c>
      <c r="L37" s="2">
        <f>EXP(0.06*K37)</f>
        <v>111.6146758635023</v>
      </c>
      <c r="M37" s="2">
        <f>SUMIF(A:A,A37,L:L)</f>
        <v>3707.2718335402906</v>
      </c>
      <c r="N37" s="3">
        <f>L37/M37</f>
        <v>0.030106957589056783</v>
      </c>
      <c r="O37" s="7">
        <f>1/N37</f>
        <v>33.21491376343779</v>
      </c>
      <c r="P37" s="3">
        <f>IF(O37&gt;21,"",N37)</f>
      </c>
      <c r="Q37" s="3">
        <f>IF(ISNUMBER(P37),SUMIF(A:A,A37,P:P),"")</f>
      </c>
      <c r="R37" s="3">
        <f>_xlfn.IFERROR(P37*(1/Q37),"")</f>
      </c>
      <c r="S37" s="8">
        <f>_xlfn.IFERROR(1/R37,"")</f>
      </c>
    </row>
    <row r="38" spans="1:19" ht="15">
      <c r="A38" s="1">
        <v>24</v>
      </c>
      <c r="B38" s="5">
        <v>0.5902777777777778</v>
      </c>
      <c r="C38" s="1" t="s">
        <v>215</v>
      </c>
      <c r="D38" s="1">
        <v>3</v>
      </c>
      <c r="E38" s="1">
        <v>7</v>
      </c>
      <c r="F38" s="1" t="s">
        <v>221</v>
      </c>
      <c r="G38" s="2">
        <v>64.5570666666667</v>
      </c>
      <c r="H38" s="6">
        <f>1+_xlfn.COUNTIFS(A:A,A38,O:O,"&lt;"&amp;O38)</f>
        <v>1</v>
      </c>
      <c r="I38" s="2">
        <f>_xlfn.AVERAGEIF(A:A,A38,G:G)</f>
        <v>47.371690476190466</v>
      </c>
      <c r="J38" s="2">
        <f>G38-I38</f>
        <v>17.185376190476234</v>
      </c>
      <c r="K38" s="2">
        <f>90+J38</f>
        <v>107.18537619047623</v>
      </c>
      <c r="L38" s="2">
        <f>EXP(0.06*K38)</f>
        <v>620.8705284750098</v>
      </c>
      <c r="M38" s="2">
        <f>SUMIF(A:A,A38,L:L)</f>
        <v>3962.6923456284408</v>
      </c>
      <c r="N38" s="3">
        <f>L38/M38</f>
        <v>0.15667896327100467</v>
      </c>
      <c r="O38" s="7">
        <f>1/N38</f>
        <v>6.382477769337283</v>
      </c>
      <c r="P38" s="3">
        <f>IF(O38&gt;21,"",N38)</f>
        <v>0.15667896327100467</v>
      </c>
      <c r="Q38" s="3">
        <f>IF(ISNUMBER(P38),SUMIF(A:A,A38,P:P),"")</f>
        <v>0.9124020447452408</v>
      </c>
      <c r="R38" s="3">
        <f>_xlfn.IFERROR(P38*(1/Q38),"")</f>
        <v>0.17172140743585496</v>
      </c>
      <c r="S38" s="8">
        <f>_xlfn.IFERROR(1/R38,"")</f>
        <v>5.823385767284381</v>
      </c>
    </row>
    <row r="39" spans="1:19" ht="15">
      <c r="A39" s="1">
        <v>24</v>
      </c>
      <c r="B39" s="5">
        <v>0.5902777777777778</v>
      </c>
      <c r="C39" s="1" t="s">
        <v>215</v>
      </c>
      <c r="D39" s="1">
        <v>3</v>
      </c>
      <c r="E39" s="1">
        <v>4</v>
      </c>
      <c r="F39" s="1" t="s">
        <v>219</v>
      </c>
      <c r="G39" s="2">
        <v>62.1369000000001</v>
      </c>
      <c r="H39" s="6">
        <f>1+_xlfn.COUNTIFS(A:A,A39,O:O,"&lt;"&amp;O39)</f>
        <v>2</v>
      </c>
      <c r="I39" s="2">
        <f>_xlfn.AVERAGEIF(A:A,A39,G:G)</f>
        <v>47.371690476190466</v>
      </c>
      <c r="J39" s="2">
        <f>G39-I39</f>
        <v>14.76520952380963</v>
      </c>
      <c r="K39" s="2">
        <f>90+J39</f>
        <v>104.76520952380963</v>
      </c>
      <c r="L39" s="2">
        <f>EXP(0.06*K39)</f>
        <v>536.954076069692</v>
      </c>
      <c r="M39" s="2">
        <f>SUMIF(A:A,A39,L:L)</f>
        <v>3962.6923456284408</v>
      </c>
      <c r="N39" s="3">
        <f>L39/M39</f>
        <v>0.13550233761196437</v>
      </c>
      <c r="O39" s="7">
        <f>1/N39</f>
        <v>7.379946483755005</v>
      </c>
      <c r="P39" s="3">
        <f>IF(O39&gt;21,"",N39)</f>
        <v>0.13550233761196437</v>
      </c>
      <c r="Q39" s="3">
        <f>IF(ISNUMBER(P39),SUMIF(A:A,A39,P:P),"")</f>
        <v>0.9124020447452408</v>
      </c>
      <c r="R39" s="3">
        <f>_xlfn.IFERROR(P39*(1/Q39),"")</f>
        <v>0.14851165491392457</v>
      </c>
      <c r="S39" s="8">
        <f>_xlfn.IFERROR(1/R39,"")</f>
        <v>6.733478261888517</v>
      </c>
    </row>
    <row r="40" spans="1:19" ht="15">
      <c r="A40" s="1">
        <v>24</v>
      </c>
      <c r="B40" s="5">
        <v>0.5902777777777778</v>
      </c>
      <c r="C40" s="1" t="s">
        <v>215</v>
      </c>
      <c r="D40" s="1">
        <v>3</v>
      </c>
      <c r="E40" s="1">
        <v>14</v>
      </c>
      <c r="F40" s="1" t="s">
        <v>228</v>
      </c>
      <c r="G40" s="2">
        <v>58.106499999999905</v>
      </c>
      <c r="H40" s="6">
        <f>1+_xlfn.COUNTIFS(A:A,A40,O:O,"&lt;"&amp;O40)</f>
        <v>3</v>
      </c>
      <c r="I40" s="2">
        <f>_xlfn.AVERAGEIF(A:A,A40,G:G)</f>
        <v>47.371690476190466</v>
      </c>
      <c r="J40" s="2">
        <f>G40-I40</f>
        <v>10.734809523809439</v>
      </c>
      <c r="K40" s="2">
        <f>90+J40</f>
        <v>100.73480952380945</v>
      </c>
      <c r="L40" s="2">
        <f>EXP(0.06*K40)</f>
        <v>421.61331189347106</v>
      </c>
      <c r="M40" s="2">
        <f>SUMIF(A:A,A40,L:L)</f>
        <v>3962.6923456284408</v>
      </c>
      <c r="N40" s="3">
        <f>L40/M40</f>
        <v>0.10639567120535764</v>
      </c>
      <c r="O40" s="7">
        <f>1/N40</f>
        <v>9.398878626084969</v>
      </c>
      <c r="P40" s="3">
        <f>IF(O40&gt;21,"",N40)</f>
        <v>0.10639567120535764</v>
      </c>
      <c r="Q40" s="3">
        <f>IF(ISNUMBER(P40),SUMIF(A:A,A40,P:P),"")</f>
        <v>0.9124020447452408</v>
      </c>
      <c r="R40" s="3">
        <f>_xlfn.IFERROR(P40*(1/Q40),"")</f>
        <v>0.116610513773087</v>
      </c>
      <c r="S40" s="8">
        <f>_xlfn.IFERROR(1/R40,"")</f>
        <v>8.575556076752266</v>
      </c>
    </row>
    <row r="41" spans="1:19" ht="15">
      <c r="A41" s="1">
        <v>24</v>
      </c>
      <c r="B41" s="5">
        <v>0.5902777777777778</v>
      </c>
      <c r="C41" s="1" t="s">
        <v>215</v>
      </c>
      <c r="D41" s="1">
        <v>3</v>
      </c>
      <c r="E41" s="1">
        <v>12</v>
      </c>
      <c r="F41" s="1" t="s">
        <v>226</v>
      </c>
      <c r="G41" s="2">
        <v>57.3683333333333</v>
      </c>
      <c r="H41" s="6">
        <f>1+_xlfn.COUNTIFS(A:A,A41,O:O,"&lt;"&amp;O41)</f>
        <v>4</v>
      </c>
      <c r="I41" s="2">
        <f>_xlfn.AVERAGEIF(A:A,A41,G:G)</f>
        <v>47.371690476190466</v>
      </c>
      <c r="J41" s="2">
        <f>G41-I41</f>
        <v>9.996642857142831</v>
      </c>
      <c r="K41" s="2">
        <f>90+J41</f>
        <v>99.99664285714283</v>
      </c>
      <c r="L41" s="2">
        <f>EXP(0.06*K41)</f>
        <v>403.34753959089136</v>
      </c>
      <c r="M41" s="2">
        <f>SUMIF(A:A,A41,L:L)</f>
        <v>3962.6923456284408</v>
      </c>
      <c r="N41" s="3">
        <f>L41/M41</f>
        <v>0.10178623632890803</v>
      </c>
      <c r="O41" s="7">
        <f>1/N41</f>
        <v>9.824511015110525</v>
      </c>
      <c r="P41" s="3">
        <f>IF(O41&gt;21,"",N41)</f>
        <v>0.10178623632890803</v>
      </c>
      <c r="Q41" s="3">
        <f>IF(ISNUMBER(P41),SUMIF(A:A,A41,P:P),"")</f>
        <v>0.9124020447452408</v>
      </c>
      <c r="R41" s="3">
        <f>_xlfn.IFERROR(P41*(1/Q41),"")</f>
        <v>0.11155853597119962</v>
      </c>
      <c r="S41" s="8">
        <f>_xlfn.IFERROR(1/R41,"")</f>
        <v>8.963903938808985</v>
      </c>
    </row>
    <row r="42" spans="1:19" ht="15">
      <c r="A42" s="1">
        <v>24</v>
      </c>
      <c r="B42" s="5">
        <v>0.5902777777777778</v>
      </c>
      <c r="C42" s="1" t="s">
        <v>215</v>
      </c>
      <c r="D42" s="1">
        <v>3</v>
      </c>
      <c r="E42" s="1">
        <v>1</v>
      </c>
      <c r="F42" s="1" t="s">
        <v>216</v>
      </c>
      <c r="G42" s="2">
        <v>56.8879</v>
      </c>
      <c r="H42" s="6">
        <f>1+_xlfn.COUNTIFS(A:A,A42,O:O,"&lt;"&amp;O42)</f>
        <v>5</v>
      </c>
      <c r="I42" s="2">
        <f>_xlfn.AVERAGEIF(A:A,A42,G:G)</f>
        <v>47.371690476190466</v>
      </c>
      <c r="J42" s="2">
        <f>G42-I42</f>
        <v>9.516209523809536</v>
      </c>
      <c r="K42" s="2">
        <f>90+J42</f>
        <v>99.51620952380954</v>
      </c>
      <c r="L42" s="2">
        <f>EXP(0.06*K42)</f>
        <v>391.88662320108983</v>
      </c>
      <c r="M42" s="2">
        <f>SUMIF(A:A,A42,L:L)</f>
        <v>3962.6923456284408</v>
      </c>
      <c r="N42" s="3">
        <f>L42/M42</f>
        <v>0.09889403189056828</v>
      </c>
      <c r="O42" s="7">
        <f>1/N42</f>
        <v>10.11183365550871</v>
      </c>
      <c r="P42" s="3">
        <f>IF(O42&gt;21,"",N42)</f>
        <v>0.09889403189056828</v>
      </c>
      <c r="Q42" s="3">
        <f>IF(ISNUMBER(P42),SUMIF(A:A,A42,P:P),"")</f>
        <v>0.9124020447452408</v>
      </c>
      <c r="R42" s="3">
        <f>_xlfn.IFERROR(P42*(1/Q42),"")</f>
        <v>0.1083886565797661</v>
      </c>
      <c r="S42" s="8">
        <f>_xlfn.IFERROR(1/R42,"")</f>
        <v>9.22605770340989</v>
      </c>
    </row>
    <row r="43" spans="1:19" ht="15">
      <c r="A43" s="1">
        <v>24</v>
      </c>
      <c r="B43" s="5">
        <v>0.5902777777777778</v>
      </c>
      <c r="C43" s="1" t="s">
        <v>215</v>
      </c>
      <c r="D43" s="1">
        <v>3</v>
      </c>
      <c r="E43" s="1">
        <v>8</v>
      </c>
      <c r="F43" s="1" t="s">
        <v>222</v>
      </c>
      <c r="G43" s="2">
        <v>52.193733333333306</v>
      </c>
      <c r="H43" s="6">
        <f>1+_xlfn.COUNTIFS(A:A,A43,O:O,"&lt;"&amp;O43)</f>
        <v>6</v>
      </c>
      <c r="I43" s="2">
        <f>_xlfn.AVERAGEIF(A:A,A43,G:G)</f>
        <v>47.371690476190466</v>
      </c>
      <c r="J43" s="2">
        <f>G43-I43</f>
        <v>4.82204285714284</v>
      </c>
      <c r="K43" s="2">
        <f>90+J43</f>
        <v>94.82204285714283</v>
      </c>
      <c r="L43" s="2">
        <f>EXP(0.06*K43)</f>
        <v>295.69324172662186</v>
      </c>
      <c r="M43" s="2">
        <f>SUMIF(A:A,A43,L:L)</f>
        <v>3962.6923456284408</v>
      </c>
      <c r="N43" s="3">
        <f>L43/M43</f>
        <v>0.07461927798983044</v>
      </c>
      <c r="O43" s="7">
        <f>1/N43</f>
        <v>13.401362582686554</v>
      </c>
      <c r="P43" s="3">
        <f>IF(O43&gt;21,"",N43)</f>
        <v>0.07461927798983044</v>
      </c>
      <c r="Q43" s="3">
        <f>IF(ISNUMBER(P43),SUMIF(A:A,A43,P:P),"")</f>
        <v>0.9124020447452408</v>
      </c>
      <c r="R43" s="3">
        <f>_xlfn.IFERROR(P43*(1/Q43),"")</f>
        <v>0.08178333051704799</v>
      </c>
      <c r="S43" s="8">
        <f>_xlfn.IFERROR(1/R43,"")</f>
        <v>12.227430622815573</v>
      </c>
    </row>
    <row r="44" spans="1:19" ht="15">
      <c r="A44" s="1">
        <v>24</v>
      </c>
      <c r="B44" s="5">
        <v>0.5902777777777778</v>
      </c>
      <c r="C44" s="1" t="s">
        <v>215</v>
      </c>
      <c r="D44" s="1">
        <v>3</v>
      </c>
      <c r="E44" s="1">
        <v>9</v>
      </c>
      <c r="F44" s="1" t="s">
        <v>223</v>
      </c>
      <c r="G44" s="2">
        <v>51.2288</v>
      </c>
      <c r="H44" s="6">
        <f>1+_xlfn.COUNTIFS(A:A,A44,O:O,"&lt;"&amp;O44)</f>
        <v>7</v>
      </c>
      <c r="I44" s="2">
        <f>_xlfn.AVERAGEIF(A:A,A44,G:G)</f>
        <v>47.371690476190466</v>
      </c>
      <c r="J44" s="2">
        <f>G44-I44</f>
        <v>3.857109523809534</v>
      </c>
      <c r="K44" s="2">
        <f>90+J44</f>
        <v>93.85710952380953</v>
      </c>
      <c r="L44" s="2">
        <f>EXP(0.06*K44)</f>
        <v>279.0599327366445</v>
      </c>
      <c r="M44" s="2">
        <f>SUMIF(A:A,A44,L:L)</f>
        <v>3962.6923456284408</v>
      </c>
      <c r="N44" s="3">
        <f>L44/M44</f>
        <v>0.07042180123937646</v>
      </c>
      <c r="O44" s="7">
        <f>1/N44</f>
        <v>14.200147999634643</v>
      </c>
      <c r="P44" s="3">
        <f>IF(O44&gt;21,"",N44)</f>
        <v>0.07042180123937646</v>
      </c>
      <c r="Q44" s="3">
        <f>IF(ISNUMBER(P44),SUMIF(A:A,A44,P:P),"")</f>
        <v>0.9124020447452408</v>
      </c>
      <c r="R44" s="3">
        <f>_xlfn.IFERROR(P44*(1/Q44),"")</f>
        <v>0.07718286214389129</v>
      </c>
      <c r="S44" s="8">
        <f>_xlfn.IFERROR(1/R44,"")</f>
        <v>12.956244070551689</v>
      </c>
    </row>
    <row r="45" spans="1:19" ht="15">
      <c r="A45" s="1">
        <v>24</v>
      </c>
      <c r="B45" s="5">
        <v>0.5902777777777778</v>
      </c>
      <c r="C45" s="1" t="s">
        <v>215</v>
      </c>
      <c r="D45" s="1">
        <v>3</v>
      </c>
      <c r="E45" s="1">
        <v>2</v>
      </c>
      <c r="F45" s="1" t="s">
        <v>217</v>
      </c>
      <c r="G45" s="2">
        <v>50.4570333333333</v>
      </c>
      <c r="H45" s="6">
        <f>1+_xlfn.COUNTIFS(A:A,A45,O:O,"&lt;"&amp;O45)</f>
        <v>8</v>
      </c>
      <c r="I45" s="2">
        <f>_xlfn.AVERAGEIF(A:A,A45,G:G)</f>
        <v>47.371690476190466</v>
      </c>
      <c r="J45" s="2">
        <f>G45-I45</f>
        <v>3.085342857142834</v>
      </c>
      <c r="K45" s="2">
        <f>90+J45</f>
        <v>93.08534285714283</v>
      </c>
      <c r="L45" s="2">
        <f>EXP(0.06*K45)</f>
        <v>266.4324049385975</v>
      </c>
      <c r="M45" s="2">
        <f>SUMIF(A:A,A45,L:L)</f>
        <v>3962.6923456284408</v>
      </c>
      <c r="N45" s="3">
        <f>L45/M45</f>
        <v>0.06723519811789581</v>
      </c>
      <c r="O45" s="7">
        <f>1/N45</f>
        <v>14.87316209355874</v>
      </c>
      <c r="P45" s="3">
        <f>IF(O45&gt;21,"",N45)</f>
        <v>0.06723519811789581</v>
      </c>
      <c r="Q45" s="3">
        <f>IF(ISNUMBER(P45),SUMIF(A:A,A45,P:P),"")</f>
        <v>0.9124020447452408</v>
      </c>
      <c r="R45" s="3">
        <f>_xlfn.IFERROR(P45*(1/Q45),"")</f>
        <v>0.07369031942126905</v>
      </c>
      <c r="S45" s="8">
        <f>_xlfn.IFERROR(1/R45,"")</f>
        <v>13.570303505990402</v>
      </c>
    </row>
    <row r="46" spans="1:19" ht="15">
      <c r="A46" s="1">
        <v>24</v>
      </c>
      <c r="B46" s="5">
        <v>0.5902777777777778</v>
      </c>
      <c r="C46" s="1" t="s">
        <v>215</v>
      </c>
      <c r="D46" s="1">
        <v>3</v>
      </c>
      <c r="E46" s="1">
        <v>11</v>
      </c>
      <c r="F46" s="1" t="s">
        <v>225</v>
      </c>
      <c r="G46" s="2">
        <v>46.0222666666667</v>
      </c>
      <c r="H46" s="6">
        <f>1+_xlfn.COUNTIFS(A:A,A46,O:O,"&lt;"&amp;O46)</f>
        <v>9</v>
      </c>
      <c r="I46" s="2">
        <f>_xlfn.AVERAGEIF(A:A,A46,G:G)</f>
        <v>47.371690476190466</v>
      </c>
      <c r="J46" s="2">
        <f>G46-I46</f>
        <v>-1.3494238095237634</v>
      </c>
      <c r="K46" s="2">
        <f>90+J46</f>
        <v>88.65057619047624</v>
      </c>
      <c r="L46" s="2">
        <f>EXP(0.06*K46)</f>
        <v>204.186659171345</v>
      </c>
      <c r="M46" s="2">
        <f>SUMIF(A:A,A46,L:L)</f>
        <v>3962.6923456284408</v>
      </c>
      <c r="N46" s="3">
        <f>L46/M46</f>
        <v>0.05152725504835102</v>
      </c>
      <c r="O46" s="7">
        <f>1/N46</f>
        <v>19.40720496486067</v>
      </c>
      <c r="P46" s="3">
        <f>IF(O46&gt;21,"",N46)</f>
        <v>0.05152725504835102</v>
      </c>
      <c r="Q46" s="3">
        <f>IF(ISNUMBER(P46),SUMIF(A:A,A46,P:P),"")</f>
        <v>0.9124020447452408</v>
      </c>
      <c r="R46" s="3">
        <f>_xlfn.IFERROR(P46*(1/Q46),"")</f>
        <v>0.05647428712496843</v>
      </c>
      <c r="S46" s="8">
        <f>_xlfn.IFERROR(1/R46,"")</f>
        <v>17.707173492728867</v>
      </c>
    </row>
    <row r="47" spans="1:19" ht="15">
      <c r="A47" s="1">
        <v>24</v>
      </c>
      <c r="B47" s="5">
        <v>0.5902777777777778</v>
      </c>
      <c r="C47" s="1" t="s">
        <v>215</v>
      </c>
      <c r="D47" s="1">
        <v>3</v>
      </c>
      <c r="E47" s="1">
        <v>13</v>
      </c>
      <c r="F47" s="1" t="s">
        <v>227</v>
      </c>
      <c r="G47" s="2">
        <v>45.2997666666667</v>
      </c>
      <c r="H47" s="6">
        <f>1+_xlfn.COUNTIFS(A:A,A47,O:O,"&lt;"&amp;O47)</f>
        <v>10</v>
      </c>
      <c r="I47" s="2">
        <f>_xlfn.AVERAGEIF(A:A,A47,G:G)</f>
        <v>47.371690476190466</v>
      </c>
      <c r="J47" s="2">
        <f>G47-I47</f>
        <v>-2.071923809523767</v>
      </c>
      <c r="K47" s="2">
        <f>90+J47</f>
        <v>87.92807619047623</v>
      </c>
      <c r="L47" s="2">
        <f>EXP(0.06*K47)</f>
        <v>195.52428104434105</v>
      </c>
      <c r="M47" s="2">
        <f>SUMIF(A:A,A47,L:L)</f>
        <v>3962.6923456284408</v>
      </c>
      <c r="N47" s="3">
        <f>L47/M47</f>
        <v>0.049341272041984116</v>
      </c>
      <c r="O47" s="7">
        <f>1/N47</f>
        <v>20.267008907859278</v>
      </c>
      <c r="P47" s="3">
        <f>IF(O47&gt;21,"",N47)</f>
        <v>0.049341272041984116</v>
      </c>
      <c r="Q47" s="3">
        <f>IF(ISNUMBER(P47),SUMIF(A:A,A47,P:P),"")</f>
        <v>0.9124020447452408</v>
      </c>
      <c r="R47" s="3">
        <f>_xlfn.IFERROR(P47*(1/Q47),"")</f>
        <v>0.05407843211899103</v>
      </c>
      <c r="S47" s="8">
        <f>_xlfn.IFERROR(1/R47,"")</f>
        <v>18.49166036840081</v>
      </c>
    </row>
    <row r="48" spans="1:19" ht="15">
      <c r="A48" s="1">
        <v>24</v>
      </c>
      <c r="B48" s="5">
        <v>0.5902777777777778</v>
      </c>
      <c r="C48" s="1" t="s">
        <v>215</v>
      </c>
      <c r="D48" s="1">
        <v>3</v>
      </c>
      <c r="E48" s="1">
        <v>3</v>
      </c>
      <c r="F48" s="1" t="s">
        <v>218</v>
      </c>
      <c r="G48" s="2">
        <v>26.7739666666666</v>
      </c>
      <c r="H48" s="6">
        <f>1+_xlfn.COUNTIFS(A:A,A48,O:O,"&lt;"&amp;O48)</f>
        <v>12</v>
      </c>
      <c r="I48" s="2">
        <f>_xlfn.AVERAGEIF(A:A,A48,G:G)</f>
        <v>47.371690476190466</v>
      </c>
      <c r="J48" s="2">
        <f>G48-I48</f>
        <v>-20.597723809523867</v>
      </c>
      <c r="K48" s="2">
        <f>90+J48</f>
        <v>69.40227619047613</v>
      </c>
      <c r="L48" s="2">
        <f>EXP(0.06*K48)</f>
        <v>64.3371079574017</v>
      </c>
      <c r="M48" s="2">
        <f>SUMIF(A:A,A48,L:L)</f>
        <v>3962.6923456284408</v>
      </c>
      <c r="N48" s="3">
        <f>L48/M48</f>
        <v>0.01623570601648575</v>
      </c>
      <c r="O48" s="7">
        <f>1/N48</f>
        <v>61.592640257503994</v>
      </c>
      <c r="P48" s="3">
        <f>IF(O48&gt;21,"",N48)</f>
      </c>
      <c r="Q48" s="3">
        <f>IF(ISNUMBER(P48),SUMIF(A:A,A48,P:P),"")</f>
      </c>
      <c r="R48" s="3">
        <f>_xlfn.IFERROR(P48*(1/Q48),"")</f>
      </c>
      <c r="S48" s="8">
        <f>_xlfn.IFERROR(1/R48,"")</f>
      </c>
    </row>
    <row r="49" spans="1:19" ht="15">
      <c r="A49" s="1">
        <v>24</v>
      </c>
      <c r="B49" s="5">
        <v>0.5902777777777778</v>
      </c>
      <c r="C49" s="1" t="s">
        <v>215</v>
      </c>
      <c r="D49" s="1">
        <v>3</v>
      </c>
      <c r="E49" s="1">
        <v>6</v>
      </c>
      <c r="F49" s="1" t="s">
        <v>220</v>
      </c>
      <c r="G49" s="2">
        <v>23.1870333333333</v>
      </c>
      <c r="H49" s="6">
        <f>1+_xlfn.COUNTIFS(A:A,A49,O:O,"&lt;"&amp;O49)</f>
        <v>14</v>
      </c>
      <c r="I49" s="2">
        <f>_xlfn.AVERAGEIF(A:A,A49,G:G)</f>
        <v>47.371690476190466</v>
      </c>
      <c r="J49" s="2">
        <f>G49-I49</f>
        <v>-24.184657142857166</v>
      </c>
      <c r="K49" s="2">
        <f>90+J49</f>
        <v>65.81534285714284</v>
      </c>
      <c r="L49" s="2">
        <f>EXP(0.06*K49)</f>
        <v>51.8793365617814</v>
      </c>
      <c r="M49" s="2">
        <f>SUMIF(A:A,A49,L:L)</f>
        <v>3962.6923456284408</v>
      </c>
      <c r="N49" s="3">
        <f>L49/M49</f>
        <v>0.013091941548026962</v>
      </c>
      <c r="O49" s="7">
        <f>1/N49</f>
        <v>76.38286470586223</v>
      </c>
      <c r="P49" s="3">
        <f>IF(O49&gt;21,"",N49)</f>
      </c>
      <c r="Q49" s="3">
        <f>IF(ISNUMBER(P49),SUMIF(A:A,A49,P:P),"")</f>
      </c>
      <c r="R49" s="3">
        <f>_xlfn.IFERROR(P49*(1/Q49),"")</f>
      </c>
      <c r="S49" s="8">
        <f>_xlfn.IFERROR(1/R49,"")</f>
      </c>
    </row>
    <row r="50" spans="1:19" ht="15">
      <c r="A50" s="1">
        <v>24</v>
      </c>
      <c r="B50" s="5">
        <v>0.5902777777777778</v>
      </c>
      <c r="C50" s="1" t="s">
        <v>215</v>
      </c>
      <c r="D50" s="1">
        <v>3</v>
      </c>
      <c r="E50" s="1">
        <v>10</v>
      </c>
      <c r="F50" s="1" t="s">
        <v>224</v>
      </c>
      <c r="G50" s="2">
        <v>26.104</v>
      </c>
      <c r="H50" s="6">
        <f>1+_xlfn.COUNTIFS(A:A,A50,O:O,"&lt;"&amp;O50)</f>
        <v>13</v>
      </c>
      <c r="I50" s="2">
        <f>_xlfn.AVERAGEIF(A:A,A50,G:G)</f>
        <v>47.371690476190466</v>
      </c>
      <c r="J50" s="2">
        <f>G50-I50</f>
        <v>-21.267690476190467</v>
      </c>
      <c r="K50" s="2">
        <f>90+J50</f>
        <v>68.73230952380953</v>
      </c>
      <c r="L50" s="2">
        <f>EXP(0.06*K50)</f>
        <v>61.80217582873441</v>
      </c>
      <c r="M50" s="2">
        <f>SUMIF(A:A,A50,L:L)</f>
        <v>3962.6923456284408</v>
      </c>
      <c r="N50" s="3">
        <f>L50/M50</f>
        <v>0.015596006562788877</v>
      </c>
      <c r="O50" s="7">
        <f>1/N50</f>
        <v>64.11897789181104</v>
      </c>
      <c r="P50" s="3">
        <f>IF(O50&gt;21,"",N50)</f>
      </c>
      <c r="Q50" s="3">
        <f>IF(ISNUMBER(P50),SUMIF(A:A,A50,P:P),"")</f>
      </c>
      <c r="R50" s="3">
        <f>_xlfn.IFERROR(P50*(1/Q50),"")</f>
      </c>
      <c r="S50" s="8">
        <f>_xlfn.IFERROR(1/R50,"")</f>
      </c>
    </row>
    <row r="51" spans="1:19" ht="15">
      <c r="A51" s="1">
        <v>24</v>
      </c>
      <c r="B51" s="5">
        <v>0.5902777777777778</v>
      </c>
      <c r="C51" s="1" t="s">
        <v>215</v>
      </c>
      <c r="D51" s="1">
        <v>3</v>
      </c>
      <c r="E51" s="1">
        <v>15</v>
      </c>
      <c r="F51" s="1" t="s">
        <v>229</v>
      </c>
      <c r="G51" s="2">
        <v>42.8803666666667</v>
      </c>
      <c r="H51" s="6">
        <f>1+_xlfn.COUNTIFS(A:A,A51,O:O,"&lt;"&amp;O51)</f>
        <v>11</v>
      </c>
      <c r="I51" s="2">
        <f>_xlfn.AVERAGEIF(A:A,A51,G:G)</f>
        <v>47.371690476190466</v>
      </c>
      <c r="J51" s="2">
        <f>G51-I51</f>
        <v>-4.491323809523763</v>
      </c>
      <c r="K51" s="2">
        <f>90+J51</f>
        <v>85.50867619047624</v>
      </c>
      <c r="L51" s="2">
        <f>EXP(0.06*K51)</f>
        <v>169.10512643282</v>
      </c>
      <c r="M51" s="2">
        <f>SUMIF(A:A,A51,L:L)</f>
        <v>3962.6923456284408</v>
      </c>
      <c r="N51" s="3">
        <f>L51/M51</f>
        <v>0.04267430112745776</v>
      </c>
      <c r="O51" s="7">
        <f>1/N51</f>
        <v>23.433307015696478</v>
      </c>
      <c r="P51" s="3">
        <f>IF(O51&gt;21,"",N51)</f>
      </c>
      <c r="Q51" s="3">
        <f>IF(ISNUMBER(P51),SUMIF(A:A,A51,P:P),"")</f>
      </c>
      <c r="R51" s="3">
        <f>_xlfn.IFERROR(P51*(1/Q51),"")</f>
      </c>
      <c r="S51" s="8">
        <f>_xlfn.IFERROR(1/R51,"")</f>
      </c>
    </row>
    <row r="52" spans="1:19" ht="15">
      <c r="A52" s="1">
        <v>19</v>
      </c>
      <c r="B52" s="5">
        <v>0.5958333333333333</v>
      </c>
      <c r="C52" s="1" t="s">
        <v>145</v>
      </c>
      <c r="D52" s="1">
        <v>5</v>
      </c>
      <c r="E52" s="1">
        <v>6</v>
      </c>
      <c r="F52" s="1" t="s">
        <v>175</v>
      </c>
      <c r="G52" s="2">
        <v>64.0907666666667</v>
      </c>
      <c r="H52" s="6">
        <f>1+_xlfn.COUNTIFS(A:A,A52,O:O,"&lt;"&amp;O52)</f>
        <v>1</v>
      </c>
      <c r="I52" s="2">
        <f>_xlfn.AVERAGEIF(A:A,A52,G:G)</f>
        <v>50.97776333333331</v>
      </c>
      <c r="J52" s="2">
        <f>G52-I52</f>
        <v>13.113003333333388</v>
      </c>
      <c r="K52" s="2">
        <f>90+J52</f>
        <v>103.11300333333338</v>
      </c>
      <c r="L52" s="2">
        <f>EXP(0.06*K52)</f>
        <v>486.2778653874038</v>
      </c>
      <c r="M52" s="2">
        <f>SUMIF(A:A,A52,L:L)</f>
        <v>2687.305810848561</v>
      </c>
      <c r="N52" s="3">
        <f>L52/M52</f>
        <v>0.18095367614073424</v>
      </c>
      <c r="O52" s="7">
        <f>1/N52</f>
        <v>5.526276234489227</v>
      </c>
      <c r="P52" s="3">
        <f>IF(O52&gt;21,"",N52)</f>
        <v>0.18095367614073424</v>
      </c>
      <c r="Q52" s="3">
        <f>IF(ISNUMBER(P52),SUMIF(A:A,A52,P:P),"")</f>
        <v>0.9365841026055696</v>
      </c>
      <c r="R52" s="3">
        <f>_xlfn.IFERROR(P52*(1/Q52),"")</f>
        <v>0.19320600855526218</v>
      </c>
      <c r="S52" s="8">
        <f>_xlfn.IFERROR(1/R52,"")</f>
        <v>5.17582246782958</v>
      </c>
    </row>
    <row r="53" spans="1:19" ht="15">
      <c r="A53" s="1">
        <v>19</v>
      </c>
      <c r="B53" s="5">
        <v>0.5958333333333333</v>
      </c>
      <c r="C53" s="1" t="s">
        <v>145</v>
      </c>
      <c r="D53" s="1">
        <v>5</v>
      </c>
      <c r="E53" s="1">
        <v>4</v>
      </c>
      <c r="F53" s="1" t="s">
        <v>173</v>
      </c>
      <c r="G53" s="2">
        <v>64.02036666666659</v>
      </c>
      <c r="H53" s="6">
        <f>1+_xlfn.COUNTIFS(A:A,A53,O:O,"&lt;"&amp;O53)</f>
        <v>2</v>
      </c>
      <c r="I53" s="2">
        <f>_xlfn.AVERAGEIF(A:A,A53,G:G)</f>
        <v>50.97776333333331</v>
      </c>
      <c r="J53" s="2">
        <f>G53-I53</f>
        <v>13.042603333333282</v>
      </c>
      <c r="K53" s="2">
        <f>90+J53</f>
        <v>103.04260333333329</v>
      </c>
      <c r="L53" s="2">
        <f>EXP(0.06*K53)</f>
        <v>484.228159709995</v>
      </c>
      <c r="M53" s="2">
        <f>SUMIF(A:A,A53,L:L)</f>
        <v>2687.305810848561</v>
      </c>
      <c r="N53" s="3">
        <f>L53/M53</f>
        <v>0.18019093984584209</v>
      </c>
      <c r="O53" s="7">
        <f>1/N53</f>
        <v>5.549668595188667</v>
      </c>
      <c r="P53" s="3">
        <f>IF(O53&gt;21,"",N53)</f>
        <v>0.18019093984584209</v>
      </c>
      <c r="Q53" s="3">
        <f>IF(ISNUMBER(P53),SUMIF(A:A,A53,P:P),"")</f>
        <v>0.9365841026055696</v>
      </c>
      <c r="R53" s="3">
        <f>_xlfn.IFERROR(P53*(1/Q53),"")</f>
        <v>0.19239162755864883</v>
      </c>
      <c r="S53" s="8">
        <f>_xlfn.IFERROR(1/R53,"")</f>
        <v>5.19773138098309</v>
      </c>
    </row>
    <row r="54" spans="1:19" ht="15">
      <c r="A54" s="1">
        <v>19</v>
      </c>
      <c r="B54" s="5">
        <v>0.5958333333333333</v>
      </c>
      <c r="C54" s="1" t="s">
        <v>145</v>
      </c>
      <c r="D54" s="1">
        <v>5</v>
      </c>
      <c r="E54" s="1">
        <v>8</v>
      </c>
      <c r="F54" s="1" t="s">
        <v>177</v>
      </c>
      <c r="G54" s="2">
        <v>63.3175666666666</v>
      </c>
      <c r="H54" s="6">
        <f>1+_xlfn.COUNTIFS(A:A,A54,O:O,"&lt;"&amp;O54)</f>
        <v>3</v>
      </c>
      <c r="I54" s="2">
        <f>_xlfn.AVERAGEIF(A:A,A54,G:G)</f>
        <v>50.97776333333331</v>
      </c>
      <c r="J54" s="2">
        <f>G54-I54</f>
        <v>12.339803333333293</v>
      </c>
      <c r="K54" s="2">
        <f>90+J54</f>
        <v>102.3398033333333</v>
      </c>
      <c r="L54" s="2">
        <f>EXP(0.06*K54)</f>
        <v>464.23375142626804</v>
      </c>
      <c r="M54" s="2">
        <f>SUMIF(A:A,A54,L:L)</f>
        <v>2687.305810848561</v>
      </c>
      <c r="N54" s="3">
        <f>L54/M54</f>
        <v>0.17275062240857456</v>
      </c>
      <c r="O54" s="7">
        <f>1/N54</f>
        <v>5.788691155247407</v>
      </c>
      <c r="P54" s="3">
        <f>IF(O54&gt;21,"",N54)</f>
        <v>0.17275062240857456</v>
      </c>
      <c r="Q54" s="3">
        <f>IF(ISNUMBER(P54),SUMIF(A:A,A54,P:P),"")</f>
        <v>0.9365841026055696</v>
      </c>
      <c r="R54" s="3">
        <f>_xlfn.IFERROR(P54*(1/Q54),"")</f>
        <v>0.1844475279133862</v>
      </c>
      <c r="S54" s="8">
        <f>_xlfn.IFERROR(1/R54,"")</f>
        <v>5.42159611089819</v>
      </c>
    </row>
    <row r="55" spans="1:19" ht="15">
      <c r="A55" s="1">
        <v>19</v>
      </c>
      <c r="B55" s="5">
        <v>0.5958333333333333</v>
      </c>
      <c r="C55" s="1" t="s">
        <v>145</v>
      </c>
      <c r="D55" s="1">
        <v>5</v>
      </c>
      <c r="E55" s="1">
        <v>5</v>
      </c>
      <c r="F55" s="1" t="s">
        <v>174</v>
      </c>
      <c r="G55" s="2">
        <v>55.0799666666667</v>
      </c>
      <c r="H55" s="6">
        <f>1+_xlfn.COUNTIFS(A:A,A55,O:O,"&lt;"&amp;O55)</f>
        <v>4</v>
      </c>
      <c r="I55" s="2">
        <f>_xlfn.AVERAGEIF(A:A,A55,G:G)</f>
        <v>50.97776333333331</v>
      </c>
      <c r="J55" s="2">
        <f>G55-I55</f>
        <v>4.102203333333392</v>
      </c>
      <c r="K55" s="2">
        <f>90+J55</f>
        <v>94.10220333333339</v>
      </c>
      <c r="L55" s="2">
        <f>EXP(0.06*K55)</f>
        <v>283.1940070361113</v>
      </c>
      <c r="M55" s="2">
        <f>SUMIF(A:A,A55,L:L)</f>
        <v>2687.305810848561</v>
      </c>
      <c r="N55" s="3">
        <f>L55/M55</f>
        <v>0.10538212878224237</v>
      </c>
      <c r="O55" s="7">
        <f>1/N55</f>
        <v>9.48927499905</v>
      </c>
      <c r="P55" s="3">
        <f>IF(O55&gt;21,"",N55)</f>
        <v>0.10538212878224237</v>
      </c>
      <c r="Q55" s="3">
        <f>IF(ISNUMBER(P55),SUMIF(A:A,A55,P:P),"")</f>
        <v>0.9365841026055696</v>
      </c>
      <c r="R55" s="3">
        <f>_xlfn.IFERROR(P55*(1/Q55),"")</f>
        <v>0.11251752884665682</v>
      </c>
      <c r="S55" s="8">
        <f>_xlfn.IFERROR(1/R55,"")</f>
        <v>8.887504109362713</v>
      </c>
    </row>
    <row r="56" spans="1:19" ht="15">
      <c r="A56" s="1">
        <v>19</v>
      </c>
      <c r="B56" s="5">
        <v>0.5958333333333333</v>
      </c>
      <c r="C56" s="1" t="s">
        <v>145</v>
      </c>
      <c r="D56" s="1">
        <v>5</v>
      </c>
      <c r="E56" s="1">
        <v>2</v>
      </c>
      <c r="F56" s="1" t="s">
        <v>171</v>
      </c>
      <c r="G56" s="2">
        <v>51.9471333333333</v>
      </c>
      <c r="H56" s="6">
        <f>1+_xlfn.COUNTIFS(A:A,A56,O:O,"&lt;"&amp;O56)</f>
        <v>5</v>
      </c>
      <c r="I56" s="2">
        <f>_xlfn.AVERAGEIF(A:A,A56,G:G)</f>
        <v>50.97776333333331</v>
      </c>
      <c r="J56" s="2">
        <f>G56-I56</f>
        <v>0.9693699999999907</v>
      </c>
      <c r="K56" s="2">
        <f>90+J56</f>
        <v>90.96937</v>
      </c>
      <c r="L56" s="2">
        <f>EXP(0.06*K56)</f>
        <v>234.66575909745066</v>
      </c>
      <c r="M56" s="2">
        <f>SUMIF(A:A,A56,L:L)</f>
        <v>2687.305810848561</v>
      </c>
      <c r="N56" s="3">
        <f>L56/M56</f>
        <v>0.08732380146320269</v>
      </c>
      <c r="O56" s="7">
        <f>1/N56</f>
        <v>11.451631551122855</v>
      </c>
      <c r="P56" s="3">
        <f>IF(O56&gt;21,"",N56)</f>
        <v>0.08732380146320269</v>
      </c>
      <c r="Q56" s="3">
        <f>IF(ISNUMBER(P56),SUMIF(A:A,A56,P:P),"")</f>
        <v>0.9365841026055696</v>
      </c>
      <c r="R56" s="3">
        <f>_xlfn.IFERROR(P56*(1/Q56),"")</f>
        <v>0.09323647627614921</v>
      </c>
      <c r="S56" s="8">
        <f>_xlfn.IFERROR(1/R56,"")</f>
        <v>10.725416059678025</v>
      </c>
    </row>
    <row r="57" spans="1:19" ht="15">
      <c r="A57" s="1">
        <v>19</v>
      </c>
      <c r="B57" s="5">
        <v>0.5958333333333333</v>
      </c>
      <c r="C57" s="1" t="s">
        <v>145</v>
      </c>
      <c r="D57" s="1">
        <v>5</v>
      </c>
      <c r="E57" s="1">
        <v>3</v>
      </c>
      <c r="F57" s="1" t="s">
        <v>172</v>
      </c>
      <c r="G57" s="2">
        <v>50.168566666666706</v>
      </c>
      <c r="H57" s="6">
        <f>1+_xlfn.COUNTIFS(A:A,A57,O:O,"&lt;"&amp;O57)</f>
        <v>6</v>
      </c>
      <c r="I57" s="2">
        <f>_xlfn.AVERAGEIF(A:A,A57,G:G)</f>
        <v>50.97776333333331</v>
      </c>
      <c r="J57" s="2">
        <f>G57-I57</f>
        <v>-0.8091966666666011</v>
      </c>
      <c r="K57" s="2">
        <f>90+J57</f>
        <v>89.1908033333334</v>
      </c>
      <c r="L57" s="2">
        <f>EXP(0.06*K57)</f>
        <v>210.91352176292412</v>
      </c>
      <c r="M57" s="2">
        <f>SUMIF(A:A,A57,L:L)</f>
        <v>2687.305810848561</v>
      </c>
      <c r="N57" s="3">
        <f>L57/M57</f>
        <v>0.0784851210128276</v>
      </c>
      <c r="O57" s="7">
        <f>1/N57</f>
        <v>12.741268498987981</v>
      </c>
      <c r="P57" s="3">
        <f>IF(O57&gt;21,"",N57)</f>
        <v>0.0784851210128276</v>
      </c>
      <c r="Q57" s="3">
        <f>IF(ISNUMBER(P57),SUMIF(A:A,A57,P:P),"")</f>
        <v>0.9365841026055696</v>
      </c>
      <c r="R57" s="3">
        <f>_xlfn.IFERROR(P57*(1/Q57),"")</f>
        <v>0.08379933077497538</v>
      </c>
      <c r="S57" s="8">
        <f>_xlfn.IFERROR(1/R57,"")</f>
        <v>11.93326952318127</v>
      </c>
    </row>
    <row r="58" spans="1:19" ht="15">
      <c r="A58" s="1">
        <v>19</v>
      </c>
      <c r="B58" s="5">
        <v>0.5958333333333333</v>
      </c>
      <c r="C58" s="1" t="s">
        <v>145</v>
      </c>
      <c r="D58" s="1">
        <v>5</v>
      </c>
      <c r="E58" s="1">
        <v>9</v>
      </c>
      <c r="F58" s="1" t="s">
        <v>178</v>
      </c>
      <c r="G58" s="2">
        <v>47.3959666666666</v>
      </c>
      <c r="H58" s="6">
        <f>1+_xlfn.COUNTIFS(A:A,A58,O:O,"&lt;"&amp;O58)</f>
        <v>7</v>
      </c>
      <c r="I58" s="2">
        <f>_xlfn.AVERAGEIF(A:A,A58,G:G)</f>
        <v>50.97776333333331</v>
      </c>
      <c r="J58" s="2">
        <f>G58-I58</f>
        <v>-3.5817966666667047</v>
      </c>
      <c r="K58" s="2">
        <f>90+J58</f>
        <v>86.4182033333333</v>
      </c>
      <c r="L58" s="2">
        <f>EXP(0.06*K58)</f>
        <v>178.58991502093144</v>
      </c>
      <c r="M58" s="2">
        <f>SUMIF(A:A,A58,L:L)</f>
        <v>2687.305810848561</v>
      </c>
      <c r="N58" s="3">
        <f>L58/M58</f>
        <v>0.06645686333872762</v>
      </c>
      <c r="O58" s="7">
        <f>1/N58</f>
        <v>15.047354776632254</v>
      </c>
      <c r="P58" s="3">
        <f>IF(O58&gt;21,"",N58)</f>
        <v>0.06645686333872762</v>
      </c>
      <c r="Q58" s="3">
        <f>IF(ISNUMBER(P58),SUMIF(A:A,A58,P:P),"")</f>
        <v>0.9365841026055696</v>
      </c>
      <c r="R58" s="3">
        <f>_xlfn.IFERROR(P58*(1/Q58),"")</f>
        <v>0.07095664249889054</v>
      </c>
      <c r="S58" s="8">
        <f>_xlfn.IFERROR(1/R58,"")</f>
        <v>14.093113270059751</v>
      </c>
    </row>
    <row r="59" spans="1:19" ht="15">
      <c r="A59" s="1">
        <v>19</v>
      </c>
      <c r="B59" s="5">
        <v>0.5958333333333333</v>
      </c>
      <c r="C59" s="1" t="s">
        <v>145</v>
      </c>
      <c r="D59" s="1">
        <v>5</v>
      </c>
      <c r="E59" s="1">
        <v>1</v>
      </c>
      <c r="F59" s="1" t="s">
        <v>170</v>
      </c>
      <c r="G59" s="2">
        <v>47.0370333333333</v>
      </c>
      <c r="H59" s="6">
        <f>1+_xlfn.COUNTIFS(A:A,A59,O:O,"&lt;"&amp;O59)</f>
        <v>8</v>
      </c>
      <c r="I59" s="2">
        <f>_xlfn.AVERAGEIF(A:A,A59,G:G)</f>
        <v>50.97776333333331</v>
      </c>
      <c r="J59" s="2">
        <f>G59-I59</f>
        <v>-3.940730000000009</v>
      </c>
      <c r="K59" s="2">
        <f>90+J59</f>
        <v>86.05927</v>
      </c>
      <c r="L59" s="2">
        <f>EXP(0.06*K59)</f>
        <v>174.78492183924777</v>
      </c>
      <c r="M59" s="2">
        <f>SUMIF(A:A,A59,L:L)</f>
        <v>2687.305810848561</v>
      </c>
      <c r="N59" s="3">
        <f>L59/M59</f>
        <v>0.06504094961341841</v>
      </c>
      <c r="O59" s="7">
        <f>1/N59</f>
        <v>15.37492927061589</v>
      </c>
      <c r="P59" s="3">
        <f>IF(O59&gt;21,"",N59)</f>
        <v>0.06504094961341841</v>
      </c>
      <c r="Q59" s="3">
        <f>IF(ISNUMBER(P59),SUMIF(A:A,A59,P:P),"")</f>
        <v>0.9365841026055696</v>
      </c>
      <c r="R59" s="3">
        <f>_xlfn.IFERROR(P59*(1/Q59),"")</f>
        <v>0.06944485757603082</v>
      </c>
      <c r="S59" s="8">
        <f>_xlfn.IFERROR(1/R59,"")</f>
        <v>14.399914333543887</v>
      </c>
    </row>
    <row r="60" spans="1:19" ht="15">
      <c r="A60" s="1">
        <v>19</v>
      </c>
      <c r="B60" s="5">
        <v>0.5958333333333333</v>
      </c>
      <c r="C60" s="1" t="s">
        <v>145</v>
      </c>
      <c r="D60" s="1">
        <v>5</v>
      </c>
      <c r="E60" s="1">
        <v>7</v>
      </c>
      <c r="F60" s="1" t="s">
        <v>176</v>
      </c>
      <c r="G60" s="2">
        <v>41.022833333333296</v>
      </c>
      <c r="H60" s="6">
        <f>1+_xlfn.COUNTIFS(A:A,A60,O:O,"&lt;"&amp;O60)</f>
        <v>9</v>
      </c>
      <c r="I60" s="2">
        <f>_xlfn.AVERAGEIF(A:A,A60,G:G)</f>
        <v>50.97776333333331</v>
      </c>
      <c r="J60" s="2">
        <f>G60-I60</f>
        <v>-9.954930000000012</v>
      </c>
      <c r="K60" s="2">
        <f>90+J60</f>
        <v>80.04506999999998</v>
      </c>
      <c r="L60" s="2">
        <f>EXP(0.06*K60)</f>
        <v>121.83945067500956</v>
      </c>
      <c r="M60" s="2">
        <f>SUMIF(A:A,A60,L:L)</f>
        <v>2687.305810848561</v>
      </c>
      <c r="N60" s="3">
        <f>L60/M60</f>
        <v>0.045338885579433455</v>
      </c>
      <c r="O60" s="7">
        <f>1/N60</f>
        <v>22.05612218341816</v>
      </c>
      <c r="P60" s="3">
        <f>IF(O60&gt;21,"",N60)</f>
      </c>
      <c r="Q60" s="3">
        <f>IF(ISNUMBER(P60),SUMIF(A:A,A60,P:P),"")</f>
      </c>
      <c r="R60" s="3">
        <f>_xlfn.IFERROR(P60*(1/Q60),"")</f>
      </c>
      <c r="S60" s="8">
        <f>_xlfn.IFERROR(1/R60,"")</f>
      </c>
    </row>
    <row r="61" spans="1:19" ht="15">
      <c r="A61" s="1">
        <v>19</v>
      </c>
      <c r="B61" s="5">
        <v>0.5958333333333333</v>
      </c>
      <c r="C61" s="1" t="s">
        <v>145</v>
      </c>
      <c r="D61" s="1">
        <v>5</v>
      </c>
      <c r="E61" s="1">
        <v>10</v>
      </c>
      <c r="F61" s="1" t="s">
        <v>179</v>
      </c>
      <c r="G61" s="2">
        <v>25.697433333333304</v>
      </c>
      <c r="H61" s="6">
        <f>1+_xlfn.COUNTIFS(A:A,A61,O:O,"&lt;"&amp;O61)</f>
        <v>10</v>
      </c>
      <c r="I61" s="2">
        <f>_xlfn.AVERAGEIF(A:A,A61,G:G)</f>
        <v>50.97776333333331</v>
      </c>
      <c r="J61" s="2">
        <f>G61-I61</f>
        <v>-25.280330000000003</v>
      </c>
      <c r="K61" s="2">
        <f>90+J61</f>
        <v>64.71967</v>
      </c>
      <c r="L61" s="2">
        <f>EXP(0.06*K61)</f>
        <v>48.57845889321861</v>
      </c>
      <c r="M61" s="2">
        <f>SUMIF(A:A,A61,L:L)</f>
        <v>2687.305810848561</v>
      </c>
      <c r="N61" s="3">
        <f>L61/M61</f>
        <v>0.018077011814996657</v>
      </c>
      <c r="O61" s="7">
        <f>1/N61</f>
        <v>55.31887738051937</v>
      </c>
      <c r="P61" s="3">
        <f>IF(O61&gt;21,"",N61)</f>
      </c>
      <c r="Q61" s="3">
        <f>IF(ISNUMBER(P61),SUMIF(A:A,A61,P:P),"")</f>
      </c>
      <c r="R61" s="3">
        <f>_xlfn.IFERROR(P61*(1/Q61),"")</f>
      </c>
      <c r="S61" s="8">
        <f>_xlfn.IFERROR(1/R61,"")</f>
      </c>
    </row>
    <row r="62" spans="1:19" ht="15">
      <c r="A62" s="1">
        <v>25</v>
      </c>
      <c r="B62" s="5">
        <v>0.6145833333333334</v>
      </c>
      <c r="C62" s="1" t="s">
        <v>215</v>
      </c>
      <c r="D62" s="1">
        <v>4</v>
      </c>
      <c r="E62" s="1">
        <v>3</v>
      </c>
      <c r="F62" s="1" t="s">
        <v>232</v>
      </c>
      <c r="G62" s="2">
        <v>70.2452999999999</v>
      </c>
      <c r="H62" s="6">
        <f>1+_xlfn.COUNTIFS(A:A,A62,O:O,"&lt;"&amp;O62)</f>
        <v>1</v>
      </c>
      <c r="I62" s="2">
        <f>_xlfn.AVERAGEIF(A:A,A62,G:G)</f>
        <v>48.85778333333332</v>
      </c>
      <c r="J62" s="2">
        <f>G62-I62</f>
        <v>21.387516666666578</v>
      </c>
      <c r="K62" s="2">
        <f>90+J62</f>
        <v>111.38751666666658</v>
      </c>
      <c r="L62" s="2">
        <f>EXP(0.06*K62)</f>
        <v>798.9121581617501</v>
      </c>
      <c r="M62" s="2">
        <f>SUMIF(A:A,A62,L:L)</f>
        <v>3670.2073791437774</v>
      </c>
      <c r="N62" s="3">
        <f>L62/M62</f>
        <v>0.21767493649040842</v>
      </c>
      <c r="O62" s="7">
        <f>1/N62</f>
        <v>4.594006164067785</v>
      </c>
      <c r="P62" s="3">
        <f>IF(O62&gt;21,"",N62)</f>
        <v>0.21767493649040842</v>
      </c>
      <c r="Q62" s="3">
        <f>IF(ISNUMBER(P62),SUMIF(A:A,A62,P:P),"")</f>
        <v>0.9011513463256724</v>
      </c>
      <c r="R62" s="3">
        <f>_xlfn.IFERROR(P62*(1/Q62),"")</f>
        <v>0.24155202938768247</v>
      </c>
      <c r="S62" s="8">
        <f>_xlfn.IFERROR(1/R62,"")</f>
        <v>4.139894839778123</v>
      </c>
    </row>
    <row r="63" spans="1:19" ht="15">
      <c r="A63" s="1">
        <v>25</v>
      </c>
      <c r="B63" s="5">
        <v>0.6145833333333334</v>
      </c>
      <c r="C63" s="1" t="s">
        <v>215</v>
      </c>
      <c r="D63" s="1">
        <v>4</v>
      </c>
      <c r="E63" s="1">
        <v>5</v>
      </c>
      <c r="F63" s="1" t="s">
        <v>234</v>
      </c>
      <c r="G63" s="2">
        <v>69.8403</v>
      </c>
      <c r="H63" s="6">
        <f>1+_xlfn.COUNTIFS(A:A,A63,O:O,"&lt;"&amp;O63)</f>
        <v>2</v>
      </c>
      <c r="I63" s="2">
        <f>_xlfn.AVERAGEIF(A:A,A63,G:G)</f>
        <v>48.85778333333332</v>
      </c>
      <c r="J63" s="2">
        <f>G63-I63</f>
        <v>20.982516666666676</v>
      </c>
      <c r="K63" s="2">
        <f>90+J63</f>
        <v>110.98251666666667</v>
      </c>
      <c r="L63" s="2">
        <f>EXP(0.06*K63)</f>
        <v>779.7325685031457</v>
      </c>
      <c r="M63" s="2">
        <f>SUMIF(A:A,A63,L:L)</f>
        <v>3670.2073791437774</v>
      </c>
      <c r="N63" s="3">
        <f>L63/M63</f>
        <v>0.2124491855512125</v>
      </c>
      <c r="O63" s="7">
        <f>1/N63</f>
        <v>4.707007924767696</v>
      </c>
      <c r="P63" s="3">
        <f>IF(O63&gt;21,"",N63)</f>
        <v>0.2124491855512125</v>
      </c>
      <c r="Q63" s="3">
        <f>IF(ISNUMBER(P63),SUMIF(A:A,A63,P:P),"")</f>
        <v>0.9011513463256724</v>
      </c>
      <c r="R63" s="3">
        <f>_xlfn.IFERROR(P63*(1/Q63),"")</f>
        <v>0.23575305792689152</v>
      </c>
      <c r="S63" s="8">
        <f>_xlfn.IFERROR(1/R63,"")</f>
        <v>4.241726528570018</v>
      </c>
    </row>
    <row r="64" spans="1:19" ht="15">
      <c r="A64" s="1">
        <v>25</v>
      </c>
      <c r="B64" s="5">
        <v>0.6145833333333334</v>
      </c>
      <c r="C64" s="1" t="s">
        <v>215</v>
      </c>
      <c r="D64" s="1">
        <v>4</v>
      </c>
      <c r="E64" s="1">
        <v>8</v>
      </c>
      <c r="F64" s="1" t="s">
        <v>237</v>
      </c>
      <c r="G64" s="2">
        <v>56.4890999999999</v>
      </c>
      <c r="H64" s="6">
        <f>1+_xlfn.COUNTIFS(A:A,A64,O:O,"&lt;"&amp;O64)</f>
        <v>3</v>
      </c>
      <c r="I64" s="2">
        <f>_xlfn.AVERAGEIF(A:A,A64,G:G)</f>
        <v>48.85778333333332</v>
      </c>
      <c r="J64" s="2">
        <f>G64-I64</f>
        <v>7.631316666666578</v>
      </c>
      <c r="K64" s="2">
        <f>90+J64</f>
        <v>97.63131666666658</v>
      </c>
      <c r="L64" s="2">
        <f>EXP(0.06*K64)</f>
        <v>349.9810464440019</v>
      </c>
      <c r="M64" s="2">
        <f>SUMIF(A:A,A64,L:L)</f>
        <v>3670.2073791437774</v>
      </c>
      <c r="N64" s="3">
        <f>L64/M64</f>
        <v>0.09535729464029603</v>
      </c>
      <c r="O64" s="7">
        <f>1/N64</f>
        <v>10.486874693458644</v>
      </c>
      <c r="P64" s="3">
        <f>IF(O64&gt;21,"",N64)</f>
        <v>0.09535729464029603</v>
      </c>
      <c r="Q64" s="3">
        <f>IF(ISNUMBER(P64),SUMIF(A:A,A64,P:P),"")</f>
        <v>0.9011513463256724</v>
      </c>
      <c r="R64" s="3">
        <f>_xlfn.IFERROR(P64*(1/Q64),"")</f>
        <v>0.1058171804648609</v>
      </c>
      <c r="S64" s="8">
        <f>_xlfn.IFERROR(1/R64,"")</f>
        <v>9.45026124875888</v>
      </c>
    </row>
    <row r="65" spans="1:19" ht="15">
      <c r="A65" s="1">
        <v>25</v>
      </c>
      <c r="B65" s="5">
        <v>0.6145833333333334</v>
      </c>
      <c r="C65" s="1" t="s">
        <v>215</v>
      </c>
      <c r="D65" s="1">
        <v>4</v>
      </c>
      <c r="E65" s="1">
        <v>4</v>
      </c>
      <c r="F65" s="1" t="s">
        <v>233</v>
      </c>
      <c r="G65" s="2">
        <v>55.6171666666666</v>
      </c>
      <c r="H65" s="6">
        <f>1+_xlfn.COUNTIFS(A:A,A65,O:O,"&lt;"&amp;O65)</f>
        <v>4</v>
      </c>
      <c r="I65" s="2">
        <f>_xlfn.AVERAGEIF(A:A,A65,G:G)</f>
        <v>48.85778333333332</v>
      </c>
      <c r="J65" s="2">
        <f>G65-I65</f>
        <v>6.759383333333275</v>
      </c>
      <c r="K65" s="2">
        <f>90+J65</f>
        <v>96.75938333333328</v>
      </c>
      <c r="L65" s="2">
        <f>EXP(0.06*K65)</f>
        <v>332.1421367370254</v>
      </c>
      <c r="M65" s="2">
        <f>SUMIF(A:A,A65,L:L)</f>
        <v>3670.2073791437774</v>
      </c>
      <c r="N65" s="3">
        <f>L65/M65</f>
        <v>0.09049683094869447</v>
      </c>
      <c r="O65" s="7">
        <f>1/N65</f>
        <v>11.05011070019603</v>
      </c>
      <c r="P65" s="3">
        <f>IF(O65&gt;21,"",N65)</f>
        <v>0.09049683094869447</v>
      </c>
      <c r="Q65" s="3">
        <f>IF(ISNUMBER(P65),SUMIF(A:A,A65,P:P),"")</f>
        <v>0.9011513463256724</v>
      </c>
      <c r="R65" s="3">
        <f>_xlfn.IFERROR(P65*(1/Q65),"")</f>
        <v>0.10042356516214901</v>
      </c>
      <c r="S65" s="8">
        <f>_xlfn.IFERROR(1/R65,"")</f>
        <v>9.957822134529371</v>
      </c>
    </row>
    <row r="66" spans="1:19" ht="15">
      <c r="A66" s="1">
        <v>25</v>
      </c>
      <c r="B66" s="5">
        <v>0.6145833333333334</v>
      </c>
      <c r="C66" s="1" t="s">
        <v>215</v>
      </c>
      <c r="D66" s="1">
        <v>4</v>
      </c>
      <c r="E66" s="1">
        <v>2</v>
      </c>
      <c r="F66" s="1" t="s">
        <v>231</v>
      </c>
      <c r="G66" s="2">
        <v>55.2255666666667</v>
      </c>
      <c r="H66" s="6">
        <f>1+_xlfn.COUNTIFS(A:A,A66,O:O,"&lt;"&amp;O66)</f>
        <v>5</v>
      </c>
      <c r="I66" s="2">
        <f>_xlfn.AVERAGEIF(A:A,A66,G:G)</f>
        <v>48.85778333333332</v>
      </c>
      <c r="J66" s="2">
        <f>G66-I66</f>
        <v>6.367783333333378</v>
      </c>
      <c r="K66" s="2">
        <f>90+J66</f>
        <v>96.36778333333338</v>
      </c>
      <c r="L66" s="2">
        <f>EXP(0.06*K66)</f>
        <v>324.42909276940435</v>
      </c>
      <c r="M66" s="2">
        <f>SUMIF(A:A,A66,L:L)</f>
        <v>3670.2073791437774</v>
      </c>
      <c r="N66" s="3">
        <f>L66/M66</f>
        <v>0.08839530284119543</v>
      </c>
      <c r="O66" s="7">
        <f>1/N66</f>
        <v>11.312818304345054</v>
      </c>
      <c r="P66" s="3">
        <f>IF(O66&gt;21,"",N66)</f>
        <v>0.08839530284119543</v>
      </c>
      <c r="Q66" s="3">
        <f>IF(ISNUMBER(P66),SUMIF(A:A,A66,P:P),"")</f>
        <v>0.9011513463256724</v>
      </c>
      <c r="R66" s="3">
        <f>_xlfn.IFERROR(P66*(1/Q66),"")</f>
        <v>0.09809151725913277</v>
      </c>
      <c r="S66" s="8">
        <f>_xlfn.IFERROR(1/R66,"")</f>
        <v>10.194561445698255</v>
      </c>
    </row>
    <row r="67" spans="1:19" ht="15">
      <c r="A67" s="1">
        <v>25</v>
      </c>
      <c r="B67" s="5">
        <v>0.6145833333333334</v>
      </c>
      <c r="C67" s="1" t="s">
        <v>215</v>
      </c>
      <c r="D67" s="1">
        <v>4</v>
      </c>
      <c r="E67" s="1">
        <v>7</v>
      </c>
      <c r="F67" s="1" t="s">
        <v>236</v>
      </c>
      <c r="G67" s="2">
        <v>53.1665333333333</v>
      </c>
      <c r="H67" s="6">
        <f>1+_xlfn.COUNTIFS(A:A,A67,O:O,"&lt;"&amp;O67)</f>
        <v>6</v>
      </c>
      <c r="I67" s="2">
        <f>_xlfn.AVERAGEIF(A:A,A67,G:G)</f>
        <v>48.85778333333332</v>
      </c>
      <c r="J67" s="2">
        <f>G67-I67</f>
        <v>4.308749999999975</v>
      </c>
      <c r="K67" s="2">
        <f>90+J67</f>
        <v>94.30874999999997</v>
      </c>
      <c r="L67" s="2">
        <f>EXP(0.06*K67)</f>
        <v>286.7254105186441</v>
      </c>
      <c r="M67" s="2">
        <f>SUMIF(A:A,A67,L:L)</f>
        <v>3670.2073791437774</v>
      </c>
      <c r="N67" s="3">
        <f>L67/M67</f>
        <v>0.07812240042564958</v>
      </c>
      <c r="O67" s="7">
        <f>1/N67</f>
        <v>12.80042592843415</v>
      </c>
      <c r="P67" s="3">
        <f>IF(O67&gt;21,"",N67)</f>
        <v>0.07812240042564958</v>
      </c>
      <c r="Q67" s="3">
        <f>IF(ISNUMBER(P67),SUMIF(A:A,A67,P:P),"")</f>
        <v>0.9011513463256724</v>
      </c>
      <c r="R67" s="3">
        <f>_xlfn.IFERROR(P67*(1/Q67),"")</f>
        <v>0.08669176464550991</v>
      </c>
      <c r="S67" s="8">
        <f>_xlfn.IFERROR(1/R67,"")</f>
        <v>11.535121058950478</v>
      </c>
    </row>
    <row r="68" spans="1:19" ht="15">
      <c r="A68" s="1">
        <v>25</v>
      </c>
      <c r="B68" s="5">
        <v>0.6145833333333334</v>
      </c>
      <c r="C68" s="1" t="s">
        <v>215</v>
      </c>
      <c r="D68" s="1">
        <v>4</v>
      </c>
      <c r="E68" s="1">
        <v>6</v>
      </c>
      <c r="F68" s="1" t="s">
        <v>235</v>
      </c>
      <c r="G68" s="2">
        <v>49.2089666666667</v>
      </c>
      <c r="H68" s="6">
        <f>1+_xlfn.COUNTIFS(A:A,A68,O:O,"&lt;"&amp;O68)</f>
        <v>7</v>
      </c>
      <c r="I68" s="2">
        <f>_xlfn.AVERAGEIF(A:A,A68,G:G)</f>
        <v>48.85778333333332</v>
      </c>
      <c r="J68" s="2">
        <f>G68-I68</f>
        <v>0.35118333333337404</v>
      </c>
      <c r="K68" s="2">
        <f>90+J68</f>
        <v>90.35118333333338</v>
      </c>
      <c r="L68" s="2">
        <f>EXP(0.06*K68)</f>
        <v>226.12116863480136</v>
      </c>
      <c r="M68" s="2">
        <f>SUMIF(A:A,A68,L:L)</f>
        <v>3670.2073791437774</v>
      </c>
      <c r="N68" s="3">
        <f>L68/M68</f>
        <v>0.0616099160826038</v>
      </c>
      <c r="O68" s="7">
        <f>1/N68</f>
        <v>16.23115341788885</v>
      </c>
      <c r="P68" s="3">
        <f>IF(O68&gt;21,"",N68)</f>
        <v>0.0616099160826038</v>
      </c>
      <c r="Q68" s="3">
        <f>IF(ISNUMBER(P68),SUMIF(A:A,A68,P:P),"")</f>
        <v>0.9011513463256724</v>
      </c>
      <c r="R68" s="3">
        <f>_xlfn.IFERROR(P68*(1/Q68),"")</f>
        <v>0.06836800092882316</v>
      </c>
      <c r="S68" s="8">
        <f>_xlfn.IFERROR(1/R68,"")</f>
        <v>14.626725754949076</v>
      </c>
    </row>
    <row r="69" spans="1:19" ht="15">
      <c r="A69" s="1">
        <v>25</v>
      </c>
      <c r="B69" s="5">
        <v>0.6145833333333334</v>
      </c>
      <c r="C69" s="1" t="s">
        <v>215</v>
      </c>
      <c r="D69" s="1">
        <v>4</v>
      </c>
      <c r="E69" s="1">
        <v>1</v>
      </c>
      <c r="F69" s="1" t="s">
        <v>230</v>
      </c>
      <c r="G69" s="2">
        <v>47.9260666666667</v>
      </c>
      <c r="H69" s="6">
        <f>1+_xlfn.COUNTIFS(A:A,A69,O:O,"&lt;"&amp;O69)</f>
        <v>8</v>
      </c>
      <c r="I69" s="2">
        <f>_xlfn.AVERAGEIF(A:A,A69,G:G)</f>
        <v>48.85778333333332</v>
      </c>
      <c r="J69" s="2">
        <f>G69-I69</f>
        <v>-0.9317166666666239</v>
      </c>
      <c r="K69" s="2">
        <f>90+J69</f>
        <v>89.06828333333337</v>
      </c>
      <c r="L69" s="2">
        <f>EXP(0.06*K69)</f>
        <v>209.36873924105996</v>
      </c>
      <c r="M69" s="2">
        <f>SUMIF(A:A,A69,L:L)</f>
        <v>3670.2073791437774</v>
      </c>
      <c r="N69" s="3">
        <f>L69/M69</f>
        <v>0.05704547934561223</v>
      </c>
      <c r="O69" s="7">
        <f>1/N69</f>
        <v>17.529872857084108</v>
      </c>
      <c r="P69" s="3">
        <f>IF(O69&gt;21,"",N69)</f>
        <v>0.05704547934561223</v>
      </c>
      <c r="Q69" s="3">
        <f>IF(ISNUMBER(P69),SUMIF(A:A,A69,P:P),"")</f>
        <v>0.9011513463256724</v>
      </c>
      <c r="R69" s="3">
        <f>_xlfn.IFERROR(P69*(1/Q69),"")</f>
        <v>0.06330288422495041</v>
      </c>
      <c r="S69" s="8">
        <f>_xlfn.IFERROR(1/R69,"")</f>
        <v>15.797068526079206</v>
      </c>
    </row>
    <row r="70" spans="1:19" ht="15">
      <c r="A70" s="1">
        <v>25</v>
      </c>
      <c r="B70" s="5">
        <v>0.6145833333333334</v>
      </c>
      <c r="C70" s="1" t="s">
        <v>215</v>
      </c>
      <c r="D70" s="1">
        <v>4</v>
      </c>
      <c r="E70" s="1">
        <v>9</v>
      </c>
      <c r="F70" s="1" t="s">
        <v>238</v>
      </c>
      <c r="G70" s="2">
        <v>35.7187666666667</v>
      </c>
      <c r="H70" s="6">
        <f>1+_xlfn.COUNTIFS(A:A,A70,O:O,"&lt;"&amp;O70)</f>
        <v>10</v>
      </c>
      <c r="I70" s="2">
        <f>_xlfn.AVERAGEIF(A:A,A70,G:G)</f>
        <v>48.85778333333332</v>
      </c>
      <c r="J70" s="2">
        <f>G70-I70</f>
        <v>-13.13901666666662</v>
      </c>
      <c r="K70" s="2">
        <f>90+J70</f>
        <v>76.86098333333338</v>
      </c>
      <c r="L70" s="2">
        <f>EXP(0.06*K70)</f>
        <v>100.65099119744501</v>
      </c>
      <c r="M70" s="2">
        <f>SUMIF(A:A,A70,L:L)</f>
        <v>3670.2073791437774</v>
      </c>
      <c r="N70" s="3">
        <f>L70/M70</f>
        <v>0.027423788576471632</v>
      </c>
      <c r="O70" s="7">
        <f>1/N70</f>
        <v>36.46469185727149</v>
      </c>
      <c r="P70" s="3">
        <f>IF(O70&gt;21,"",N70)</f>
      </c>
      <c r="Q70" s="3">
        <f>IF(ISNUMBER(P70),SUMIF(A:A,A70,P:P),"")</f>
      </c>
      <c r="R70" s="3">
        <f>_xlfn.IFERROR(P70*(1/Q70),"")</f>
      </c>
      <c r="S70" s="8">
        <f>_xlfn.IFERROR(1/R70,"")</f>
      </c>
    </row>
    <row r="71" spans="1:19" ht="15">
      <c r="A71" s="1">
        <v>25</v>
      </c>
      <c r="B71" s="5">
        <v>0.6145833333333334</v>
      </c>
      <c r="C71" s="1" t="s">
        <v>215</v>
      </c>
      <c r="D71" s="1">
        <v>4</v>
      </c>
      <c r="E71" s="1">
        <v>10</v>
      </c>
      <c r="F71" s="1" t="s">
        <v>239</v>
      </c>
      <c r="G71" s="2">
        <v>43.1472666666667</v>
      </c>
      <c r="H71" s="6">
        <f>1+_xlfn.COUNTIFS(A:A,A71,O:O,"&lt;"&amp;O71)</f>
        <v>9</v>
      </c>
      <c r="I71" s="2">
        <f>_xlfn.AVERAGEIF(A:A,A71,G:G)</f>
        <v>48.85778333333332</v>
      </c>
      <c r="J71" s="2">
        <f>G71-I71</f>
        <v>-5.710516666666621</v>
      </c>
      <c r="K71" s="2">
        <f>90+J71</f>
        <v>84.28948333333338</v>
      </c>
      <c r="L71" s="2">
        <f>EXP(0.06*K71)</f>
        <v>157.17644063035286</v>
      </c>
      <c r="M71" s="2">
        <f>SUMIF(A:A,A71,L:L)</f>
        <v>3670.2073791437774</v>
      </c>
      <c r="N71" s="3">
        <f>L71/M71</f>
        <v>0.042824948127868606</v>
      </c>
      <c r="O71" s="7">
        <f>1/N71</f>
        <v>23.350874752122436</v>
      </c>
      <c r="P71" s="3">
        <f>IF(O71&gt;21,"",N71)</f>
      </c>
      <c r="Q71" s="3">
        <f>IF(ISNUMBER(P71),SUMIF(A:A,A71,P:P),"")</f>
      </c>
      <c r="R71" s="3">
        <f>_xlfn.IFERROR(P71*(1/Q71),"")</f>
      </c>
      <c r="S71" s="8">
        <f>_xlfn.IFERROR(1/R71,"")</f>
      </c>
    </row>
    <row r="72" spans="1:19" ht="15">
      <c r="A72" s="1">
        <v>25</v>
      </c>
      <c r="B72" s="5">
        <v>0.6145833333333334</v>
      </c>
      <c r="C72" s="1" t="s">
        <v>215</v>
      </c>
      <c r="D72" s="1">
        <v>4</v>
      </c>
      <c r="E72" s="1">
        <v>11</v>
      </c>
      <c r="F72" s="1" t="s">
        <v>240</v>
      </c>
      <c r="G72" s="2">
        <v>24.2213</v>
      </c>
      <c r="H72" s="6">
        <f>1+_xlfn.COUNTIFS(A:A,A72,O:O,"&lt;"&amp;O72)</f>
        <v>12</v>
      </c>
      <c r="I72" s="2">
        <f>_xlfn.AVERAGEIF(A:A,A72,G:G)</f>
        <v>48.85778333333332</v>
      </c>
      <c r="J72" s="2">
        <f>G72-I72</f>
        <v>-24.636483333333324</v>
      </c>
      <c r="K72" s="2">
        <f>90+J72</f>
        <v>65.36351666666667</v>
      </c>
      <c r="L72" s="2">
        <f>EXP(0.06*K72)</f>
        <v>50.4918026831726</v>
      </c>
      <c r="M72" s="2">
        <f>SUMIF(A:A,A72,L:L)</f>
        <v>3670.2073791437774</v>
      </c>
      <c r="N72" s="3">
        <f>L72/M72</f>
        <v>0.01375720700963547</v>
      </c>
      <c r="O72" s="7">
        <f>1/N72</f>
        <v>72.68917297672454</v>
      </c>
      <c r="P72" s="3">
        <f>IF(O72&gt;21,"",N72)</f>
      </c>
      <c r="Q72" s="3">
        <f>IF(ISNUMBER(P72),SUMIF(A:A,A72,P:P),"")</f>
      </c>
      <c r="R72" s="3">
        <f>_xlfn.IFERROR(P72*(1/Q72),"")</f>
      </c>
      <c r="S72" s="8">
        <f>_xlfn.IFERROR(1/R72,"")</f>
      </c>
    </row>
    <row r="73" spans="1:19" ht="15">
      <c r="A73" s="1">
        <v>25</v>
      </c>
      <c r="B73" s="5">
        <v>0.6145833333333334</v>
      </c>
      <c r="C73" s="1" t="s">
        <v>215</v>
      </c>
      <c r="D73" s="1">
        <v>4</v>
      </c>
      <c r="E73" s="1">
        <v>12</v>
      </c>
      <c r="F73" s="1" t="s">
        <v>241</v>
      </c>
      <c r="G73" s="2">
        <v>25.487066666666703</v>
      </c>
      <c r="H73" s="6">
        <f>1+_xlfn.COUNTIFS(A:A,A73,O:O,"&lt;"&amp;O73)</f>
        <v>11</v>
      </c>
      <c r="I73" s="2">
        <f>_xlfn.AVERAGEIF(A:A,A73,G:G)</f>
        <v>48.85778333333332</v>
      </c>
      <c r="J73" s="2">
        <f>G73-I73</f>
        <v>-23.37071666666662</v>
      </c>
      <c r="K73" s="2">
        <f>90+J73</f>
        <v>66.62928333333338</v>
      </c>
      <c r="L73" s="2">
        <f>EXP(0.06*K73)</f>
        <v>54.475823622974865</v>
      </c>
      <c r="M73" s="2">
        <f>SUMIF(A:A,A73,L:L)</f>
        <v>3670.2073791437774</v>
      </c>
      <c r="N73" s="3">
        <f>L73/M73</f>
        <v>0.01484270996035203</v>
      </c>
      <c r="O73" s="7">
        <f>1/N73</f>
        <v>67.37314160764498</v>
      </c>
      <c r="P73" s="3">
        <f>IF(O73&gt;21,"",N73)</f>
      </c>
      <c r="Q73" s="3">
        <f>IF(ISNUMBER(P73),SUMIF(A:A,A73,P:P),"")</f>
      </c>
      <c r="R73" s="3">
        <f>_xlfn.IFERROR(P73*(1/Q73),"")</f>
      </c>
      <c r="S73" s="8">
        <f>_xlfn.IFERROR(1/R73,"")</f>
      </c>
    </row>
    <row r="74" spans="1:19" ht="15">
      <c r="A74" s="1">
        <v>20</v>
      </c>
      <c r="B74" s="5">
        <v>0.6201388888888889</v>
      </c>
      <c r="C74" s="1" t="s">
        <v>145</v>
      </c>
      <c r="D74" s="1">
        <v>6</v>
      </c>
      <c r="E74" s="1">
        <v>2</v>
      </c>
      <c r="F74" s="1" t="s">
        <v>181</v>
      </c>
      <c r="G74" s="2">
        <v>75.06976666666661</v>
      </c>
      <c r="H74" s="6">
        <f>1+_xlfn.COUNTIFS(A:A,A74,O:O,"&lt;"&amp;O74)</f>
        <v>1</v>
      </c>
      <c r="I74" s="2">
        <f>_xlfn.AVERAGEIF(A:A,A74,G:G)</f>
        <v>47.714818518518484</v>
      </c>
      <c r="J74" s="2">
        <f>G74-I74</f>
        <v>27.354948148148125</v>
      </c>
      <c r="K74" s="2">
        <f>90+J74</f>
        <v>117.35494814814813</v>
      </c>
      <c r="L74" s="2">
        <f>EXP(0.06*K74)</f>
        <v>1142.8688198107702</v>
      </c>
      <c r="M74" s="2">
        <f>SUMIF(A:A,A74,L:L)</f>
        <v>2777.900091961895</v>
      </c>
      <c r="N74" s="3">
        <f>L74/M74</f>
        <v>0.4114146592664597</v>
      </c>
      <c r="O74" s="7">
        <f>1/N74</f>
        <v>2.4306377458279456</v>
      </c>
      <c r="P74" s="3">
        <f>IF(O74&gt;21,"",N74)</f>
        <v>0.4114146592664597</v>
      </c>
      <c r="Q74" s="3">
        <f>IF(ISNUMBER(P74),SUMIF(A:A,A74,P:P),"")</f>
        <v>0.883264601613527</v>
      </c>
      <c r="R74" s="3">
        <f>_xlfn.IFERROR(P74*(1/Q74),"")</f>
        <v>0.46578868723471656</v>
      </c>
      <c r="S74" s="8">
        <f>_xlfn.IFERROR(1/R74,"")</f>
        <v>2.1468962802355223</v>
      </c>
    </row>
    <row r="75" spans="1:19" ht="15">
      <c r="A75" s="1">
        <v>20</v>
      </c>
      <c r="B75" s="5">
        <v>0.6201388888888889</v>
      </c>
      <c r="C75" s="1" t="s">
        <v>145</v>
      </c>
      <c r="D75" s="1">
        <v>6</v>
      </c>
      <c r="E75" s="1">
        <v>6</v>
      </c>
      <c r="F75" s="1" t="s">
        <v>185</v>
      </c>
      <c r="G75" s="2">
        <v>59.2315666666666</v>
      </c>
      <c r="H75" s="6">
        <f>1+_xlfn.COUNTIFS(A:A,A75,O:O,"&lt;"&amp;O75)</f>
        <v>2</v>
      </c>
      <c r="I75" s="2">
        <f>_xlfn.AVERAGEIF(A:A,A75,G:G)</f>
        <v>47.714818518518484</v>
      </c>
      <c r="J75" s="2">
        <f>G75-I75</f>
        <v>11.516748148148118</v>
      </c>
      <c r="K75" s="2">
        <f>90+J75</f>
        <v>101.51674814814811</v>
      </c>
      <c r="L75" s="2">
        <f>EXP(0.06*K75)</f>
        <v>441.8652135660624</v>
      </c>
      <c r="M75" s="2">
        <f>SUMIF(A:A,A75,L:L)</f>
        <v>2777.900091961895</v>
      </c>
      <c r="N75" s="3">
        <f>L75/M75</f>
        <v>0.15906447278094676</v>
      </c>
      <c r="O75" s="7">
        <f>1/N75</f>
        <v>6.286758963311279</v>
      </c>
      <c r="P75" s="3">
        <f>IF(O75&gt;21,"",N75)</f>
        <v>0.15906447278094676</v>
      </c>
      <c r="Q75" s="3">
        <f>IF(ISNUMBER(P75),SUMIF(A:A,A75,P:P),"")</f>
        <v>0.883264601613527</v>
      </c>
      <c r="R75" s="3">
        <f>_xlfn.IFERROR(P75*(1/Q75),"")</f>
        <v>0.18008700053231105</v>
      </c>
      <c r="S75" s="8">
        <f>_xlfn.IFERROR(1/R75,"")</f>
        <v>5.552871651169407</v>
      </c>
    </row>
    <row r="76" spans="1:19" ht="15">
      <c r="A76" s="1">
        <v>20</v>
      </c>
      <c r="B76" s="5">
        <v>0.6201388888888889</v>
      </c>
      <c r="C76" s="1" t="s">
        <v>145</v>
      </c>
      <c r="D76" s="1">
        <v>6</v>
      </c>
      <c r="E76" s="1">
        <v>3</v>
      </c>
      <c r="F76" s="1" t="s">
        <v>182</v>
      </c>
      <c r="G76" s="2">
        <v>52.0871666666667</v>
      </c>
      <c r="H76" s="6">
        <f>1+_xlfn.COUNTIFS(A:A,A76,O:O,"&lt;"&amp;O76)</f>
        <v>3</v>
      </c>
      <c r="I76" s="2">
        <f>_xlfn.AVERAGEIF(A:A,A76,G:G)</f>
        <v>47.714818518518484</v>
      </c>
      <c r="J76" s="2">
        <f>G76-I76</f>
        <v>4.3723481481482125</v>
      </c>
      <c r="K76" s="2">
        <f>90+J76</f>
        <v>94.3723481481482</v>
      </c>
      <c r="L76" s="2">
        <f>EXP(0.06*K76)</f>
        <v>287.82161299007015</v>
      </c>
      <c r="M76" s="2">
        <f>SUMIF(A:A,A76,L:L)</f>
        <v>2777.900091961895</v>
      </c>
      <c r="N76" s="3">
        <f>L76/M76</f>
        <v>0.1036112183526355</v>
      </c>
      <c r="O76" s="7">
        <f>1/N76</f>
        <v>9.651464541190425</v>
      </c>
      <c r="P76" s="3">
        <f>IF(O76&gt;21,"",N76)</f>
        <v>0.1036112183526355</v>
      </c>
      <c r="Q76" s="3">
        <f>IF(ISNUMBER(P76),SUMIF(A:A,A76,P:P),"")</f>
        <v>0.883264601613527</v>
      </c>
      <c r="R76" s="3">
        <f>_xlfn.IFERROR(P76*(1/Q76),"")</f>
        <v>0.1173048463205261</v>
      </c>
      <c r="S76" s="8">
        <f>_xlfn.IFERROR(1/R76,"")</f>
        <v>8.524796982961643</v>
      </c>
    </row>
    <row r="77" spans="1:19" ht="15">
      <c r="A77" s="1">
        <v>20</v>
      </c>
      <c r="B77" s="5">
        <v>0.6201388888888889</v>
      </c>
      <c r="C77" s="1" t="s">
        <v>145</v>
      </c>
      <c r="D77" s="1">
        <v>6</v>
      </c>
      <c r="E77" s="1">
        <v>1</v>
      </c>
      <c r="F77" s="1" t="s">
        <v>180</v>
      </c>
      <c r="G77" s="2">
        <v>47.828733333333304</v>
      </c>
      <c r="H77" s="6">
        <f>1+_xlfn.COUNTIFS(A:A,A77,O:O,"&lt;"&amp;O77)</f>
        <v>4</v>
      </c>
      <c r="I77" s="2">
        <f>_xlfn.AVERAGEIF(A:A,A77,G:G)</f>
        <v>47.714818518518484</v>
      </c>
      <c r="J77" s="2">
        <f>G77-I77</f>
        <v>0.11391481481481947</v>
      </c>
      <c r="K77" s="2">
        <f>90+J77</f>
        <v>90.11391481481482</v>
      </c>
      <c r="L77" s="2">
        <f>EXP(0.06*K77)</f>
        <v>222.92488783931498</v>
      </c>
      <c r="M77" s="2">
        <f>SUMIF(A:A,A77,L:L)</f>
        <v>2777.900091961895</v>
      </c>
      <c r="N77" s="3">
        <f>L77/M77</f>
        <v>0.08024942599064966</v>
      </c>
      <c r="O77" s="7">
        <f>1/N77</f>
        <v>12.461148321690375</v>
      </c>
      <c r="P77" s="3">
        <f>IF(O77&gt;21,"",N77)</f>
        <v>0.08024942599064966</v>
      </c>
      <c r="Q77" s="3">
        <f>IF(ISNUMBER(P77),SUMIF(A:A,A77,P:P),"")</f>
        <v>0.883264601613527</v>
      </c>
      <c r="R77" s="3">
        <f>_xlfn.IFERROR(P77*(1/Q77),"")</f>
        <v>0.09085547620050875</v>
      </c>
      <c r="S77" s="8">
        <f>_xlfn.IFERROR(1/R77,"")</f>
        <v>11.006491208004922</v>
      </c>
    </row>
    <row r="78" spans="1:19" ht="15">
      <c r="A78" s="1">
        <v>20</v>
      </c>
      <c r="B78" s="5">
        <v>0.6201388888888889</v>
      </c>
      <c r="C78" s="1" t="s">
        <v>145</v>
      </c>
      <c r="D78" s="1">
        <v>6</v>
      </c>
      <c r="E78" s="1">
        <v>5</v>
      </c>
      <c r="F78" s="1" t="s">
        <v>184</v>
      </c>
      <c r="G78" s="2">
        <v>46.298133333333304</v>
      </c>
      <c r="H78" s="6">
        <f>1+_xlfn.COUNTIFS(A:A,A78,O:O,"&lt;"&amp;O78)</f>
        <v>5</v>
      </c>
      <c r="I78" s="2">
        <f>_xlfn.AVERAGEIF(A:A,A78,G:G)</f>
        <v>47.714818518518484</v>
      </c>
      <c r="J78" s="2">
        <f>G78-I78</f>
        <v>-1.4166851851851803</v>
      </c>
      <c r="K78" s="2">
        <f>90+J78</f>
        <v>88.58331481481483</v>
      </c>
      <c r="L78" s="2">
        <f>EXP(0.06*K78)</f>
        <v>203.36428716840328</v>
      </c>
      <c r="M78" s="2">
        <f>SUMIF(A:A,A78,L:L)</f>
        <v>2777.900091961895</v>
      </c>
      <c r="N78" s="3">
        <f>L78/M78</f>
        <v>0.07320791980851155</v>
      </c>
      <c r="O78" s="7">
        <f>1/N78</f>
        <v>13.659724284144113</v>
      </c>
      <c r="P78" s="3">
        <f>IF(O78&gt;21,"",N78)</f>
        <v>0.07320791980851155</v>
      </c>
      <c r="Q78" s="3">
        <f>IF(ISNUMBER(P78),SUMIF(A:A,A78,P:P),"")</f>
        <v>0.883264601613527</v>
      </c>
      <c r="R78" s="3">
        <f>_xlfn.IFERROR(P78*(1/Q78),"")</f>
        <v>0.08288333945997274</v>
      </c>
      <c r="S78" s="8">
        <f>_xlfn.IFERROR(1/R78,"")</f>
        <v>12.06515092798517</v>
      </c>
    </row>
    <row r="79" spans="1:19" ht="15">
      <c r="A79" s="1">
        <v>20</v>
      </c>
      <c r="B79" s="5">
        <v>0.6201388888888889</v>
      </c>
      <c r="C79" s="1" t="s">
        <v>145</v>
      </c>
      <c r="D79" s="1">
        <v>6</v>
      </c>
      <c r="E79" s="1">
        <v>4</v>
      </c>
      <c r="F79" s="1" t="s">
        <v>183</v>
      </c>
      <c r="G79" s="2">
        <v>41.7478</v>
      </c>
      <c r="H79" s="6">
        <f>1+_xlfn.COUNTIFS(A:A,A79,O:O,"&lt;"&amp;O79)</f>
        <v>6</v>
      </c>
      <c r="I79" s="2">
        <f>_xlfn.AVERAGEIF(A:A,A79,G:G)</f>
        <v>47.714818518518484</v>
      </c>
      <c r="J79" s="2">
        <f>G79-I79</f>
        <v>-5.967018518518486</v>
      </c>
      <c r="K79" s="2">
        <f>90+J79</f>
        <v>84.03298148148151</v>
      </c>
      <c r="L79" s="2">
        <f>EXP(0.06*K79)</f>
        <v>154.77599667428245</v>
      </c>
      <c r="M79" s="2">
        <f>SUMIF(A:A,A79,L:L)</f>
        <v>2777.900091961895</v>
      </c>
      <c r="N79" s="3">
        <f>L79/M79</f>
        <v>0.05571690541432386</v>
      </c>
      <c r="O79" s="7">
        <f>1/N79</f>
        <v>17.947874035066512</v>
      </c>
      <c r="P79" s="3">
        <f>IF(O79&gt;21,"",N79)</f>
        <v>0.05571690541432386</v>
      </c>
      <c r="Q79" s="3">
        <f>IF(ISNUMBER(P79),SUMIF(A:A,A79,P:P),"")</f>
        <v>0.883264601613527</v>
      </c>
      <c r="R79" s="3">
        <f>_xlfn.IFERROR(P79*(1/Q79),"")</f>
        <v>0.06308065025196473</v>
      </c>
      <c r="S79" s="8">
        <f>_xlfn.IFERROR(1/R79,"")</f>
        <v>15.85272180939279</v>
      </c>
    </row>
    <row r="80" spans="1:19" ht="15">
      <c r="A80" s="1">
        <v>20</v>
      </c>
      <c r="B80" s="5">
        <v>0.6201388888888889</v>
      </c>
      <c r="C80" s="1" t="s">
        <v>145</v>
      </c>
      <c r="D80" s="1">
        <v>6</v>
      </c>
      <c r="E80" s="1">
        <v>7</v>
      </c>
      <c r="F80" s="1" t="s">
        <v>186</v>
      </c>
      <c r="G80" s="2">
        <v>37.0836</v>
      </c>
      <c r="H80" s="6">
        <f>1+_xlfn.COUNTIFS(A:A,A80,O:O,"&lt;"&amp;O80)</f>
        <v>7</v>
      </c>
      <c r="I80" s="2">
        <f>_xlfn.AVERAGEIF(A:A,A80,G:G)</f>
        <v>47.714818518518484</v>
      </c>
      <c r="J80" s="2">
        <f>G80-I80</f>
        <v>-10.631218518518487</v>
      </c>
      <c r="K80" s="2">
        <f>90+J80</f>
        <v>79.3687814814815</v>
      </c>
      <c r="L80" s="2">
        <f>EXP(0.06*K80)</f>
        <v>116.99449575813969</v>
      </c>
      <c r="M80" s="2">
        <f>SUMIF(A:A,A80,L:L)</f>
        <v>2777.900091961895</v>
      </c>
      <c r="N80" s="3">
        <f>L80/M80</f>
        <v>0.04211616396740611</v>
      </c>
      <c r="O80" s="7">
        <f>1/N80</f>
        <v>23.7438528535957</v>
      </c>
      <c r="P80" s="3">
        <f>IF(O80&gt;21,"",N80)</f>
      </c>
      <c r="Q80" s="3">
        <f>IF(ISNUMBER(P80),SUMIF(A:A,A80,P:P),"")</f>
      </c>
      <c r="R80" s="3">
        <f>_xlfn.IFERROR(P80*(1/Q80),"")</f>
      </c>
      <c r="S80" s="8">
        <f>_xlfn.IFERROR(1/R80,"")</f>
      </c>
    </row>
    <row r="81" spans="1:19" ht="15">
      <c r="A81" s="1">
        <v>20</v>
      </c>
      <c r="B81" s="5">
        <v>0.6201388888888889</v>
      </c>
      <c r="C81" s="1" t="s">
        <v>145</v>
      </c>
      <c r="D81" s="1">
        <v>6</v>
      </c>
      <c r="E81" s="1">
        <v>8</v>
      </c>
      <c r="F81" s="1" t="s">
        <v>187</v>
      </c>
      <c r="G81" s="2">
        <v>34.2139666666666</v>
      </c>
      <c r="H81" s="6">
        <f>1+_xlfn.COUNTIFS(A:A,A81,O:O,"&lt;"&amp;O81)</f>
        <v>9</v>
      </c>
      <c r="I81" s="2">
        <f>_xlfn.AVERAGEIF(A:A,A81,G:G)</f>
        <v>47.714818518518484</v>
      </c>
      <c r="J81" s="2">
        <f>G81-I81</f>
        <v>-13.500851851851884</v>
      </c>
      <c r="K81" s="2">
        <f>90+J81</f>
        <v>76.49914814814812</v>
      </c>
      <c r="L81" s="2">
        <f>EXP(0.06*K81)</f>
        <v>98.48939613083091</v>
      </c>
      <c r="M81" s="2">
        <f>SUMIF(A:A,A81,L:L)</f>
        <v>2777.900091961895</v>
      </c>
      <c r="N81" s="3">
        <f>L81/M81</f>
        <v>0.035454621429985504</v>
      </c>
      <c r="O81" s="7">
        <f>1/N81</f>
        <v>28.205067764572345</v>
      </c>
      <c r="P81" s="3">
        <f>IF(O81&gt;21,"",N81)</f>
      </c>
      <c r="Q81" s="3">
        <f>IF(ISNUMBER(P81),SUMIF(A:A,A81,P:P),"")</f>
      </c>
      <c r="R81" s="3">
        <f>_xlfn.IFERROR(P81*(1/Q81),"")</f>
      </c>
      <c r="S81" s="8">
        <f>_xlfn.IFERROR(1/R81,"")</f>
      </c>
    </row>
    <row r="82" spans="1:19" ht="15">
      <c r="A82" s="1">
        <v>20</v>
      </c>
      <c r="B82" s="5">
        <v>0.6201388888888889</v>
      </c>
      <c r="C82" s="1" t="s">
        <v>145</v>
      </c>
      <c r="D82" s="1">
        <v>6</v>
      </c>
      <c r="E82" s="1">
        <v>9</v>
      </c>
      <c r="F82" s="1" t="s">
        <v>188</v>
      </c>
      <c r="G82" s="2">
        <v>35.8726333333333</v>
      </c>
      <c r="H82" s="6">
        <f>1+_xlfn.COUNTIFS(A:A,A82,O:O,"&lt;"&amp;O82)</f>
        <v>8</v>
      </c>
      <c r="I82" s="2">
        <f>_xlfn.AVERAGEIF(A:A,A82,G:G)</f>
        <v>47.714818518518484</v>
      </c>
      <c r="J82" s="2">
        <f>G82-I82</f>
        <v>-11.842185185185187</v>
      </c>
      <c r="K82" s="2">
        <f>90+J82</f>
        <v>78.15781481481481</v>
      </c>
      <c r="L82" s="2">
        <f>EXP(0.06*K82)</f>
        <v>108.79538202402155</v>
      </c>
      <c r="M82" s="2">
        <f>SUMIF(A:A,A82,L:L)</f>
        <v>2777.900091961895</v>
      </c>
      <c r="N82" s="3">
        <f>L82/M82</f>
        <v>0.039164612989081506</v>
      </c>
      <c r="O82" s="7">
        <f>1/N82</f>
        <v>25.53325371244661</v>
      </c>
      <c r="P82" s="3">
        <f>IF(O82&gt;21,"",N82)</f>
      </c>
      <c r="Q82" s="3">
        <f>IF(ISNUMBER(P82),SUMIF(A:A,A82,P:P),"")</f>
      </c>
      <c r="R82" s="3">
        <f>_xlfn.IFERROR(P82*(1/Q82),"")</f>
      </c>
      <c r="S82" s="8">
        <f>_xlfn.IFERROR(1/R82,"")</f>
      </c>
    </row>
    <row r="83" spans="1:19" ht="15">
      <c r="A83" s="1">
        <v>11</v>
      </c>
      <c r="B83" s="5">
        <v>0.625</v>
      </c>
      <c r="C83" s="1" t="s">
        <v>92</v>
      </c>
      <c r="D83" s="1">
        <v>4</v>
      </c>
      <c r="E83" s="1">
        <v>3</v>
      </c>
      <c r="F83" s="1" t="s">
        <v>95</v>
      </c>
      <c r="G83" s="2">
        <v>74.43576666666671</v>
      </c>
      <c r="H83" s="6">
        <f>1+_xlfn.COUNTIFS(A:A,A83,O:O,"&lt;"&amp;O83)</f>
        <v>1</v>
      </c>
      <c r="I83" s="2">
        <f>_xlfn.AVERAGEIF(A:A,A83,G:G)</f>
        <v>47.32762000000001</v>
      </c>
      <c r="J83" s="2">
        <f>G83-I83</f>
        <v>27.1081466666667</v>
      </c>
      <c r="K83" s="2">
        <f>90+J83</f>
        <v>117.1081466666667</v>
      </c>
      <c r="L83" s="2">
        <f>EXP(0.06*K83)</f>
        <v>1126.0698043678217</v>
      </c>
      <c r="M83" s="2">
        <f>SUMIF(A:A,A83,L:L)</f>
        <v>3216.0524677990084</v>
      </c>
      <c r="N83" s="3">
        <f>L83/M83</f>
        <v>0.35014037104266454</v>
      </c>
      <c r="O83" s="7">
        <f>1/N83</f>
        <v>2.8559974304652522</v>
      </c>
      <c r="P83" s="3">
        <f>IF(O83&gt;21,"",N83)</f>
        <v>0.35014037104266454</v>
      </c>
      <c r="Q83" s="3">
        <f>IF(ISNUMBER(P83),SUMIF(A:A,A83,P:P),"")</f>
        <v>0.8802833214552058</v>
      </c>
      <c r="R83" s="3">
        <f>_xlfn.IFERROR(P83*(1/Q83),"")</f>
        <v>0.3977587243886931</v>
      </c>
      <c r="S83" s="8">
        <f>_xlfn.IFERROR(1/R83,"")</f>
        <v>2.5140869041574856</v>
      </c>
    </row>
    <row r="84" spans="1:19" ht="15">
      <c r="A84" s="1">
        <v>11</v>
      </c>
      <c r="B84" s="5">
        <v>0.625</v>
      </c>
      <c r="C84" s="1" t="s">
        <v>92</v>
      </c>
      <c r="D84" s="1">
        <v>4</v>
      </c>
      <c r="E84" s="1">
        <v>9</v>
      </c>
      <c r="F84" s="1" t="s">
        <v>101</v>
      </c>
      <c r="G84" s="2">
        <v>61.029733333333304</v>
      </c>
      <c r="H84" s="6">
        <f>1+_xlfn.COUNTIFS(A:A,A84,O:O,"&lt;"&amp;O84)</f>
        <v>2</v>
      </c>
      <c r="I84" s="2">
        <f>_xlfn.AVERAGEIF(A:A,A84,G:G)</f>
        <v>47.32762000000001</v>
      </c>
      <c r="J84" s="2">
        <f>G84-I84</f>
        <v>13.702113333333294</v>
      </c>
      <c r="K84" s="2">
        <f>90+J84</f>
        <v>103.7021133333333</v>
      </c>
      <c r="L84" s="2">
        <f>EXP(0.06*K84)</f>
        <v>503.7735189938326</v>
      </c>
      <c r="M84" s="2">
        <f>SUMIF(A:A,A84,L:L)</f>
        <v>3216.0524677990084</v>
      </c>
      <c r="N84" s="3">
        <f>L84/M84</f>
        <v>0.1566434391347488</v>
      </c>
      <c r="O84" s="7">
        <f>1/N84</f>
        <v>6.38392520953127</v>
      </c>
      <c r="P84" s="3">
        <f>IF(O84&gt;21,"",N84)</f>
        <v>0.1566434391347488</v>
      </c>
      <c r="Q84" s="3">
        <f>IF(ISNUMBER(P84),SUMIF(A:A,A84,P:P),"")</f>
        <v>0.8802833214552058</v>
      </c>
      <c r="R84" s="3">
        <f>_xlfn.IFERROR(P84*(1/Q84),"")</f>
        <v>0.17794661709118814</v>
      </c>
      <c r="S84" s="8">
        <f>_xlfn.IFERROR(1/R84,"")</f>
        <v>5.619662887367808</v>
      </c>
    </row>
    <row r="85" spans="1:19" ht="15">
      <c r="A85" s="1">
        <v>11</v>
      </c>
      <c r="B85" s="5">
        <v>0.625</v>
      </c>
      <c r="C85" s="1" t="s">
        <v>92</v>
      </c>
      <c r="D85" s="1">
        <v>4</v>
      </c>
      <c r="E85" s="1">
        <v>7</v>
      </c>
      <c r="F85" s="1" t="s">
        <v>99</v>
      </c>
      <c r="G85" s="2">
        <v>57.1029</v>
      </c>
      <c r="H85" s="6">
        <f>1+_xlfn.COUNTIFS(A:A,A85,O:O,"&lt;"&amp;O85)</f>
        <v>3</v>
      </c>
      <c r="I85" s="2">
        <f>_xlfn.AVERAGEIF(A:A,A85,G:G)</f>
        <v>47.32762000000001</v>
      </c>
      <c r="J85" s="2">
        <f>G85-I85</f>
        <v>9.775279999999988</v>
      </c>
      <c r="K85" s="2">
        <f>90+J85</f>
        <v>99.77527999999998</v>
      </c>
      <c r="L85" s="2">
        <f>EXP(0.06*K85)</f>
        <v>398.025789132284</v>
      </c>
      <c r="M85" s="2">
        <f>SUMIF(A:A,A85,L:L)</f>
        <v>3216.0524677990084</v>
      </c>
      <c r="N85" s="3">
        <f>L85/M85</f>
        <v>0.12376221878142542</v>
      </c>
      <c r="O85" s="7">
        <f>1/N85</f>
        <v>8.080010279761426</v>
      </c>
      <c r="P85" s="3">
        <f>IF(O85&gt;21,"",N85)</f>
        <v>0.12376221878142542</v>
      </c>
      <c r="Q85" s="3">
        <f>IF(ISNUMBER(P85),SUMIF(A:A,A85,P:P),"")</f>
        <v>0.8802833214552058</v>
      </c>
      <c r="R85" s="3">
        <f>_xlfn.IFERROR(P85*(1/Q85),"")</f>
        <v>0.14059361999138273</v>
      </c>
      <c r="S85" s="8">
        <f>_xlfn.IFERROR(1/R85,"")</f>
        <v>7.112698286460595</v>
      </c>
    </row>
    <row r="86" spans="1:19" ht="15">
      <c r="A86" s="1">
        <v>11</v>
      </c>
      <c r="B86" s="5">
        <v>0.625</v>
      </c>
      <c r="C86" s="1" t="s">
        <v>92</v>
      </c>
      <c r="D86" s="1">
        <v>4</v>
      </c>
      <c r="E86" s="1">
        <v>10</v>
      </c>
      <c r="F86" s="1" t="s">
        <v>102</v>
      </c>
      <c r="G86" s="2">
        <v>53.00129999999999</v>
      </c>
      <c r="H86" s="6">
        <f>1+_xlfn.COUNTIFS(A:A,A86,O:O,"&lt;"&amp;O86)</f>
        <v>4</v>
      </c>
      <c r="I86" s="2">
        <f>_xlfn.AVERAGEIF(A:A,A86,G:G)</f>
        <v>47.32762000000001</v>
      </c>
      <c r="J86" s="2">
        <f>G86-I86</f>
        <v>5.673679999999983</v>
      </c>
      <c r="K86" s="2">
        <f>90+J86</f>
        <v>95.67367999999999</v>
      </c>
      <c r="L86" s="2">
        <f>EXP(0.06*K86)</f>
        <v>311.1953344298952</v>
      </c>
      <c r="M86" s="2">
        <f>SUMIF(A:A,A86,L:L)</f>
        <v>3216.0524677990084</v>
      </c>
      <c r="N86" s="3">
        <f>L86/M86</f>
        <v>0.09676313976396972</v>
      </c>
      <c r="O86" s="7">
        <f>1/N86</f>
        <v>10.334513766701434</v>
      </c>
      <c r="P86" s="3">
        <f>IF(O86&gt;21,"",N86)</f>
        <v>0.09676313976396972</v>
      </c>
      <c r="Q86" s="3">
        <f>IF(ISNUMBER(P86),SUMIF(A:A,A86,P:P),"")</f>
        <v>0.8802833214552058</v>
      </c>
      <c r="R86" s="3">
        <f>_xlfn.IFERROR(P86*(1/Q86),"")</f>
        <v>0.10992272306603461</v>
      </c>
      <c r="S86" s="8">
        <f>_xlfn.IFERROR(1/R86,"")</f>
        <v>9.097300104176488</v>
      </c>
    </row>
    <row r="87" spans="1:19" ht="15">
      <c r="A87" s="1">
        <v>11</v>
      </c>
      <c r="B87" s="5">
        <v>0.625</v>
      </c>
      <c r="C87" s="1" t="s">
        <v>92</v>
      </c>
      <c r="D87" s="1">
        <v>4</v>
      </c>
      <c r="E87" s="1">
        <v>5</v>
      </c>
      <c r="F87" s="1" t="s">
        <v>97</v>
      </c>
      <c r="G87" s="2">
        <v>51.498066666666695</v>
      </c>
      <c r="H87" s="6">
        <f>1+_xlfn.COUNTIFS(A:A,A87,O:O,"&lt;"&amp;O87)</f>
        <v>5</v>
      </c>
      <c r="I87" s="2">
        <f>_xlfn.AVERAGEIF(A:A,A87,G:G)</f>
        <v>47.32762000000001</v>
      </c>
      <c r="J87" s="2">
        <f>G87-I87</f>
        <v>4.170446666666685</v>
      </c>
      <c r="K87" s="2">
        <f>90+J87</f>
        <v>94.17044666666669</v>
      </c>
      <c r="L87" s="2">
        <f>EXP(0.06*K87)</f>
        <v>284.3559504406492</v>
      </c>
      <c r="M87" s="2">
        <f>SUMIF(A:A,A87,L:L)</f>
        <v>3216.0524677990084</v>
      </c>
      <c r="N87" s="3">
        <f>L87/M87</f>
        <v>0.08841769631801306</v>
      </c>
      <c r="O87" s="7">
        <f>1/N87</f>
        <v>11.309953116209758</v>
      </c>
      <c r="P87" s="3">
        <f>IF(O87&gt;21,"",N87)</f>
        <v>0.08841769631801306</v>
      </c>
      <c r="Q87" s="3">
        <f>IF(ISNUMBER(P87),SUMIF(A:A,A87,P:P),"")</f>
        <v>0.8802833214552058</v>
      </c>
      <c r="R87" s="3">
        <f>_xlfn.IFERROR(P87*(1/Q87),"")</f>
        <v>0.1004423168802617</v>
      </c>
      <c r="S87" s="8">
        <f>_xlfn.IFERROR(1/R87,"")</f>
        <v>9.955963094639783</v>
      </c>
    </row>
    <row r="88" spans="1:19" ht="15">
      <c r="A88" s="1">
        <v>11</v>
      </c>
      <c r="B88" s="5">
        <v>0.625</v>
      </c>
      <c r="C88" s="1" t="s">
        <v>92</v>
      </c>
      <c r="D88" s="1">
        <v>4</v>
      </c>
      <c r="E88" s="1">
        <v>2</v>
      </c>
      <c r="F88" s="1" t="s">
        <v>94</v>
      </c>
      <c r="G88" s="2">
        <v>46.2558666666667</v>
      </c>
      <c r="H88" s="6">
        <f>1+_xlfn.COUNTIFS(A:A,A88,O:O,"&lt;"&amp;O88)</f>
        <v>6</v>
      </c>
      <c r="I88" s="2">
        <f>_xlfn.AVERAGEIF(A:A,A88,G:G)</f>
        <v>47.32762000000001</v>
      </c>
      <c r="J88" s="2">
        <f>G88-I88</f>
        <v>-1.0717533333333122</v>
      </c>
      <c r="K88" s="2">
        <f>90+J88</f>
        <v>88.9282466666667</v>
      </c>
      <c r="L88" s="2">
        <f>EXP(0.06*K88)</f>
        <v>207.61695096383914</v>
      </c>
      <c r="M88" s="2">
        <f>SUMIF(A:A,A88,L:L)</f>
        <v>3216.0524677990084</v>
      </c>
      <c r="N88" s="3">
        <f>L88/M88</f>
        <v>0.06455645641438411</v>
      </c>
      <c r="O88" s="7">
        <f>1/N88</f>
        <v>15.490317398790582</v>
      </c>
      <c r="P88" s="3">
        <f>IF(O88&gt;21,"",N88)</f>
        <v>0.06455645641438411</v>
      </c>
      <c r="Q88" s="3">
        <f>IF(ISNUMBER(P88),SUMIF(A:A,A88,P:P),"")</f>
        <v>0.8802833214552058</v>
      </c>
      <c r="R88" s="3">
        <f>_xlfn.IFERROR(P88*(1/Q88),"")</f>
        <v>0.0733359985824395</v>
      </c>
      <c r="S88" s="8">
        <f>_xlfn.IFERROR(1/R88,"")</f>
        <v>13.635868050202737</v>
      </c>
    </row>
    <row r="89" spans="1:19" ht="15">
      <c r="A89" s="1">
        <v>11</v>
      </c>
      <c r="B89" s="5">
        <v>0.625</v>
      </c>
      <c r="C89" s="1" t="s">
        <v>92</v>
      </c>
      <c r="D89" s="1">
        <v>4</v>
      </c>
      <c r="E89" s="1">
        <v>1</v>
      </c>
      <c r="F89" s="1" t="s">
        <v>93</v>
      </c>
      <c r="G89" s="2">
        <v>36.1875</v>
      </c>
      <c r="H89" s="6">
        <f>1+_xlfn.COUNTIFS(A:A,A89,O:O,"&lt;"&amp;O89)</f>
        <v>8</v>
      </c>
      <c r="I89" s="2">
        <f>_xlfn.AVERAGEIF(A:A,A89,G:G)</f>
        <v>47.32762000000001</v>
      </c>
      <c r="J89" s="2">
        <f>G89-I89</f>
        <v>-11.14012000000001</v>
      </c>
      <c r="K89" s="2">
        <f>90+J89</f>
        <v>78.85987999999999</v>
      </c>
      <c r="L89" s="2">
        <f>EXP(0.06*K89)</f>
        <v>113.47616331279437</v>
      </c>
      <c r="M89" s="2">
        <f>SUMIF(A:A,A89,L:L)</f>
        <v>3216.0524677990084</v>
      </c>
      <c r="N89" s="3">
        <f>L89/M89</f>
        <v>0.03528430100223297</v>
      </c>
      <c r="O89" s="7">
        <f>1/N89</f>
        <v>28.341216110153777</v>
      </c>
      <c r="P89" s="3">
        <f>IF(O89&gt;21,"",N89)</f>
      </c>
      <c r="Q89" s="3">
        <f>IF(ISNUMBER(P89),SUMIF(A:A,A89,P:P),"")</f>
      </c>
      <c r="R89" s="3">
        <f>_xlfn.IFERROR(P89*(1/Q89),"")</f>
      </c>
      <c r="S89" s="8">
        <f>_xlfn.IFERROR(1/R89,"")</f>
      </c>
    </row>
    <row r="90" spans="1:19" ht="15">
      <c r="A90" s="1">
        <v>11</v>
      </c>
      <c r="B90" s="5">
        <v>0.625</v>
      </c>
      <c r="C90" s="1" t="s">
        <v>92</v>
      </c>
      <c r="D90" s="1">
        <v>4</v>
      </c>
      <c r="E90" s="1">
        <v>4</v>
      </c>
      <c r="F90" s="1" t="s">
        <v>96</v>
      </c>
      <c r="G90" s="2">
        <v>37.0606666666667</v>
      </c>
      <c r="H90" s="6">
        <f>1+_xlfn.COUNTIFS(A:A,A90,O:O,"&lt;"&amp;O90)</f>
        <v>7</v>
      </c>
      <c r="I90" s="2">
        <f>_xlfn.AVERAGEIF(A:A,A90,G:G)</f>
        <v>47.32762000000001</v>
      </c>
      <c r="J90" s="2">
        <f>G90-I90</f>
        <v>-10.266953333333312</v>
      </c>
      <c r="K90" s="2">
        <f>90+J90</f>
        <v>79.7330466666667</v>
      </c>
      <c r="L90" s="2">
        <f>EXP(0.06*K90)</f>
        <v>119.57966476358922</v>
      </c>
      <c r="M90" s="2">
        <f>SUMIF(A:A,A90,L:L)</f>
        <v>3216.0524677990084</v>
      </c>
      <c r="N90" s="3">
        <f>L90/M90</f>
        <v>0.037182124968697036</v>
      </c>
      <c r="O90" s="7">
        <f>1/N90</f>
        <v>26.894643618187022</v>
      </c>
      <c r="P90" s="3">
        <f>IF(O90&gt;21,"",N90)</f>
      </c>
      <c r="Q90" s="3">
        <f>IF(ISNUMBER(P90),SUMIF(A:A,A90,P:P),"")</f>
      </c>
      <c r="R90" s="3">
        <f>_xlfn.IFERROR(P90*(1/Q90),"")</f>
      </c>
      <c r="S90" s="8">
        <f>_xlfn.IFERROR(1/R90,"")</f>
      </c>
    </row>
    <row r="91" spans="1:19" ht="15">
      <c r="A91" s="1">
        <v>11</v>
      </c>
      <c r="B91" s="5">
        <v>0.625</v>
      </c>
      <c r="C91" s="1" t="s">
        <v>92</v>
      </c>
      <c r="D91" s="1">
        <v>4</v>
      </c>
      <c r="E91" s="1">
        <v>6</v>
      </c>
      <c r="F91" s="1" t="s">
        <v>98</v>
      </c>
      <c r="G91" s="2">
        <v>22.0898</v>
      </c>
      <c r="H91" s="6">
        <f>1+_xlfn.COUNTIFS(A:A,A91,O:O,"&lt;"&amp;O91)</f>
        <v>10</v>
      </c>
      <c r="I91" s="2">
        <f>_xlfn.AVERAGEIF(A:A,A91,G:G)</f>
        <v>47.32762000000001</v>
      </c>
      <c r="J91" s="2">
        <f>G91-I91</f>
        <v>-25.23782000000001</v>
      </c>
      <c r="K91" s="2">
        <f>90+J91</f>
        <v>64.76217999999999</v>
      </c>
      <c r="L91" s="2">
        <f>EXP(0.06*K91)</f>
        <v>48.702521259950004</v>
      </c>
      <c r="M91" s="2">
        <f>SUMIF(A:A,A91,L:L)</f>
        <v>3216.0524677990084</v>
      </c>
      <c r="N91" s="3">
        <f>L91/M91</f>
        <v>0.015143571738206397</v>
      </c>
      <c r="O91" s="7">
        <f>1/N91</f>
        <v>66.03461965825771</v>
      </c>
      <c r="P91" s="3">
        <f>IF(O91&gt;21,"",N91)</f>
      </c>
      <c r="Q91" s="3">
        <f>IF(ISNUMBER(P91),SUMIF(A:A,A91,P:P),"")</f>
      </c>
      <c r="R91" s="3">
        <f>_xlfn.IFERROR(P91*(1/Q91),"")</f>
      </c>
      <c r="S91" s="8">
        <f>_xlfn.IFERROR(1/R91,"")</f>
      </c>
    </row>
    <row r="92" spans="1:19" ht="15">
      <c r="A92" s="1">
        <v>11</v>
      </c>
      <c r="B92" s="5">
        <v>0.625</v>
      </c>
      <c r="C92" s="1" t="s">
        <v>92</v>
      </c>
      <c r="D92" s="1">
        <v>4</v>
      </c>
      <c r="E92" s="1">
        <v>8</v>
      </c>
      <c r="F92" s="1" t="s">
        <v>100</v>
      </c>
      <c r="G92" s="2">
        <v>34.6146</v>
      </c>
      <c r="H92" s="6">
        <f>1+_xlfn.COUNTIFS(A:A,A92,O:O,"&lt;"&amp;O92)</f>
        <v>9</v>
      </c>
      <c r="I92" s="2">
        <f>_xlfn.AVERAGEIF(A:A,A92,G:G)</f>
        <v>47.32762000000001</v>
      </c>
      <c r="J92" s="2">
        <f>G92-I92</f>
        <v>-12.713020000000007</v>
      </c>
      <c r="K92" s="2">
        <f>90+J92</f>
        <v>77.28698</v>
      </c>
      <c r="L92" s="2">
        <f>EXP(0.06*K92)</f>
        <v>103.25677013435221</v>
      </c>
      <c r="M92" s="2">
        <f>SUMIF(A:A,A92,L:L)</f>
        <v>3216.0524677990084</v>
      </c>
      <c r="N92" s="3">
        <f>L92/M92</f>
        <v>0.03210668083565774</v>
      </c>
      <c r="O92" s="7">
        <f>1/N92</f>
        <v>31.14616565688092</v>
      </c>
      <c r="P92" s="3">
        <f>IF(O92&gt;21,"",N92)</f>
      </c>
      <c r="Q92" s="3">
        <f>IF(ISNUMBER(P92),SUMIF(A:A,A92,P:P),"")</f>
      </c>
      <c r="R92" s="3">
        <f>_xlfn.IFERROR(P92*(1/Q92),"")</f>
      </c>
      <c r="S92" s="8">
        <f>_xlfn.IFERROR(1/R92,"")</f>
      </c>
    </row>
    <row r="93" spans="1:19" ht="15">
      <c r="A93" s="1">
        <v>8</v>
      </c>
      <c r="B93" s="5">
        <v>0.6319444444444444</v>
      </c>
      <c r="C93" s="1" t="s">
        <v>53</v>
      </c>
      <c r="D93" s="1">
        <v>5</v>
      </c>
      <c r="E93" s="1">
        <v>3</v>
      </c>
      <c r="F93" s="1" t="s">
        <v>67</v>
      </c>
      <c r="G93" s="2">
        <v>72.45603333333331</v>
      </c>
      <c r="H93" s="6">
        <f>1+_xlfn.COUNTIFS(A:A,A93,O:O,"&lt;"&amp;O93)</f>
        <v>1</v>
      </c>
      <c r="I93" s="2">
        <f>_xlfn.AVERAGEIF(A:A,A93,G:G)</f>
        <v>48.80945833333332</v>
      </c>
      <c r="J93" s="2">
        <f>G93-I93</f>
        <v>23.64657499999999</v>
      </c>
      <c r="K93" s="2">
        <f>90+J93</f>
        <v>113.64657499999998</v>
      </c>
      <c r="L93" s="2">
        <f>EXP(0.06*K93)</f>
        <v>914.8814554526916</v>
      </c>
      <c r="M93" s="2">
        <f>SUMIF(A:A,A93,L:L)</f>
        <v>2302.6176403995564</v>
      </c>
      <c r="N93" s="3">
        <f>L93/M93</f>
        <v>0.3973223514842607</v>
      </c>
      <c r="O93" s="7">
        <f>1/N93</f>
        <v>2.516848086356937</v>
      </c>
      <c r="P93" s="3">
        <f>IF(O93&gt;21,"",N93)</f>
        <v>0.3973223514842607</v>
      </c>
      <c r="Q93" s="3">
        <f>IF(ISNUMBER(P93),SUMIF(A:A,A93,P:P),"")</f>
        <v>0.9596774881498554</v>
      </c>
      <c r="R93" s="3">
        <f>_xlfn.IFERROR(P93*(1/Q93),"")</f>
        <v>0.41401653825417034</v>
      </c>
      <c r="S93" s="8">
        <f>_xlfn.IFERROR(1/R93,"")</f>
        <v>2.415362449569796</v>
      </c>
    </row>
    <row r="94" spans="1:19" ht="15">
      <c r="A94" s="1">
        <v>8</v>
      </c>
      <c r="B94" s="5">
        <v>0.6319444444444444</v>
      </c>
      <c r="C94" s="1" t="s">
        <v>53</v>
      </c>
      <c r="D94" s="1">
        <v>5</v>
      </c>
      <c r="E94" s="1">
        <v>5</v>
      </c>
      <c r="F94" s="1" t="s">
        <v>69</v>
      </c>
      <c r="G94" s="2">
        <v>58.5535666666666</v>
      </c>
      <c r="H94" s="6">
        <f>1+_xlfn.COUNTIFS(A:A,A94,O:O,"&lt;"&amp;O94)</f>
        <v>2</v>
      </c>
      <c r="I94" s="2">
        <f>_xlfn.AVERAGEIF(A:A,A94,G:G)</f>
        <v>48.80945833333332</v>
      </c>
      <c r="J94" s="2">
        <f>G94-I94</f>
        <v>9.74410833333328</v>
      </c>
      <c r="K94" s="2">
        <f>90+J94</f>
        <v>99.74410833333329</v>
      </c>
      <c r="L94" s="2">
        <f>EXP(0.06*K94)</f>
        <v>397.2820572165693</v>
      </c>
      <c r="M94" s="2">
        <f>SUMIF(A:A,A94,L:L)</f>
        <v>2302.6176403995564</v>
      </c>
      <c r="N94" s="3">
        <f>L94/M94</f>
        <v>0.17253496639921156</v>
      </c>
      <c r="O94" s="7">
        <f>1/N94</f>
        <v>5.7959265931417</v>
      </c>
      <c r="P94" s="3">
        <f>IF(O94&gt;21,"",N94)</f>
        <v>0.17253496639921156</v>
      </c>
      <c r="Q94" s="3">
        <f>IF(ISNUMBER(P94),SUMIF(A:A,A94,P:P),"")</f>
        <v>0.9596774881498554</v>
      </c>
      <c r="R94" s="3">
        <f>_xlfn.IFERROR(P94*(1/Q94),"")</f>
        <v>0.17978432184737245</v>
      </c>
      <c r="S94" s="8">
        <f>_xlfn.IFERROR(1/R94,"")</f>
        <v>5.562220274407176</v>
      </c>
    </row>
    <row r="95" spans="1:19" ht="15">
      <c r="A95" s="1">
        <v>8</v>
      </c>
      <c r="B95" s="5">
        <v>0.6319444444444444</v>
      </c>
      <c r="C95" s="1" t="s">
        <v>53</v>
      </c>
      <c r="D95" s="1">
        <v>5</v>
      </c>
      <c r="E95" s="1">
        <v>2</v>
      </c>
      <c r="F95" s="1" t="s">
        <v>66</v>
      </c>
      <c r="G95" s="2">
        <v>49.5614333333333</v>
      </c>
      <c r="H95" s="6">
        <f>1+_xlfn.COUNTIFS(A:A,A95,O:O,"&lt;"&amp;O95)</f>
        <v>3</v>
      </c>
      <c r="I95" s="2">
        <f>_xlfn.AVERAGEIF(A:A,A95,G:G)</f>
        <v>48.80945833333332</v>
      </c>
      <c r="J95" s="2">
        <f>G95-I95</f>
        <v>0.7519749999999803</v>
      </c>
      <c r="K95" s="2">
        <f>90+J95</f>
        <v>90.75197499999999</v>
      </c>
      <c r="L95" s="2">
        <f>EXP(0.06*K95)</f>
        <v>231.62472561590775</v>
      </c>
      <c r="M95" s="2">
        <f>SUMIF(A:A,A95,L:L)</f>
        <v>2302.6176403995564</v>
      </c>
      <c r="N95" s="3">
        <f>L95/M95</f>
        <v>0.10059191832462276</v>
      </c>
      <c r="O95" s="7">
        <f>1/N95</f>
        <v>9.941156473155967</v>
      </c>
      <c r="P95" s="3">
        <f>IF(O95&gt;21,"",N95)</f>
        <v>0.10059191832462276</v>
      </c>
      <c r="Q95" s="3">
        <f>IF(ISNUMBER(P95),SUMIF(A:A,A95,P:P),"")</f>
        <v>0.9596774881498554</v>
      </c>
      <c r="R95" s="3">
        <f>_xlfn.IFERROR(P95*(1/Q95),"")</f>
        <v>0.10481846200076243</v>
      </c>
      <c r="S95" s="8">
        <f>_xlfn.IFERROR(1/R95,"")</f>
        <v>9.540304073462995</v>
      </c>
    </row>
    <row r="96" spans="1:19" ht="15">
      <c r="A96" s="1">
        <v>8</v>
      </c>
      <c r="B96" s="5">
        <v>0.6319444444444444</v>
      </c>
      <c r="C96" s="1" t="s">
        <v>53</v>
      </c>
      <c r="D96" s="1">
        <v>5</v>
      </c>
      <c r="E96" s="1">
        <v>7</v>
      </c>
      <c r="F96" s="1" t="s">
        <v>71</v>
      </c>
      <c r="G96" s="2">
        <v>46.8875666666667</v>
      </c>
      <c r="H96" s="6">
        <f>1+_xlfn.COUNTIFS(A:A,A96,O:O,"&lt;"&amp;O96)</f>
        <v>4</v>
      </c>
      <c r="I96" s="2">
        <f>_xlfn.AVERAGEIF(A:A,A96,G:G)</f>
        <v>48.80945833333332</v>
      </c>
      <c r="J96" s="2">
        <f>G96-I96</f>
        <v>-1.9218916666666175</v>
      </c>
      <c r="K96" s="2">
        <f>90+J96</f>
        <v>88.07810833333338</v>
      </c>
      <c r="L96" s="2">
        <f>EXP(0.06*K96)</f>
        <v>197.29232260883984</v>
      </c>
      <c r="M96" s="2">
        <f>SUMIF(A:A,A96,L:L)</f>
        <v>2302.6176403995564</v>
      </c>
      <c r="N96" s="3">
        <f>L96/M96</f>
        <v>0.0856817559056853</v>
      </c>
      <c r="O96" s="7">
        <f>1/N96</f>
        <v>11.671096016061528</v>
      </c>
      <c r="P96" s="3">
        <f>IF(O96&gt;21,"",N96)</f>
        <v>0.0856817559056853</v>
      </c>
      <c r="Q96" s="3">
        <f>IF(ISNUMBER(P96),SUMIF(A:A,A96,P:P),"")</f>
        <v>0.9596774881498554</v>
      </c>
      <c r="R96" s="3">
        <f>_xlfn.IFERROR(P96*(1/Q96),"")</f>
        <v>0.08928182328301729</v>
      </c>
      <c r="S96" s="8">
        <f>_xlfn.IFERROR(1/R96,"")</f>
        <v>11.200488108649711</v>
      </c>
    </row>
    <row r="97" spans="1:19" ht="15">
      <c r="A97" s="1">
        <v>8</v>
      </c>
      <c r="B97" s="5">
        <v>0.6319444444444444</v>
      </c>
      <c r="C97" s="1" t="s">
        <v>53</v>
      </c>
      <c r="D97" s="1">
        <v>5</v>
      </c>
      <c r="E97" s="1">
        <v>6</v>
      </c>
      <c r="F97" s="1" t="s">
        <v>70</v>
      </c>
      <c r="G97" s="2">
        <v>44.7137</v>
      </c>
      <c r="H97" s="6">
        <f>1+_xlfn.COUNTIFS(A:A,A97,O:O,"&lt;"&amp;O97)</f>
        <v>5</v>
      </c>
      <c r="I97" s="2">
        <f>_xlfn.AVERAGEIF(A:A,A97,G:G)</f>
        <v>48.80945833333332</v>
      </c>
      <c r="J97" s="2">
        <f>G97-I97</f>
        <v>-4.095758333333315</v>
      </c>
      <c r="K97" s="2">
        <f>90+J97</f>
        <v>85.90424166666668</v>
      </c>
      <c r="L97" s="2">
        <f>EXP(0.06*K97)</f>
        <v>173.16666287930875</v>
      </c>
      <c r="M97" s="2">
        <f>SUMIF(A:A,A97,L:L)</f>
        <v>2302.6176403995564</v>
      </c>
      <c r="N97" s="3">
        <f>L97/M97</f>
        <v>0.07520426311389693</v>
      </c>
      <c r="O97" s="7">
        <f>1/N97</f>
        <v>13.297118522197326</v>
      </c>
      <c r="P97" s="3">
        <f>IF(O97&gt;21,"",N97)</f>
        <v>0.07520426311389693</v>
      </c>
      <c r="Q97" s="3">
        <f>IF(ISNUMBER(P97),SUMIF(A:A,A97,P:P),"")</f>
        <v>0.9596774881498554</v>
      </c>
      <c r="R97" s="3">
        <f>_xlfn.IFERROR(P97*(1/Q97),"")</f>
        <v>0.07836410048430108</v>
      </c>
      <c r="S97" s="8">
        <f>_xlfn.IFERROR(1/R97,"")</f>
        <v>12.760945303013248</v>
      </c>
    </row>
    <row r="98" spans="1:19" ht="15">
      <c r="A98" s="1">
        <v>8</v>
      </c>
      <c r="B98" s="5">
        <v>0.6319444444444444</v>
      </c>
      <c r="C98" s="1" t="s">
        <v>53</v>
      </c>
      <c r="D98" s="1">
        <v>5</v>
      </c>
      <c r="E98" s="1">
        <v>9</v>
      </c>
      <c r="F98" s="1" t="s">
        <v>73</v>
      </c>
      <c r="G98" s="2">
        <v>43.628099999999996</v>
      </c>
      <c r="H98" s="6">
        <f>1+_xlfn.COUNTIFS(A:A,A98,O:O,"&lt;"&amp;O98)</f>
        <v>6</v>
      </c>
      <c r="I98" s="2">
        <f>_xlfn.AVERAGEIF(A:A,A98,G:G)</f>
        <v>48.80945833333332</v>
      </c>
      <c r="J98" s="2">
        <f>G98-I98</f>
        <v>-5.181358333333321</v>
      </c>
      <c r="K98" s="2">
        <f>90+J98</f>
        <v>84.81864166666668</v>
      </c>
      <c r="L98" s="2">
        <f>EXP(0.06*K98)</f>
        <v>162.2467784634466</v>
      </c>
      <c r="M98" s="2">
        <f>SUMIF(A:A,A98,L:L)</f>
        <v>2302.6176403995564</v>
      </c>
      <c r="N98" s="3">
        <f>L98/M98</f>
        <v>0.07046188460333913</v>
      </c>
      <c r="O98" s="7">
        <f>1/N98</f>
        <v>14.192070019549417</v>
      </c>
      <c r="P98" s="3">
        <f>IF(O98&gt;21,"",N98)</f>
        <v>0.07046188460333913</v>
      </c>
      <c r="Q98" s="3">
        <f>IF(ISNUMBER(P98),SUMIF(A:A,A98,P:P),"")</f>
        <v>0.9596774881498554</v>
      </c>
      <c r="R98" s="3">
        <f>_xlfn.IFERROR(P98*(1/Q98),"")</f>
        <v>0.07342246272670343</v>
      </c>
      <c r="S98" s="8">
        <f>_xlfn.IFERROR(1/R98,"")</f>
        <v>13.619810108008055</v>
      </c>
    </row>
    <row r="99" spans="1:19" ht="15">
      <c r="A99" s="1">
        <v>8</v>
      </c>
      <c r="B99" s="5">
        <v>0.6319444444444444</v>
      </c>
      <c r="C99" s="1" t="s">
        <v>53</v>
      </c>
      <c r="D99" s="1">
        <v>5</v>
      </c>
      <c r="E99" s="1">
        <v>4</v>
      </c>
      <c r="F99" s="1" t="s">
        <v>68</v>
      </c>
      <c r="G99" s="2">
        <v>40.3498666666666</v>
      </c>
      <c r="H99" s="6">
        <f>1+_xlfn.COUNTIFS(A:A,A99,O:O,"&lt;"&amp;O99)</f>
        <v>7</v>
      </c>
      <c r="I99" s="2">
        <f>_xlfn.AVERAGEIF(A:A,A99,G:G)</f>
        <v>48.80945833333332</v>
      </c>
      <c r="J99" s="2">
        <f>G99-I99</f>
        <v>-8.459591666666718</v>
      </c>
      <c r="K99" s="2">
        <f>90+J99</f>
        <v>81.54040833333329</v>
      </c>
      <c r="L99" s="2">
        <f>EXP(0.06*K99)</f>
        <v>133.2763110714297</v>
      </c>
      <c r="M99" s="2">
        <f>SUMIF(A:A,A99,L:L)</f>
        <v>2302.6176403995564</v>
      </c>
      <c r="N99" s="3">
        <f>L99/M99</f>
        <v>0.057880348318839085</v>
      </c>
      <c r="O99" s="7">
        <f>1/N99</f>
        <v>17.277021114168324</v>
      </c>
      <c r="P99" s="3">
        <f>IF(O99&gt;21,"",N99)</f>
        <v>0.057880348318839085</v>
      </c>
      <c r="Q99" s="3">
        <f>IF(ISNUMBER(P99),SUMIF(A:A,A99,P:P),"")</f>
        <v>0.9596774881498554</v>
      </c>
      <c r="R99" s="3">
        <f>_xlfn.IFERROR(P99*(1/Q99),"")</f>
        <v>0.060312291403673064</v>
      </c>
      <c r="S99" s="8">
        <f>_xlfn.IFERROR(1/R99,"")</f>
        <v>16.580368225557073</v>
      </c>
    </row>
    <row r="100" spans="1:19" ht="15">
      <c r="A100" s="1">
        <v>8</v>
      </c>
      <c r="B100" s="5">
        <v>0.6319444444444444</v>
      </c>
      <c r="C100" s="1" t="s">
        <v>53</v>
      </c>
      <c r="D100" s="1">
        <v>5</v>
      </c>
      <c r="E100" s="1">
        <v>8</v>
      </c>
      <c r="F100" s="1" t="s">
        <v>72</v>
      </c>
      <c r="G100" s="2">
        <v>34.3254</v>
      </c>
      <c r="H100" s="6">
        <f>1+_xlfn.COUNTIFS(A:A,A100,O:O,"&lt;"&amp;O100)</f>
        <v>8</v>
      </c>
      <c r="I100" s="2">
        <f>_xlfn.AVERAGEIF(A:A,A100,G:G)</f>
        <v>48.80945833333332</v>
      </c>
      <c r="J100" s="2">
        <f>G100-I100</f>
        <v>-14.484058333333316</v>
      </c>
      <c r="K100" s="2">
        <f>90+J100</f>
        <v>75.51594166666669</v>
      </c>
      <c r="L100" s="2">
        <f>EXP(0.06*K100)</f>
        <v>92.8473270913632</v>
      </c>
      <c r="M100" s="2">
        <f>SUMIF(A:A,A100,L:L)</f>
        <v>2302.6176403995564</v>
      </c>
      <c r="N100" s="3">
        <f>L100/M100</f>
        <v>0.04032251185014464</v>
      </c>
      <c r="O100" s="7">
        <f>1/N100</f>
        <v>24.800042311759228</v>
      </c>
      <c r="P100" s="3">
        <f>IF(O100&gt;21,"",N100)</f>
      </c>
      <c r="Q100" s="3">
        <f>IF(ISNUMBER(P100),SUMIF(A:A,A100,P:P),"")</f>
      </c>
      <c r="R100" s="3">
        <f>_xlfn.IFERROR(P100*(1/Q100),"")</f>
      </c>
      <c r="S100" s="8">
        <f>_xlfn.IFERROR(1/R100,"")</f>
      </c>
    </row>
    <row r="101" spans="1:19" ht="15">
      <c r="A101" s="1">
        <v>26</v>
      </c>
      <c r="B101" s="5">
        <v>0.642361111111111</v>
      </c>
      <c r="C101" s="1" t="s">
        <v>215</v>
      </c>
      <c r="D101" s="1">
        <v>5</v>
      </c>
      <c r="E101" s="1">
        <v>4</v>
      </c>
      <c r="F101" s="1" t="s">
        <v>245</v>
      </c>
      <c r="G101" s="2">
        <v>69.4409999999999</v>
      </c>
      <c r="H101" s="6">
        <f>1+_xlfn.COUNTIFS(A:A,A101,O:O,"&lt;"&amp;O101)</f>
        <v>1</v>
      </c>
      <c r="I101" s="2">
        <f>_xlfn.AVERAGEIF(A:A,A101,G:G)</f>
        <v>46.994019047619034</v>
      </c>
      <c r="J101" s="2">
        <f>G101-I101</f>
        <v>22.44698095238087</v>
      </c>
      <c r="K101" s="2">
        <f>90+J101</f>
        <v>112.44698095238087</v>
      </c>
      <c r="L101" s="2">
        <f>EXP(0.06*K101)</f>
        <v>851.3461964118388</v>
      </c>
      <c r="M101" s="2">
        <f>SUMIF(A:A,A101,L:L)</f>
        <v>3779.372930299698</v>
      </c>
      <c r="N101" s="3">
        <f>L101/M101</f>
        <v>0.2252612303979032</v>
      </c>
      <c r="O101" s="7">
        <f>1/N101</f>
        <v>4.439290321879145</v>
      </c>
      <c r="P101" s="3">
        <f>IF(O101&gt;21,"",N101)</f>
        <v>0.2252612303979032</v>
      </c>
      <c r="Q101" s="3">
        <f>IF(ISNUMBER(P101),SUMIF(A:A,A101,P:P),"")</f>
        <v>0.9368276188130183</v>
      </c>
      <c r="R101" s="3">
        <f>_xlfn.IFERROR(P101*(1/Q101),"")</f>
        <v>0.2404510988727192</v>
      </c>
      <c r="S101" s="8">
        <f>_xlfn.IFERROR(1/R101,"")</f>
        <v>4.158849781465718</v>
      </c>
    </row>
    <row r="102" spans="1:19" ht="15">
      <c r="A102" s="1">
        <v>26</v>
      </c>
      <c r="B102" s="5">
        <v>0.642361111111111</v>
      </c>
      <c r="C102" s="1" t="s">
        <v>215</v>
      </c>
      <c r="D102" s="1">
        <v>5</v>
      </c>
      <c r="E102" s="1">
        <v>2</v>
      </c>
      <c r="F102" s="1" t="s">
        <v>243</v>
      </c>
      <c r="G102" s="2">
        <v>56.5046666666667</v>
      </c>
      <c r="H102" s="6">
        <f>1+_xlfn.COUNTIFS(A:A,A102,O:O,"&lt;"&amp;O102)</f>
        <v>2</v>
      </c>
      <c r="I102" s="2">
        <f>_xlfn.AVERAGEIF(A:A,A102,G:G)</f>
        <v>46.994019047619034</v>
      </c>
      <c r="J102" s="2">
        <f>G102-I102</f>
        <v>9.510647619047667</v>
      </c>
      <c r="K102" s="2">
        <f>90+J102</f>
        <v>99.51064761904766</v>
      </c>
      <c r="L102" s="2">
        <f>EXP(0.06*K102)</f>
        <v>391.7558668553916</v>
      </c>
      <c r="M102" s="2">
        <f>SUMIF(A:A,A102,L:L)</f>
        <v>3779.372930299698</v>
      </c>
      <c r="N102" s="3">
        <f>L102/M102</f>
        <v>0.10365631391245797</v>
      </c>
      <c r="O102" s="7">
        <f>1/N102</f>
        <v>9.647265682672657</v>
      </c>
      <c r="P102" s="3">
        <f>IF(O102&gt;21,"",N102)</f>
        <v>0.10365631391245797</v>
      </c>
      <c r="Q102" s="3">
        <f>IF(ISNUMBER(P102),SUMIF(A:A,A102,P:P),"")</f>
        <v>0.9368276188130183</v>
      </c>
      <c r="R102" s="3">
        <f>_xlfn.IFERROR(P102*(1/Q102),"")</f>
        <v>0.11064609094658508</v>
      </c>
      <c r="S102" s="8">
        <f>_xlfn.IFERROR(1/R102,"")</f>
        <v>9.037824937554772</v>
      </c>
    </row>
    <row r="103" spans="1:19" ht="15">
      <c r="A103" s="1">
        <v>26</v>
      </c>
      <c r="B103" s="5">
        <v>0.642361111111111</v>
      </c>
      <c r="C103" s="1" t="s">
        <v>215</v>
      </c>
      <c r="D103" s="1">
        <v>5</v>
      </c>
      <c r="E103" s="1">
        <v>6</v>
      </c>
      <c r="F103" s="1" t="s">
        <v>247</v>
      </c>
      <c r="G103" s="2">
        <v>54.353299999999905</v>
      </c>
      <c r="H103" s="6">
        <f>1+_xlfn.COUNTIFS(A:A,A103,O:O,"&lt;"&amp;O103)</f>
        <v>3</v>
      </c>
      <c r="I103" s="2">
        <f>_xlfn.AVERAGEIF(A:A,A103,G:G)</f>
        <v>46.994019047619034</v>
      </c>
      <c r="J103" s="2">
        <f>G103-I103</f>
        <v>7.359280952380871</v>
      </c>
      <c r="K103" s="2">
        <f>90+J103</f>
        <v>97.35928095238087</v>
      </c>
      <c r="L103" s="2">
        <f>EXP(0.06*K103)</f>
        <v>344.31497283023816</v>
      </c>
      <c r="M103" s="2">
        <f>SUMIF(A:A,A103,L:L)</f>
        <v>3779.372930299698</v>
      </c>
      <c r="N103" s="3">
        <f>L103/M103</f>
        <v>0.09110373048127181</v>
      </c>
      <c r="O103" s="7">
        <f>1/N103</f>
        <v>10.976498928389875</v>
      </c>
      <c r="P103" s="3">
        <f>IF(O103&gt;21,"",N103)</f>
        <v>0.09110373048127181</v>
      </c>
      <c r="Q103" s="3">
        <f>IF(ISNUMBER(P103),SUMIF(A:A,A103,P:P),"")</f>
        <v>0.9368276188130183</v>
      </c>
      <c r="R103" s="3">
        <f>_xlfn.IFERROR(P103*(1/Q103),"")</f>
        <v>0.0972470587456658</v>
      </c>
      <c r="S103" s="8">
        <f>_xlfn.IFERROR(1/R103,"")</f>
        <v>10.283087353987135</v>
      </c>
    </row>
    <row r="104" spans="1:19" ht="15">
      <c r="A104" s="1">
        <v>26</v>
      </c>
      <c r="B104" s="5">
        <v>0.642361111111111</v>
      </c>
      <c r="C104" s="1" t="s">
        <v>215</v>
      </c>
      <c r="D104" s="1">
        <v>5</v>
      </c>
      <c r="E104" s="1">
        <v>1</v>
      </c>
      <c r="F104" s="1" t="s">
        <v>242</v>
      </c>
      <c r="G104" s="2">
        <v>52.1245666666667</v>
      </c>
      <c r="H104" s="6">
        <f>1+_xlfn.COUNTIFS(A:A,A104,O:O,"&lt;"&amp;O104)</f>
        <v>4</v>
      </c>
      <c r="I104" s="2">
        <f>_xlfn.AVERAGEIF(A:A,A104,G:G)</f>
        <v>46.994019047619034</v>
      </c>
      <c r="J104" s="2">
        <f>G104-I104</f>
        <v>5.130547619047668</v>
      </c>
      <c r="K104" s="2">
        <f>90+J104</f>
        <v>95.13054761904766</v>
      </c>
      <c r="L104" s="2">
        <f>EXP(0.06*K104)</f>
        <v>301.2175789115552</v>
      </c>
      <c r="M104" s="2">
        <f>SUMIF(A:A,A104,L:L)</f>
        <v>3779.372930299698</v>
      </c>
      <c r="N104" s="3">
        <f>L104/M104</f>
        <v>0.07970041180552911</v>
      </c>
      <c r="O104" s="7">
        <f>1/N104</f>
        <v>12.546986613319183</v>
      </c>
      <c r="P104" s="3">
        <f>IF(O104&gt;21,"",N104)</f>
        <v>0.07970041180552911</v>
      </c>
      <c r="Q104" s="3">
        <f>IF(ISNUMBER(P104),SUMIF(A:A,A104,P:P),"")</f>
        <v>0.9368276188130183</v>
      </c>
      <c r="R104" s="3">
        <f>_xlfn.IFERROR(P104*(1/Q104),"")</f>
        <v>0.08507478879253295</v>
      </c>
      <c r="S104" s="8">
        <f>_xlfn.IFERROR(1/R104,"")</f>
        <v>11.754363592234629</v>
      </c>
    </row>
    <row r="105" spans="1:19" ht="15">
      <c r="A105" s="1">
        <v>26</v>
      </c>
      <c r="B105" s="5">
        <v>0.642361111111111</v>
      </c>
      <c r="C105" s="1" t="s">
        <v>215</v>
      </c>
      <c r="D105" s="1">
        <v>5</v>
      </c>
      <c r="E105" s="1">
        <v>7</v>
      </c>
      <c r="F105" s="1" t="s">
        <v>248</v>
      </c>
      <c r="G105" s="2">
        <v>50.0126666666667</v>
      </c>
      <c r="H105" s="6">
        <f>1+_xlfn.COUNTIFS(A:A,A105,O:O,"&lt;"&amp;O105)</f>
        <v>5</v>
      </c>
      <c r="I105" s="2">
        <f>_xlfn.AVERAGEIF(A:A,A105,G:G)</f>
        <v>46.994019047619034</v>
      </c>
      <c r="J105" s="2">
        <f>G105-I105</f>
        <v>3.0186476190476697</v>
      </c>
      <c r="K105" s="2">
        <f>90+J105</f>
        <v>93.01864761904767</v>
      </c>
      <c r="L105" s="2">
        <f>EXP(0.06*K105)</f>
        <v>265.368349021418</v>
      </c>
      <c r="M105" s="2">
        <f>SUMIF(A:A,A105,L:L)</f>
        <v>3779.372930299698</v>
      </c>
      <c r="N105" s="3">
        <f>L105/M105</f>
        <v>0.07021491499130114</v>
      </c>
      <c r="O105" s="7">
        <f>1/N105</f>
        <v>14.24198833145193</v>
      </c>
      <c r="P105" s="3">
        <f>IF(O105&gt;21,"",N105)</f>
        <v>0.07021491499130114</v>
      </c>
      <c r="Q105" s="3">
        <f>IF(ISNUMBER(P105),SUMIF(A:A,A105,P:P),"")</f>
        <v>0.9368276188130183</v>
      </c>
      <c r="R105" s="3">
        <f>_xlfn.IFERROR(P105*(1/Q105),"")</f>
        <v>0.07494966371749907</v>
      </c>
      <c r="S105" s="8">
        <f>_xlfn.IFERROR(1/R105,"")</f>
        <v>13.342288015716905</v>
      </c>
    </row>
    <row r="106" spans="1:19" ht="15">
      <c r="A106" s="1">
        <v>26</v>
      </c>
      <c r="B106" s="5">
        <v>0.642361111111111</v>
      </c>
      <c r="C106" s="1" t="s">
        <v>215</v>
      </c>
      <c r="D106" s="1">
        <v>5</v>
      </c>
      <c r="E106" s="1">
        <v>10</v>
      </c>
      <c r="F106" s="1" t="s">
        <v>251</v>
      </c>
      <c r="G106" s="2">
        <v>49.6631</v>
      </c>
      <c r="H106" s="6">
        <f>1+_xlfn.COUNTIFS(A:A,A106,O:O,"&lt;"&amp;O106)</f>
        <v>6</v>
      </c>
      <c r="I106" s="2">
        <f>_xlfn.AVERAGEIF(A:A,A106,G:G)</f>
        <v>46.994019047619034</v>
      </c>
      <c r="J106" s="2">
        <f>G106-I106</f>
        <v>2.669080952380966</v>
      </c>
      <c r="K106" s="2">
        <f>90+J106</f>
        <v>92.66908095238097</v>
      </c>
      <c r="L106" s="2">
        <f>EXP(0.06*K106)</f>
        <v>259.86047624280945</v>
      </c>
      <c r="M106" s="2">
        <f>SUMIF(A:A,A106,L:L)</f>
        <v>3779.372930299698</v>
      </c>
      <c r="N106" s="3">
        <f>L106/M106</f>
        <v>0.06875756402853923</v>
      </c>
      <c r="O106" s="7">
        <f>1/N106</f>
        <v>14.543854398112906</v>
      </c>
      <c r="P106" s="3">
        <f>IF(O106&gt;21,"",N106)</f>
        <v>0.06875756402853923</v>
      </c>
      <c r="Q106" s="3">
        <f>IF(ISNUMBER(P106),SUMIF(A:A,A106,P:P),"")</f>
        <v>0.9368276188130183</v>
      </c>
      <c r="R106" s="3">
        <f>_xlfn.IFERROR(P106*(1/Q106),"")</f>
        <v>0.07339404032051981</v>
      </c>
      <c r="S106" s="8">
        <f>_xlfn.IFERROR(1/R106,"")</f>
        <v>13.625084484147356</v>
      </c>
    </row>
    <row r="107" spans="1:19" ht="15">
      <c r="A107" s="1">
        <v>26</v>
      </c>
      <c r="B107" s="5">
        <v>0.642361111111111</v>
      </c>
      <c r="C107" s="1" t="s">
        <v>215</v>
      </c>
      <c r="D107" s="1">
        <v>5</v>
      </c>
      <c r="E107" s="1">
        <v>13</v>
      </c>
      <c r="F107" s="1" t="s">
        <v>254</v>
      </c>
      <c r="G107" s="2">
        <v>48.9463333333333</v>
      </c>
      <c r="H107" s="6">
        <f>1+_xlfn.COUNTIFS(A:A,A107,O:O,"&lt;"&amp;O107)</f>
        <v>7</v>
      </c>
      <c r="I107" s="2">
        <f>_xlfn.AVERAGEIF(A:A,A107,G:G)</f>
        <v>46.994019047619034</v>
      </c>
      <c r="J107" s="2">
        <f>G107-I107</f>
        <v>1.952314285714266</v>
      </c>
      <c r="K107" s="2">
        <f>90+J107</f>
        <v>91.95231428571427</v>
      </c>
      <c r="L107" s="2">
        <f>EXP(0.06*K107)</f>
        <v>248.92181648585023</v>
      </c>
      <c r="M107" s="2">
        <f>SUMIF(A:A,A107,L:L)</f>
        <v>3779.372930299698</v>
      </c>
      <c r="N107" s="3">
        <f>L107/M107</f>
        <v>0.06586325855546389</v>
      </c>
      <c r="O107" s="7">
        <f>1/N107</f>
        <v>15.182971840937588</v>
      </c>
      <c r="P107" s="3">
        <f>IF(O107&gt;21,"",N107)</f>
        <v>0.06586325855546389</v>
      </c>
      <c r="Q107" s="3">
        <f>IF(ISNUMBER(P107),SUMIF(A:A,A107,P:P),"")</f>
        <v>0.9368276188130183</v>
      </c>
      <c r="R107" s="3">
        <f>_xlfn.IFERROR(P107*(1/Q107),"")</f>
        <v>0.07030456535740708</v>
      </c>
      <c r="S107" s="8">
        <f>_xlfn.IFERROR(1/R107,"")</f>
        <v>14.223827356250672</v>
      </c>
    </row>
    <row r="108" spans="1:19" ht="15">
      <c r="A108" s="1">
        <v>26</v>
      </c>
      <c r="B108" s="5">
        <v>0.642361111111111</v>
      </c>
      <c r="C108" s="1" t="s">
        <v>215</v>
      </c>
      <c r="D108" s="1">
        <v>5</v>
      </c>
      <c r="E108" s="1">
        <v>5</v>
      </c>
      <c r="F108" s="1" t="s">
        <v>246</v>
      </c>
      <c r="G108" s="2">
        <v>48.9435666666666</v>
      </c>
      <c r="H108" s="6">
        <f>1+_xlfn.COUNTIFS(A:A,A108,O:O,"&lt;"&amp;O108)</f>
        <v>8</v>
      </c>
      <c r="I108" s="2">
        <f>_xlfn.AVERAGEIF(A:A,A108,G:G)</f>
        <v>46.994019047619034</v>
      </c>
      <c r="J108" s="2">
        <f>G108-I108</f>
        <v>1.9495476190475642</v>
      </c>
      <c r="K108" s="2">
        <f>90+J108</f>
        <v>91.94954761904756</v>
      </c>
      <c r="L108" s="2">
        <f>EXP(0.06*K108)</f>
        <v>248.88049889376813</v>
      </c>
      <c r="M108" s="2">
        <f>SUMIF(A:A,A108,L:L)</f>
        <v>3779.372930299698</v>
      </c>
      <c r="N108" s="3">
        <f>L108/M108</f>
        <v>0.06585232616195733</v>
      </c>
      <c r="O108" s="7">
        <f>1/N108</f>
        <v>15.185492423465774</v>
      </c>
      <c r="P108" s="3">
        <f>IF(O108&gt;21,"",N108)</f>
        <v>0.06585232616195733</v>
      </c>
      <c r="Q108" s="3">
        <f>IF(ISNUMBER(P108),SUMIF(A:A,A108,P:P),"")</f>
        <v>0.9368276188130183</v>
      </c>
      <c r="R108" s="3">
        <f>_xlfn.IFERROR(P108*(1/Q108),"")</f>
        <v>0.07029289576816032</v>
      </c>
      <c r="S108" s="8">
        <f>_xlfn.IFERROR(1/R108,"")</f>
        <v>14.226188707578572</v>
      </c>
    </row>
    <row r="109" spans="1:19" ht="15">
      <c r="A109" s="1">
        <v>26</v>
      </c>
      <c r="B109" s="5">
        <v>0.642361111111111</v>
      </c>
      <c r="C109" s="1" t="s">
        <v>215</v>
      </c>
      <c r="D109" s="1">
        <v>5</v>
      </c>
      <c r="E109" s="1">
        <v>11</v>
      </c>
      <c r="F109" s="1" t="s">
        <v>252</v>
      </c>
      <c r="G109" s="2">
        <v>46.8012333333333</v>
      </c>
      <c r="H109" s="6">
        <f>1+_xlfn.COUNTIFS(A:A,A109,O:O,"&lt;"&amp;O109)</f>
        <v>9</v>
      </c>
      <c r="I109" s="2">
        <f>_xlfn.AVERAGEIF(A:A,A109,G:G)</f>
        <v>46.994019047619034</v>
      </c>
      <c r="J109" s="2">
        <f>G109-I109</f>
        <v>-0.19278571428573343</v>
      </c>
      <c r="K109" s="2">
        <f>90+J109</f>
        <v>89.80721428571427</v>
      </c>
      <c r="L109" s="2">
        <f>EXP(0.06*K109)</f>
        <v>218.86013156828864</v>
      </c>
      <c r="M109" s="2">
        <f>SUMIF(A:A,A109,L:L)</f>
        <v>3779.372930299698</v>
      </c>
      <c r="N109" s="3">
        <f>L109/M109</f>
        <v>0.05790911233280527</v>
      </c>
      <c r="O109" s="7">
        <f>1/N109</f>
        <v>17.268439451341827</v>
      </c>
      <c r="P109" s="3">
        <f>IF(O109&gt;21,"",N109)</f>
        <v>0.05790911233280527</v>
      </c>
      <c r="Q109" s="3">
        <f>IF(ISNUMBER(P109),SUMIF(A:A,A109,P:P),"")</f>
        <v>0.9368276188130183</v>
      </c>
      <c r="R109" s="3">
        <f>_xlfn.IFERROR(P109*(1/Q109),"")</f>
        <v>0.06181405326860177</v>
      </c>
      <c r="S109" s="8">
        <f>_xlfn.IFERROR(1/R109,"")</f>
        <v>16.17755101181735</v>
      </c>
    </row>
    <row r="110" spans="1:19" ht="15">
      <c r="A110" s="1">
        <v>26</v>
      </c>
      <c r="B110" s="5">
        <v>0.642361111111111</v>
      </c>
      <c r="C110" s="1" t="s">
        <v>215</v>
      </c>
      <c r="D110" s="1">
        <v>5</v>
      </c>
      <c r="E110" s="1">
        <v>9</v>
      </c>
      <c r="F110" s="1" t="s">
        <v>250</v>
      </c>
      <c r="G110" s="2">
        <v>45.9577999999999</v>
      </c>
      <c r="H110" s="6">
        <f>1+_xlfn.COUNTIFS(A:A,A110,O:O,"&lt;"&amp;O110)</f>
        <v>10</v>
      </c>
      <c r="I110" s="2">
        <f>_xlfn.AVERAGEIF(A:A,A110,G:G)</f>
        <v>46.994019047619034</v>
      </c>
      <c r="J110" s="2">
        <f>G110-I110</f>
        <v>-1.0362190476191344</v>
      </c>
      <c r="K110" s="2">
        <f>90+J110</f>
        <v>88.96378095238086</v>
      </c>
      <c r="L110" s="2">
        <f>EXP(0.06*K110)</f>
        <v>208.0600743814846</v>
      </c>
      <c r="M110" s="2">
        <f>SUMIF(A:A,A110,L:L)</f>
        <v>3779.372930299698</v>
      </c>
      <c r="N110" s="3">
        <f>L110/M110</f>
        <v>0.055051480290140564</v>
      </c>
      <c r="O110" s="7">
        <f>1/N110</f>
        <v>18.164815818387627</v>
      </c>
      <c r="P110" s="3">
        <f>IF(O110&gt;21,"",N110)</f>
        <v>0.055051480290140564</v>
      </c>
      <c r="Q110" s="3">
        <f>IF(ISNUMBER(P110),SUMIF(A:A,A110,P:P),"")</f>
        <v>0.9368276188130183</v>
      </c>
      <c r="R110" s="3">
        <f>_xlfn.IFERROR(P110*(1/Q110),"")</f>
        <v>0.05876372470731811</v>
      </c>
      <c r="S110" s="8">
        <f>_xlfn.IFERROR(1/R110,"")</f>
        <v>17.01730114931713</v>
      </c>
    </row>
    <row r="111" spans="1:19" ht="15">
      <c r="A111" s="1">
        <v>26</v>
      </c>
      <c r="B111" s="5">
        <v>0.642361111111111</v>
      </c>
      <c r="C111" s="1" t="s">
        <v>215</v>
      </c>
      <c r="D111" s="1">
        <v>5</v>
      </c>
      <c r="E111" s="1">
        <v>8</v>
      </c>
      <c r="F111" s="1" t="s">
        <v>249</v>
      </c>
      <c r="G111" s="2">
        <v>45.4680333333333</v>
      </c>
      <c r="H111" s="6">
        <f>1+_xlfn.COUNTIFS(A:A,A111,O:O,"&lt;"&amp;O111)</f>
        <v>11</v>
      </c>
      <c r="I111" s="2">
        <f>_xlfn.AVERAGEIF(A:A,A111,G:G)</f>
        <v>46.994019047619034</v>
      </c>
      <c r="J111" s="2">
        <f>G111-I111</f>
        <v>-1.5259857142857314</v>
      </c>
      <c r="K111" s="2">
        <f>90+J111</f>
        <v>88.47401428571428</v>
      </c>
      <c r="L111" s="2">
        <f>EXP(0.06*K111)</f>
        <v>202.03498129640232</v>
      </c>
      <c r="M111" s="2">
        <f>SUMIF(A:A,A111,L:L)</f>
        <v>3779.372930299698</v>
      </c>
      <c r="N111" s="3">
        <f>L111/M111</f>
        <v>0.053457275855648696</v>
      </c>
      <c r="O111" s="7">
        <f>1/N111</f>
        <v>18.706527483748175</v>
      </c>
      <c r="P111" s="3">
        <f>IF(O111&gt;21,"",N111)</f>
        <v>0.053457275855648696</v>
      </c>
      <c r="Q111" s="3">
        <f>IF(ISNUMBER(P111),SUMIF(A:A,A111,P:P),"")</f>
        <v>0.9368276188130183</v>
      </c>
      <c r="R111" s="3">
        <f>_xlfn.IFERROR(P111*(1/Q111),"")</f>
        <v>0.0570620195029906</v>
      </c>
      <c r="S111" s="8">
        <f>_xlfn.IFERROR(1/R111,"")</f>
        <v>17.524791598860084</v>
      </c>
    </row>
    <row r="112" spans="1:19" ht="15">
      <c r="A112" s="1">
        <v>26</v>
      </c>
      <c r="B112" s="5">
        <v>0.642361111111111</v>
      </c>
      <c r="C112" s="1" t="s">
        <v>215</v>
      </c>
      <c r="D112" s="1">
        <v>5</v>
      </c>
      <c r="E112" s="1">
        <v>3</v>
      </c>
      <c r="F112" s="1" t="s">
        <v>244</v>
      </c>
      <c r="G112" s="2">
        <v>28.2511666666667</v>
      </c>
      <c r="H112" s="6">
        <f>1+_xlfn.COUNTIFS(A:A,A112,O:O,"&lt;"&amp;O112)</f>
        <v>14</v>
      </c>
      <c r="I112" s="2">
        <f>_xlfn.AVERAGEIF(A:A,A112,G:G)</f>
        <v>46.994019047619034</v>
      </c>
      <c r="J112" s="2">
        <f>G112-I112</f>
        <v>-18.742852380952336</v>
      </c>
      <c r="K112" s="2">
        <f>90+J112</f>
        <v>71.25714761904766</v>
      </c>
      <c r="L112" s="2">
        <f>EXP(0.06*K112)</f>
        <v>71.91097223181862</v>
      </c>
      <c r="M112" s="2">
        <f>SUMIF(A:A,A112,L:L)</f>
        <v>3779.372930299698</v>
      </c>
      <c r="N112" s="3">
        <f>L112/M112</f>
        <v>0.019027223181734595</v>
      </c>
      <c r="O112" s="7">
        <f>1/N112</f>
        <v>52.55627636511678</v>
      </c>
      <c r="P112" s="3">
        <f>IF(O112&gt;21,"",N112)</f>
      </c>
      <c r="Q112" s="3">
        <f>IF(ISNUMBER(P112),SUMIF(A:A,A112,P:P),"")</f>
      </c>
      <c r="R112" s="3">
        <f>_xlfn.IFERROR(P112*(1/Q112),"")</f>
      </c>
      <c r="S112" s="8">
        <f>_xlfn.IFERROR(1/R112,"")</f>
      </c>
    </row>
    <row r="113" spans="1:19" ht="15">
      <c r="A113" s="1">
        <v>26</v>
      </c>
      <c r="B113" s="5">
        <v>0.642361111111111</v>
      </c>
      <c r="C113" s="1" t="s">
        <v>215</v>
      </c>
      <c r="D113" s="1">
        <v>5</v>
      </c>
      <c r="E113" s="1">
        <v>12</v>
      </c>
      <c r="F113" s="1" t="s">
        <v>253</v>
      </c>
      <c r="G113" s="2">
        <v>30.5267666666667</v>
      </c>
      <c r="H113" s="6">
        <f>1+_xlfn.COUNTIFS(A:A,A113,O:O,"&lt;"&amp;O113)</f>
        <v>13</v>
      </c>
      <c r="I113" s="2">
        <f>_xlfn.AVERAGEIF(A:A,A113,G:G)</f>
        <v>46.994019047619034</v>
      </c>
      <c r="J113" s="2">
        <f>G113-I113</f>
        <v>-16.467252380952335</v>
      </c>
      <c r="K113" s="2">
        <f>90+J113</f>
        <v>73.53274761904767</v>
      </c>
      <c r="L113" s="2">
        <f>EXP(0.06*K113)</f>
        <v>82.43127015863078</v>
      </c>
      <c r="M113" s="2">
        <f>SUMIF(A:A,A113,L:L)</f>
        <v>3779.372930299698</v>
      </c>
      <c r="N113" s="3">
        <f>L113/M113</f>
        <v>0.0218108325584303</v>
      </c>
      <c r="O113" s="7">
        <f>1/N113</f>
        <v>45.84877708455384</v>
      </c>
      <c r="P113" s="3">
        <f>IF(O113&gt;21,"",N113)</f>
      </c>
      <c r="Q113" s="3">
        <f>IF(ISNUMBER(P113),SUMIF(A:A,A113,P:P),"")</f>
      </c>
      <c r="R113" s="3">
        <f>_xlfn.IFERROR(P113*(1/Q113),"")</f>
      </c>
      <c r="S113" s="8">
        <f>_xlfn.IFERROR(1/R113,"")</f>
      </c>
    </row>
    <row r="114" spans="1:19" ht="15">
      <c r="A114" s="1">
        <v>26</v>
      </c>
      <c r="B114" s="5">
        <v>0.642361111111111</v>
      </c>
      <c r="C114" s="1" t="s">
        <v>215</v>
      </c>
      <c r="D114" s="1">
        <v>5</v>
      </c>
      <c r="E114" s="1">
        <v>14</v>
      </c>
      <c r="F114" s="1" t="s">
        <v>255</v>
      </c>
      <c r="G114" s="2">
        <v>30.922066666666698</v>
      </c>
      <c r="H114" s="6">
        <f>1+_xlfn.COUNTIFS(A:A,A114,O:O,"&lt;"&amp;O114)</f>
        <v>12</v>
      </c>
      <c r="I114" s="2">
        <f>_xlfn.AVERAGEIF(A:A,A114,G:G)</f>
        <v>46.994019047619034</v>
      </c>
      <c r="J114" s="2">
        <f>G114-I114</f>
        <v>-16.071952380952336</v>
      </c>
      <c r="K114" s="2">
        <f>90+J114</f>
        <v>73.92804761904766</v>
      </c>
      <c r="L114" s="2">
        <f>EXP(0.06*K114)</f>
        <v>84.40974501020293</v>
      </c>
      <c r="M114" s="2">
        <f>SUMIF(A:A,A114,L:L)</f>
        <v>3779.372930299698</v>
      </c>
      <c r="N114" s="3">
        <f>L114/M114</f>
        <v>0.02233432544681675</v>
      </c>
      <c r="O114" s="7">
        <f>1/N114</f>
        <v>44.7741304021576</v>
      </c>
      <c r="P114" s="3">
        <f>IF(O114&gt;21,"",N114)</f>
      </c>
      <c r="Q114" s="3">
        <f>IF(ISNUMBER(P114),SUMIF(A:A,A114,P:P),"")</f>
      </c>
      <c r="R114" s="3">
        <f>_xlfn.IFERROR(P114*(1/Q114),"")</f>
      </c>
      <c r="S114" s="8">
        <f>_xlfn.IFERROR(1/R114,"")</f>
      </c>
    </row>
    <row r="115" spans="1:19" ht="15">
      <c r="A115" s="1">
        <v>12</v>
      </c>
      <c r="B115" s="5">
        <v>0.6458333333333334</v>
      </c>
      <c r="C115" s="1" t="s">
        <v>92</v>
      </c>
      <c r="D115" s="1">
        <v>5</v>
      </c>
      <c r="E115" s="1">
        <v>6</v>
      </c>
      <c r="F115" s="1" t="s">
        <v>107</v>
      </c>
      <c r="G115" s="2">
        <v>53.7626666666667</v>
      </c>
      <c r="H115" s="6">
        <f>1+_xlfn.COUNTIFS(A:A,A115,O:O,"&lt;"&amp;O115)</f>
        <v>1</v>
      </c>
      <c r="I115" s="2">
        <f>_xlfn.AVERAGEIF(A:A,A115,G:G)</f>
        <v>46.68044999999999</v>
      </c>
      <c r="J115" s="2">
        <f>G115-I115</f>
        <v>7.08221666666671</v>
      </c>
      <c r="K115" s="2">
        <f>90+J115</f>
        <v>97.08221666666671</v>
      </c>
      <c r="L115" s="2">
        <f>EXP(0.06*K115)</f>
        <v>338.6384435421197</v>
      </c>
      <c r="M115" s="2">
        <f>SUMIF(A:A,A115,L:L)</f>
        <v>1952.379700454042</v>
      </c>
      <c r="N115" s="3">
        <f>L115/M115</f>
        <v>0.17344907010832297</v>
      </c>
      <c r="O115" s="7">
        <f>1/N115</f>
        <v>5.765381154107525</v>
      </c>
      <c r="P115" s="3">
        <f>IF(O115&gt;21,"",N115)</f>
        <v>0.17344907010832297</v>
      </c>
      <c r="Q115" s="3">
        <f>IF(ISNUMBER(P115),SUMIF(A:A,A115,P:P),"")</f>
        <v>0.9579731788930884</v>
      </c>
      <c r="R115" s="3">
        <f>_xlfn.IFERROR(P115*(1/Q115),"")</f>
        <v>0.18105837817791368</v>
      </c>
      <c r="S115" s="8">
        <f>_xlfn.IFERROR(1/R115,"")</f>
        <v>5.523080511730688</v>
      </c>
    </row>
    <row r="116" spans="1:19" ht="15">
      <c r="A116" s="1">
        <v>12</v>
      </c>
      <c r="B116" s="5">
        <v>0.6458333333333334</v>
      </c>
      <c r="C116" s="1" t="s">
        <v>92</v>
      </c>
      <c r="D116" s="1">
        <v>5</v>
      </c>
      <c r="E116" s="1">
        <v>8</v>
      </c>
      <c r="F116" s="1" t="s">
        <v>108</v>
      </c>
      <c r="G116" s="2">
        <v>53.6373999999999</v>
      </c>
      <c r="H116" s="6">
        <f>1+_xlfn.COUNTIFS(A:A,A116,O:O,"&lt;"&amp;O116)</f>
        <v>2</v>
      </c>
      <c r="I116" s="2">
        <f>_xlfn.AVERAGEIF(A:A,A116,G:G)</f>
        <v>46.68044999999999</v>
      </c>
      <c r="J116" s="2">
        <f>G116-I116</f>
        <v>6.956949999999907</v>
      </c>
      <c r="K116" s="2">
        <f>90+J116</f>
        <v>96.9569499999999</v>
      </c>
      <c r="L116" s="2">
        <f>EXP(0.06*K116)</f>
        <v>336.1027779683692</v>
      </c>
      <c r="M116" s="2">
        <f>SUMIF(A:A,A116,L:L)</f>
        <v>1952.379700454042</v>
      </c>
      <c r="N116" s="3">
        <f>L116/M116</f>
        <v>0.17215031373774564</v>
      </c>
      <c r="O116" s="7">
        <f>1/N116</f>
        <v>5.808877011536577</v>
      </c>
      <c r="P116" s="3">
        <f>IF(O116&gt;21,"",N116)</f>
        <v>0.17215031373774564</v>
      </c>
      <c r="Q116" s="3">
        <f>IF(ISNUMBER(P116),SUMIF(A:A,A116,P:P),"")</f>
        <v>0.9579731788930884</v>
      </c>
      <c r="R116" s="3">
        <f>_xlfn.IFERROR(P116*(1/Q116),"")</f>
        <v>0.17970264463631494</v>
      </c>
      <c r="S116" s="8">
        <f>_xlfn.IFERROR(1/R116,"")</f>
        <v>5.564748376540678</v>
      </c>
    </row>
    <row r="117" spans="1:19" ht="15">
      <c r="A117" s="1">
        <v>12</v>
      </c>
      <c r="B117" s="5">
        <v>0.6458333333333334</v>
      </c>
      <c r="C117" s="1" t="s">
        <v>92</v>
      </c>
      <c r="D117" s="1">
        <v>5</v>
      </c>
      <c r="E117" s="1">
        <v>3</v>
      </c>
      <c r="F117" s="1" t="s">
        <v>104</v>
      </c>
      <c r="G117" s="2">
        <v>52.983433333333295</v>
      </c>
      <c r="H117" s="6">
        <f>1+_xlfn.COUNTIFS(A:A,A117,O:O,"&lt;"&amp;O117)</f>
        <v>3</v>
      </c>
      <c r="I117" s="2">
        <f>_xlfn.AVERAGEIF(A:A,A117,G:G)</f>
        <v>46.68044999999999</v>
      </c>
      <c r="J117" s="2">
        <f>G117-I117</f>
        <v>6.302983333333302</v>
      </c>
      <c r="K117" s="2">
        <f>90+J117</f>
        <v>96.3029833333333</v>
      </c>
      <c r="L117" s="2">
        <f>EXP(0.06*K117)</f>
        <v>323.17016140517813</v>
      </c>
      <c r="M117" s="2">
        <f>SUMIF(A:A,A117,L:L)</f>
        <v>1952.379700454042</v>
      </c>
      <c r="N117" s="3">
        <f>L117/M117</f>
        <v>0.1655262863724829</v>
      </c>
      <c r="O117" s="7">
        <f>1/N117</f>
        <v>6.041336526753856</v>
      </c>
      <c r="P117" s="3">
        <f>IF(O117&gt;21,"",N117)</f>
        <v>0.1655262863724829</v>
      </c>
      <c r="Q117" s="3">
        <f>IF(ISNUMBER(P117),SUMIF(A:A,A117,P:P),"")</f>
        <v>0.9579731788930884</v>
      </c>
      <c r="R117" s="3">
        <f>_xlfn.IFERROR(P117*(1/Q117),"")</f>
        <v>0.17278801747220518</v>
      </c>
      <c r="S117" s="8">
        <f>_xlfn.IFERROR(1/R117,"")</f>
        <v>5.787438357297321</v>
      </c>
    </row>
    <row r="118" spans="1:19" ht="15">
      <c r="A118" s="1">
        <v>12</v>
      </c>
      <c r="B118" s="5">
        <v>0.6458333333333334</v>
      </c>
      <c r="C118" s="1" t="s">
        <v>92</v>
      </c>
      <c r="D118" s="1">
        <v>5</v>
      </c>
      <c r="E118" s="1">
        <v>5</v>
      </c>
      <c r="F118" s="1" t="s">
        <v>106</v>
      </c>
      <c r="G118" s="2">
        <v>50.4685666666667</v>
      </c>
      <c r="H118" s="6">
        <f>1+_xlfn.COUNTIFS(A:A,A118,O:O,"&lt;"&amp;O118)</f>
        <v>4</v>
      </c>
      <c r="I118" s="2">
        <f>_xlfn.AVERAGEIF(A:A,A118,G:G)</f>
        <v>46.68044999999999</v>
      </c>
      <c r="J118" s="2">
        <f>G118-I118</f>
        <v>3.78811666666671</v>
      </c>
      <c r="K118" s="2">
        <f>90+J118</f>
        <v>93.78811666666671</v>
      </c>
      <c r="L118" s="2">
        <f>EXP(0.06*K118)</f>
        <v>277.9071319091178</v>
      </c>
      <c r="M118" s="2">
        <f>SUMIF(A:A,A118,L:L)</f>
        <v>1952.379700454042</v>
      </c>
      <c r="N118" s="3">
        <f>L118/M118</f>
        <v>0.14234276859387968</v>
      </c>
      <c r="O118" s="7">
        <f>1/N118</f>
        <v>7.025295418084183</v>
      </c>
      <c r="P118" s="3">
        <f>IF(O118&gt;21,"",N118)</f>
        <v>0.14234276859387968</v>
      </c>
      <c r="Q118" s="3">
        <f>IF(ISNUMBER(P118),SUMIF(A:A,A118,P:P),"")</f>
        <v>0.9579731788930884</v>
      </c>
      <c r="R118" s="3">
        <f>_xlfn.IFERROR(P118*(1/Q118),"")</f>
        <v>0.14858742575481373</v>
      </c>
      <c r="S118" s="8">
        <f>_xlfn.IFERROR(1/R118,"")</f>
        <v>6.730044584325153</v>
      </c>
    </row>
    <row r="119" spans="1:19" ht="15">
      <c r="A119" s="1">
        <v>12</v>
      </c>
      <c r="B119" s="5">
        <v>0.6458333333333334</v>
      </c>
      <c r="C119" s="1" t="s">
        <v>92</v>
      </c>
      <c r="D119" s="1">
        <v>5</v>
      </c>
      <c r="E119" s="1">
        <v>4</v>
      </c>
      <c r="F119" s="1" t="s">
        <v>105</v>
      </c>
      <c r="G119" s="2">
        <v>48.775200000000005</v>
      </c>
      <c r="H119" s="6">
        <f>1+_xlfn.COUNTIFS(A:A,A119,O:O,"&lt;"&amp;O119)</f>
        <v>5</v>
      </c>
      <c r="I119" s="2">
        <f>_xlfn.AVERAGEIF(A:A,A119,G:G)</f>
        <v>46.68044999999999</v>
      </c>
      <c r="J119" s="2">
        <f>G119-I119</f>
        <v>2.094750000000012</v>
      </c>
      <c r="K119" s="2">
        <f>90+J119</f>
        <v>92.09475</v>
      </c>
      <c r="L119" s="2">
        <f>EXP(0.06*K119)</f>
        <v>251.05825403690204</v>
      </c>
      <c r="M119" s="2">
        <f>SUMIF(A:A,A119,L:L)</f>
        <v>1952.379700454042</v>
      </c>
      <c r="N119" s="3">
        <f>L119/M119</f>
        <v>0.12859089549974134</v>
      </c>
      <c r="O119" s="7">
        <f>1/N119</f>
        <v>7.776600327058237</v>
      </c>
      <c r="P119" s="3">
        <f>IF(O119&gt;21,"",N119)</f>
        <v>0.12859089549974134</v>
      </c>
      <c r="Q119" s="3">
        <f>IF(ISNUMBER(P119),SUMIF(A:A,A119,P:P),"")</f>
        <v>0.9579731788930884</v>
      </c>
      <c r="R119" s="3">
        <f>_xlfn.IFERROR(P119*(1/Q119),"")</f>
        <v>0.13423225026855612</v>
      </c>
      <c r="S119" s="8">
        <f>_xlfn.IFERROR(1/R119,"")</f>
        <v>7.449774536293011</v>
      </c>
    </row>
    <row r="120" spans="1:19" ht="15">
      <c r="A120" s="1">
        <v>12</v>
      </c>
      <c r="B120" s="5">
        <v>0.6458333333333334</v>
      </c>
      <c r="C120" s="1" t="s">
        <v>92</v>
      </c>
      <c r="D120" s="1">
        <v>5</v>
      </c>
      <c r="E120" s="1">
        <v>1</v>
      </c>
      <c r="F120" s="1" t="s">
        <v>103</v>
      </c>
      <c r="G120" s="2">
        <v>46.3595</v>
      </c>
      <c r="H120" s="6">
        <f>1+_xlfn.COUNTIFS(A:A,A120,O:O,"&lt;"&amp;O120)</f>
        <v>6</v>
      </c>
      <c r="I120" s="2">
        <f>_xlfn.AVERAGEIF(A:A,A120,G:G)</f>
        <v>46.68044999999999</v>
      </c>
      <c r="J120" s="2">
        <f>G120-I120</f>
        <v>-0.3209499999999963</v>
      </c>
      <c r="K120" s="2">
        <f>90+J120</f>
        <v>89.67905</v>
      </c>
      <c r="L120" s="2">
        <f>EXP(0.06*K120)</f>
        <v>217.1835828938921</v>
      </c>
      <c r="M120" s="2">
        <f>SUMIF(A:A,A120,L:L)</f>
        <v>1952.379700454042</v>
      </c>
      <c r="N120" s="3">
        <f>L120/M120</f>
        <v>0.11124044305694443</v>
      </c>
      <c r="O120" s="7">
        <f>1/N120</f>
        <v>8.989536292012932</v>
      </c>
      <c r="P120" s="3">
        <f>IF(O120&gt;21,"",N120)</f>
        <v>0.11124044305694443</v>
      </c>
      <c r="Q120" s="3">
        <f>IF(ISNUMBER(P120),SUMIF(A:A,A120,P:P),"")</f>
        <v>0.9579731788930884</v>
      </c>
      <c r="R120" s="3">
        <f>_xlfn.IFERROR(P120*(1/Q120),"")</f>
        <v>0.11612062373758698</v>
      </c>
      <c r="S120" s="8">
        <f>_xlfn.IFERROR(1/R120,"")</f>
        <v>8.611734658434417</v>
      </c>
    </row>
    <row r="121" spans="1:19" ht="15">
      <c r="A121" s="1">
        <v>12</v>
      </c>
      <c r="B121" s="5">
        <v>0.6458333333333334</v>
      </c>
      <c r="C121" s="1" t="s">
        <v>92</v>
      </c>
      <c r="D121" s="1">
        <v>5</v>
      </c>
      <c r="E121" s="1">
        <v>10</v>
      </c>
      <c r="F121" s="1" t="s">
        <v>110</v>
      </c>
      <c r="G121" s="2">
        <v>37.320433333333305</v>
      </c>
      <c r="H121" s="6">
        <f>1+_xlfn.COUNTIFS(A:A,A121,O:O,"&lt;"&amp;O121)</f>
        <v>7</v>
      </c>
      <c r="I121" s="2">
        <f>_xlfn.AVERAGEIF(A:A,A121,G:G)</f>
        <v>46.68044999999999</v>
      </c>
      <c r="J121" s="2">
        <f>G121-I121</f>
        <v>-9.360016666666688</v>
      </c>
      <c r="K121" s="2">
        <f>90+J121</f>
        <v>80.6399833333333</v>
      </c>
      <c r="L121" s="2">
        <f>EXP(0.06*K121)</f>
        <v>126.26703629471527</v>
      </c>
      <c r="M121" s="2">
        <f>SUMIF(A:A,A121,L:L)</f>
        <v>1952.379700454042</v>
      </c>
      <c r="N121" s="3">
        <f>L121/M121</f>
        <v>0.0646734015239714</v>
      </c>
      <c r="O121" s="7">
        <f>1/N121</f>
        <v>15.462307168571408</v>
      </c>
      <c r="P121" s="3">
        <f>IF(O121&gt;21,"",N121)</f>
        <v>0.0646734015239714</v>
      </c>
      <c r="Q121" s="3">
        <f>IF(ISNUMBER(P121),SUMIF(A:A,A121,P:P),"")</f>
        <v>0.9579731788930884</v>
      </c>
      <c r="R121" s="3">
        <f>_xlfn.IFERROR(P121*(1/Q121),"")</f>
        <v>0.06751065995260924</v>
      </c>
      <c r="S121" s="8">
        <f>_xlfn.IFERROR(1/R121,"")</f>
        <v>14.812475551297743</v>
      </c>
    </row>
    <row r="122" spans="1:19" ht="15">
      <c r="A122" s="1">
        <v>12</v>
      </c>
      <c r="B122" s="5">
        <v>0.6458333333333334</v>
      </c>
      <c r="C122" s="1" t="s">
        <v>92</v>
      </c>
      <c r="D122" s="1">
        <v>5</v>
      </c>
      <c r="E122" s="1">
        <v>9</v>
      </c>
      <c r="F122" s="1" t="s">
        <v>109</v>
      </c>
      <c r="G122" s="2">
        <v>30.136400000000002</v>
      </c>
      <c r="H122" s="6">
        <f>1+_xlfn.COUNTIFS(A:A,A122,O:O,"&lt;"&amp;O122)</f>
        <v>8</v>
      </c>
      <c r="I122" s="2">
        <f>_xlfn.AVERAGEIF(A:A,A122,G:G)</f>
        <v>46.68044999999999</v>
      </c>
      <c r="J122" s="2">
        <f>G122-I122</f>
        <v>-16.54404999999999</v>
      </c>
      <c r="K122" s="2">
        <f>90+J122</f>
        <v>73.45595</v>
      </c>
      <c r="L122" s="2">
        <f>EXP(0.06*K122)</f>
        <v>82.05231240374748</v>
      </c>
      <c r="M122" s="2">
        <f>SUMIF(A:A,A122,L:L)</f>
        <v>1952.379700454042</v>
      </c>
      <c r="N122" s="3">
        <f>L122/M122</f>
        <v>0.0420268211069115</v>
      </c>
      <c r="O122" s="7">
        <f>1/N122</f>
        <v>23.79432880388723</v>
      </c>
      <c r="P122" s="3">
        <f>IF(O122&gt;21,"",N122)</f>
      </c>
      <c r="Q122" s="3">
        <f>IF(ISNUMBER(P122),SUMIF(A:A,A122,P:P),"")</f>
      </c>
      <c r="R122" s="3">
        <f>_xlfn.IFERROR(P122*(1/Q122),"")</f>
      </c>
      <c r="S122" s="8">
        <f>_xlfn.IFERROR(1/R122,"")</f>
      </c>
    </row>
    <row r="123" spans="1:19" ht="15">
      <c r="A123" s="1">
        <v>21</v>
      </c>
      <c r="B123" s="5">
        <v>0.6493055555555556</v>
      </c>
      <c r="C123" s="1" t="s">
        <v>145</v>
      </c>
      <c r="D123" s="1">
        <v>7</v>
      </c>
      <c r="E123" s="1">
        <v>1</v>
      </c>
      <c r="F123" s="1" t="s">
        <v>189</v>
      </c>
      <c r="G123" s="2">
        <v>60.4091333333333</v>
      </c>
      <c r="H123" s="6">
        <f>1+_xlfn.COUNTIFS(A:A,A123,O:O,"&lt;"&amp;O123)</f>
        <v>1</v>
      </c>
      <c r="I123" s="2">
        <f>_xlfn.AVERAGEIF(A:A,A123,G:G)</f>
        <v>47.220142857142854</v>
      </c>
      <c r="J123" s="2">
        <f>G123-I123</f>
        <v>13.188990476190448</v>
      </c>
      <c r="K123" s="2">
        <f>90+J123</f>
        <v>103.18899047619044</v>
      </c>
      <c r="L123" s="2">
        <f>EXP(0.06*K123)</f>
        <v>488.4999790377762</v>
      </c>
      <c r="M123" s="2">
        <f>SUMIF(A:A,A123,L:L)</f>
        <v>1974.1631571778967</v>
      </c>
      <c r="N123" s="3">
        <f>L123/M123</f>
        <v>0.2474466090918727</v>
      </c>
      <c r="O123" s="7">
        <f>1/N123</f>
        <v>4.041275827824002</v>
      </c>
      <c r="P123" s="3">
        <f>IF(O123&gt;21,"",N123)</f>
        <v>0.2474466090918727</v>
      </c>
      <c r="Q123" s="3">
        <f>IF(ISNUMBER(P123),SUMIF(A:A,A123,P:P),"")</f>
        <v>0.9605547814208559</v>
      </c>
      <c r="R123" s="3">
        <f>_xlfn.IFERROR(P123*(1/Q123),"")</f>
        <v>0.2576080134917957</v>
      </c>
      <c r="S123" s="8">
        <f>_xlfn.IFERROR(1/R123,"")</f>
        <v>3.8818668194568726</v>
      </c>
    </row>
    <row r="124" spans="1:19" ht="15">
      <c r="A124" s="1">
        <v>21</v>
      </c>
      <c r="B124" s="5">
        <v>0.6493055555555556</v>
      </c>
      <c r="C124" s="1" t="s">
        <v>145</v>
      </c>
      <c r="D124" s="1">
        <v>7</v>
      </c>
      <c r="E124" s="1">
        <v>2</v>
      </c>
      <c r="F124" s="1" t="s">
        <v>190</v>
      </c>
      <c r="G124" s="2">
        <v>60.2887333333333</v>
      </c>
      <c r="H124" s="6">
        <f>1+_xlfn.COUNTIFS(A:A,A124,O:O,"&lt;"&amp;O124)</f>
        <v>2</v>
      </c>
      <c r="I124" s="2">
        <f>_xlfn.AVERAGEIF(A:A,A124,G:G)</f>
        <v>47.220142857142854</v>
      </c>
      <c r="J124" s="2">
        <f>G124-I124</f>
        <v>13.068590476190444</v>
      </c>
      <c r="K124" s="2">
        <f>90+J124</f>
        <v>103.06859047619045</v>
      </c>
      <c r="L124" s="2">
        <f>EXP(0.06*K124)</f>
        <v>484.98377102399405</v>
      </c>
      <c r="M124" s="2">
        <f>SUMIF(A:A,A124,L:L)</f>
        <v>1974.1631571778967</v>
      </c>
      <c r="N124" s="3">
        <f>L124/M124</f>
        <v>0.2456654959143739</v>
      </c>
      <c r="O124" s="7">
        <f>1/N124</f>
        <v>4.070575708151329</v>
      </c>
      <c r="P124" s="3">
        <f>IF(O124&gt;21,"",N124)</f>
        <v>0.2456654959143739</v>
      </c>
      <c r="Q124" s="3">
        <f>IF(ISNUMBER(P124),SUMIF(A:A,A124,P:P),"")</f>
        <v>0.9605547814208559</v>
      </c>
      <c r="R124" s="3">
        <f>_xlfn.IFERROR(P124*(1/Q124),"")</f>
        <v>0.2557537588340195</v>
      </c>
      <c r="S124" s="8">
        <f>_xlfn.IFERROR(1/R124,"")</f>
        <v>3.9100109596003456</v>
      </c>
    </row>
    <row r="125" spans="1:19" ht="15">
      <c r="A125" s="1">
        <v>21</v>
      </c>
      <c r="B125" s="5">
        <v>0.6493055555555556</v>
      </c>
      <c r="C125" s="1" t="s">
        <v>145</v>
      </c>
      <c r="D125" s="1">
        <v>7</v>
      </c>
      <c r="E125" s="1">
        <v>3</v>
      </c>
      <c r="F125" s="1" t="s">
        <v>191</v>
      </c>
      <c r="G125" s="2">
        <v>59.92920000000011</v>
      </c>
      <c r="H125" s="6">
        <f>1+_xlfn.COUNTIFS(A:A,A125,O:O,"&lt;"&amp;O125)</f>
        <v>3</v>
      </c>
      <c r="I125" s="2">
        <f>_xlfn.AVERAGEIF(A:A,A125,G:G)</f>
        <v>47.220142857142854</v>
      </c>
      <c r="J125" s="2">
        <f>G125-I125</f>
        <v>12.709057142857255</v>
      </c>
      <c r="K125" s="2">
        <f>90+J125</f>
        <v>102.70905714285726</v>
      </c>
      <c r="L125" s="2">
        <f>EXP(0.06*K125)</f>
        <v>474.6337379359231</v>
      </c>
      <c r="M125" s="2">
        <f>SUMIF(A:A,A125,L:L)</f>
        <v>1974.1631571778967</v>
      </c>
      <c r="N125" s="3">
        <f>L125/M125</f>
        <v>0.24042275138718572</v>
      </c>
      <c r="O125" s="7">
        <f>1/N125</f>
        <v>4.15934013827819</v>
      </c>
      <c r="P125" s="3">
        <f>IF(O125&gt;21,"",N125)</f>
        <v>0.24042275138718572</v>
      </c>
      <c r="Q125" s="3">
        <f>IF(ISNUMBER(P125),SUMIF(A:A,A125,P:P),"")</f>
        <v>0.9605547814208559</v>
      </c>
      <c r="R125" s="3">
        <f>_xlfn.IFERROR(P125*(1/Q125),"")</f>
        <v>0.2502957208037126</v>
      </c>
      <c r="S125" s="8">
        <f>_xlfn.IFERROR(1/R125,"")</f>
        <v>3.9952740573787993</v>
      </c>
    </row>
    <row r="126" spans="1:19" ht="15">
      <c r="A126" s="1">
        <v>21</v>
      </c>
      <c r="B126" s="5">
        <v>0.6493055555555556</v>
      </c>
      <c r="C126" s="1" t="s">
        <v>145</v>
      </c>
      <c r="D126" s="1">
        <v>7</v>
      </c>
      <c r="E126" s="1">
        <v>5</v>
      </c>
      <c r="F126" s="1" t="s">
        <v>193</v>
      </c>
      <c r="G126" s="2">
        <v>45.237500000000004</v>
      </c>
      <c r="H126" s="6">
        <f>1+_xlfn.COUNTIFS(A:A,A126,O:O,"&lt;"&amp;O126)</f>
        <v>4</v>
      </c>
      <c r="I126" s="2">
        <f>_xlfn.AVERAGEIF(A:A,A126,G:G)</f>
        <v>47.220142857142854</v>
      </c>
      <c r="J126" s="2">
        <f>G126-I126</f>
        <v>-1.9826428571428494</v>
      </c>
      <c r="K126" s="2">
        <f>90+J126</f>
        <v>88.01735714285715</v>
      </c>
      <c r="L126" s="2">
        <f>EXP(0.06*K126)</f>
        <v>196.57448707631264</v>
      </c>
      <c r="M126" s="2">
        <f>SUMIF(A:A,A126,L:L)</f>
        <v>1974.1631571778967</v>
      </c>
      <c r="N126" s="3">
        <f>L126/M126</f>
        <v>0.09957357696681948</v>
      </c>
      <c r="O126" s="7">
        <f>1/N126</f>
        <v>10.042824918635052</v>
      </c>
      <c r="P126" s="3">
        <f>IF(O126&gt;21,"",N126)</f>
        <v>0.09957357696681948</v>
      </c>
      <c r="Q126" s="3">
        <f>IF(ISNUMBER(P126),SUMIF(A:A,A126,P:P),"")</f>
        <v>0.9605547814208559</v>
      </c>
      <c r="R126" s="3">
        <f>_xlfn.IFERROR(P126*(1/Q126),"")</f>
        <v>0.10366256968658248</v>
      </c>
      <c r="S126" s="8">
        <f>_xlfn.IFERROR(1/R126,"")</f>
        <v>9.646683494567418</v>
      </c>
    </row>
    <row r="127" spans="1:19" ht="15">
      <c r="A127" s="1">
        <v>21</v>
      </c>
      <c r="B127" s="5">
        <v>0.6493055555555556</v>
      </c>
      <c r="C127" s="1" t="s">
        <v>145</v>
      </c>
      <c r="D127" s="1">
        <v>7</v>
      </c>
      <c r="E127" s="1">
        <v>7</v>
      </c>
      <c r="F127" s="1" t="s">
        <v>195</v>
      </c>
      <c r="G127" s="2">
        <v>40.9240333333333</v>
      </c>
      <c r="H127" s="6">
        <f>1+_xlfn.COUNTIFS(A:A,A127,O:O,"&lt;"&amp;O127)</f>
        <v>5</v>
      </c>
      <c r="I127" s="2">
        <f>_xlfn.AVERAGEIF(A:A,A127,G:G)</f>
        <v>47.220142857142854</v>
      </c>
      <c r="J127" s="2">
        <f>G127-I127</f>
        <v>-6.296109523809555</v>
      </c>
      <c r="K127" s="2">
        <f>90+J127</f>
        <v>83.70389047619045</v>
      </c>
      <c r="L127" s="2">
        <f>EXP(0.06*K127)</f>
        <v>151.7498480424547</v>
      </c>
      <c r="M127" s="2">
        <f>SUMIF(A:A,A127,L:L)</f>
        <v>1974.1631571778967</v>
      </c>
      <c r="N127" s="3">
        <f>L127/M127</f>
        <v>0.07686793641685824</v>
      </c>
      <c r="O127" s="7">
        <f>1/N127</f>
        <v>13.009325430267252</v>
      </c>
      <c r="P127" s="3">
        <f>IF(O127&gt;21,"",N127)</f>
        <v>0.07686793641685824</v>
      </c>
      <c r="Q127" s="3">
        <f>IF(ISNUMBER(P127),SUMIF(A:A,A127,P:P),"")</f>
        <v>0.9605547814208559</v>
      </c>
      <c r="R127" s="3">
        <f>_xlfn.IFERROR(P127*(1/Q127),"")</f>
        <v>0.0800245211451188</v>
      </c>
      <c r="S127" s="8">
        <f>_xlfn.IFERROR(1/R127,"")</f>
        <v>12.49616974510314</v>
      </c>
    </row>
    <row r="128" spans="1:19" ht="15">
      <c r="A128" s="1">
        <v>21</v>
      </c>
      <c r="B128" s="5">
        <v>0.6493055555555556</v>
      </c>
      <c r="C128" s="1" t="s">
        <v>145</v>
      </c>
      <c r="D128" s="1">
        <v>7</v>
      </c>
      <c r="E128" s="1">
        <v>4</v>
      </c>
      <c r="F128" s="1" t="s">
        <v>192</v>
      </c>
      <c r="G128" s="2">
        <v>33.9479666666667</v>
      </c>
      <c r="H128" s="6">
        <f>1+_xlfn.COUNTIFS(A:A,A128,O:O,"&lt;"&amp;O128)</f>
        <v>6</v>
      </c>
      <c r="I128" s="2">
        <f>_xlfn.AVERAGEIF(A:A,A128,G:G)</f>
        <v>47.220142857142854</v>
      </c>
      <c r="J128" s="2">
        <f>G128-I128</f>
        <v>-13.272176190476152</v>
      </c>
      <c r="K128" s="2">
        <f>90+J128</f>
        <v>76.72782380952384</v>
      </c>
      <c r="L128" s="2">
        <f>EXP(0.06*K128)</f>
        <v>99.85003681566091</v>
      </c>
      <c r="M128" s="2">
        <f>SUMIF(A:A,A128,L:L)</f>
        <v>1974.1631571778967</v>
      </c>
      <c r="N128" s="3">
        <f>L128/M128</f>
        <v>0.05057841164374601</v>
      </c>
      <c r="O128" s="7">
        <f>1/N128</f>
        <v>19.771281214673124</v>
      </c>
      <c r="P128" s="3">
        <f>IF(O128&gt;21,"",N128)</f>
        <v>0.05057841164374601</v>
      </c>
      <c r="Q128" s="3">
        <f>IF(ISNUMBER(P128),SUMIF(A:A,A128,P:P),"")</f>
        <v>0.9605547814208559</v>
      </c>
      <c r="R128" s="3">
        <f>_xlfn.IFERROR(P128*(1/Q128),"")</f>
        <v>0.05265541603877111</v>
      </c>
      <c r="S128" s="8">
        <f>_xlfn.IFERROR(1/R128,"")</f>
        <v>18.991398705570617</v>
      </c>
    </row>
    <row r="129" spans="1:19" ht="15">
      <c r="A129" s="1">
        <v>21</v>
      </c>
      <c r="B129" s="5">
        <v>0.6493055555555556</v>
      </c>
      <c r="C129" s="1" t="s">
        <v>145</v>
      </c>
      <c r="D129" s="1">
        <v>7</v>
      </c>
      <c r="E129" s="1">
        <v>6</v>
      </c>
      <c r="F129" s="1" t="s">
        <v>194</v>
      </c>
      <c r="G129" s="2">
        <v>29.804433333333304</v>
      </c>
      <c r="H129" s="6">
        <f>1+_xlfn.COUNTIFS(A:A,A129,O:O,"&lt;"&amp;O129)</f>
        <v>7</v>
      </c>
      <c r="I129" s="2">
        <f>_xlfn.AVERAGEIF(A:A,A129,G:G)</f>
        <v>47.220142857142854</v>
      </c>
      <c r="J129" s="2">
        <f>G129-I129</f>
        <v>-17.41570952380955</v>
      </c>
      <c r="K129" s="2">
        <f>90+J129</f>
        <v>72.58429047619045</v>
      </c>
      <c r="L129" s="2">
        <f>EXP(0.06*K129)</f>
        <v>77.87129724577514</v>
      </c>
      <c r="M129" s="2">
        <f>SUMIF(A:A,A129,L:L)</f>
        <v>1974.1631571778967</v>
      </c>
      <c r="N129" s="3">
        <f>L129/M129</f>
        <v>0.039445218579143994</v>
      </c>
      <c r="O129" s="7">
        <f>1/N129</f>
        <v>25.351615126522166</v>
      </c>
      <c r="P129" s="3">
        <f>IF(O129&gt;21,"",N129)</f>
      </c>
      <c r="Q129" s="3">
        <f>IF(ISNUMBER(P129),SUMIF(A:A,A129,P:P),"")</f>
      </c>
      <c r="R129" s="3">
        <f>_xlfn.IFERROR(P129*(1/Q129),"")</f>
      </c>
      <c r="S129" s="8">
        <f>_xlfn.IFERROR(1/R129,"")</f>
      </c>
    </row>
    <row r="130" spans="1:19" ht="15">
      <c r="A130" s="1">
        <v>1</v>
      </c>
      <c r="B130" s="5">
        <v>0.6534722222222222</v>
      </c>
      <c r="C130" s="1" t="s">
        <v>19</v>
      </c>
      <c r="D130" s="1">
        <v>1</v>
      </c>
      <c r="E130" s="1">
        <v>3</v>
      </c>
      <c r="F130" s="1" t="s">
        <v>22</v>
      </c>
      <c r="G130" s="2">
        <v>65.1782</v>
      </c>
      <c r="H130" s="6">
        <f>1+_xlfn.COUNTIFS(A:A,A130,O:O,"&lt;"&amp;O130)</f>
        <v>1</v>
      </c>
      <c r="I130" s="2">
        <f>_xlfn.AVERAGEIF(A:A,A130,G:G)</f>
        <v>49.22224583333334</v>
      </c>
      <c r="J130" s="2">
        <f>G130-I130</f>
        <v>15.955954166666665</v>
      </c>
      <c r="K130" s="2">
        <f>90+J130</f>
        <v>105.95595416666666</v>
      </c>
      <c r="L130" s="2">
        <f>EXP(0.06*K130)</f>
        <v>576.7202133308873</v>
      </c>
      <c r="M130" s="2">
        <f>SUMIF(A:A,A130,L:L)</f>
        <v>2282.442623552836</v>
      </c>
      <c r="N130" s="3">
        <f>L130/M130</f>
        <v>0.25267676277144185</v>
      </c>
      <c r="O130" s="7">
        <f>1/N130</f>
        <v>3.957625501576287</v>
      </c>
      <c r="P130" s="3">
        <f>IF(O130&gt;21,"",N130)</f>
        <v>0.25267676277144185</v>
      </c>
      <c r="Q130" s="3">
        <f>IF(ISNUMBER(P130),SUMIF(A:A,A130,P:P),"")</f>
        <v>0.9700774297236681</v>
      </c>
      <c r="R130" s="3">
        <f>_xlfn.IFERROR(P130*(1/Q130),"")</f>
        <v>0.2604707160782188</v>
      </c>
      <c r="S130" s="8">
        <f>_xlfn.IFERROR(1/R130,"")</f>
        <v>3.8392031743779675</v>
      </c>
    </row>
    <row r="131" spans="1:19" ht="15">
      <c r="A131" s="1">
        <v>1</v>
      </c>
      <c r="B131" s="5">
        <v>0.6534722222222222</v>
      </c>
      <c r="C131" s="1" t="s">
        <v>19</v>
      </c>
      <c r="D131" s="1">
        <v>1</v>
      </c>
      <c r="E131" s="1">
        <v>2</v>
      </c>
      <c r="F131" s="1" t="s">
        <v>21</v>
      </c>
      <c r="G131" s="2">
        <v>63.166900000000005</v>
      </c>
      <c r="H131" s="6">
        <f>1+_xlfn.COUNTIFS(A:A,A131,O:O,"&lt;"&amp;O131)</f>
        <v>2</v>
      </c>
      <c r="I131" s="2">
        <f>_xlfn.AVERAGEIF(A:A,A131,G:G)</f>
        <v>49.22224583333334</v>
      </c>
      <c r="J131" s="2">
        <f>G131-I131</f>
        <v>13.944654166666666</v>
      </c>
      <c r="K131" s="2">
        <f>90+J131</f>
        <v>103.94465416666667</v>
      </c>
      <c r="L131" s="2">
        <f>EXP(0.06*K131)</f>
        <v>511.15826065812394</v>
      </c>
      <c r="M131" s="2">
        <f>SUMIF(A:A,A131,L:L)</f>
        <v>2282.442623552836</v>
      </c>
      <c r="N131" s="3">
        <f>L131/M131</f>
        <v>0.22395229364515556</v>
      </c>
      <c r="O131" s="7">
        <f>1/N131</f>
        <v>4.465236697171159</v>
      </c>
      <c r="P131" s="3">
        <f>IF(O131&gt;21,"",N131)</f>
        <v>0.22395229364515556</v>
      </c>
      <c r="Q131" s="3">
        <f>IF(ISNUMBER(P131),SUMIF(A:A,A131,P:P),"")</f>
        <v>0.9700774297236681</v>
      </c>
      <c r="R131" s="3">
        <f>_xlfn.IFERROR(P131*(1/Q131),"")</f>
        <v>0.23086022495023886</v>
      </c>
      <c r="S131" s="8">
        <f>_xlfn.IFERROR(1/R131,"")</f>
        <v>4.331625338299599</v>
      </c>
    </row>
    <row r="132" spans="1:19" ht="15">
      <c r="A132" s="1">
        <v>1</v>
      </c>
      <c r="B132" s="5">
        <v>0.6534722222222222</v>
      </c>
      <c r="C132" s="1" t="s">
        <v>19</v>
      </c>
      <c r="D132" s="1">
        <v>1</v>
      </c>
      <c r="E132" s="1">
        <v>1</v>
      </c>
      <c r="F132" s="1" t="s">
        <v>20</v>
      </c>
      <c r="G132" s="2">
        <v>62.1093</v>
      </c>
      <c r="H132" s="6">
        <f>1+_xlfn.COUNTIFS(A:A,A132,O:O,"&lt;"&amp;O132)</f>
        <v>3</v>
      </c>
      <c r="I132" s="2">
        <f>_xlfn.AVERAGEIF(A:A,A132,G:G)</f>
        <v>49.22224583333334</v>
      </c>
      <c r="J132" s="2">
        <f>G132-I132</f>
        <v>12.887054166666658</v>
      </c>
      <c r="K132" s="2">
        <f>90+J132</f>
        <v>102.88705416666666</v>
      </c>
      <c r="L132" s="2">
        <f>EXP(0.06*K132)</f>
        <v>479.7299061458906</v>
      </c>
      <c r="M132" s="2">
        <f>SUMIF(A:A,A132,L:L)</f>
        <v>2282.442623552836</v>
      </c>
      <c r="N132" s="3">
        <f>L132/M132</f>
        <v>0.21018267937843976</v>
      </c>
      <c r="O132" s="7">
        <f>1/N132</f>
        <v>4.757765972711159</v>
      </c>
      <c r="P132" s="3">
        <f>IF(O132&gt;21,"",N132)</f>
        <v>0.21018267937843976</v>
      </c>
      <c r="Q132" s="3">
        <f>IF(ISNUMBER(P132),SUMIF(A:A,A132,P:P),"")</f>
        <v>0.9700774297236681</v>
      </c>
      <c r="R132" s="3">
        <f>_xlfn.IFERROR(P132*(1/Q132),"")</f>
        <v>0.21666587938069176</v>
      </c>
      <c r="S132" s="8">
        <f>_xlfn.IFERROR(1/R132,"")</f>
        <v>4.615401386034368</v>
      </c>
    </row>
    <row r="133" spans="1:19" ht="15">
      <c r="A133" s="1">
        <v>1</v>
      </c>
      <c r="B133" s="5">
        <v>0.6534722222222222</v>
      </c>
      <c r="C133" s="1" t="s">
        <v>19</v>
      </c>
      <c r="D133" s="1">
        <v>1</v>
      </c>
      <c r="E133" s="1">
        <v>4</v>
      </c>
      <c r="F133" s="1" t="s">
        <v>23</v>
      </c>
      <c r="G133" s="2">
        <v>47.8183</v>
      </c>
      <c r="H133" s="6">
        <f>1+_xlfn.COUNTIFS(A:A,A133,O:O,"&lt;"&amp;O133)</f>
        <v>4</v>
      </c>
      <c r="I133" s="2">
        <f>_xlfn.AVERAGEIF(A:A,A133,G:G)</f>
        <v>49.22224583333334</v>
      </c>
      <c r="J133" s="2">
        <f>G133-I133</f>
        <v>-1.4039458333333386</v>
      </c>
      <c r="K133" s="2">
        <f>90+J133</f>
        <v>88.59605416666666</v>
      </c>
      <c r="L133" s="2">
        <f>EXP(0.06*K133)</f>
        <v>203.5197903436223</v>
      </c>
      <c r="M133" s="2">
        <f>SUMIF(A:A,A133,L:L)</f>
        <v>2282.442623552836</v>
      </c>
      <c r="N133" s="3">
        <f>L133/M133</f>
        <v>0.0891675384272419</v>
      </c>
      <c r="O133" s="7">
        <f>1/N133</f>
        <v>11.214843626259468</v>
      </c>
      <c r="P133" s="3">
        <f>IF(O133&gt;21,"",N133)</f>
        <v>0.0891675384272419</v>
      </c>
      <c r="Q133" s="3">
        <f>IF(ISNUMBER(P133),SUMIF(A:A,A133,P:P),"")</f>
        <v>0.9700774297236681</v>
      </c>
      <c r="R133" s="3">
        <f>_xlfn.IFERROR(P133*(1/Q133),"")</f>
        <v>0.09191796004638697</v>
      </c>
      <c r="S133" s="8">
        <f>_xlfn.IFERROR(1/R133,"")</f>
        <v>10.879266679714647</v>
      </c>
    </row>
    <row r="134" spans="1:19" ht="15">
      <c r="A134" s="1">
        <v>1</v>
      </c>
      <c r="B134" s="5">
        <v>0.6534722222222222</v>
      </c>
      <c r="C134" s="1" t="s">
        <v>19</v>
      </c>
      <c r="D134" s="1">
        <v>1</v>
      </c>
      <c r="E134" s="1">
        <v>7</v>
      </c>
      <c r="F134" s="1" t="s">
        <v>26</v>
      </c>
      <c r="G134" s="2">
        <v>47.632200000000005</v>
      </c>
      <c r="H134" s="6">
        <f>1+_xlfn.COUNTIFS(A:A,A134,O:O,"&lt;"&amp;O134)</f>
        <v>5</v>
      </c>
      <c r="I134" s="2">
        <f>_xlfn.AVERAGEIF(A:A,A134,G:G)</f>
        <v>49.22224583333334</v>
      </c>
      <c r="J134" s="2">
        <f>G134-I134</f>
        <v>-1.5900458333333347</v>
      </c>
      <c r="K134" s="2">
        <f>90+J134</f>
        <v>88.40995416666667</v>
      </c>
      <c r="L134" s="2">
        <f>EXP(0.06*K134)</f>
        <v>201.25992865229858</v>
      </c>
      <c r="M134" s="2">
        <f>SUMIF(A:A,A134,L:L)</f>
        <v>2282.442623552836</v>
      </c>
      <c r="N134" s="3">
        <f>L134/M134</f>
        <v>0.08817743174591554</v>
      </c>
      <c r="O134" s="7">
        <f>1/N134</f>
        <v>11.340770310497515</v>
      </c>
      <c r="P134" s="3">
        <f>IF(O134&gt;21,"",N134)</f>
        <v>0.08817743174591554</v>
      </c>
      <c r="Q134" s="3">
        <f>IF(ISNUMBER(P134),SUMIF(A:A,A134,P:P),"")</f>
        <v>0.9700774297236681</v>
      </c>
      <c r="R134" s="3">
        <f>_xlfn.IFERROR(P134*(1/Q134),"")</f>
        <v>0.09089731298153526</v>
      </c>
      <c r="S134" s="8">
        <f>_xlfn.IFERROR(1/R134,"")</f>
        <v>11.001425313893915</v>
      </c>
    </row>
    <row r="135" spans="1:19" ht="15">
      <c r="A135" s="1">
        <v>1</v>
      </c>
      <c r="B135" s="5">
        <v>0.6534722222222222</v>
      </c>
      <c r="C135" s="1" t="s">
        <v>19</v>
      </c>
      <c r="D135" s="1">
        <v>1</v>
      </c>
      <c r="E135" s="1">
        <v>6</v>
      </c>
      <c r="F135" s="1" t="s">
        <v>25</v>
      </c>
      <c r="G135" s="2">
        <v>39.6691</v>
      </c>
      <c r="H135" s="6">
        <f>1+_xlfn.COUNTIFS(A:A,A135,O:O,"&lt;"&amp;O135)</f>
        <v>6</v>
      </c>
      <c r="I135" s="2">
        <f>_xlfn.AVERAGEIF(A:A,A135,G:G)</f>
        <v>49.22224583333334</v>
      </c>
      <c r="J135" s="2">
        <f>G135-I135</f>
        <v>-9.553145833333339</v>
      </c>
      <c r="K135" s="2">
        <f>90+J135</f>
        <v>80.44685416666667</v>
      </c>
      <c r="L135" s="2">
        <f>EXP(0.06*K135)</f>
        <v>124.81233010833184</v>
      </c>
      <c r="M135" s="2">
        <f>SUMIF(A:A,A135,L:L)</f>
        <v>2282.442623552836</v>
      </c>
      <c r="N135" s="3">
        <f>L135/M135</f>
        <v>0.05468366600780078</v>
      </c>
      <c r="O135" s="7">
        <f>1/N135</f>
        <v>18.286996337395287</v>
      </c>
      <c r="P135" s="3">
        <f>IF(O135&gt;21,"",N135)</f>
        <v>0.05468366600780078</v>
      </c>
      <c r="Q135" s="3">
        <f>IF(ISNUMBER(P135),SUMIF(A:A,A135,P:P),"")</f>
        <v>0.9700774297236681</v>
      </c>
      <c r="R135" s="3">
        <f>_xlfn.IFERROR(P135*(1/Q135),"")</f>
        <v>0.056370413672419656</v>
      </c>
      <c r="S135" s="8">
        <f>_xlfn.IFERROR(1/R135,"")</f>
        <v>17.739802404346552</v>
      </c>
    </row>
    <row r="136" spans="1:19" ht="15">
      <c r="A136" s="1">
        <v>1</v>
      </c>
      <c r="B136" s="5">
        <v>0.6534722222222222</v>
      </c>
      <c r="C136" s="1" t="s">
        <v>19</v>
      </c>
      <c r="D136" s="1">
        <v>1</v>
      </c>
      <c r="E136" s="1">
        <v>5</v>
      </c>
      <c r="F136" s="1" t="s">
        <v>24</v>
      </c>
      <c r="G136" s="2">
        <v>38.5840666666667</v>
      </c>
      <c r="H136" s="6">
        <f>1+_xlfn.COUNTIFS(A:A,A136,O:O,"&lt;"&amp;O136)</f>
        <v>7</v>
      </c>
      <c r="I136" s="2">
        <f>_xlfn.AVERAGEIF(A:A,A136,G:G)</f>
        <v>49.22224583333334</v>
      </c>
      <c r="J136" s="2">
        <f>G136-I136</f>
        <v>-10.638179166666639</v>
      </c>
      <c r="K136" s="2">
        <f>90+J136</f>
        <v>79.36182083333335</v>
      </c>
      <c r="L136" s="2">
        <f>EXP(0.06*K136)</f>
        <v>116.94564450872596</v>
      </c>
      <c r="M136" s="2">
        <f>SUMIF(A:A,A136,L:L)</f>
        <v>2282.442623552836</v>
      </c>
      <c r="N136" s="3">
        <f>L136/M136</f>
        <v>0.051237057747672586</v>
      </c>
      <c r="O136" s="7">
        <f>1/N136</f>
        <v>19.51712381543658</v>
      </c>
      <c r="P136" s="3">
        <f>IF(O136&gt;21,"",N136)</f>
        <v>0.051237057747672586</v>
      </c>
      <c r="Q136" s="3">
        <f>IF(ISNUMBER(P136),SUMIF(A:A,A136,P:P),"")</f>
        <v>0.9700774297236681</v>
      </c>
      <c r="R136" s="3">
        <f>_xlfn.IFERROR(P136*(1/Q136),"")</f>
        <v>0.05281749289050849</v>
      </c>
      <c r="S136" s="8">
        <f>_xlfn.IFERROR(1/R136,"")</f>
        <v>18.933121306477307</v>
      </c>
    </row>
    <row r="137" spans="1:19" ht="15">
      <c r="A137" s="1">
        <v>1</v>
      </c>
      <c r="B137" s="5">
        <v>0.6534722222222222</v>
      </c>
      <c r="C137" s="1" t="s">
        <v>19</v>
      </c>
      <c r="D137" s="1">
        <v>1</v>
      </c>
      <c r="E137" s="1">
        <v>8</v>
      </c>
      <c r="F137" s="1" t="s">
        <v>27</v>
      </c>
      <c r="G137" s="2">
        <v>29.619899999999998</v>
      </c>
      <c r="H137" s="6">
        <f>1+_xlfn.COUNTIFS(A:A,A137,O:O,"&lt;"&amp;O137)</f>
        <v>8</v>
      </c>
      <c r="I137" s="2">
        <f>_xlfn.AVERAGEIF(A:A,A137,G:G)</f>
        <v>49.22224583333334</v>
      </c>
      <c r="J137" s="2">
        <f>G137-I137</f>
        <v>-19.60234583333334</v>
      </c>
      <c r="K137" s="2">
        <f>90+J137</f>
        <v>70.39765416666665</v>
      </c>
      <c r="L137" s="2">
        <f>EXP(0.06*K137)</f>
        <v>68.29654980495508</v>
      </c>
      <c r="M137" s="2">
        <f>SUMIF(A:A,A137,L:L)</f>
        <v>2282.442623552836</v>
      </c>
      <c r="N137" s="3">
        <f>L137/M137</f>
        <v>0.029922570276331897</v>
      </c>
      <c r="O137" s="7">
        <f>1/N137</f>
        <v>33.41958898467283</v>
      </c>
      <c r="P137" s="3">
        <f>IF(O137&gt;21,"",N137)</f>
      </c>
      <c r="Q137" s="3">
        <f>IF(ISNUMBER(P137),SUMIF(A:A,A137,P:P),"")</f>
      </c>
      <c r="R137" s="3">
        <f>_xlfn.IFERROR(P137*(1/Q137),"")</f>
      </c>
      <c r="S137" s="8">
        <f>_xlfn.IFERROR(1/R137,"")</f>
      </c>
    </row>
    <row r="138" spans="1:19" ht="15">
      <c r="A138" s="1">
        <v>9</v>
      </c>
      <c r="B138" s="5">
        <v>0.6597222222222222</v>
      </c>
      <c r="C138" s="1" t="s">
        <v>53</v>
      </c>
      <c r="D138" s="1">
        <v>6</v>
      </c>
      <c r="E138" s="1">
        <v>6</v>
      </c>
      <c r="F138" s="1" t="s">
        <v>78</v>
      </c>
      <c r="G138" s="2">
        <v>69.655</v>
      </c>
      <c r="H138" s="6">
        <f>1+_xlfn.COUNTIFS(A:A,A138,O:O,"&lt;"&amp;O138)</f>
        <v>1</v>
      </c>
      <c r="I138" s="2">
        <f>_xlfn.AVERAGEIF(A:A,A138,G:G)</f>
        <v>49.51516666666666</v>
      </c>
      <c r="J138" s="2">
        <f>G138-I138</f>
        <v>20.139833333333343</v>
      </c>
      <c r="K138" s="2">
        <f>90+J138</f>
        <v>110.13983333333334</v>
      </c>
      <c r="L138" s="2">
        <f>EXP(0.06*K138)</f>
        <v>741.2885828353816</v>
      </c>
      <c r="M138" s="2">
        <f>SUMIF(A:A,A138,L:L)</f>
        <v>2532.0159165717705</v>
      </c>
      <c r="N138" s="3">
        <f>L138/M138</f>
        <v>0.2927661623229649</v>
      </c>
      <c r="O138" s="7">
        <f>1/N138</f>
        <v>3.4156952841320862</v>
      </c>
      <c r="P138" s="3">
        <f>IF(O138&gt;21,"",N138)</f>
        <v>0.2927661623229649</v>
      </c>
      <c r="Q138" s="3">
        <f>IF(ISNUMBER(P138),SUMIF(A:A,A138,P:P),"")</f>
        <v>0.9460883995742903</v>
      </c>
      <c r="R138" s="3">
        <f>_xlfn.IFERROR(P138*(1/Q138),"")</f>
        <v>0.30944905619252955</v>
      </c>
      <c r="S138" s="8">
        <f>_xlfn.IFERROR(1/R138,"")</f>
        <v>3.231549684797976</v>
      </c>
    </row>
    <row r="139" spans="1:19" ht="15">
      <c r="A139" s="1">
        <v>9</v>
      </c>
      <c r="B139" s="5">
        <v>0.6597222222222222</v>
      </c>
      <c r="C139" s="1" t="s">
        <v>53</v>
      </c>
      <c r="D139" s="1">
        <v>6</v>
      </c>
      <c r="E139" s="1">
        <v>5</v>
      </c>
      <c r="F139" s="1" t="s">
        <v>77</v>
      </c>
      <c r="G139" s="2">
        <v>56.7942333333333</v>
      </c>
      <c r="H139" s="6">
        <f>1+_xlfn.COUNTIFS(A:A,A139,O:O,"&lt;"&amp;O139)</f>
        <v>2</v>
      </c>
      <c r="I139" s="2">
        <f>_xlfn.AVERAGEIF(A:A,A139,G:G)</f>
        <v>49.51516666666666</v>
      </c>
      <c r="J139" s="2">
        <f>G139-I139</f>
        <v>7.279066666666644</v>
      </c>
      <c r="K139" s="2">
        <f>90+J139</f>
        <v>97.27906666666664</v>
      </c>
      <c r="L139" s="2">
        <f>EXP(0.06*K139)</f>
        <v>342.66181545010056</v>
      </c>
      <c r="M139" s="2">
        <f>SUMIF(A:A,A139,L:L)</f>
        <v>2532.0159165717705</v>
      </c>
      <c r="N139" s="3">
        <f>L139/M139</f>
        <v>0.13533161983991335</v>
      </c>
      <c r="O139" s="7">
        <f>1/N139</f>
        <v>7.389256119027625</v>
      </c>
      <c r="P139" s="3">
        <f>IF(O139&gt;21,"",N139)</f>
        <v>0.13533161983991335</v>
      </c>
      <c r="Q139" s="3">
        <f>IF(ISNUMBER(P139),SUMIF(A:A,A139,P:P),"")</f>
        <v>0.9460883995742903</v>
      </c>
      <c r="R139" s="3">
        <f>_xlfn.IFERROR(P139*(1/Q139),"")</f>
        <v>0.143043313818041</v>
      </c>
      <c r="S139" s="8">
        <f>_xlfn.IFERROR(1/R139,"")</f>
        <v>6.9908894956953755</v>
      </c>
    </row>
    <row r="140" spans="1:19" ht="15">
      <c r="A140" s="1">
        <v>9</v>
      </c>
      <c r="B140" s="5">
        <v>0.6597222222222222</v>
      </c>
      <c r="C140" s="1" t="s">
        <v>53</v>
      </c>
      <c r="D140" s="1">
        <v>6</v>
      </c>
      <c r="E140" s="1">
        <v>8</v>
      </c>
      <c r="F140" s="1" t="s">
        <v>80</v>
      </c>
      <c r="G140" s="2">
        <v>55.2497666666667</v>
      </c>
      <c r="H140" s="6">
        <f>1+_xlfn.COUNTIFS(A:A,A140,O:O,"&lt;"&amp;O140)</f>
        <v>3</v>
      </c>
      <c r="I140" s="2">
        <f>_xlfn.AVERAGEIF(A:A,A140,G:G)</f>
        <v>49.51516666666666</v>
      </c>
      <c r="J140" s="2">
        <f>G140-I140</f>
        <v>5.734600000000043</v>
      </c>
      <c r="K140" s="2">
        <f>90+J140</f>
        <v>95.73460000000004</v>
      </c>
      <c r="L140" s="2">
        <f>EXP(0.06*K140)</f>
        <v>312.3348970121207</v>
      </c>
      <c r="M140" s="2">
        <f>SUMIF(A:A,A140,L:L)</f>
        <v>2532.0159165717705</v>
      </c>
      <c r="N140" s="3">
        <f>L140/M140</f>
        <v>0.1233542391925432</v>
      </c>
      <c r="O140" s="7">
        <f>1/N140</f>
        <v>8.10673396022575</v>
      </c>
      <c r="P140" s="3">
        <f>IF(O140&gt;21,"",N140)</f>
        <v>0.1233542391925432</v>
      </c>
      <c r="Q140" s="3">
        <f>IF(ISNUMBER(P140),SUMIF(A:A,A140,P:P),"")</f>
        <v>0.9460883995742903</v>
      </c>
      <c r="R140" s="3">
        <f>_xlfn.IFERROR(P140*(1/Q140),"")</f>
        <v>0.13038341792167485</v>
      </c>
      <c r="S140" s="8">
        <f>_xlfn.IFERROR(1/R140,"")</f>
        <v>7.669686958204527</v>
      </c>
    </row>
    <row r="141" spans="1:19" ht="15">
      <c r="A141" s="1">
        <v>9</v>
      </c>
      <c r="B141" s="5">
        <v>0.6597222222222222</v>
      </c>
      <c r="C141" s="1" t="s">
        <v>53</v>
      </c>
      <c r="D141" s="1">
        <v>6</v>
      </c>
      <c r="E141" s="1">
        <v>3</v>
      </c>
      <c r="F141" s="1" t="s">
        <v>76</v>
      </c>
      <c r="G141" s="2">
        <v>53.5780666666667</v>
      </c>
      <c r="H141" s="6">
        <f>1+_xlfn.COUNTIFS(A:A,A141,O:O,"&lt;"&amp;O141)</f>
        <v>4</v>
      </c>
      <c r="I141" s="2">
        <f>_xlfn.AVERAGEIF(A:A,A141,G:G)</f>
        <v>49.51516666666666</v>
      </c>
      <c r="J141" s="2">
        <f>G141-I141</f>
        <v>4.062900000000042</v>
      </c>
      <c r="K141" s="2">
        <f>90+J141</f>
        <v>94.06290000000004</v>
      </c>
      <c r="L141" s="2">
        <f>EXP(0.06*K141)</f>
        <v>282.52696574622746</v>
      </c>
      <c r="M141" s="2">
        <f>SUMIF(A:A,A141,L:L)</f>
        <v>2532.0159165717705</v>
      </c>
      <c r="N141" s="3">
        <f>L141/M141</f>
        <v>0.11158182849369903</v>
      </c>
      <c r="O141" s="7">
        <f>1/N141</f>
        <v>8.96203273865932</v>
      </c>
      <c r="P141" s="3">
        <f>IF(O141&gt;21,"",N141)</f>
        <v>0.11158182849369903</v>
      </c>
      <c r="Q141" s="3">
        <f>IF(ISNUMBER(P141),SUMIF(A:A,A141,P:P),"")</f>
        <v>0.9460883995742903</v>
      </c>
      <c r="R141" s="3">
        <f>_xlfn.IFERROR(P141*(1/Q141),"")</f>
        <v>0.11794017191618386</v>
      </c>
      <c r="S141" s="8">
        <f>_xlfn.IFERROR(1/R141,"")</f>
        <v>8.478875210650587</v>
      </c>
    </row>
    <row r="142" spans="1:19" ht="15">
      <c r="A142" s="1">
        <v>9</v>
      </c>
      <c r="B142" s="5">
        <v>0.6597222222222222</v>
      </c>
      <c r="C142" s="1" t="s">
        <v>53</v>
      </c>
      <c r="D142" s="1">
        <v>6</v>
      </c>
      <c r="E142" s="1">
        <v>7</v>
      </c>
      <c r="F142" s="1" t="s">
        <v>79</v>
      </c>
      <c r="G142" s="2">
        <v>53.3089666666666</v>
      </c>
      <c r="H142" s="6">
        <f>1+_xlfn.COUNTIFS(A:A,A142,O:O,"&lt;"&amp;O142)</f>
        <v>5</v>
      </c>
      <c r="I142" s="2">
        <f>_xlfn.AVERAGEIF(A:A,A142,G:G)</f>
        <v>49.51516666666666</v>
      </c>
      <c r="J142" s="2">
        <f>G142-I142</f>
        <v>3.7937999999999406</v>
      </c>
      <c r="K142" s="2">
        <f>90+J142</f>
        <v>93.79379999999995</v>
      </c>
      <c r="L142" s="2">
        <f>EXP(0.06*K142)</f>
        <v>278.00191440059365</v>
      </c>
      <c r="M142" s="2">
        <f>SUMIF(A:A,A142,L:L)</f>
        <v>2532.0159165717705</v>
      </c>
      <c r="N142" s="3">
        <f>L142/M142</f>
        <v>0.10979469464670469</v>
      </c>
      <c r="O142" s="7">
        <f>1/N142</f>
        <v>9.107908202830576</v>
      </c>
      <c r="P142" s="3">
        <f>IF(O142&gt;21,"",N142)</f>
        <v>0.10979469464670469</v>
      </c>
      <c r="Q142" s="3">
        <f>IF(ISNUMBER(P142),SUMIF(A:A,A142,P:P),"")</f>
        <v>0.9460883995742903</v>
      </c>
      <c r="R142" s="3">
        <f>_xlfn.IFERROR(P142*(1/Q142),"")</f>
        <v>0.11605120060251116</v>
      </c>
      <c r="S142" s="8">
        <f>_xlfn.IFERROR(1/R142,"")</f>
        <v>8.61688629508553</v>
      </c>
    </row>
    <row r="143" spans="1:19" ht="15">
      <c r="A143" s="1">
        <v>9</v>
      </c>
      <c r="B143" s="5">
        <v>0.6597222222222222</v>
      </c>
      <c r="C143" s="1" t="s">
        <v>53</v>
      </c>
      <c r="D143" s="1">
        <v>6</v>
      </c>
      <c r="E143" s="1">
        <v>1</v>
      </c>
      <c r="F143" s="1" t="s">
        <v>74</v>
      </c>
      <c r="G143" s="2">
        <v>52.6195333333333</v>
      </c>
      <c r="H143" s="6">
        <f>1+_xlfn.COUNTIFS(A:A,A143,O:O,"&lt;"&amp;O143)</f>
        <v>6</v>
      </c>
      <c r="I143" s="2">
        <f>_xlfn.AVERAGEIF(A:A,A143,G:G)</f>
        <v>49.51516666666666</v>
      </c>
      <c r="J143" s="2">
        <f>G143-I143</f>
        <v>3.1043666666666425</v>
      </c>
      <c r="K143" s="2">
        <f>90+J143</f>
        <v>93.10436666666664</v>
      </c>
      <c r="L143" s="2">
        <f>EXP(0.06*K143)</f>
        <v>266.73669212595644</v>
      </c>
      <c r="M143" s="2">
        <f>SUMIF(A:A,A143,L:L)</f>
        <v>2532.0159165717705</v>
      </c>
      <c r="N143" s="3">
        <f>L143/M143</f>
        <v>0.10534558269566696</v>
      </c>
      <c r="O143" s="7">
        <f>1/N143</f>
        <v>9.492566982033805</v>
      </c>
      <c r="P143" s="3">
        <f>IF(O143&gt;21,"",N143)</f>
        <v>0.10534558269566696</v>
      </c>
      <c r="Q143" s="3">
        <f>IF(ISNUMBER(P143),SUMIF(A:A,A143,P:P),"")</f>
        <v>0.9460883995742903</v>
      </c>
      <c r="R143" s="3">
        <f>_xlfn.IFERROR(P143*(1/Q143),"")</f>
        <v>0.11134856187124706</v>
      </c>
      <c r="S143" s="8">
        <f>_xlfn.IFERROR(1/R143,"")</f>
        <v>8.980807503884114</v>
      </c>
    </row>
    <row r="144" spans="1:19" ht="15">
      <c r="A144" s="1">
        <v>9</v>
      </c>
      <c r="B144" s="5">
        <v>0.6597222222222222</v>
      </c>
      <c r="C144" s="1" t="s">
        <v>53</v>
      </c>
      <c r="D144" s="1">
        <v>6</v>
      </c>
      <c r="E144" s="1">
        <v>2</v>
      </c>
      <c r="F144" s="1" t="s">
        <v>75</v>
      </c>
      <c r="G144" s="2">
        <v>45.3028666666666</v>
      </c>
      <c r="H144" s="6">
        <f>1+_xlfn.COUNTIFS(A:A,A144,O:O,"&lt;"&amp;O144)</f>
        <v>7</v>
      </c>
      <c r="I144" s="2">
        <f>_xlfn.AVERAGEIF(A:A,A144,G:G)</f>
        <v>49.51516666666666</v>
      </c>
      <c r="J144" s="2">
        <f>G144-I144</f>
        <v>-4.212300000000056</v>
      </c>
      <c r="K144" s="2">
        <f>90+J144</f>
        <v>85.78769999999994</v>
      </c>
      <c r="L144" s="2">
        <f>EXP(0.06*K144)</f>
        <v>171.9600186356357</v>
      </c>
      <c r="M144" s="2">
        <f>SUMIF(A:A,A144,L:L)</f>
        <v>2532.0159165717705</v>
      </c>
      <c r="N144" s="3">
        <f>L144/M144</f>
        <v>0.06791427238279821</v>
      </c>
      <c r="O144" s="7">
        <f>1/N144</f>
        <v>14.72444546506379</v>
      </c>
      <c r="P144" s="3">
        <f>IF(O144&gt;21,"",N144)</f>
        <v>0.06791427238279821</v>
      </c>
      <c r="Q144" s="3">
        <f>IF(ISNUMBER(P144),SUMIF(A:A,A144,P:P),"")</f>
        <v>0.9460883995742903</v>
      </c>
      <c r="R144" s="3">
        <f>_xlfn.IFERROR(P144*(1/Q144),"")</f>
        <v>0.07178427767781265</v>
      </c>
      <c r="S144" s="8">
        <f>_xlfn.IFERROR(1/R144,"")</f>
        <v>13.930627044661115</v>
      </c>
    </row>
    <row r="145" spans="1:19" ht="15">
      <c r="A145" s="1">
        <v>9</v>
      </c>
      <c r="B145" s="5">
        <v>0.6597222222222222</v>
      </c>
      <c r="C145" s="1" t="s">
        <v>53</v>
      </c>
      <c r="D145" s="1">
        <v>6</v>
      </c>
      <c r="E145" s="1">
        <v>9</v>
      </c>
      <c r="F145" s="1" t="s">
        <v>81</v>
      </c>
      <c r="G145" s="2">
        <v>26.195899999999998</v>
      </c>
      <c r="H145" s="6">
        <f>1+_xlfn.COUNTIFS(A:A,A145,O:O,"&lt;"&amp;O145)</f>
        <v>9</v>
      </c>
      <c r="I145" s="2">
        <f>_xlfn.AVERAGEIF(A:A,A145,G:G)</f>
        <v>49.51516666666666</v>
      </c>
      <c r="J145" s="2">
        <f>G145-I145</f>
        <v>-23.31926666666666</v>
      </c>
      <c r="K145" s="2">
        <f>90+J145</f>
        <v>66.68073333333334</v>
      </c>
      <c r="L145" s="2">
        <f>EXP(0.06*K145)</f>
        <v>54.6442503233581</v>
      </c>
      <c r="M145" s="2">
        <f>SUMIF(A:A,A145,L:L)</f>
        <v>2532.0159165717705</v>
      </c>
      <c r="N145" s="3">
        <f>L145/M145</f>
        <v>0.021581321809913352</v>
      </c>
      <c r="O145" s="7">
        <f>1/N145</f>
        <v>46.33636478840009</v>
      </c>
      <c r="P145" s="3">
        <f>IF(O145&gt;21,"",N145)</f>
      </c>
      <c r="Q145" s="3">
        <f>IF(ISNUMBER(P145),SUMIF(A:A,A145,P:P),"")</f>
      </c>
      <c r="R145" s="3">
        <f>_xlfn.IFERROR(P145*(1/Q145),"")</f>
      </c>
      <c r="S145" s="8">
        <f>_xlfn.IFERROR(1/R145,"")</f>
      </c>
    </row>
    <row r="146" spans="1:19" ht="15">
      <c r="A146" s="1">
        <v>9</v>
      </c>
      <c r="B146" s="5">
        <v>0.6597222222222222</v>
      </c>
      <c r="C146" s="1" t="s">
        <v>53</v>
      </c>
      <c r="D146" s="1">
        <v>6</v>
      </c>
      <c r="E146" s="1">
        <v>10</v>
      </c>
      <c r="F146" s="1" t="s">
        <v>82</v>
      </c>
      <c r="G146" s="2">
        <v>32.9321666666667</v>
      </c>
      <c r="H146" s="6">
        <f>1+_xlfn.COUNTIFS(A:A,A146,O:O,"&lt;"&amp;O146)</f>
        <v>8</v>
      </c>
      <c r="I146" s="2">
        <f>_xlfn.AVERAGEIF(A:A,A146,G:G)</f>
        <v>49.51516666666666</v>
      </c>
      <c r="J146" s="2">
        <f>G146-I146</f>
        <v>-16.582999999999956</v>
      </c>
      <c r="K146" s="2">
        <f>90+J146</f>
        <v>73.41700000000004</v>
      </c>
      <c r="L146" s="2">
        <f>EXP(0.06*K146)</f>
        <v>81.86078004239658</v>
      </c>
      <c r="M146" s="2">
        <f>SUMIF(A:A,A146,L:L)</f>
        <v>2532.0159165717705</v>
      </c>
      <c r="N146" s="3">
        <f>L146/M146</f>
        <v>0.03233027861579646</v>
      </c>
      <c r="O146" s="7">
        <f>1/N146</f>
        <v>30.930757259586485</v>
      </c>
      <c r="P146" s="3">
        <f>IF(O146&gt;21,"",N146)</f>
      </c>
      <c r="Q146" s="3">
        <f>IF(ISNUMBER(P146),SUMIF(A:A,A146,P:P),"")</f>
      </c>
      <c r="R146" s="3">
        <f>_xlfn.IFERROR(P146*(1/Q146),"")</f>
      </c>
      <c r="S146" s="8">
        <f>_xlfn.IFERROR(1/R146,"")</f>
      </c>
    </row>
    <row r="147" spans="1:19" ht="15">
      <c r="A147" s="1">
        <v>13</v>
      </c>
      <c r="B147" s="5">
        <v>0.6666666666666666</v>
      </c>
      <c r="C147" s="1" t="s">
        <v>92</v>
      </c>
      <c r="D147" s="1">
        <v>6</v>
      </c>
      <c r="E147" s="1">
        <v>5</v>
      </c>
      <c r="F147" s="1" t="s">
        <v>115</v>
      </c>
      <c r="G147" s="2">
        <v>73.3199666666667</v>
      </c>
      <c r="H147" s="6">
        <f>1+_xlfn.COUNTIFS(A:A,A147,O:O,"&lt;"&amp;O147)</f>
        <v>1</v>
      </c>
      <c r="I147" s="2">
        <f>_xlfn.AVERAGEIF(A:A,A147,G:G)</f>
        <v>48.267639999999986</v>
      </c>
      <c r="J147" s="2">
        <f>G147-I147</f>
        <v>25.052326666666715</v>
      </c>
      <c r="K147" s="2">
        <f>90+J147</f>
        <v>115.05232666666672</v>
      </c>
      <c r="L147" s="2">
        <f>EXP(0.06*K147)</f>
        <v>995.3949568938768</v>
      </c>
      <c r="M147" s="2">
        <f>SUMIF(A:A,A147,L:L)</f>
        <v>3065.1531302621943</v>
      </c>
      <c r="N147" s="3">
        <f>L147/M147</f>
        <v>0.3247455884230914</v>
      </c>
      <c r="O147" s="7">
        <f>1/N147</f>
        <v>3.079333594201626</v>
      </c>
      <c r="P147" s="3">
        <f>IF(O147&gt;21,"",N147)</f>
        <v>0.3247455884230914</v>
      </c>
      <c r="Q147" s="3">
        <f>IF(ISNUMBER(P147),SUMIF(A:A,A147,P:P),"")</f>
        <v>0.9125061264309503</v>
      </c>
      <c r="R147" s="3">
        <f>_xlfn.IFERROR(P147*(1/Q147),"")</f>
        <v>0.35588318699103555</v>
      </c>
      <c r="S147" s="8">
        <f>_xlfn.IFERROR(1/R147,"")</f>
        <v>2.8099107700336217</v>
      </c>
    </row>
    <row r="148" spans="1:19" ht="15">
      <c r="A148" s="1">
        <v>13</v>
      </c>
      <c r="B148" s="5">
        <v>0.6666666666666666</v>
      </c>
      <c r="C148" s="1" t="s">
        <v>92</v>
      </c>
      <c r="D148" s="1">
        <v>6</v>
      </c>
      <c r="E148" s="1">
        <v>3</v>
      </c>
      <c r="F148" s="1" t="s">
        <v>113</v>
      </c>
      <c r="G148" s="2">
        <v>57.8651333333333</v>
      </c>
      <c r="H148" s="6">
        <f>1+_xlfn.COUNTIFS(A:A,A148,O:O,"&lt;"&amp;O148)</f>
        <v>2</v>
      </c>
      <c r="I148" s="2">
        <f>_xlfn.AVERAGEIF(A:A,A148,G:G)</f>
        <v>48.267639999999986</v>
      </c>
      <c r="J148" s="2">
        <f>G148-I148</f>
        <v>9.597493333333311</v>
      </c>
      <c r="K148" s="2">
        <f>90+J148</f>
        <v>99.59749333333332</v>
      </c>
      <c r="L148" s="2">
        <f>EXP(0.06*K148)</f>
        <v>393.8025336366112</v>
      </c>
      <c r="M148" s="2">
        <f>SUMIF(A:A,A148,L:L)</f>
        <v>3065.1531302621943</v>
      </c>
      <c r="N148" s="3">
        <f>L148/M148</f>
        <v>0.12847727891589064</v>
      </c>
      <c r="O148" s="7">
        <f>1/N148</f>
        <v>7.783477424476458</v>
      </c>
      <c r="P148" s="3">
        <f>IF(O148&gt;21,"",N148)</f>
        <v>0.12847727891589064</v>
      </c>
      <c r="Q148" s="3">
        <f>IF(ISNUMBER(P148),SUMIF(A:A,A148,P:P),"")</f>
        <v>0.9125061264309503</v>
      </c>
      <c r="R148" s="3">
        <f>_xlfn.IFERROR(P148*(1/Q148),"")</f>
        <v>0.14079607269969663</v>
      </c>
      <c r="S148" s="8">
        <f>_xlfn.IFERROR(1/R148,"")</f>
        <v>7.102470834771762</v>
      </c>
    </row>
    <row r="149" spans="1:19" ht="15">
      <c r="A149" s="1">
        <v>13</v>
      </c>
      <c r="B149" s="5">
        <v>0.6666666666666666</v>
      </c>
      <c r="C149" s="1" t="s">
        <v>92</v>
      </c>
      <c r="D149" s="1">
        <v>6</v>
      </c>
      <c r="E149" s="1">
        <v>1</v>
      </c>
      <c r="F149" s="1" t="s">
        <v>111</v>
      </c>
      <c r="G149" s="2">
        <v>56.4853333333333</v>
      </c>
      <c r="H149" s="6">
        <f>1+_xlfn.COUNTIFS(A:A,A149,O:O,"&lt;"&amp;O149)</f>
        <v>3</v>
      </c>
      <c r="I149" s="2">
        <f>_xlfn.AVERAGEIF(A:A,A149,G:G)</f>
        <v>48.267639999999986</v>
      </c>
      <c r="J149" s="2">
        <f>G149-I149</f>
        <v>8.217693333333315</v>
      </c>
      <c r="K149" s="2">
        <f>90+J149</f>
        <v>98.21769333333332</v>
      </c>
      <c r="L149" s="2">
        <f>EXP(0.06*K149)</f>
        <v>362.51345831798324</v>
      </c>
      <c r="M149" s="2">
        <f>SUMIF(A:A,A149,L:L)</f>
        <v>3065.1531302621943</v>
      </c>
      <c r="N149" s="3">
        <f>L149/M149</f>
        <v>0.1182692814720724</v>
      </c>
      <c r="O149" s="7">
        <f>1/N149</f>
        <v>8.4552809280078</v>
      </c>
      <c r="P149" s="3">
        <f>IF(O149&gt;21,"",N149)</f>
        <v>0.1182692814720724</v>
      </c>
      <c r="Q149" s="3">
        <f>IF(ISNUMBER(P149),SUMIF(A:A,A149,P:P),"")</f>
        <v>0.9125061264309503</v>
      </c>
      <c r="R149" s="3">
        <f>_xlfn.IFERROR(P149*(1/Q149),"")</f>
        <v>0.12960930129275344</v>
      </c>
      <c r="S149" s="8">
        <f>_xlfn.IFERROR(1/R149,"")</f>
        <v>7.715495647501888</v>
      </c>
    </row>
    <row r="150" spans="1:19" ht="15">
      <c r="A150" s="1">
        <v>13</v>
      </c>
      <c r="B150" s="5">
        <v>0.6666666666666666</v>
      </c>
      <c r="C150" s="1" t="s">
        <v>92</v>
      </c>
      <c r="D150" s="1">
        <v>6</v>
      </c>
      <c r="E150" s="1">
        <v>8</v>
      </c>
      <c r="F150" s="1" t="s">
        <v>118</v>
      </c>
      <c r="G150" s="2">
        <v>56.2602666666666</v>
      </c>
      <c r="H150" s="6">
        <f>1+_xlfn.COUNTIFS(A:A,A150,O:O,"&lt;"&amp;O150)</f>
        <v>4</v>
      </c>
      <c r="I150" s="2">
        <f>_xlfn.AVERAGEIF(A:A,A150,G:G)</f>
        <v>48.267639999999986</v>
      </c>
      <c r="J150" s="2">
        <f>G150-I150</f>
        <v>7.992626666666617</v>
      </c>
      <c r="K150" s="2">
        <f>90+J150</f>
        <v>97.99262666666661</v>
      </c>
      <c r="L150" s="2">
        <f>EXP(0.06*K150)</f>
        <v>357.65098190996804</v>
      </c>
      <c r="M150" s="2">
        <f>SUMIF(A:A,A150,L:L)</f>
        <v>3065.1531302621943</v>
      </c>
      <c r="N150" s="3">
        <f>L150/M150</f>
        <v>0.11668290839334818</v>
      </c>
      <c r="O150" s="7">
        <f>1/N150</f>
        <v>8.570235467810877</v>
      </c>
      <c r="P150" s="3">
        <f>IF(O150&gt;21,"",N150)</f>
        <v>0.11668290839334818</v>
      </c>
      <c r="Q150" s="3">
        <f>IF(ISNUMBER(P150),SUMIF(A:A,A150,P:P),"")</f>
        <v>0.9125061264309503</v>
      </c>
      <c r="R150" s="3">
        <f>_xlfn.IFERROR(P150*(1/Q150),"")</f>
        <v>0.12787082191954754</v>
      </c>
      <c r="S150" s="8">
        <f>_xlfn.IFERROR(1/R150,"")</f>
        <v>7.820392369333246</v>
      </c>
    </row>
    <row r="151" spans="1:19" ht="15">
      <c r="A151" s="1">
        <v>13</v>
      </c>
      <c r="B151" s="5">
        <v>0.6666666666666666</v>
      </c>
      <c r="C151" s="1" t="s">
        <v>92</v>
      </c>
      <c r="D151" s="1">
        <v>6</v>
      </c>
      <c r="E151" s="1">
        <v>2</v>
      </c>
      <c r="F151" s="1" t="s">
        <v>112</v>
      </c>
      <c r="G151" s="2">
        <v>52.114000000000004</v>
      </c>
      <c r="H151" s="6">
        <f>1+_xlfn.COUNTIFS(A:A,A151,O:O,"&lt;"&amp;O151)</f>
        <v>5</v>
      </c>
      <c r="I151" s="2">
        <f>_xlfn.AVERAGEIF(A:A,A151,G:G)</f>
        <v>48.267639999999986</v>
      </c>
      <c r="J151" s="2">
        <f>G151-I151</f>
        <v>3.8463600000000184</v>
      </c>
      <c r="K151" s="2">
        <f>90+J151</f>
        <v>93.84636000000002</v>
      </c>
      <c r="L151" s="2">
        <f>EXP(0.06*K151)</f>
        <v>278.8800050835055</v>
      </c>
      <c r="M151" s="2">
        <f>SUMIF(A:A,A151,L:L)</f>
        <v>3065.1531302621943</v>
      </c>
      <c r="N151" s="3">
        <f>L151/M151</f>
        <v>0.09098403676153369</v>
      </c>
      <c r="O151" s="7">
        <f>1/N151</f>
        <v>10.99093902176454</v>
      </c>
      <c r="P151" s="3">
        <f>IF(O151&gt;21,"",N151)</f>
        <v>0.09098403676153369</v>
      </c>
      <c r="Q151" s="3">
        <f>IF(ISNUMBER(P151),SUMIF(A:A,A151,P:P),"")</f>
        <v>0.9125061264309503</v>
      </c>
      <c r="R151" s="3">
        <f>_xlfn.IFERROR(P151*(1/Q151),"")</f>
        <v>0.09970786400897494</v>
      </c>
      <c r="S151" s="8">
        <f>_xlfn.IFERROR(1/R151,"")</f>
        <v>10.02929919258914</v>
      </c>
    </row>
    <row r="152" spans="1:19" ht="15">
      <c r="A152" s="1">
        <v>13</v>
      </c>
      <c r="B152" s="5">
        <v>0.6666666666666666</v>
      </c>
      <c r="C152" s="1" t="s">
        <v>92</v>
      </c>
      <c r="D152" s="1">
        <v>6</v>
      </c>
      <c r="E152" s="1">
        <v>6</v>
      </c>
      <c r="F152" s="1" t="s">
        <v>116</v>
      </c>
      <c r="G152" s="2">
        <v>49.2002666666666</v>
      </c>
      <c r="H152" s="6">
        <f>1+_xlfn.COUNTIFS(A:A,A152,O:O,"&lt;"&amp;O152)</f>
        <v>6</v>
      </c>
      <c r="I152" s="2">
        <f>_xlfn.AVERAGEIF(A:A,A152,G:G)</f>
        <v>48.267639999999986</v>
      </c>
      <c r="J152" s="2">
        <f>G152-I152</f>
        <v>0.9326266666666143</v>
      </c>
      <c r="K152" s="2">
        <f>90+J152</f>
        <v>90.93262666666661</v>
      </c>
      <c r="L152" s="2">
        <f>EXP(0.06*K152)</f>
        <v>234.1489848145405</v>
      </c>
      <c r="M152" s="2">
        <f>SUMIF(A:A,A152,L:L)</f>
        <v>3065.1531302621943</v>
      </c>
      <c r="N152" s="3">
        <f>L152/M152</f>
        <v>0.07639063200555704</v>
      </c>
      <c r="O152" s="7">
        <f>1/N152</f>
        <v>13.090610376508666</v>
      </c>
      <c r="P152" s="3">
        <f>IF(O152&gt;21,"",N152)</f>
        <v>0.07639063200555704</v>
      </c>
      <c r="Q152" s="3">
        <f>IF(ISNUMBER(P152),SUMIF(A:A,A152,P:P),"")</f>
        <v>0.9125061264309503</v>
      </c>
      <c r="R152" s="3">
        <f>_xlfn.IFERROR(P152*(1/Q152),"")</f>
        <v>0.08371519904676229</v>
      </c>
      <c r="S152" s="8">
        <f>_xlfn.IFERROR(1/R152,"")</f>
        <v>11.945262167284726</v>
      </c>
    </row>
    <row r="153" spans="1:19" ht="15">
      <c r="A153" s="1">
        <v>13</v>
      </c>
      <c r="B153" s="5">
        <v>0.6666666666666666</v>
      </c>
      <c r="C153" s="1" t="s">
        <v>92</v>
      </c>
      <c r="D153" s="1">
        <v>6</v>
      </c>
      <c r="E153" s="1">
        <v>9</v>
      </c>
      <c r="F153" s="1" t="s">
        <v>119</v>
      </c>
      <c r="G153" s="2">
        <v>44.307366666666695</v>
      </c>
      <c r="H153" s="6">
        <f>1+_xlfn.COUNTIFS(A:A,A153,O:O,"&lt;"&amp;O153)</f>
        <v>7</v>
      </c>
      <c r="I153" s="2">
        <f>_xlfn.AVERAGEIF(A:A,A153,G:G)</f>
        <v>48.267639999999986</v>
      </c>
      <c r="J153" s="2">
        <f>G153-I153</f>
        <v>-3.9602733333332907</v>
      </c>
      <c r="K153" s="2">
        <f>90+J153</f>
        <v>86.03972666666671</v>
      </c>
      <c r="L153" s="2">
        <f>EXP(0.06*K153)</f>
        <v>174.58008915677163</v>
      </c>
      <c r="M153" s="2">
        <f>SUMIF(A:A,A153,L:L)</f>
        <v>3065.1531302621943</v>
      </c>
      <c r="N153" s="3">
        <f>L153/M153</f>
        <v>0.05695640045945698</v>
      </c>
      <c r="O153" s="7">
        <f>1/N153</f>
        <v>17.557289293796323</v>
      </c>
      <c r="P153" s="3">
        <f>IF(O153&gt;21,"",N153)</f>
        <v>0.05695640045945698</v>
      </c>
      <c r="Q153" s="3">
        <f>IF(ISNUMBER(P153),SUMIF(A:A,A153,P:P),"")</f>
        <v>0.9125061264309503</v>
      </c>
      <c r="R153" s="3">
        <f>_xlfn.IFERROR(P153*(1/Q153),"")</f>
        <v>0.06241755404122965</v>
      </c>
      <c r="S153" s="8">
        <f>_xlfn.IFERROR(1/R153,"")</f>
        <v>16.02113404410968</v>
      </c>
    </row>
    <row r="154" spans="1:19" ht="15">
      <c r="A154" s="1">
        <v>13</v>
      </c>
      <c r="B154" s="5">
        <v>0.6666666666666666</v>
      </c>
      <c r="C154" s="1" t="s">
        <v>92</v>
      </c>
      <c r="D154" s="1">
        <v>6</v>
      </c>
      <c r="E154" s="1">
        <v>4</v>
      </c>
      <c r="F154" s="1" t="s">
        <v>114</v>
      </c>
      <c r="G154" s="2">
        <v>36.0267333333333</v>
      </c>
      <c r="H154" s="6">
        <f>1+_xlfn.COUNTIFS(A:A,A154,O:O,"&lt;"&amp;O154)</f>
        <v>9</v>
      </c>
      <c r="I154" s="2">
        <f>_xlfn.AVERAGEIF(A:A,A154,G:G)</f>
        <v>48.267639999999986</v>
      </c>
      <c r="J154" s="2">
        <f>G154-I154</f>
        <v>-12.240906666666689</v>
      </c>
      <c r="K154" s="2">
        <f>90+J154</f>
        <v>77.75909333333331</v>
      </c>
      <c r="L154" s="2">
        <f>EXP(0.06*K154)</f>
        <v>106.22352496979806</v>
      </c>
      <c r="M154" s="2">
        <f>SUMIF(A:A,A154,L:L)</f>
        <v>3065.1531302621943</v>
      </c>
      <c r="N154" s="3">
        <f>L154/M154</f>
        <v>0.03465520985593032</v>
      </c>
      <c r="O154" s="7">
        <f>1/N154</f>
        <v>28.855690216773468</v>
      </c>
      <c r="P154" s="3">
        <f>IF(O154&gt;21,"",N154)</f>
      </c>
      <c r="Q154" s="3">
        <f>IF(ISNUMBER(P154),SUMIF(A:A,A154,P:P),"")</f>
      </c>
      <c r="R154" s="3">
        <f>_xlfn.IFERROR(P154*(1/Q154),"")</f>
      </c>
      <c r="S154" s="8">
        <f>_xlfn.IFERROR(1/R154,"")</f>
      </c>
    </row>
    <row r="155" spans="1:19" ht="15">
      <c r="A155" s="1">
        <v>13</v>
      </c>
      <c r="B155" s="5">
        <v>0.6666666666666666</v>
      </c>
      <c r="C155" s="1" t="s">
        <v>92</v>
      </c>
      <c r="D155" s="1">
        <v>6</v>
      </c>
      <c r="E155" s="1">
        <v>7</v>
      </c>
      <c r="F155" s="1" t="s">
        <v>117</v>
      </c>
      <c r="G155" s="2">
        <v>38.7700666666667</v>
      </c>
      <c r="H155" s="6">
        <f>1+_xlfn.COUNTIFS(A:A,A155,O:O,"&lt;"&amp;O155)</f>
        <v>8</v>
      </c>
      <c r="I155" s="2">
        <f>_xlfn.AVERAGEIF(A:A,A155,G:G)</f>
        <v>48.267639999999986</v>
      </c>
      <c r="J155" s="2">
        <f>G155-I155</f>
        <v>-9.497573333333285</v>
      </c>
      <c r="K155" s="2">
        <f>90+J155</f>
        <v>80.50242666666671</v>
      </c>
      <c r="L155" s="2">
        <f>EXP(0.06*K155)</f>
        <v>125.22919269789737</v>
      </c>
      <c r="M155" s="2">
        <f>SUMIF(A:A,A155,L:L)</f>
        <v>3065.1531302621943</v>
      </c>
      <c r="N155" s="3">
        <f>L155/M155</f>
        <v>0.04085577045450425</v>
      </c>
      <c r="O155" s="7">
        <f>1/N155</f>
        <v>24.476346642723815</v>
      </c>
      <c r="P155" s="3">
        <f>IF(O155&gt;21,"",N155)</f>
      </c>
      <c r="Q155" s="3">
        <f>IF(ISNUMBER(P155),SUMIF(A:A,A155,P:P),"")</f>
      </c>
      <c r="R155" s="3">
        <f>_xlfn.IFERROR(P155*(1/Q155),"")</f>
      </c>
      <c r="S155" s="8">
        <f>_xlfn.IFERROR(1/R155,"")</f>
      </c>
    </row>
    <row r="156" spans="1:19" ht="15">
      <c r="A156" s="1">
        <v>13</v>
      </c>
      <c r="B156" s="5">
        <v>0.6666666666666666</v>
      </c>
      <c r="C156" s="1" t="s">
        <v>92</v>
      </c>
      <c r="D156" s="1">
        <v>6</v>
      </c>
      <c r="E156" s="1">
        <v>10</v>
      </c>
      <c r="F156" s="1" t="s">
        <v>120</v>
      </c>
      <c r="G156" s="2">
        <v>18.3272666666667</v>
      </c>
      <c r="H156" s="6">
        <f>1+_xlfn.COUNTIFS(A:A,A156,O:O,"&lt;"&amp;O156)</f>
        <v>10</v>
      </c>
      <c r="I156" s="2">
        <f>_xlfn.AVERAGEIF(A:A,A156,G:G)</f>
        <v>48.267639999999986</v>
      </c>
      <c r="J156" s="2">
        <f>G156-I156</f>
        <v>-29.940373333333287</v>
      </c>
      <c r="K156" s="2">
        <f>90+J156</f>
        <v>60.059626666666716</v>
      </c>
      <c r="L156" s="2">
        <f>EXP(0.06*K156)</f>
        <v>36.72940278124168</v>
      </c>
      <c r="M156" s="2">
        <f>SUMIF(A:A,A156,L:L)</f>
        <v>3065.1531302621943</v>
      </c>
      <c r="N156" s="3">
        <f>L156/M156</f>
        <v>0.011982893258615054</v>
      </c>
      <c r="O156" s="7">
        <f>1/N156</f>
        <v>83.45229974247279</v>
      </c>
      <c r="P156" s="3">
        <f>IF(O156&gt;21,"",N156)</f>
      </c>
      <c r="Q156" s="3">
        <f>IF(ISNUMBER(P156),SUMIF(A:A,A156,P:P),"")</f>
      </c>
      <c r="R156" s="3">
        <f>_xlfn.IFERROR(P156*(1/Q156),"")</f>
      </c>
      <c r="S156" s="8">
        <f>_xlfn.IFERROR(1/R156,"")</f>
      </c>
    </row>
    <row r="157" spans="1:19" ht="15">
      <c r="A157" s="1">
        <v>27</v>
      </c>
      <c r="B157" s="5">
        <v>0.6701388888888888</v>
      </c>
      <c r="C157" s="1" t="s">
        <v>215</v>
      </c>
      <c r="D157" s="1">
        <v>6</v>
      </c>
      <c r="E157" s="1">
        <v>1</v>
      </c>
      <c r="F157" s="1" t="s">
        <v>256</v>
      </c>
      <c r="G157" s="2">
        <v>73.21839999999999</v>
      </c>
      <c r="H157" s="6">
        <f>1+_xlfn.COUNTIFS(A:A,A157,O:O,"&lt;"&amp;O157)</f>
        <v>1</v>
      </c>
      <c r="I157" s="2">
        <f>_xlfn.AVERAGEIF(A:A,A157,G:G)</f>
        <v>46.387317948717936</v>
      </c>
      <c r="J157" s="2">
        <f>G157-I157</f>
        <v>26.831082051282053</v>
      </c>
      <c r="K157" s="2">
        <f>90+J157</f>
        <v>116.83108205128205</v>
      </c>
      <c r="L157" s="2">
        <f>EXP(0.06*K157)</f>
        <v>1107.5048964429016</v>
      </c>
      <c r="M157" s="2">
        <f>SUMIF(A:A,A157,L:L)</f>
        <v>3879.400625147422</v>
      </c>
      <c r="N157" s="3">
        <f>L157/M157</f>
        <v>0.2854835072365889</v>
      </c>
      <c r="O157" s="7">
        <f>1/N157</f>
        <v>3.5028293216646995</v>
      </c>
      <c r="P157" s="3">
        <f>IF(O157&gt;21,"",N157)</f>
        <v>0.2854835072365889</v>
      </c>
      <c r="Q157" s="3">
        <f>IF(ISNUMBER(P157),SUMIF(A:A,A157,P:P),"")</f>
        <v>0.893781913423199</v>
      </c>
      <c r="R157" s="3">
        <f>_xlfn.IFERROR(P157*(1/Q157),"")</f>
        <v>0.31941070069675326</v>
      </c>
      <c r="S157" s="8">
        <f>_xlfn.IFERROR(1/R157,"")</f>
        <v>3.130765493512362</v>
      </c>
    </row>
    <row r="158" spans="1:19" ht="15">
      <c r="A158" s="1">
        <v>27</v>
      </c>
      <c r="B158" s="5">
        <v>0.6701388888888888</v>
      </c>
      <c r="C158" s="1" t="s">
        <v>215</v>
      </c>
      <c r="D158" s="1">
        <v>6</v>
      </c>
      <c r="E158" s="1">
        <v>4</v>
      </c>
      <c r="F158" s="1" t="s">
        <v>259</v>
      </c>
      <c r="G158" s="2">
        <v>59.677</v>
      </c>
      <c r="H158" s="6">
        <f>1+_xlfn.COUNTIFS(A:A,A158,O:O,"&lt;"&amp;O158)</f>
        <v>2</v>
      </c>
      <c r="I158" s="2">
        <f>_xlfn.AVERAGEIF(A:A,A158,G:G)</f>
        <v>46.387317948717936</v>
      </c>
      <c r="J158" s="2">
        <f>G158-I158</f>
        <v>13.289682051282064</v>
      </c>
      <c r="K158" s="2">
        <f>90+J158</f>
        <v>103.28968205128206</v>
      </c>
      <c r="L158" s="2">
        <f>EXP(0.06*K158)</f>
        <v>491.4601819981681</v>
      </c>
      <c r="M158" s="2">
        <f>SUMIF(A:A,A158,L:L)</f>
        <v>3879.400625147422</v>
      </c>
      <c r="N158" s="3">
        <f>L158/M158</f>
        <v>0.12668456534557887</v>
      </c>
      <c r="O158" s="7">
        <f>1/N158</f>
        <v>7.893621431088556</v>
      </c>
      <c r="P158" s="3">
        <f>IF(O158&gt;21,"",N158)</f>
        <v>0.12668456534557887</v>
      </c>
      <c r="Q158" s="3">
        <f>IF(ISNUMBER(P158),SUMIF(A:A,A158,P:P),"")</f>
        <v>0.893781913423199</v>
      </c>
      <c r="R158" s="3">
        <f>_xlfn.IFERROR(P158*(1/Q158),"")</f>
        <v>0.14173990706566766</v>
      </c>
      <c r="S158" s="8">
        <f>_xlfn.IFERROR(1/R158,"")</f>
        <v>7.055176066516702</v>
      </c>
    </row>
    <row r="159" spans="1:19" ht="15">
      <c r="A159" s="1">
        <v>27</v>
      </c>
      <c r="B159" s="5">
        <v>0.6701388888888888</v>
      </c>
      <c r="C159" s="1" t="s">
        <v>215</v>
      </c>
      <c r="D159" s="1">
        <v>6</v>
      </c>
      <c r="E159" s="1">
        <v>6</v>
      </c>
      <c r="F159" s="1" t="s">
        <v>261</v>
      </c>
      <c r="G159" s="2">
        <v>54.6257333333333</v>
      </c>
      <c r="H159" s="6">
        <f>1+_xlfn.COUNTIFS(A:A,A159,O:O,"&lt;"&amp;O159)</f>
        <v>3</v>
      </c>
      <c r="I159" s="2">
        <f>_xlfn.AVERAGEIF(A:A,A159,G:G)</f>
        <v>46.387317948717936</v>
      </c>
      <c r="J159" s="2">
        <f>G159-I159</f>
        <v>8.238415384615365</v>
      </c>
      <c r="K159" s="2">
        <f>90+J159</f>
        <v>98.23841538461537</v>
      </c>
      <c r="L159" s="2">
        <f>EXP(0.06*K159)</f>
        <v>362.96445997869296</v>
      </c>
      <c r="M159" s="2">
        <f>SUMIF(A:A,A159,L:L)</f>
        <v>3879.400625147422</v>
      </c>
      <c r="N159" s="3">
        <f>L159/M159</f>
        <v>0.09356199450653536</v>
      </c>
      <c r="O159" s="7">
        <f>1/N159</f>
        <v>10.688100497153782</v>
      </c>
      <c r="P159" s="3">
        <f>IF(O159&gt;21,"",N159)</f>
        <v>0.09356199450653536</v>
      </c>
      <c r="Q159" s="3">
        <f>IF(ISNUMBER(P159),SUMIF(A:A,A159,P:P),"")</f>
        <v>0.893781913423199</v>
      </c>
      <c r="R159" s="3">
        <f>_xlfn.IFERROR(P159*(1/Q159),"")</f>
        <v>0.10468101121915907</v>
      </c>
      <c r="S159" s="8">
        <f>_xlfn.IFERROR(1/R159,"")</f>
        <v>9.552830913205552</v>
      </c>
    </row>
    <row r="160" spans="1:19" ht="15">
      <c r="A160" s="1">
        <v>27</v>
      </c>
      <c r="B160" s="5">
        <v>0.6701388888888888</v>
      </c>
      <c r="C160" s="1" t="s">
        <v>215</v>
      </c>
      <c r="D160" s="1">
        <v>6</v>
      </c>
      <c r="E160" s="1">
        <v>9</v>
      </c>
      <c r="F160" s="1" t="s">
        <v>263</v>
      </c>
      <c r="G160" s="2">
        <v>54.220566666666706</v>
      </c>
      <c r="H160" s="6">
        <f>1+_xlfn.COUNTIFS(A:A,A160,O:O,"&lt;"&amp;O160)</f>
        <v>4</v>
      </c>
      <c r="I160" s="2">
        <f>_xlfn.AVERAGEIF(A:A,A160,G:G)</f>
        <v>46.387317948717936</v>
      </c>
      <c r="J160" s="2">
        <f>G160-I160</f>
        <v>7.83324871794877</v>
      </c>
      <c r="K160" s="2">
        <f>90+J160</f>
        <v>97.83324871794878</v>
      </c>
      <c r="L160" s="2">
        <f>EXP(0.06*K160)</f>
        <v>354.247181777509</v>
      </c>
      <c r="M160" s="2">
        <f>SUMIF(A:A,A160,L:L)</f>
        <v>3879.400625147422</v>
      </c>
      <c r="N160" s="3">
        <f>L160/M160</f>
        <v>0.09131492619792192</v>
      </c>
      <c r="O160" s="7">
        <f>1/N160</f>
        <v>10.951112174504033</v>
      </c>
      <c r="P160" s="3">
        <f>IF(O160&gt;21,"",N160)</f>
        <v>0.09131492619792192</v>
      </c>
      <c r="Q160" s="3">
        <f>IF(ISNUMBER(P160),SUMIF(A:A,A160,P:P),"")</f>
        <v>0.893781913423199</v>
      </c>
      <c r="R160" s="3">
        <f>_xlfn.IFERROR(P160*(1/Q160),"")</f>
        <v>0.10216689868805276</v>
      </c>
      <c r="S160" s="8">
        <f>_xlfn.IFERROR(1/R160,"")</f>
        <v>9.787905993440305</v>
      </c>
    </row>
    <row r="161" spans="1:19" ht="15">
      <c r="A161" s="1">
        <v>27</v>
      </c>
      <c r="B161" s="5">
        <v>0.6701388888888888</v>
      </c>
      <c r="C161" s="1" t="s">
        <v>215</v>
      </c>
      <c r="D161" s="1">
        <v>6</v>
      </c>
      <c r="E161" s="1">
        <v>3</v>
      </c>
      <c r="F161" s="1" t="s">
        <v>258</v>
      </c>
      <c r="G161" s="2">
        <v>49.8600333333333</v>
      </c>
      <c r="H161" s="6">
        <f>1+_xlfn.COUNTIFS(A:A,A161,O:O,"&lt;"&amp;O161)</f>
        <v>5</v>
      </c>
      <c r="I161" s="2">
        <f>_xlfn.AVERAGEIF(A:A,A161,G:G)</f>
        <v>46.387317948717936</v>
      </c>
      <c r="J161" s="2">
        <f>G161-I161</f>
        <v>3.4727153846153627</v>
      </c>
      <c r="K161" s="2">
        <f>90+J161</f>
        <v>93.47271538461536</v>
      </c>
      <c r="L161" s="2">
        <f>EXP(0.06*K161)</f>
        <v>272.6974456925235</v>
      </c>
      <c r="M161" s="2">
        <f>SUMIF(A:A,A161,L:L)</f>
        <v>3879.400625147422</v>
      </c>
      <c r="N161" s="3">
        <f>L161/M161</f>
        <v>0.07029370566288462</v>
      </c>
      <c r="O161" s="7">
        <f>1/N161</f>
        <v>14.226024799372674</v>
      </c>
      <c r="P161" s="3">
        <f>IF(O161&gt;21,"",N161)</f>
        <v>0.07029370566288462</v>
      </c>
      <c r="Q161" s="3">
        <f>IF(ISNUMBER(P161),SUMIF(A:A,A161,P:P),"")</f>
        <v>0.893781913423199</v>
      </c>
      <c r="R161" s="3">
        <f>_xlfn.IFERROR(P161*(1/Q161),"")</f>
        <v>0.07864749175070974</v>
      </c>
      <c r="S161" s="8">
        <f>_xlfn.IFERROR(1/R161,"")</f>
        <v>12.71496366558919</v>
      </c>
    </row>
    <row r="162" spans="1:19" ht="15">
      <c r="A162" s="1">
        <v>27</v>
      </c>
      <c r="B162" s="5">
        <v>0.6701388888888888</v>
      </c>
      <c r="C162" s="1" t="s">
        <v>215</v>
      </c>
      <c r="D162" s="1">
        <v>6</v>
      </c>
      <c r="E162" s="1">
        <v>10</v>
      </c>
      <c r="F162" s="1" t="s">
        <v>264</v>
      </c>
      <c r="G162" s="2">
        <v>48.291166666666605</v>
      </c>
      <c r="H162" s="6">
        <f>1+_xlfn.COUNTIFS(A:A,A162,O:O,"&lt;"&amp;O162)</f>
        <v>6</v>
      </c>
      <c r="I162" s="2">
        <f>_xlfn.AVERAGEIF(A:A,A162,G:G)</f>
        <v>46.387317948717936</v>
      </c>
      <c r="J162" s="2">
        <f>G162-I162</f>
        <v>1.9038487179486694</v>
      </c>
      <c r="K162" s="2">
        <f>90+J162</f>
        <v>91.90384871794868</v>
      </c>
      <c r="L162" s="2">
        <f>EXP(0.06*K162)</f>
        <v>248.19901968798777</v>
      </c>
      <c r="M162" s="2">
        <f>SUMIF(A:A,A162,L:L)</f>
        <v>3879.400625147422</v>
      </c>
      <c r="N162" s="3">
        <f>L162/M162</f>
        <v>0.06397870281277172</v>
      </c>
      <c r="O162" s="7">
        <f>1/N162</f>
        <v>15.630201239409553</v>
      </c>
      <c r="P162" s="3">
        <f>IF(O162&gt;21,"",N162)</f>
        <v>0.06397870281277172</v>
      </c>
      <c r="Q162" s="3">
        <f>IF(ISNUMBER(P162),SUMIF(A:A,A162,P:P),"")</f>
        <v>0.893781913423199</v>
      </c>
      <c r="R162" s="3">
        <f>_xlfn.IFERROR(P162*(1/Q162),"")</f>
        <v>0.07158200658562475</v>
      </c>
      <c r="S162" s="8">
        <f>_xlfn.IFERROR(1/R162,"")</f>
        <v>13.969991170949127</v>
      </c>
    </row>
    <row r="163" spans="1:19" ht="15">
      <c r="A163" s="1">
        <v>27</v>
      </c>
      <c r="B163" s="5">
        <v>0.6701388888888888</v>
      </c>
      <c r="C163" s="1" t="s">
        <v>215</v>
      </c>
      <c r="D163" s="1">
        <v>6</v>
      </c>
      <c r="E163" s="1">
        <v>2</v>
      </c>
      <c r="F163" s="1" t="s">
        <v>257</v>
      </c>
      <c r="G163" s="2">
        <v>47.501233333333296</v>
      </c>
      <c r="H163" s="6">
        <f>1+_xlfn.COUNTIFS(A:A,A163,O:O,"&lt;"&amp;O163)</f>
        <v>7</v>
      </c>
      <c r="I163" s="2">
        <f>_xlfn.AVERAGEIF(A:A,A163,G:G)</f>
        <v>46.387317948717936</v>
      </c>
      <c r="J163" s="2">
        <f>G163-I163</f>
        <v>1.1139153846153604</v>
      </c>
      <c r="K163" s="2">
        <f>90+J163</f>
        <v>91.11391538461535</v>
      </c>
      <c r="L163" s="2">
        <f>EXP(0.06*K163)</f>
        <v>236.70980113495207</v>
      </c>
      <c r="M163" s="2">
        <f>SUMIF(A:A,A163,L:L)</f>
        <v>3879.400625147422</v>
      </c>
      <c r="N163" s="3">
        <f>L163/M163</f>
        <v>0.06101710650880684</v>
      </c>
      <c r="O163" s="7">
        <f>1/N163</f>
        <v>16.388846623785184</v>
      </c>
      <c r="P163" s="3">
        <f>IF(O163&gt;21,"",N163)</f>
        <v>0.06101710650880684</v>
      </c>
      <c r="Q163" s="3">
        <f>IF(ISNUMBER(P163),SUMIF(A:A,A163,P:P),"")</f>
        <v>0.893781913423199</v>
      </c>
      <c r="R163" s="3">
        <f>_xlfn.IFERROR(P163*(1/Q163),"")</f>
        <v>0.0682684507175921</v>
      </c>
      <c r="S163" s="8">
        <f>_xlfn.IFERROR(1/R163,"")</f>
        <v>14.648054694206058</v>
      </c>
    </row>
    <row r="164" spans="1:19" ht="15">
      <c r="A164" s="1">
        <v>27</v>
      </c>
      <c r="B164" s="5">
        <v>0.6701388888888888</v>
      </c>
      <c r="C164" s="1" t="s">
        <v>215</v>
      </c>
      <c r="D164" s="1">
        <v>6</v>
      </c>
      <c r="E164" s="1">
        <v>13</v>
      </c>
      <c r="F164" s="1" t="s">
        <v>267</v>
      </c>
      <c r="G164" s="2">
        <v>44.446000000000005</v>
      </c>
      <c r="H164" s="6">
        <f>1+_xlfn.COUNTIFS(A:A,A164,O:O,"&lt;"&amp;O164)</f>
        <v>8</v>
      </c>
      <c r="I164" s="2">
        <f>_xlfn.AVERAGEIF(A:A,A164,G:G)</f>
        <v>46.387317948717936</v>
      </c>
      <c r="J164" s="2">
        <f>G164-I164</f>
        <v>-1.9413179487179306</v>
      </c>
      <c r="K164" s="2">
        <f>90+J164</f>
        <v>88.05868205128206</v>
      </c>
      <c r="L164" s="2">
        <f>EXP(0.06*K164)</f>
        <v>197.0624971961246</v>
      </c>
      <c r="M164" s="2">
        <f>SUMIF(A:A,A164,L:L)</f>
        <v>3879.400625147422</v>
      </c>
      <c r="N164" s="3">
        <f>L164/M164</f>
        <v>0.05079715044605273</v>
      </c>
      <c r="O164" s="7">
        <f>1/N164</f>
        <v>19.686143636383967</v>
      </c>
      <c r="P164" s="3">
        <f>IF(O164&gt;21,"",N164)</f>
        <v>0.05079715044605273</v>
      </c>
      <c r="Q164" s="3">
        <f>IF(ISNUMBER(P164),SUMIF(A:A,A164,P:P),"")</f>
        <v>0.893781913423199</v>
      </c>
      <c r="R164" s="3">
        <f>_xlfn.IFERROR(P164*(1/Q164),"")</f>
        <v>0.05683394313887918</v>
      </c>
      <c r="S164" s="8">
        <f>_xlfn.IFERROR(1/R164,"")</f>
        <v>17.5951191272512</v>
      </c>
    </row>
    <row r="165" spans="1:19" ht="15">
      <c r="A165" s="1">
        <v>27</v>
      </c>
      <c r="B165" s="5">
        <v>0.6701388888888888</v>
      </c>
      <c r="C165" s="1" t="s">
        <v>215</v>
      </c>
      <c r="D165" s="1">
        <v>6</v>
      </c>
      <c r="E165" s="1">
        <v>12</v>
      </c>
      <c r="F165" s="1" t="s">
        <v>266</v>
      </c>
      <c r="G165" s="2">
        <v>44.3977333333333</v>
      </c>
      <c r="H165" s="6">
        <f>1+_xlfn.COUNTIFS(A:A,A165,O:O,"&lt;"&amp;O165)</f>
        <v>9</v>
      </c>
      <c r="I165" s="2">
        <f>_xlfn.AVERAGEIF(A:A,A165,G:G)</f>
        <v>46.387317948717936</v>
      </c>
      <c r="J165" s="2">
        <f>G165-I165</f>
        <v>-1.9895846153846364</v>
      </c>
      <c r="K165" s="2">
        <f>90+J165</f>
        <v>88.01041538461536</v>
      </c>
      <c r="L165" s="2">
        <f>EXP(0.06*K165)</f>
        <v>196.49262977055741</v>
      </c>
      <c r="M165" s="2">
        <f>SUMIF(A:A,A165,L:L)</f>
        <v>3879.400625147422</v>
      </c>
      <c r="N165" s="3">
        <f>L165/M165</f>
        <v>0.05065025470605796</v>
      </c>
      <c r="O165" s="7">
        <f>1/N165</f>
        <v>19.743237340135156</v>
      </c>
      <c r="P165" s="3">
        <f>IF(O165&gt;21,"",N165)</f>
        <v>0.05065025470605796</v>
      </c>
      <c r="Q165" s="3">
        <f>IF(ISNUMBER(P165),SUMIF(A:A,A165,P:P),"")</f>
        <v>0.893781913423199</v>
      </c>
      <c r="R165" s="3">
        <f>_xlfn.IFERROR(P165*(1/Q165),"")</f>
        <v>0.05666959013756127</v>
      </c>
      <c r="S165" s="8">
        <f>_xlfn.IFERROR(1/R165,"")</f>
        <v>17.646148447034353</v>
      </c>
    </row>
    <row r="166" spans="1:19" ht="15">
      <c r="A166" s="1">
        <v>27</v>
      </c>
      <c r="B166" s="5">
        <v>0.6701388888888888</v>
      </c>
      <c r="C166" s="1" t="s">
        <v>215</v>
      </c>
      <c r="D166" s="1">
        <v>6</v>
      </c>
      <c r="E166" s="1">
        <v>5</v>
      </c>
      <c r="F166" s="1" t="s">
        <v>260</v>
      </c>
      <c r="G166" s="2">
        <v>40.0135</v>
      </c>
      <c r="H166" s="6">
        <f>1+_xlfn.COUNTIFS(A:A,A166,O:O,"&lt;"&amp;O166)</f>
        <v>10</v>
      </c>
      <c r="I166" s="2">
        <f>_xlfn.AVERAGEIF(A:A,A166,G:G)</f>
        <v>46.387317948717936</v>
      </c>
      <c r="J166" s="2">
        <f>G166-I166</f>
        <v>-6.373817948717935</v>
      </c>
      <c r="K166" s="2">
        <f>90+J166</f>
        <v>83.62618205128206</v>
      </c>
      <c r="L166" s="2">
        <f>EXP(0.06*K166)</f>
        <v>151.0439604233891</v>
      </c>
      <c r="M166" s="2">
        <f>SUMIF(A:A,A166,L:L)</f>
        <v>3879.400625147422</v>
      </c>
      <c r="N166" s="3">
        <f>L166/M166</f>
        <v>0.03893487036226099</v>
      </c>
      <c r="O166" s="7">
        <f>1/N166</f>
        <v>25.683917544754063</v>
      </c>
      <c r="P166" s="3">
        <f>IF(O166&gt;21,"",N166)</f>
      </c>
      <c r="Q166" s="3">
        <f>IF(ISNUMBER(P166),SUMIF(A:A,A166,P:P),"")</f>
      </c>
      <c r="R166" s="3">
        <f>_xlfn.IFERROR(P166*(1/Q166),"")</f>
      </c>
      <c r="S166" s="8">
        <f>_xlfn.IFERROR(1/R166,"")</f>
      </c>
    </row>
    <row r="167" spans="1:19" ht="15">
      <c r="A167" s="1">
        <v>27</v>
      </c>
      <c r="B167" s="5">
        <v>0.6701388888888888</v>
      </c>
      <c r="C167" s="1" t="s">
        <v>215</v>
      </c>
      <c r="D167" s="1">
        <v>6</v>
      </c>
      <c r="E167" s="1">
        <v>7</v>
      </c>
      <c r="F167" s="1" t="s">
        <v>262</v>
      </c>
      <c r="G167" s="2">
        <v>35.8335333333333</v>
      </c>
      <c r="H167" s="6">
        <f>1+_xlfn.COUNTIFS(A:A,A167,O:O,"&lt;"&amp;O167)</f>
        <v>11</v>
      </c>
      <c r="I167" s="2">
        <f>_xlfn.AVERAGEIF(A:A,A167,G:G)</f>
        <v>46.387317948717936</v>
      </c>
      <c r="J167" s="2">
        <f>G167-I167</f>
        <v>-10.553784615384636</v>
      </c>
      <c r="K167" s="2">
        <f>90+J167</f>
        <v>79.44621538461536</v>
      </c>
      <c r="L167" s="2">
        <f>EXP(0.06*K167)</f>
        <v>117.53932084319679</v>
      </c>
      <c r="M167" s="2">
        <f>SUMIF(A:A,A167,L:L)</f>
        <v>3879.400625147422</v>
      </c>
      <c r="N167" s="3">
        <f>L167/M167</f>
        <v>0.03029831981808534</v>
      </c>
      <c r="O167" s="7">
        <f>1/N167</f>
        <v>33.005130515623215</v>
      </c>
      <c r="P167" s="3">
        <f>IF(O167&gt;21,"",N167)</f>
      </c>
      <c r="Q167" s="3">
        <f>IF(ISNUMBER(P167),SUMIF(A:A,A167,P:P),"")</f>
      </c>
      <c r="R167" s="3">
        <f>_xlfn.IFERROR(P167*(1/Q167),"")</f>
      </c>
      <c r="S167" s="8">
        <f>_xlfn.IFERROR(1/R167,"")</f>
      </c>
    </row>
    <row r="168" spans="1:19" ht="15">
      <c r="A168" s="1">
        <v>27</v>
      </c>
      <c r="B168" s="5">
        <v>0.6701388888888888</v>
      </c>
      <c r="C168" s="1" t="s">
        <v>215</v>
      </c>
      <c r="D168" s="1">
        <v>6</v>
      </c>
      <c r="E168" s="1">
        <v>11</v>
      </c>
      <c r="F168" s="1" t="s">
        <v>265</v>
      </c>
      <c r="G168" s="2">
        <v>34.080966666666704</v>
      </c>
      <c r="H168" s="6">
        <f>1+_xlfn.COUNTIFS(A:A,A168,O:O,"&lt;"&amp;O168)</f>
        <v>12</v>
      </c>
      <c r="I168" s="2">
        <f>_xlfn.AVERAGEIF(A:A,A168,G:G)</f>
        <v>46.387317948717936</v>
      </c>
      <c r="J168" s="2">
        <f>G168-I168</f>
        <v>-12.306351282051232</v>
      </c>
      <c r="K168" s="2">
        <f>90+J168</f>
        <v>77.69364871794878</v>
      </c>
      <c r="L168" s="2">
        <f>EXP(0.06*K168)</f>
        <v>105.8072373539865</v>
      </c>
      <c r="M168" s="2">
        <f>SUMIF(A:A,A168,L:L)</f>
        <v>3879.400625147422</v>
      </c>
      <c r="N168" s="3">
        <f>L168/M168</f>
        <v>0.027274119787503433</v>
      </c>
      <c r="O168" s="7">
        <f>1/N168</f>
        <v>36.66479460349749</v>
      </c>
      <c r="P168" s="3">
        <f>IF(O168&gt;21,"",N168)</f>
      </c>
      <c r="Q168" s="3">
        <f>IF(ISNUMBER(P168),SUMIF(A:A,A168,P:P),"")</f>
      </c>
      <c r="R168" s="3">
        <f>_xlfn.IFERROR(P168*(1/Q168),"")</f>
      </c>
      <c r="S168" s="8">
        <f>_xlfn.IFERROR(1/R168,"")</f>
      </c>
    </row>
    <row r="169" spans="1:19" ht="15">
      <c r="A169" s="1">
        <v>27</v>
      </c>
      <c r="B169" s="5">
        <v>0.6701388888888888</v>
      </c>
      <c r="C169" s="1" t="s">
        <v>215</v>
      </c>
      <c r="D169" s="1">
        <v>6</v>
      </c>
      <c r="E169" s="1">
        <v>14</v>
      </c>
      <c r="F169" s="1" t="s">
        <v>268</v>
      </c>
      <c r="G169" s="2">
        <v>16.8692666666667</v>
      </c>
      <c r="H169" s="6">
        <f>1+_xlfn.COUNTIFS(A:A,A169,O:O,"&lt;"&amp;O169)</f>
        <v>13</v>
      </c>
      <c r="I169" s="2">
        <f>_xlfn.AVERAGEIF(A:A,A169,G:G)</f>
        <v>46.387317948717936</v>
      </c>
      <c r="J169" s="2">
        <f>G169-I169</f>
        <v>-29.518051282051236</v>
      </c>
      <c r="K169" s="2">
        <f>90+J169</f>
        <v>60.48194871794877</v>
      </c>
      <c r="L169" s="2">
        <f>EXP(0.06*K169)</f>
        <v>37.67199284743173</v>
      </c>
      <c r="M169" s="2">
        <f>SUMIF(A:A,A169,L:L)</f>
        <v>3879.400625147422</v>
      </c>
      <c r="N169" s="3">
        <f>L169/M169</f>
        <v>0.009710776608951067</v>
      </c>
      <c r="O169" s="7">
        <f>1/N169</f>
        <v>102.97837549658321</v>
      </c>
      <c r="P169" s="3">
        <f>IF(O169&gt;21,"",N169)</f>
      </c>
      <c r="Q169" s="3">
        <f>IF(ISNUMBER(P169),SUMIF(A:A,A169,P:P),"")</f>
      </c>
      <c r="R169" s="3">
        <f>_xlfn.IFERROR(P169*(1/Q169),"")</f>
      </c>
      <c r="S169" s="8">
        <f>_xlfn.IFERROR(1/R169,"")</f>
      </c>
    </row>
    <row r="170" spans="1:19" ht="15">
      <c r="A170" s="1">
        <v>2</v>
      </c>
      <c r="B170" s="5">
        <v>0.6756944444444444</v>
      </c>
      <c r="C170" s="1" t="s">
        <v>19</v>
      </c>
      <c r="D170" s="1">
        <v>2</v>
      </c>
      <c r="E170" s="1">
        <v>4</v>
      </c>
      <c r="F170" s="1" t="s">
        <v>31</v>
      </c>
      <c r="G170" s="2">
        <v>67.162</v>
      </c>
      <c r="H170" s="6">
        <f>1+_xlfn.COUNTIFS(A:A,A170,O:O,"&lt;"&amp;O170)</f>
        <v>1</v>
      </c>
      <c r="I170" s="2">
        <f>_xlfn.AVERAGEIF(A:A,A170,G:G)</f>
        <v>51.050446666666645</v>
      </c>
      <c r="J170" s="2">
        <f>G170-I170</f>
        <v>16.11155333333336</v>
      </c>
      <c r="K170" s="2">
        <f>90+J170</f>
        <v>106.11155333333336</v>
      </c>
      <c r="L170" s="2">
        <f>EXP(0.06*K170)</f>
        <v>582.1296562603808</v>
      </c>
      <c r="M170" s="2">
        <f>SUMIF(A:A,A170,L:L)</f>
        <v>1320.2216022308135</v>
      </c>
      <c r="N170" s="3">
        <f>L170/M170</f>
        <v>0.4409332912571199</v>
      </c>
      <c r="O170" s="7">
        <f>1/N170</f>
        <v>2.267916757088032</v>
      </c>
      <c r="P170" s="3">
        <f>IF(O170&gt;21,"",N170)</f>
        <v>0.4409332912571199</v>
      </c>
      <c r="Q170" s="3">
        <f>IF(ISNUMBER(P170),SUMIF(A:A,A170,P:P),"")</f>
        <v>1</v>
      </c>
      <c r="R170" s="3">
        <f>_xlfn.IFERROR(P170*(1/Q170),"")</f>
        <v>0.4409332912571199</v>
      </c>
      <c r="S170" s="8">
        <f>_xlfn.IFERROR(1/R170,"")</f>
        <v>2.267916757088032</v>
      </c>
    </row>
    <row r="171" spans="1:19" ht="15">
      <c r="A171" s="1">
        <v>2</v>
      </c>
      <c r="B171" s="5">
        <v>0.6756944444444444</v>
      </c>
      <c r="C171" s="1" t="s">
        <v>19</v>
      </c>
      <c r="D171" s="1">
        <v>2</v>
      </c>
      <c r="E171" s="1">
        <v>3</v>
      </c>
      <c r="F171" s="1" t="s">
        <v>30</v>
      </c>
      <c r="G171" s="2">
        <v>54.325433333333294</v>
      </c>
      <c r="H171" s="6">
        <f>1+_xlfn.COUNTIFS(A:A,A171,O:O,"&lt;"&amp;O171)</f>
        <v>2</v>
      </c>
      <c r="I171" s="2">
        <f>_xlfn.AVERAGEIF(A:A,A171,G:G)</f>
        <v>51.050446666666645</v>
      </c>
      <c r="J171" s="2">
        <f>G171-I171</f>
        <v>3.274986666666649</v>
      </c>
      <c r="K171" s="2">
        <f>90+J171</f>
        <v>93.27498666666665</v>
      </c>
      <c r="L171" s="2">
        <f>EXP(0.06*K171)</f>
        <v>269.4813538460045</v>
      </c>
      <c r="M171" s="2">
        <f>SUMIF(A:A,A171,L:L)</f>
        <v>1320.2216022308135</v>
      </c>
      <c r="N171" s="3">
        <f>L171/M171</f>
        <v>0.20411827331915694</v>
      </c>
      <c r="O171" s="7">
        <f>1/N171</f>
        <v>4.8991204155269905</v>
      </c>
      <c r="P171" s="3">
        <f>IF(O171&gt;21,"",N171)</f>
        <v>0.20411827331915694</v>
      </c>
      <c r="Q171" s="3">
        <f>IF(ISNUMBER(P171),SUMIF(A:A,A171,P:P),"")</f>
        <v>1</v>
      </c>
      <c r="R171" s="3">
        <f>_xlfn.IFERROR(P171*(1/Q171),"")</f>
        <v>0.20411827331915694</v>
      </c>
      <c r="S171" s="8">
        <f>_xlfn.IFERROR(1/R171,"")</f>
        <v>4.8991204155269905</v>
      </c>
    </row>
    <row r="172" spans="1:19" ht="15">
      <c r="A172" s="1">
        <v>2</v>
      </c>
      <c r="B172" s="5">
        <v>0.6756944444444444</v>
      </c>
      <c r="C172" s="1" t="s">
        <v>19</v>
      </c>
      <c r="D172" s="1">
        <v>2</v>
      </c>
      <c r="E172" s="1">
        <v>5</v>
      </c>
      <c r="F172" s="1" t="s">
        <v>32</v>
      </c>
      <c r="G172" s="2">
        <v>49.1417666666666</v>
      </c>
      <c r="H172" s="6">
        <f>1+_xlfn.COUNTIFS(A:A,A172,O:O,"&lt;"&amp;O172)</f>
        <v>3</v>
      </c>
      <c r="I172" s="2">
        <f>_xlfn.AVERAGEIF(A:A,A172,G:G)</f>
        <v>51.050446666666645</v>
      </c>
      <c r="J172" s="2">
        <f>G172-I172</f>
        <v>-1.9086800000000466</v>
      </c>
      <c r="K172" s="2">
        <f>90+J172</f>
        <v>88.09131999999995</v>
      </c>
      <c r="L172" s="2">
        <f>EXP(0.06*K172)</f>
        <v>197.4487782359659</v>
      </c>
      <c r="M172" s="2">
        <f>SUMIF(A:A,A172,L:L)</f>
        <v>1320.2216022308135</v>
      </c>
      <c r="N172" s="3">
        <f>L172/M172</f>
        <v>0.14955730000352324</v>
      </c>
      <c r="O172" s="7">
        <f>1/N172</f>
        <v>6.686400463076307</v>
      </c>
      <c r="P172" s="3">
        <f>IF(O172&gt;21,"",N172)</f>
        <v>0.14955730000352324</v>
      </c>
      <c r="Q172" s="3">
        <f>IF(ISNUMBER(P172),SUMIF(A:A,A172,P:P),"")</f>
        <v>1</v>
      </c>
      <c r="R172" s="3">
        <f>_xlfn.IFERROR(P172*(1/Q172),"")</f>
        <v>0.14955730000352324</v>
      </c>
      <c r="S172" s="8">
        <f>_xlfn.IFERROR(1/R172,"")</f>
        <v>6.686400463076307</v>
      </c>
    </row>
    <row r="173" spans="1:19" ht="15">
      <c r="A173" s="1">
        <v>2</v>
      </c>
      <c r="B173" s="5">
        <v>0.6756944444444444</v>
      </c>
      <c r="C173" s="1" t="s">
        <v>19</v>
      </c>
      <c r="D173" s="1">
        <v>2</v>
      </c>
      <c r="E173" s="1">
        <v>1</v>
      </c>
      <c r="F173" s="1" t="s">
        <v>28</v>
      </c>
      <c r="G173" s="2">
        <v>46.6761</v>
      </c>
      <c r="H173" s="6">
        <f>1+_xlfn.COUNTIFS(A:A,A173,O:O,"&lt;"&amp;O173)</f>
        <v>4</v>
      </c>
      <c r="I173" s="2">
        <f>_xlfn.AVERAGEIF(A:A,A173,G:G)</f>
        <v>51.050446666666645</v>
      </c>
      <c r="J173" s="2">
        <f>G173-I173</f>
        <v>-4.374346666666646</v>
      </c>
      <c r="K173" s="2">
        <f>90+J173</f>
        <v>85.62565333333336</v>
      </c>
      <c r="L173" s="2">
        <f>EXP(0.06*K173)</f>
        <v>170.296187422708</v>
      </c>
      <c r="M173" s="2">
        <f>SUMIF(A:A,A173,L:L)</f>
        <v>1320.2216022308135</v>
      </c>
      <c r="N173" s="3">
        <f>L173/M173</f>
        <v>0.1289906081940744</v>
      </c>
      <c r="O173" s="7">
        <f>1/N173</f>
        <v>7.752502403085329</v>
      </c>
      <c r="P173" s="3">
        <f>IF(O173&gt;21,"",N173)</f>
        <v>0.1289906081940744</v>
      </c>
      <c r="Q173" s="3">
        <f>IF(ISNUMBER(P173),SUMIF(A:A,A173,P:P),"")</f>
        <v>1</v>
      </c>
      <c r="R173" s="3">
        <f>_xlfn.IFERROR(P173*(1/Q173),"")</f>
        <v>0.1289906081940744</v>
      </c>
      <c r="S173" s="8">
        <f>_xlfn.IFERROR(1/R173,"")</f>
        <v>7.752502403085329</v>
      </c>
    </row>
    <row r="174" spans="1:19" ht="15">
      <c r="A174" s="1">
        <v>2</v>
      </c>
      <c r="B174" s="5">
        <v>0.6756944444444444</v>
      </c>
      <c r="C174" s="1" t="s">
        <v>19</v>
      </c>
      <c r="D174" s="1">
        <v>2</v>
      </c>
      <c r="E174" s="1">
        <v>2</v>
      </c>
      <c r="F174" s="1" t="s">
        <v>29</v>
      </c>
      <c r="G174" s="2">
        <v>37.9469333333333</v>
      </c>
      <c r="H174" s="6">
        <f>1+_xlfn.COUNTIFS(A:A,A174,O:O,"&lt;"&amp;O174)</f>
        <v>5</v>
      </c>
      <c r="I174" s="2">
        <f>_xlfn.AVERAGEIF(A:A,A174,G:G)</f>
        <v>51.050446666666645</v>
      </c>
      <c r="J174" s="2">
        <f>G174-I174</f>
        <v>-13.103513333333346</v>
      </c>
      <c r="K174" s="2">
        <f>90+J174</f>
        <v>76.89648666666665</v>
      </c>
      <c r="L174" s="2">
        <f>EXP(0.06*K174)</f>
        <v>100.86562646575425</v>
      </c>
      <c r="M174" s="2">
        <f>SUMIF(A:A,A174,L:L)</f>
        <v>1320.2216022308135</v>
      </c>
      <c r="N174" s="3">
        <f>L174/M174</f>
        <v>0.07640052722612546</v>
      </c>
      <c r="O174" s="7">
        <f>1/N174</f>
        <v>13.088914910760538</v>
      </c>
      <c r="P174" s="3">
        <f>IF(O174&gt;21,"",N174)</f>
        <v>0.07640052722612546</v>
      </c>
      <c r="Q174" s="3">
        <f>IF(ISNUMBER(P174),SUMIF(A:A,A174,P:P),"")</f>
        <v>1</v>
      </c>
      <c r="R174" s="3">
        <f>_xlfn.IFERROR(P174*(1/Q174),"")</f>
        <v>0.07640052722612546</v>
      </c>
      <c r="S174" s="8">
        <f>_xlfn.IFERROR(1/R174,"")</f>
        <v>13.088914910760538</v>
      </c>
    </row>
    <row r="175" spans="1:19" ht="15">
      <c r="A175" s="1">
        <v>22</v>
      </c>
      <c r="B175" s="5">
        <v>0.6770833333333334</v>
      </c>
      <c r="C175" s="1" t="s">
        <v>145</v>
      </c>
      <c r="D175" s="1">
        <v>8</v>
      </c>
      <c r="E175" s="1">
        <v>5</v>
      </c>
      <c r="F175" s="1" t="s">
        <v>200</v>
      </c>
      <c r="G175" s="2">
        <v>69.47670000000001</v>
      </c>
      <c r="H175" s="6">
        <f>1+_xlfn.COUNTIFS(A:A,A175,O:O,"&lt;"&amp;O175)</f>
        <v>1</v>
      </c>
      <c r="I175" s="2">
        <f>_xlfn.AVERAGEIF(A:A,A175,G:G)</f>
        <v>48.45785925925925</v>
      </c>
      <c r="J175" s="2">
        <f>G175-I175</f>
        <v>21.018840740740757</v>
      </c>
      <c r="K175" s="2">
        <f>90+J175</f>
        <v>111.01884074074076</v>
      </c>
      <c r="L175" s="2">
        <f>EXP(0.06*K175)</f>
        <v>781.4338055201019</v>
      </c>
      <c r="M175" s="2">
        <f>SUMIF(A:A,A175,L:L)</f>
        <v>2577.734089292788</v>
      </c>
      <c r="N175" s="3">
        <f>L175/M175</f>
        <v>0.30314756233622664</v>
      </c>
      <c r="O175" s="7">
        <f>1/N175</f>
        <v>3.2987235400919412</v>
      </c>
      <c r="P175" s="3">
        <f>IF(O175&gt;21,"",N175)</f>
        <v>0.30314756233622664</v>
      </c>
      <c r="Q175" s="3">
        <f>IF(ISNUMBER(P175),SUMIF(A:A,A175,P:P),"")</f>
        <v>0.9356846975607066</v>
      </c>
      <c r="R175" s="3">
        <f>_xlfn.IFERROR(P175*(1/Q175),"")</f>
        <v>0.3239847387977173</v>
      </c>
      <c r="S175" s="8">
        <f>_xlfn.IFERROR(1/R175,"")</f>
        <v>3.0865651379473116</v>
      </c>
    </row>
    <row r="176" spans="1:19" ht="15">
      <c r="A176" s="1">
        <v>22</v>
      </c>
      <c r="B176" s="5">
        <v>0.6770833333333334</v>
      </c>
      <c r="C176" s="1" t="s">
        <v>145</v>
      </c>
      <c r="D176" s="1">
        <v>8</v>
      </c>
      <c r="E176" s="1">
        <v>2</v>
      </c>
      <c r="F176" s="1" t="s">
        <v>197</v>
      </c>
      <c r="G176" s="2">
        <v>58.185166666666596</v>
      </c>
      <c r="H176" s="6">
        <f>1+_xlfn.COUNTIFS(A:A,A176,O:O,"&lt;"&amp;O176)</f>
        <v>2</v>
      </c>
      <c r="I176" s="2">
        <f>_xlfn.AVERAGEIF(A:A,A176,G:G)</f>
        <v>48.45785925925925</v>
      </c>
      <c r="J176" s="2">
        <f>G176-I176</f>
        <v>9.727307407407345</v>
      </c>
      <c r="K176" s="2">
        <f>90+J176</f>
        <v>99.72730740740735</v>
      </c>
      <c r="L176" s="2">
        <f>EXP(0.06*K176)</f>
        <v>396.88177661810647</v>
      </c>
      <c r="M176" s="2">
        <f>SUMIF(A:A,A176,L:L)</f>
        <v>2577.734089292788</v>
      </c>
      <c r="N176" s="3">
        <f>L176/M176</f>
        <v>0.15396536759421628</v>
      </c>
      <c r="O176" s="7">
        <f>1/N176</f>
        <v>6.494967119070257</v>
      </c>
      <c r="P176" s="3">
        <f>IF(O176&gt;21,"",N176)</f>
        <v>0.15396536759421628</v>
      </c>
      <c r="Q176" s="3">
        <f>IF(ISNUMBER(P176),SUMIF(A:A,A176,P:P),"")</f>
        <v>0.9356846975607066</v>
      </c>
      <c r="R176" s="3">
        <f>_xlfn.IFERROR(P176*(1/Q176),"")</f>
        <v>0.1645483441116414</v>
      </c>
      <c r="S176" s="8">
        <f>_xlfn.IFERROR(1/R176,"")</f>
        <v>6.077241344473988</v>
      </c>
    </row>
    <row r="177" spans="1:19" ht="15">
      <c r="A177" s="1">
        <v>22</v>
      </c>
      <c r="B177" s="5">
        <v>0.6770833333333334</v>
      </c>
      <c r="C177" s="1" t="s">
        <v>145</v>
      </c>
      <c r="D177" s="1">
        <v>8</v>
      </c>
      <c r="E177" s="1">
        <v>3</v>
      </c>
      <c r="F177" s="1" t="s">
        <v>198</v>
      </c>
      <c r="G177" s="2">
        <v>57.5182333333332</v>
      </c>
      <c r="H177" s="6">
        <f>1+_xlfn.COUNTIFS(A:A,A177,O:O,"&lt;"&amp;O177)</f>
        <v>3</v>
      </c>
      <c r="I177" s="2">
        <f>_xlfn.AVERAGEIF(A:A,A177,G:G)</f>
        <v>48.45785925925925</v>
      </c>
      <c r="J177" s="2">
        <f>G177-I177</f>
        <v>9.060374074073948</v>
      </c>
      <c r="K177" s="2">
        <f>90+J177</f>
        <v>99.06037407407395</v>
      </c>
      <c r="L177" s="2">
        <f>EXP(0.06*K177)</f>
        <v>381.31371849838183</v>
      </c>
      <c r="M177" s="2">
        <f>SUMIF(A:A,A177,L:L)</f>
        <v>2577.734089292788</v>
      </c>
      <c r="N177" s="3">
        <f>L177/M177</f>
        <v>0.14792593234587545</v>
      </c>
      <c r="O177" s="7">
        <f>1/N177</f>
        <v>6.760139916927031</v>
      </c>
      <c r="P177" s="3">
        <f>IF(O177&gt;21,"",N177)</f>
        <v>0.14792593234587545</v>
      </c>
      <c r="Q177" s="3">
        <f>IF(ISNUMBER(P177),SUMIF(A:A,A177,P:P),"")</f>
        <v>0.9356846975607066</v>
      </c>
      <c r="R177" s="3">
        <f>_xlfn.IFERROR(P177*(1/Q177),"")</f>
        <v>0.15809378173172284</v>
      </c>
      <c r="S177" s="8">
        <f>_xlfn.IFERROR(1/R177,"")</f>
        <v>6.325359473637929</v>
      </c>
    </row>
    <row r="178" spans="1:19" ht="15">
      <c r="A178" s="1">
        <v>22</v>
      </c>
      <c r="B178" s="5">
        <v>0.6770833333333334</v>
      </c>
      <c r="C178" s="1" t="s">
        <v>145</v>
      </c>
      <c r="D178" s="1">
        <v>8</v>
      </c>
      <c r="E178" s="1">
        <v>4</v>
      </c>
      <c r="F178" s="1" t="s">
        <v>199</v>
      </c>
      <c r="G178" s="2">
        <v>54.3721000000001</v>
      </c>
      <c r="H178" s="6">
        <f>1+_xlfn.COUNTIFS(A:A,A178,O:O,"&lt;"&amp;O178)</f>
        <v>4</v>
      </c>
      <c r="I178" s="2">
        <f>_xlfn.AVERAGEIF(A:A,A178,G:G)</f>
        <v>48.45785925925925</v>
      </c>
      <c r="J178" s="2">
        <f>G178-I178</f>
        <v>5.914240740740851</v>
      </c>
      <c r="K178" s="2">
        <f>90+J178</f>
        <v>95.91424074074085</v>
      </c>
      <c r="L178" s="2">
        <f>EXP(0.06*K178)</f>
        <v>315.71958943932054</v>
      </c>
      <c r="M178" s="2">
        <f>SUMIF(A:A,A178,L:L)</f>
        <v>2577.734089292788</v>
      </c>
      <c r="N178" s="3">
        <f>L178/M178</f>
        <v>0.12247950273487654</v>
      </c>
      <c r="O178" s="7">
        <f>1/N178</f>
        <v>8.164631449922158</v>
      </c>
      <c r="P178" s="3">
        <f>IF(O178&gt;21,"",N178)</f>
        <v>0.12247950273487654</v>
      </c>
      <c r="Q178" s="3">
        <f>IF(ISNUMBER(P178),SUMIF(A:A,A178,P:P),"")</f>
        <v>0.9356846975607066</v>
      </c>
      <c r="R178" s="3">
        <f>_xlfn.IFERROR(P178*(1/Q178),"")</f>
        <v>0.13089826418469364</v>
      </c>
      <c r="S178" s="8">
        <f>_xlfn.IFERROR(1/R178,"")</f>
        <v>7.6395207089150485</v>
      </c>
    </row>
    <row r="179" spans="1:19" ht="15">
      <c r="A179" s="1">
        <v>22</v>
      </c>
      <c r="B179" s="5">
        <v>0.6770833333333334</v>
      </c>
      <c r="C179" s="1" t="s">
        <v>145</v>
      </c>
      <c r="D179" s="1">
        <v>8</v>
      </c>
      <c r="E179" s="1">
        <v>1</v>
      </c>
      <c r="F179" s="1" t="s">
        <v>196</v>
      </c>
      <c r="G179" s="2">
        <v>49.4027666666667</v>
      </c>
      <c r="H179" s="6">
        <f>1+_xlfn.COUNTIFS(A:A,A179,O:O,"&lt;"&amp;O179)</f>
        <v>5</v>
      </c>
      <c r="I179" s="2">
        <f>_xlfn.AVERAGEIF(A:A,A179,G:G)</f>
        <v>48.45785925925925</v>
      </c>
      <c r="J179" s="2">
        <f>G179-I179</f>
        <v>0.9449074074074488</v>
      </c>
      <c r="K179" s="2">
        <f>90+J179</f>
        <v>90.94490740740744</v>
      </c>
      <c r="L179" s="2">
        <f>EXP(0.06*K179)</f>
        <v>234.3215797731839</v>
      </c>
      <c r="M179" s="2">
        <f>SUMIF(A:A,A179,L:L)</f>
        <v>2577.734089292788</v>
      </c>
      <c r="N179" s="3">
        <f>L179/M179</f>
        <v>0.09090215346357583</v>
      </c>
      <c r="O179" s="7">
        <f>1/N179</f>
        <v>11.000839494970782</v>
      </c>
      <c r="P179" s="3">
        <f>IF(O179&gt;21,"",N179)</f>
        <v>0.09090215346357583</v>
      </c>
      <c r="Q179" s="3">
        <f>IF(ISNUMBER(P179),SUMIF(A:A,A179,P:P),"")</f>
        <v>0.9356846975607066</v>
      </c>
      <c r="R179" s="3">
        <f>_xlfn.IFERROR(P179*(1/Q179),"")</f>
        <v>0.09715041156551366</v>
      </c>
      <c r="S179" s="8">
        <f>_xlfn.IFERROR(1/R179,"")</f>
        <v>10.293317175765614</v>
      </c>
    </row>
    <row r="180" spans="1:19" ht="15">
      <c r="A180" s="1">
        <v>22</v>
      </c>
      <c r="B180" s="5">
        <v>0.6770833333333334</v>
      </c>
      <c r="C180" s="1" t="s">
        <v>145</v>
      </c>
      <c r="D180" s="1">
        <v>8</v>
      </c>
      <c r="E180" s="1">
        <v>7</v>
      </c>
      <c r="F180" s="1" t="s">
        <v>202</v>
      </c>
      <c r="G180" s="2">
        <v>43.5692</v>
      </c>
      <c r="H180" s="6">
        <f>1+_xlfn.COUNTIFS(A:A,A180,O:O,"&lt;"&amp;O180)</f>
        <v>6</v>
      </c>
      <c r="I180" s="2">
        <f>_xlfn.AVERAGEIF(A:A,A180,G:G)</f>
        <v>48.45785925925925</v>
      </c>
      <c r="J180" s="2">
        <f>G180-I180</f>
        <v>-4.888659259259249</v>
      </c>
      <c r="K180" s="2">
        <f>90+J180</f>
        <v>85.11134074074076</v>
      </c>
      <c r="L180" s="2">
        <f>EXP(0.06*K180)</f>
        <v>165.121314715648</v>
      </c>
      <c r="M180" s="2">
        <f>SUMIF(A:A,A180,L:L)</f>
        <v>2577.734089292788</v>
      </c>
      <c r="N180" s="3">
        <f>L180/M180</f>
        <v>0.0640567680745339</v>
      </c>
      <c r="O180" s="7">
        <f>1/N180</f>
        <v>15.611152889206645</v>
      </c>
      <c r="P180" s="3">
        <f>IF(O180&gt;21,"",N180)</f>
        <v>0.0640567680745339</v>
      </c>
      <c r="Q180" s="3">
        <f>IF(ISNUMBER(P180),SUMIF(A:A,A180,P:P),"")</f>
        <v>0.9356846975607066</v>
      </c>
      <c r="R180" s="3">
        <f>_xlfn.IFERROR(P180*(1/Q180),"")</f>
        <v>0.06845977949786652</v>
      </c>
      <c r="S180" s="8">
        <f>_xlfn.IFERROR(1/R180,"")</f>
        <v>14.607116869711271</v>
      </c>
    </row>
    <row r="181" spans="1:19" ht="15">
      <c r="A181" s="1">
        <v>22</v>
      </c>
      <c r="B181" s="5">
        <v>0.6770833333333334</v>
      </c>
      <c r="C181" s="1" t="s">
        <v>145</v>
      </c>
      <c r="D181" s="1">
        <v>8</v>
      </c>
      <c r="E181" s="1">
        <v>6</v>
      </c>
      <c r="F181" s="1" t="s">
        <v>201</v>
      </c>
      <c r="G181" s="2">
        <v>40.4763333333333</v>
      </c>
      <c r="H181" s="6">
        <f>1+_xlfn.COUNTIFS(A:A,A181,O:O,"&lt;"&amp;O181)</f>
        <v>7</v>
      </c>
      <c r="I181" s="2">
        <f>_xlfn.AVERAGEIF(A:A,A181,G:G)</f>
        <v>48.45785925925925</v>
      </c>
      <c r="J181" s="2">
        <f>G181-I181</f>
        <v>-7.981525925925951</v>
      </c>
      <c r="K181" s="2">
        <f>90+J181</f>
        <v>82.01847407407405</v>
      </c>
      <c r="L181" s="2">
        <f>EXP(0.06*K181)</f>
        <v>137.15455716710306</v>
      </c>
      <c r="M181" s="2">
        <f>SUMIF(A:A,A181,L:L)</f>
        <v>2577.734089292788</v>
      </c>
      <c r="N181" s="3">
        <f>L181/M181</f>
        <v>0.05320741101140187</v>
      </c>
      <c r="O181" s="7">
        <f>1/N181</f>
        <v>18.79437433604332</v>
      </c>
      <c r="P181" s="3">
        <f>IF(O181&gt;21,"",N181)</f>
        <v>0.05320741101140187</v>
      </c>
      <c r="Q181" s="3">
        <f>IF(ISNUMBER(P181),SUMIF(A:A,A181,P:P),"")</f>
        <v>0.9356846975607066</v>
      </c>
      <c r="R181" s="3">
        <f>_xlfn.IFERROR(P181*(1/Q181),"")</f>
        <v>0.0568646801108445</v>
      </c>
      <c r="S181" s="8">
        <f>_xlfn.IFERROR(1/R181,"")</f>
        <v>17.585608466463402</v>
      </c>
    </row>
    <row r="182" spans="1:19" ht="15">
      <c r="A182" s="1">
        <v>22</v>
      </c>
      <c r="B182" s="5">
        <v>0.6770833333333334</v>
      </c>
      <c r="C182" s="1" t="s">
        <v>145</v>
      </c>
      <c r="D182" s="1">
        <v>8</v>
      </c>
      <c r="E182" s="1">
        <v>8</v>
      </c>
      <c r="F182" s="1" t="s">
        <v>203</v>
      </c>
      <c r="G182" s="2">
        <v>27.3598333333333</v>
      </c>
      <c r="H182" s="6">
        <f>1+_xlfn.COUNTIFS(A:A,A182,O:O,"&lt;"&amp;O182)</f>
        <v>9</v>
      </c>
      <c r="I182" s="2">
        <f>_xlfn.AVERAGEIF(A:A,A182,G:G)</f>
        <v>48.45785925925925</v>
      </c>
      <c r="J182" s="2">
        <f>G182-I182</f>
        <v>-21.098025925925953</v>
      </c>
      <c r="K182" s="2">
        <f>90+J182</f>
        <v>68.90197407407405</v>
      </c>
      <c r="L182" s="2">
        <f>EXP(0.06*K182)</f>
        <v>62.43452729874583</v>
      </c>
      <c r="M182" s="2">
        <f>SUMIF(A:A,A182,L:L)</f>
        <v>2577.734089292788</v>
      </c>
      <c r="N182" s="3">
        <f>L182/M182</f>
        <v>0.024220701257775968</v>
      </c>
      <c r="O182" s="7">
        <f>1/N182</f>
        <v>41.286996167336554</v>
      </c>
      <c r="P182" s="3">
        <f>IF(O182&gt;21,"",N182)</f>
      </c>
      <c r="Q182" s="3">
        <f>IF(ISNUMBER(P182),SUMIF(A:A,A182,P:P),"")</f>
      </c>
      <c r="R182" s="3">
        <f>_xlfn.IFERROR(P182*(1/Q182),"")</f>
      </c>
      <c r="S182" s="8">
        <f>_xlfn.IFERROR(1/R182,"")</f>
      </c>
    </row>
    <row r="183" spans="1:19" ht="15">
      <c r="A183" s="1">
        <v>22</v>
      </c>
      <c r="B183" s="5">
        <v>0.6770833333333334</v>
      </c>
      <c r="C183" s="1" t="s">
        <v>145</v>
      </c>
      <c r="D183" s="1">
        <v>8</v>
      </c>
      <c r="E183" s="1">
        <v>9</v>
      </c>
      <c r="F183" s="1" t="s">
        <v>204</v>
      </c>
      <c r="G183" s="2">
        <v>35.7604</v>
      </c>
      <c r="H183" s="6">
        <f>1+_xlfn.COUNTIFS(A:A,A183,O:O,"&lt;"&amp;O183)</f>
        <v>8</v>
      </c>
      <c r="I183" s="2">
        <f>_xlfn.AVERAGEIF(A:A,A183,G:G)</f>
        <v>48.45785925925925</v>
      </c>
      <c r="J183" s="2">
        <f>G183-I183</f>
        <v>-12.697459259259254</v>
      </c>
      <c r="K183" s="2">
        <f>90+J183</f>
        <v>77.30254074074074</v>
      </c>
      <c r="L183" s="2">
        <f>EXP(0.06*K183)</f>
        <v>103.35322026219619</v>
      </c>
      <c r="M183" s="2">
        <f>SUMIF(A:A,A183,L:L)</f>
        <v>2577.734089292788</v>
      </c>
      <c r="N183" s="3">
        <f>L183/M183</f>
        <v>0.04009460118151736</v>
      </c>
      <c r="O183" s="7">
        <f>1/N183</f>
        <v>24.941013765738013</v>
      </c>
      <c r="P183" s="3">
        <f>IF(O183&gt;21,"",N183)</f>
      </c>
      <c r="Q183" s="3">
        <f>IF(ISNUMBER(P183),SUMIF(A:A,A183,P:P),"")</f>
      </c>
      <c r="R183" s="3">
        <f>_xlfn.IFERROR(P183*(1/Q183),"")</f>
      </c>
      <c r="S183" s="8">
        <f>_xlfn.IFERROR(1/R183,"")</f>
      </c>
    </row>
    <row r="184" spans="1:19" ht="15">
      <c r="A184" s="1">
        <v>14</v>
      </c>
      <c r="B184" s="5">
        <v>0.6875</v>
      </c>
      <c r="C184" s="1" t="s">
        <v>92</v>
      </c>
      <c r="D184" s="1">
        <v>7</v>
      </c>
      <c r="E184" s="1">
        <v>5</v>
      </c>
      <c r="F184" s="1" t="s">
        <v>125</v>
      </c>
      <c r="G184" s="2">
        <v>69.9095666666667</v>
      </c>
      <c r="H184" s="6">
        <f>1+_xlfn.COUNTIFS(A:A,A184,O:O,"&lt;"&amp;O184)</f>
        <v>1</v>
      </c>
      <c r="I184" s="2">
        <f>_xlfn.AVERAGEIF(A:A,A184,G:G)</f>
        <v>48.81297222222219</v>
      </c>
      <c r="J184" s="2">
        <f>G184-I184</f>
        <v>21.096594444444513</v>
      </c>
      <c r="K184" s="2">
        <f>90+J184</f>
        <v>111.09659444444452</v>
      </c>
      <c r="L184" s="2">
        <f>EXP(0.06*K184)</f>
        <v>785.0878847933569</v>
      </c>
      <c r="M184" s="2">
        <f>SUMIF(A:A,A184,L:L)</f>
        <v>3759.038591991642</v>
      </c>
      <c r="N184" s="3">
        <f>L184/M184</f>
        <v>0.20885337183447106</v>
      </c>
      <c r="O184" s="7">
        <f>1/N184</f>
        <v>4.788048146967723</v>
      </c>
      <c r="P184" s="3">
        <f>IF(O184&gt;21,"",N184)</f>
        <v>0.20885337183447106</v>
      </c>
      <c r="Q184" s="3">
        <f>IF(ISNUMBER(P184),SUMIF(A:A,A184,P:P),"")</f>
        <v>0.9533465669684699</v>
      </c>
      <c r="R184" s="3">
        <f>_xlfn.IFERROR(P184*(1/Q184),"")</f>
        <v>0.21907392240221757</v>
      </c>
      <c r="S184" s="8">
        <f>_xlfn.IFERROR(1/R184,"")</f>
        <v>4.564669263391422</v>
      </c>
    </row>
    <row r="185" spans="1:19" ht="15">
      <c r="A185" s="1">
        <v>14</v>
      </c>
      <c r="B185" s="5">
        <v>0.6875</v>
      </c>
      <c r="C185" s="1" t="s">
        <v>92</v>
      </c>
      <c r="D185" s="1">
        <v>7</v>
      </c>
      <c r="E185" s="1">
        <v>1</v>
      </c>
      <c r="F185" s="1" t="s">
        <v>121</v>
      </c>
      <c r="G185" s="2">
        <v>68.2535999999999</v>
      </c>
      <c r="H185" s="6">
        <f>1+_xlfn.COUNTIFS(A:A,A185,O:O,"&lt;"&amp;O185)</f>
        <v>2</v>
      </c>
      <c r="I185" s="2">
        <f>_xlfn.AVERAGEIF(A:A,A185,G:G)</f>
        <v>48.81297222222219</v>
      </c>
      <c r="J185" s="2">
        <f>G185-I185</f>
        <v>19.440627777777713</v>
      </c>
      <c r="K185" s="2">
        <f>90+J185</f>
        <v>109.4406277777777</v>
      </c>
      <c r="L185" s="2">
        <f>EXP(0.06*K185)</f>
        <v>710.8331030012904</v>
      </c>
      <c r="M185" s="2">
        <f>SUMIF(A:A,A185,L:L)</f>
        <v>3759.038591991642</v>
      </c>
      <c r="N185" s="3">
        <f>L185/M185</f>
        <v>0.1890997087701277</v>
      </c>
      <c r="O185" s="7">
        <f>1/N185</f>
        <v>5.288215442021723</v>
      </c>
      <c r="P185" s="3">
        <f>IF(O185&gt;21,"",N185)</f>
        <v>0.1890997087701277</v>
      </c>
      <c r="Q185" s="3">
        <f>IF(ISNUMBER(P185),SUMIF(A:A,A185,P:P),"")</f>
        <v>0.9533465669684699</v>
      </c>
      <c r="R185" s="3">
        <f>_xlfn.IFERROR(P185*(1/Q185),"")</f>
        <v>0.1983535844382831</v>
      </c>
      <c r="S185" s="8">
        <f>_xlfn.IFERROR(1/R185,"")</f>
        <v>5.0415020370410595</v>
      </c>
    </row>
    <row r="186" spans="1:19" ht="15">
      <c r="A186" s="1">
        <v>14</v>
      </c>
      <c r="B186" s="5">
        <v>0.6875</v>
      </c>
      <c r="C186" s="1" t="s">
        <v>92</v>
      </c>
      <c r="D186" s="1">
        <v>7</v>
      </c>
      <c r="E186" s="1">
        <v>8</v>
      </c>
      <c r="F186" s="1" t="s">
        <v>128</v>
      </c>
      <c r="G186" s="2">
        <v>62.8272333333332</v>
      </c>
      <c r="H186" s="6">
        <f>1+_xlfn.COUNTIFS(A:A,A186,O:O,"&lt;"&amp;O186)</f>
        <v>3</v>
      </c>
      <c r="I186" s="2">
        <f>_xlfn.AVERAGEIF(A:A,A186,G:G)</f>
        <v>48.81297222222219</v>
      </c>
      <c r="J186" s="2">
        <f>G186-I186</f>
        <v>14.014261111111004</v>
      </c>
      <c r="K186" s="2">
        <f>90+J186</f>
        <v>104.01426111111101</v>
      </c>
      <c r="L186" s="2">
        <f>EXP(0.06*K186)</f>
        <v>513.2975346775571</v>
      </c>
      <c r="M186" s="2">
        <f>SUMIF(A:A,A186,L:L)</f>
        <v>3759.038591991642</v>
      </c>
      <c r="N186" s="3">
        <f>L186/M186</f>
        <v>0.13655021679508694</v>
      </c>
      <c r="O186" s="7">
        <f>1/N186</f>
        <v>7.323313162516926</v>
      </c>
      <c r="P186" s="3">
        <f>IF(O186&gt;21,"",N186)</f>
        <v>0.13655021679508694</v>
      </c>
      <c r="Q186" s="3">
        <f>IF(ISNUMBER(P186),SUMIF(A:A,A186,P:P),"")</f>
        <v>0.9533465669684699</v>
      </c>
      <c r="R186" s="3">
        <f>_xlfn.IFERROR(P186*(1/Q186),"")</f>
        <v>0.1432325048689278</v>
      </c>
      <c r="S186" s="8">
        <f>_xlfn.IFERROR(1/R186,"")</f>
        <v>6.981655462320518</v>
      </c>
    </row>
    <row r="187" spans="1:19" ht="15">
      <c r="A187" s="1">
        <v>14</v>
      </c>
      <c r="B187" s="5">
        <v>0.6875</v>
      </c>
      <c r="C187" s="1" t="s">
        <v>92</v>
      </c>
      <c r="D187" s="1">
        <v>7</v>
      </c>
      <c r="E187" s="1">
        <v>4</v>
      </c>
      <c r="F187" s="1" t="s">
        <v>124</v>
      </c>
      <c r="G187" s="2">
        <v>55.184200000000004</v>
      </c>
      <c r="H187" s="6">
        <f>1+_xlfn.COUNTIFS(A:A,A187,O:O,"&lt;"&amp;O187)</f>
        <v>4</v>
      </c>
      <c r="I187" s="2">
        <f>_xlfn.AVERAGEIF(A:A,A187,G:G)</f>
        <v>48.81297222222219</v>
      </c>
      <c r="J187" s="2">
        <f>G187-I187</f>
        <v>6.371227777777811</v>
      </c>
      <c r="K187" s="2">
        <f>90+J187</f>
        <v>96.37122777777782</v>
      </c>
      <c r="L187" s="2">
        <f>EXP(0.06*K187)</f>
        <v>324.4961483774174</v>
      </c>
      <c r="M187" s="2">
        <f>SUMIF(A:A,A187,L:L)</f>
        <v>3759.038591991642</v>
      </c>
      <c r="N187" s="3">
        <f>L187/M187</f>
        <v>0.08632423967892557</v>
      </c>
      <c r="O187" s="7">
        <f>1/N187</f>
        <v>11.584231772204431</v>
      </c>
      <c r="P187" s="3">
        <f>IF(O187&gt;21,"",N187)</f>
        <v>0.08632423967892557</v>
      </c>
      <c r="Q187" s="3">
        <f>IF(ISNUMBER(P187),SUMIF(A:A,A187,P:P),"")</f>
        <v>0.9533465669684699</v>
      </c>
      <c r="R187" s="3">
        <f>_xlfn.IFERROR(P187*(1/Q187),"")</f>
        <v>0.09054864481594192</v>
      </c>
      <c r="S187" s="8">
        <f>_xlfn.IFERROR(1/R187,"")</f>
        <v>11.043787590998168</v>
      </c>
    </row>
    <row r="188" spans="1:19" ht="15">
      <c r="A188" s="1">
        <v>14</v>
      </c>
      <c r="B188" s="5">
        <v>0.6875</v>
      </c>
      <c r="C188" s="1" t="s">
        <v>92</v>
      </c>
      <c r="D188" s="1">
        <v>7</v>
      </c>
      <c r="E188" s="1">
        <v>6</v>
      </c>
      <c r="F188" s="1" t="s">
        <v>126</v>
      </c>
      <c r="G188" s="2">
        <v>54.4049999999999</v>
      </c>
      <c r="H188" s="6">
        <f>1+_xlfn.COUNTIFS(A:A,A188,O:O,"&lt;"&amp;O188)</f>
        <v>5</v>
      </c>
      <c r="I188" s="2">
        <f>_xlfn.AVERAGEIF(A:A,A188,G:G)</f>
        <v>48.81297222222219</v>
      </c>
      <c r="J188" s="2">
        <f>G188-I188</f>
        <v>5.592027777777709</v>
      </c>
      <c r="K188" s="2">
        <f>90+J188</f>
        <v>95.5920277777777</v>
      </c>
      <c r="L188" s="2">
        <f>EXP(0.06*K188)</f>
        <v>309.674475481104</v>
      </c>
      <c r="M188" s="2">
        <f>SUMIF(A:A,A188,L:L)</f>
        <v>3759.038591991642</v>
      </c>
      <c r="N188" s="3">
        <f>L188/M188</f>
        <v>0.08238129721276151</v>
      </c>
      <c r="O188" s="7">
        <f>1/N188</f>
        <v>12.13867751338458</v>
      </c>
      <c r="P188" s="3">
        <f>IF(O188&gt;21,"",N188)</f>
        <v>0.08238129721276151</v>
      </c>
      <c r="Q188" s="3">
        <f>IF(ISNUMBER(P188),SUMIF(A:A,A188,P:P),"")</f>
        <v>0.9533465669684699</v>
      </c>
      <c r="R188" s="3">
        <f>_xlfn.IFERROR(P188*(1/Q188),"")</f>
        <v>0.086412748592282</v>
      </c>
      <c r="S188" s="8">
        <f>_xlfn.IFERROR(1/R188,"")</f>
        <v>11.572366534922551</v>
      </c>
    </row>
    <row r="189" spans="1:19" ht="15">
      <c r="A189" s="1">
        <v>14</v>
      </c>
      <c r="B189" s="5">
        <v>0.6875</v>
      </c>
      <c r="C189" s="1" t="s">
        <v>92</v>
      </c>
      <c r="D189" s="1">
        <v>7</v>
      </c>
      <c r="E189" s="1">
        <v>9</v>
      </c>
      <c r="F189" s="1" t="s">
        <v>129</v>
      </c>
      <c r="G189" s="2">
        <v>50.3395666666666</v>
      </c>
      <c r="H189" s="6">
        <f>1+_xlfn.COUNTIFS(A:A,A189,O:O,"&lt;"&amp;O189)</f>
        <v>6</v>
      </c>
      <c r="I189" s="2">
        <f>_xlfn.AVERAGEIF(A:A,A189,G:G)</f>
        <v>48.81297222222219</v>
      </c>
      <c r="J189" s="2">
        <f>G189-I189</f>
        <v>1.526594444444406</v>
      </c>
      <c r="K189" s="2">
        <f>90+J189</f>
        <v>91.52659444444441</v>
      </c>
      <c r="L189" s="2">
        <f>EXP(0.06*K189)</f>
        <v>242.64407718365214</v>
      </c>
      <c r="M189" s="2">
        <f>SUMIF(A:A,A189,L:L)</f>
        <v>3759.038591991642</v>
      </c>
      <c r="N189" s="3">
        <f>L189/M189</f>
        <v>0.06454950414730716</v>
      </c>
      <c r="O189" s="7">
        <f>1/N189</f>
        <v>15.491985774482783</v>
      </c>
      <c r="P189" s="3">
        <f>IF(O189&gt;21,"",N189)</f>
        <v>0.06454950414730716</v>
      </c>
      <c r="Q189" s="3">
        <f>IF(ISNUMBER(P189),SUMIF(A:A,A189,P:P),"")</f>
        <v>0.9533465669684699</v>
      </c>
      <c r="R189" s="3">
        <f>_xlfn.IFERROR(P189*(1/Q189),"")</f>
        <v>0.06770833019577237</v>
      </c>
      <c r="S189" s="8">
        <f>_xlfn.IFERROR(1/R189,"")</f>
        <v>14.769231453627532</v>
      </c>
    </row>
    <row r="190" spans="1:19" ht="15">
      <c r="A190" s="1">
        <v>14</v>
      </c>
      <c r="B190" s="5">
        <v>0.6875</v>
      </c>
      <c r="C190" s="1" t="s">
        <v>92</v>
      </c>
      <c r="D190" s="1">
        <v>7</v>
      </c>
      <c r="E190" s="1">
        <v>2</v>
      </c>
      <c r="F190" s="1" t="s">
        <v>122</v>
      </c>
      <c r="G190" s="2">
        <v>50.3380333333333</v>
      </c>
      <c r="H190" s="6">
        <f>1+_xlfn.COUNTIFS(A:A,A190,O:O,"&lt;"&amp;O190)</f>
        <v>7</v>
      </c>
      <c r="I190" s="2">
        <f>_xlfn.AVERAGEIF(A:A,A190,G:G)</f>
        <v>48.81297222222219</v>
      </c>
      <c r="J190" s="2">
        <f>G190-I190</f>
        <v>1.525061111111107</v>
      </c>
      <c r="K190" s="2">
        <f>90+J190</f>
        <v>91.52506111111111</v>
      </c>
      <c r="L190" s="2">
        <f>EXP(0.06*K190)</f>
        <v>242.62175495539006</v>
      </c>
      <c r="M190" s="2">
        <f>SUMIF(A:A,A190,L:L)</f>
        <v>3759.038591991642</v>
      </c>
      <c r="N190" s="3">
        <f>L190/M190</f>
        <v>0.06454356586609088</v>
      </c>
      <c r="O190" s="7">
        <f>1/N190</f>
        <v>15.493411102738095</v>
      </c>
      <c r="P190" s="3">
        <f>IF(O190&gt;21,"",N190)</f>
        <v>0.06454356586609088</v>
      </c>
      <c r="Q190" s="3">
        <f>IF(ISNUMBER(P190),SUMIF(A:A,A190,P:P),"")</f>
        <v>0.9533465669684699</v>
      </c>
      <c r="R190" s="3">
        <f>_xlfn.IFERROR(P190*(1/Q190),"")</f>
        <v>0.06770210131592737</v>
      </c>
      <c r="S190" s="8">
        <f>_xlfn.IFERROR(1/R190,"")</f>
        <v>14.770590285426538</v>
      </c>
    </row>
    <row r="191" spans="1:19" ht="15">
      <c r="A191" s="1">
        <v>14</v>
      </c>
      <c r="B191" s="5">
        <v>0.6875</v>
      </c>
      <c r="C191" s="1" t="s">
        <v>92</v>
      </c>
      <c r="D191" s="1">
        <v>7</v>
      </c>
      <c r="E191" s="1">
        <v>11</v>
      </c>
      <c r="F191" s="1" t="s">
        <v>131</v>
      </c>
      <c r="G191" s="2">
        <v>49.4646666666666</v>
      </c>
      <c r="H191" s="6">
        <f>1+_xlfn.COUNTIFS(A:A,A191,O:O,"&lt;"&amp;O191)</f>
        <v>8</v>
      </c>
      <c r="I191" s="2">
        <f>_xlfn.AVERAGEIF(A:A,A191,G:G)</f>
        <v>48.81297222222219</v>
      </c>
      <c r="J191" s="2">
        <f>G191-I191</f>
        <v>0.6516944444444093</v>
      </c>
      <c r="K191" s="2">
        <f>90+J191</f>
        <v>90.65169444444442</v>
      </c>
      <c r="L191" s="2">
        <f>EXP(0.06*K191)</f>
        <v>230.23526252173676</v>
      </c>
      <c r="M191" s="2">
        <f>SUMIF(A:A,A191,L:L)</f>
        <v>3759.038591991642</v>
      </c>
      <c r="N191" s="3">
        <f>L191/M191</f>
        <v>0.06124844342173986</v>
      </c>
      <c r="O191" s="7">
        <f>1/N191</f>
        <v>16.32694553744454</v>
      </c>
      <c r="P191" s="3">
        <f>IF(O191&gt;21,"",N191)</f>
        <v>0.06124844342173986</v>
      </c>
      <c r="Q191" s="3">
        <f>IF(ISNUMBER(P191),SUMIF(A:A,A191,P:P),"")</f>
        <v>0.9533465669684699</v>
      </c>
      <c r="R191" s="3">
        <f>_xlfn.IFERROR(P191*(1/Q191),"")</f>
        <v>0.06424572715093811</v>
      </c>
      <c r="S191" s="8">
        <f>_xlfn.IFERROR(1/R191,"")</f>
        <v>15.565237477203931</v>
      </c>
    </row>
    <row r="192" spans="1:19" ht="15">
      <c r="A192" s="1">
        <v>14</v>
      </c>
      <c r="B192" s="5">
        <v>0.6875</v>
      </c>
      <c r="C192" s="1" t="s">
        <v>92</v>
      </c>
      <c r="D192" s="1">
        <v>7</v>
      </c>
      <c r="E192" s="1">
        <v>3</v>
      </c>
      <c r="F192" s="1" t="s">
        <v>123</v>
      </c>
      <c r="G192" s="2">
        <v>49.0647333333333</v>
      </c>
      <c r="H192" s="6">
        <f>1+_xlfn.COUNTIFS(A:A,A192,O:O,"&lt;"&amp;O192)</f>
        <v>9</v>
      </c>
      <c r="I192" s="2">
        <f>_xlfn.AVERAGEIF(A:A,A192,G:G)</f>
        <v>48.81297222222219</v>
      </c>
      <c r="J192" s="2">
        <f>G192-I192</f>
        <v>0.251761111111108</v>
      </c>
      <c r="K192" s="2">
        <f>90+J192</f>
        <v>90.25176111111111</v>
      </c>
      <c r="L192" s="2">
        <f>EXP(0.06*K192)</f>
        <v>224.7762957857176</v>
      </c>
      <c r="M192" s="2">
        <f>SUMIF(A:A,A192,L:L)</f>
        <v>3759.038591991642</v>
      </c>
      <c r="N192" s="3">
        <f>L192/M192</f>
        <v>0.05979621924195913</v>
      </c>
      <c r="O192" s="7">
        <f>1/N192</f>
        <v>16.72346534073676</v>
      </c>
      <c r="P192" s="3">
        <f>IF(O192&gt;21,"",N192)</f>
        <v>0.05979621924195913</v>
      </c>
      <c r="Q192" s="3">
        <f>IF(ISNUMBER(P192),SUMIF(A:A,A192,P:P),"")</f>
        <v>0.9533465669684699</v>
      </c>
      <c r="R192" s="3">
        <f>_xlfn.IFERROR(P192*(1/Q192),"")</f>
        <v>0.06272243621970978</v>
      </c>
      <c r="S192" s="8">
        <f>_xlfn.IFERROR(1/R192,"")</f>
        <v>15.943258270407581</v>
      </c>
    </row>
    <row r="193" spans="1:19" ht="15">
      <c r="A193" s="1">
        <v>14</v>
      </c>
      <c r="B193" s="5">
        <v>0.6875</v>
      </c>
      <c r="C193" s="1" t="s">
        <v>92</v>
      </c>
      <c r="D193" s="1">
        <v>7</v>
      </c>
      <c r="E193" s="1">
        <v>7</v>
      </c>
      <c r="F193" s="1" t="s">
        <v>127</v>
      </c>
      <c r="G193" s="2">
        <v>32.5103333333334</v>
      </c>
      <c r="H193" s="6">
        <f>1+_xlfn.COUNTIFS(A:A,A193,O:O,"&lt;"&amp;O193)</f>
        <v>10</v>
      </c>
      <c r="I193" s="2">
        <f>_xlfn.AVERAGEIF(A:A,A193,G:G)</f>
        <v>48.81297222222219</v>
      </c>
      <c r="J193" s="2">
        <f>G193-I193</f>
        <v>-16.302638888888794</v>
      </c>
      <c r="K193" s="2">
        <f>90+J193</f>
        <v>73.6973611111112</v>
      </c>
      <c r="L193" s="2">
        <f>EXP(0.06*K193)</f>
        <v>83.24946202409762</v>
      </c>
      <c r="M193" s="2">
        <f>SUMIF(A:A,A193,L:L)</f>
        <v>3759.038591991642</v>
      </c>
      <c r="N193" s="3">
        <f>L193/M193</f>
        <v>0.022146477080989414</v>
      </c>
      <c r="O193" s="7">
        <f>1/N193</f>
        <v>45.153908512988835</v>
      </c>
      <c r="P193" s="3">
        <f>IF(O193&gt;21,"",N193)</f>
      </c>
      <c r="Q193" s="3">
        <f>IF(ISNUMBER(P193),SUMIF(A:A,A193,P:P),"")</f>
      </c>
      <c r="R193" s="3">
        <f>_xlfn.IFERROR(P193*(1/Q193),"")</f>
      </c>
      <c r="S193" s="8">
        <f>_xlfn.IFERROR(1/R193,"")</f>
      </c>
    </row>
    <row r="194" spans="1:19" ht="15">
      <c r="A194" s="1">
        <v>14</v>
      </c>
      <c r="B194" s="5">
        <v>0.6875</v>
      </c>
      <c r="C194" s="1" t="s">
        <v>92</v>
      </c>
      <c r="D194" s="1">
        <v>7</v>
      </c>
      <c r="E194" s="1">
        <v>10</v>
      </c>
      <c r="F194" s="1" t="s">
        <v>130</v>
      </c>
      <c r="G194" s="2">
        <v>27.3073333333333</v>
      </c>
      <c r="H194" s="6">
        <f>1+_xlfn.COUNTIFS(A:A,A194,O:O,"&lt;"&amp;O194)</f>
        <v>11</v>
      </c>
      <c r="I194" s="2">
        <f>_xlfn.AVERAGEIF(A:A,A194,G:G)</f>
        <v>48.81297222222219</v>
      </c>
      <c r="J194" s="2">
        <f>G194-I194</f>
        <v>-21.505638888888893</v>
      </c>
      <c r="K194" s="2">
        <f>90+J194</f>
        <v>68.4943611111111</v>
      </c>
      <c r="L194" s="2">
        <f>EXP(0.06*K194)</f>
        <v>60.926100751386194</v>
      </c>
      <c r="M194" s="2">
        <f>SUMIF(A:A,A194,L:L)</f>
        <v>3759.038591991642</v>
      </c>
      <c r="N194" s="3">
        <f>L194/M194</f>
        <v>0.016207894455030288</v>
      </c>
      <c r="O194" s="7">
        <f>1/N194</f>
        <v>61.69832872336108</v>
      </c>
      <c r="P194" s="3">
        <f>IF(O194&gt;21,"",N194)</f>
      </c>
      <c r="Q194" s="3">
        <f>IF(ISNUMBER(P194),SUMIF(A:A,A194,P:P),"")</f>
      </c>
      <c r="R194" s="3">
        <f>_xlfn.IFERROR(P194*(1/Q194),"")</f>
      </c>
      <c r="S194" s="8">
        <f>_xlfn.IFERROR(1/R194,"")</f>
      </c>
    </row>
    <row r="195" spans="1:19" ht="15">
      <c r="A195" s="1">
        <v>14</v>
      </c>
      <c r="B195" s="5">
        <v>0.6875</v>
      </c>
      <c r="C195" s="1" t="s">
        <v>92</v>
      </c>
      <c r="D195" s="1">
        <v>7</v>
      </c>
      <c r="E195" s="1">
        <v>13</v>
      </c>
      <c r="F195" s="1" t="s">
        <v>132</v>
      </c>
      <c r="G195" s="2">
        <v>16.1514</v>
      </c>
      <c r="H195" s="6">
        <f>1+_xlfn.COUNTIFS(A:A,A195,O:O,"&lt;"&amp;O195)</f>
        <v>12</v>
      </c>
      <c r="I195" s="2">
        <f>_xlfn.AVERAGEIF(A:A,A195,G:G)</f>
        <v>48.81297222222219</v>
      </c>
      <c r="J195" s="2">
        <f>G195-I195</f>
        <v>-32.66157222222219</v>
      </c>
      <c r="K195" s="2">
        <f>90+J195</f>
        <v>57.33842777777781</v>
      </c>
      <c r="L195" s="2">
        <f>EXP(0.06*K195)</f>
        <v>31.196492438936424</v>
      </c>
      <c r="M195" s="2">
        <f>SUMIF(A:A,A195,L:L)</f>
        <v>3759.038591991642</v>
      </c>
      <c r="N195" s="3">
        <f>L195/M195</f>
        <v>0.008299061495510655</v>
      </c>
      <c r="O195" s="7">
        <f>1/N195</f>
        <v>120.49555248397016</v>
      </c>
      <c r="P195" s="3">
        <f>IF(O195&gt;21,"",N195)</f>
      </c>
      <c r="Q195" s="3">
        <f>IF(ISNUMBER(P195),SUMIF(A:A,A195,P:P),"")</f>
      </c>
      <c r="R195" s="3">
        <f>_xlfn.IFERROR(P195*(1/Q195),"")</f>
      </c>
      <c r="S195" s="8">
        <f>_xlfn.IFERROR(1/R195,"")</f>
      </c>
    </row>
    <row r="196" spans="1:19" ht="15">
      <c r="A196" s="1">
        <v>28</v>
      </c>
      <c r="B196" s="5">
        <v>0.6979166666666666</v>
      </c>
      <c r="C196" s="1" t="s">
        <v>215</v>
      </c>
      <c r="D196" s="1">
        <v>7</v>
      </c>
      <c r="E196" s="1">
        <v>9</v>
      </c>
      <c r="F196" s="1" t="s">
        <v>276</v>
      </c>
      <c r="G196" s="2">
        <v>63.753466666666604</v>
      </c>
      <c r="H196" s="6">
        <f>1+_xlfn.COUNTIFS(A:A,A196,O:O,"&lt;"&amp;O196)</f>
        <v>1</v>
      </c>
      <c r="I196" s="2">
        <f>_xlfn.AVERAGEIF(A:A,A196,G:G)</f>
        <v>51.05797179487177</v>
      </c>
      <c r="J196" s="2">
        <f>G196-I196</f>
        <v>12.695494871794835</v>
      </c>
      <c r="K196" s="2">
        <f>90+J196</f>
        <v>102.69549487179484</v>
      </c>
      <c r="L196" s="2">
        <f>EXP(0.06*K196)</f>
        <v>474.24766835208123</v>
      </c>
      <c r="M196" s="2">
        <f>SUMIF(A:A,A196,L:L)</f>
        <v>3093.6598681627993</v>
      </c>
      <c r="N196" s="3">
        <f>L196/M196</f>
        <v>0.15329664170021312</v>
      </c>
      <c r="O196" s="7">
        <f>1/N196</f>
        <v>6.52330011218119</v>
      </c>
      <c r="P196" s="3">
        <f>IF(O196&gt;21,"",N196)</f>
        <v>0.15329664170021312</v>
      </c>
      <c r="Q196" s="3">
        <f>IF(ISNUMBER(P196),SUMIF(A:A,A196,P:P),"")</f>
        <v>0.9108543140259888</v>
      </c>
      <c r="R196" s="3">
        <f>_xlfn.IFERROR(P196*(1/Q196),"")</f>
        <v>0.16829984701136214</v>
      </c>
      <c r="S196" s="8">
        <f>_xlfn.IFERROR(1/R196,"")</f>
        <v>5.941776048866454</v>
      </c>
    </row>
    <row r="197" spans="1:19" ht="15">
      <c r="A197" s="1">
        <v>28</v>
      </c>
      <c r="B197" s="5">
        <v>0.6979166666666666</v>
      </c>
      <c r="C197" s="1" t="s">
        <v>215</v>
      </c>
      <c r="D197" s="1">
        <v>7</v>
      </c>
      <c r="E197" s="1">
        <v>5</v>
      </c>
      <c r="F197" s="1" t="s">
        <v>273</v>
      </c>
      <c r="G197" s="2">
        <v>61.1570999999999</v>
      </c>
      <c r="H197" s="6">
        <f>1+_xlfn.COUNTIFS(A:A,A197,O:O,"&lt;"&amp;O197)</f>
        <v>2</v>
      </c>
      <c r="I197" s="2">
        <f>_xlfn.AVERAGEIF(A:A,A197,G:G)</f>
        <v>51.05797179487177</v>
      </c>
      <c r="J197" s="2">
        <f>G197-I197</f>
        <v>10.099128205128132</v>
      </c>
      <c r="K197" s="2">
        <f>90+J197</f>
        <v>100.09912820512812</v>
      </c>
      <c r="L197" s="2">
        <f>EXP(0.06*K197)</f>
        <v>405.83541364806393</v>
      </c>
      <c r="M197" s="2">
        <f>SUMIF(A:A,A197,L:L)</f>
        <v>3093.6598681627993</v>
      </c>
      <c r="N197" s="3">
        <f>L197/M197</f>
        <v>0.13118294542479014</v>
      </c>
      <c r="O197" s="7">
        <f>1/N197</f>
        <v>7.622942119204972</v>
      </c>
      <c r="P197" s="3">
        <f>IF(O197&gt;21,"",N197)</f>
        <v>0.13118294542479014</v>
      </c>
      <c r="Q197" s="3">
        <f>IF(ISNUMBER(P197),SUMIF(A:A,A197,P:P),"")</f>
        <v>0.9108543140259888</v>
      </c>
      <c r="R197" s="3">
        <f>_xlfn.IFERROR(P197*(1/Q197),"")</f>
        <v>0.14402187419518242</v>
      </c>
      <c r="S197" s="8">
        <f>_xlfn.IFERROR(1/R197,"")</f>
        <v>6.943389714848262</v>
      </c>
    </row>
    <row r="198" spans="1:19" ht="15">
      <c r="A198" s="1">
        <v>28</v>
      </c>
      <c r="B198" s="5">
        <v>0.6979166666666666</v>
      </c>
      <c r="C198" s="1" t="s">
        <v>215</v>
      </c>
      <c r="D198" s="1">
        <v>7</v>
      </c>
      <c r="E198" s="1">
        <v>13</v>
      </c>
      <c r="F198" s="1" t="s">
        <v>279</v>
      </c>
      <c r="G198" s="2">
        <v>56.9443666666666</v>
      </c>
      <c r="H198" s="6">
        <f>1+_xlfn.COUNTIFS(A:A,A198,O:O,"&lt;"&amp;O198)</f>
        <v>3</v>
      </c>
      <c r="I198" s="2">
        <f>_xlfn.AVERAGEIF(A:A,A198,G:G)</f>
        <v>51.05797179487177</v>
      </c>
      <c r="J198" s="2">
        <f>G198-I198</f>
        <v>5.886394871794835</v>
      </c>
      <c r="K198" s="2">
        <f>90+J198</f>
        <v>95.88639487179483</v>
      </c>
      <c r="L198" s="2">
        <f>EXP(0.06*K198)</f>
        <v>315.19254066717957</v>
      </c>
      <c r="M198" s="2">
        <f>SUMIF(A:A,A198,L:L)</f>
        <v>3093.6598681627993</v>
      </c>
      <c r="N198" s="3">
        <f>L198/M198</f>
        <v>0.10188338540731687</v>
      </c>
      <c r="O198" s="7">
        <f>1/N198</f>
        <v>9.815143028494063</v>
      </c>
      <c r="P198" s="3">
        <f>IF(O198&gt;21,"",N198)</f>
        <v>0.10188338540731687</v>
      </c>
      <c r="Q198" s="3">
        <f>IF(ISNUMBER(P198),SUMIF(A:A,A198,P:P),"")</f>
        <v>0.9108543140259888</v>
      </c>
      <c r="R198" s="3">
        <f>_xlfn.IFERROR(P198*(1/Q198),"")</f>
        <v>0.11185475419992345</v>
      </c>
      <c r="S198" s="8">
        <f>_xlfn.IFERROR(1/R198,"")</f>
        <v>8.940165370285927</v>
      </c>
    </row>
    <row r="199" spans="1:19" ht="15">
      <c r="A199" s="1">
        <v>28</v>
      </c>
      <c r="B199" s="5">
        <v>0.6979166666666666</v>
      </c>
      <c r="C199" s="1" t="s">
        <v>215</v>
      </c>
      <c r="D199" s="1">
        <v>7</v>
      </c>
      <c r="E199" s="1">
        <v>14</v>
      </c>
      <c r="F199" s="1" t="s">
        <v>280</v>
      </c>
      <c r="G199" s="2">
        <v>52.594166666666695</v>
      </c>
      <c r="H199" s="6">
        <f>1+_xlfn.COUNTIFS(A:A,A199,O:O,"&lt;"&amp;O199)</f>
        <v>4</v>
      </c>
      <c r="I199" s="2">
        <f>_xlfn.AVERAGEIF(A:A,A199,G:G)</f>
        <v>51.05797179487177</v>
      </c>
      <c r="J199" s="2">
        <f>G199-I199</f>
        <v>1.536194871794926</v>
      </c>
      <c r="K199" s="2">
        <f>90+J199</f>
        <v>91.53619487179492</v>
      </c>
      <c r="L199" s="2">
        <f>EXP(0.06*K199)</f>
        <v>242.783886656809</v>
      </c>
      <c r="M199" s="2">
        <f>SUMIF(A:A,A199,L:L)</f>
        <v>3093.6598681627993</v>
      </c>
      <c r="N199" s="3">
        <f>L199/M199</f>
        <v>0.0784778860647627</v>
      </c>
      <c r="O199" s="7">
        <f>1/N199</f>
        <v>12.742443128179637</v>
      </c>
      <c r="P199" s="3">
        <f>IF(O199&gt;21,"",N199)</f>
        <v>0.0784778860647627</v>
      </c>
      <c r="Q199" s="3">
        <f>IF(ISNUMBER(P199),SUMIF(A:A,A199,P:P),"")</f>
        <v>0.9108543140259888</v>
      </c>
      <c r="R199" s="3">
        <f>_xlfn.IFERROR(P199*(1/Q199),"")</f>
        <v>0.08615854901964437</v>
      </c>
      <c r="S199" s="8">
        <f>_xlfn.IFERROR(1/R199,"")</f>
        <v>11.606509294533238</v>
      </c>
    </row>
    <row r="200" spans="1:19" ht="15">
      <c r="A200" s="1">
        <v>28</v>
      </c>
      <c r="B200" s="5">
        <v>0.6979166666666666</v>
      </c>
      <c r="C200" s="1" t="s">
        <v>215</v>
      </c>
      <c r="D200" s="1">
        <v>7</v>
      </c>
      <c r="E200" s="1">
        <v>4</v>
      </c>
      <c r="F200" s="1" t="s">
        <v>272</v>
      </c>
      <c r="G200" s="2">
        <v>51.0821333333333</v>
      </c>
      <c r="H200" s="6">
        <f>1+_xlfn.COUNTIFS(A:A,A200,O:O,"&lt;"&amp;O200)</f>
        <v>5</v>
      </c>
      <c r="I200" s="2">
        <f>_xlfn.AVERAGEIF(A:A,A200,G:G)</f>
        <v>51.05797179487177</v>
      </c>
      <c r="J200" s="2">
        <f>G200-I200</f>
        <v>0.02416153846153435</v>
      </c>
      <c r="K200" s="2">
        <f>90+J200</f>
        <v>90.02416153846153</v>
      </c>
      <c r="L200" s="2">
        <f>EXP(0.06*K200)</f>
        <v>221.7276201498227</v>
      </c>
      <c r="M200" s="2">
        <f>SUMIF(A:A,A200,L:L)</f>
        <v>3093.6598681627993</v>
      </c>
      <c r="N200" s="3">
        <f>L200/M200</f>
        <v>0.0716716218326541</v>
      </c>
      <c r="O200" s="7">
        <f>1/N200</f>
        <v>13.952523668780618</v>
      </c>
      <c r="P200" s="3">
        <f>IF(O200&gt;21,"",N200)</f>
        <v>0.0716716218326541</v>
      </c>
      <c r="Q200" s="3">
        <f>IF(ISNUMBER(P200),SUMIF(A:A,A200,P:P),"")</f>
        <v>0.9108543140259888</v>
      </c>
      <c r="R200" s="3">
        <f>_xlfn.IFERROR(P200*(1/Q200),"")</f>
        <v>0.07868615291051818</v>
      </c>
      <c r="S200" s="8">
        <f>_xlfn.IFERROR(1/R200,"")</f>
        <v>12.708716375258541</v>
      </c>
    </row>
    <row r="201" spans="1:19" ht="15">
      <c r="A201" s="1">
        <v>28</v>
      </c>
      <c r="B201" s="5">
        <v>0.6979166666666666</v>
      </c>
      <c r="C201" s="1" t="s">
        <v>215</v>
      </c>
      <c r="D201" s="1">
        <v>7</v>
      </c>
      <c r="E201" s="1">
        <v>2</v>
      </c>
      <c r="F201" s="1" t="s">
        <v>270</v>
      </c>
      <c r="G201" s="2">
        <v>51.049033333333306</v>
      </c>
      <c r="H201" s="6">
        <f>1+_xlfn.COUNTIFS(A:A,A201,O:O,"&lt;"&amp;O201)</f>
        <v>6</v>
      </c>
      <c r="I201" s="2">
        <f>_xlfn.AVERAGEIF(A:A,A201,G:G)</f>
        <v>51.05797179487177</v>
      </c>
      <c r="J201" s="2">
        <f>G201-I201</f>
        <v>-0.008938461538463116</v>
      </c>
      <c r="K201" s="2">
        <f>90+J201</f>
        <v>89.99106153846154</v>
      </c>
      <c r="L201" s="2">
        <f>EXP(0.06*K201)</f>
        <v>221.28770607547335</v>
      </c>
      <c r="M201" s="2">
        <f>SUMIF(A:A,A201,L:L)</f>
        <v>3093.6598681627993</v>
      </c>
      <c r="N201" s="3">
        <f>L201/M201</f>
        <v>0.07152942324163362</v>
      </c>
      <c r="O201" s="7">
        <f>1/N201</f>
        <v>13.980260914755302</v>
      </c>
      <c r="P201" s="3">
        <f>IF(O201&gt;21,"",N201)</f>
        <v>0.07152942324163362</v>
      </c>
      <c r="Q201" s="3">
        <f>IF(ISNUMBER(P201),SUMIF(A:A,A201,P:P),"")</f>
        <v>0.9108543140259888</v>
      </c>
      <c r="R201" s="3">
        <f>_xlfn.IFERROR(P201*(1/Q201),"")</f>
        <v>0.07853003728496666</v>
      </c>
      <c r="S201" s="8">
        <f>_xlfn.IFERROR(1/R201,"")</f>
        <v>12.733980965413782</v>
      </c>
    </row>
    <row r="202" spans="1:19" ht="15">
      <c r="A202" s="1">
        <v>28</v>
      </c>
      <c r="B202" s="5">
        <v>0.6979166666666666</v>
      </c>
      <c r="C202" s="1" t="s">
        <v>215</v>
      </c>
      <c r="D202" s="1">
        <v>7</v>
      </c>
      <c r="E202" s="1">
        <v>3</v>
      </c>
      <c r="F202" s="1" t="s">
        <v>271</v>
      </c>
      <c r="G202" s="2">
        <v>50.34213333333331</v>
      </c>
      <c r="H202" s="6">
        <f>1+_xlfn.COUNTIFS(A:A,A202,O:O,"&lt;"&amp;O202)</f>
        <v>7</v>
      </c>
      <c r="I202" s="2">
        <f>_xlfn.AVERAGEIF(A:A,A202,G:G)</f>
        <v>51.05797179487177</v>
      </c>
      <c r="J202" s="2">
        <f>G202-I202</f>
        <v>-0.7158384615384605</v>
      </c>
      <c r="K202" s="2">
        <f>90+J202</f>
        <v>89.28416153846155</v>
      </c>
      <c r="L202" s="2">
        <f>EXP(0.06*K202)</f>
        <v>212.09826730640702</v>
      </c>
      <c r="M202" s="2">
        <f>SUMIF(A:A,A202,L:L)</f>
        <v>3093.6598681627993</v>
      </c>
      <c r="N202" s="3">
        <f>L202/M202</f>
        <v>0.06855901306059341</v>
      </c>
      <c r="O202" s="7">
        <f>1/N202</f>
        <v>14.585974263021933</v>
      </c>
      <c r="P202" s="3">
        <f>IF(O202&gt;21,"",N202)</f>
        <v>0.06855901306059341</v>
      </c>
      <c r="Q202" s="3">
        <f>IF(ISNUMBER(P202),SUMIF(A:A,A202,P:P),"")</f>
        <v>0.9108543140259888</v>
      </c>
      <c r="R202" s="3">
        <f>_xlfn.IFERROR(P202*(1/Q202),"")</f>
        <v>0.07526891183899828</v>
      </c>
      <c r="S202" s="8">
        <f>_xlfn.IFERROR(1/R202,"")</f>
        <v>13.28569758174557</v>
      </c>
    </row>
    <row r="203" spans="1:19" ht="15">
      <c r="A203" s="1">
        <v>28</v>
      </c>
      <c r="B203" s="5">
        <v>0.6979166666666666</v>
      </c>
      <c r="C203" s="1" t="s">
        <v>215</v>
      </c>
      <c r="D203" s="1">
        <v>7</v>
      </c>
      <c r="E203" s="1">
        <v>12</v>
      </c>
      <c r="F203" s="1" t="s">
        <v>278</v>
      </c>
      <c r="G203" s="2">
        <v>49.4055333333333</v>
      </c>
      <c r="H203" s="6">
        <f>1+_xlfn.COUNTIFS(A:A,A203,O:O,"&lt;"&amp;O203)</f>
        <v>8</v>
      </c>
      <c r="I203" s="2">
        <f>_xlfn.AVERAGEIF(A:A,A203,G:G)</f>
        <v>51.05797179487177</v>
      </c>
      <c r="J203" s="2">
        <f>G203-I203</f>
        <v>-1.6524384615384662</v>
      </c>
      <c r="K203" s="2">
        <f>90+J203</f>
        <v>88.34756153846153</v>
      </c>
      <c r="L203" s="2">
        <f>EXP(0.06*K203)</f>
        <v>200.50790899098044</v>
      </c>
      <c r="M203" s="2">
        <f>SUMIF(A:A,A203,L:L)</f>
        <v>3093.6598681627993</v>
      </c>
      <c r="N203" s="3">
        <f>L203/M203</f>
        <v>0.06481252546682001</v>
      </c>
      <c r="O203" s="7">
        <f>1/N203</f>
        <v>15.429116406086319</v>
      </c>
      <c r="P203" s="3">
        <f>IF(O203&gt;21,"",N203)</f>
        <v>0.06481252546682001</v>
      </c>
      <c r="Q203" s="3">
        <f>IF(ISNUMBER(P203),SUMIF(A:A,A203,P:P),"")</f>
        <v>0.9108543140259888</v>
      </c>
      <c r="R203" s="3">
        <f>_xlfn.IFERROR(P203*(1/Q203),"")</f>
        <v>0.07115575396503063</v>
      </c>
      <c r="S203" s="8">
        <f>_xlfn.IFERROR(1/R203,"")</f>
        <v>14.053677240092885</v>
      </c>
    </row>
    <row r="204" spans="1:19" ht="15">
      <c r="A204" s="1">
        <v>28</v>
      </c>
      <c r="B204" s="5">
        <v>0.6979166666666666</v>
      </c>
      <c r="C204" s="1" t="s">
        <v>215</v>
      </c>
      <c r="D204" s="1">
        <v>7</v>
      </c>
      <c r="E204" s="1">
        <v>1</v>
      </c>
      <c r="F204" s="1" t="s">
        <v>269</v>
      </c>
      <c r="G204" s="2">
        <v>49.1637666666666</v>
      </c>
      <c r="H204" s="6">
        <f>1+_xlfn.COUNTIFS(A:A,A204,O:O,"&lt;"&amp;O204)</f>
        <v>9</v>
      </c>
      <c r="I204" s="2">
        <f>_xlfn.AVERAGEIF(A:A,A204,G:G)</f>
        <v>51.05797179487177</v>
      </c>
      <c r="J204" s="2">
        <f>G204-I204</f>
        <v>-1.8942051282051722</v>
      </c>
      <c r="K204" s="2">
        <f>90+J204</f>
        <v>88.10579487179483</v>
      </c>
      <c r="L204" s="2">
        <f>EXP(0.06*K204)</f>
        <v>197.62033546831202</v>
      </c>
      <c r="M204" s="2">
        <f>SUMIF(A:A,A204,L:L)</f>
        <v>3093.6598681627993</v>
      </c>
      <c r="N204" s="3">
        <f>L204/M204</f>
        <v>0.06387914117581091</v>
      </c>
      <c r="O204" s="7">
        <f>1/N204</f>
        <v>15.654562375028762</v>
      </c>
      <c r="P204" s="3">
        <f>IF(O204&gt;21,"",N204)</f>
        <v>0.06387914117581091</v>
      </c>
      <c r="Q204" s="3">
        <f>IF(ISNUMBER(P204),SUMIF(A:A,A204,P:P),"")</f>
        <v>0.9108543140259888</v>
      </c>
      <c r="R204" s="3">
        <f>_xlfn.IFERROR(P204*(1/Q204),"")</f>
        <v>0.07013101896994285</v>
      </c>
      <c r="S204" s="8">
        <f>_xlfn.IFERROR(1/R204,"")</f>
        <v>14.259025673483878</v>
      </c>
    </row>
    <row r="205" spans="1:19" ht="15">
      <c r="A205" s="1">
        <v>28</v>
      </c>
      <c r="B205" s="5">
        <v>0.6979166666666666</v>
      </c>
      <c r="C205" s="1" t="s">
        <v>215</v>
      </c>
      <c r="D205" s="1">
        <v>7</v>
      </c>
      <c r="E205" s="1">
        <v>6</v>
      </c>
      <c r="F205" s="1" t="s">
        <v>274</v>
      </c>
      <c r="G205" s="2">
        <v>46.6955666666667</v>
      </c>
      <c r="H205" s="6">
        <f>1+_xlfn.COUNTIFS(A:A,A205,O:O,"&lt;"&amp;O205)</f>
        <v>10</v>
      </c>
      <c r="I205" s="2">
        <f>_xlfn.AVERAGEIF(A:A,A205,G:G)</f>
        <v>51.05797179487177</v>
      </c>
      <c r="J205" s="2">
        <f>G205-I205</f>
        <v>-4.362405128205069</v>
      </c>
      <c r="K205" s="2">
        <f>90+J205</f>
        <v>85.63759487179493</v>
      </c>
      <c r="L205" s="2">
        <f>EXP(0.06*K205)</f>
        <v>170.41824705319738</v>
      </c>
      <c r="M205" s="2">
        <f>SUMIF(A:A,A205,L:L)</f>
        <v>3093.6598681627993</v>
      </c>
      <c r="N205" s="3">
        <f>L205/M205</f>
        <v>0.05508629077391172</v>
      </c>
      <c r="O205" s="7">
        <f>1/N205</f>
        <v>18.15333699094493</v>
      </c>
      <c r="P205" s="3">
        <f>IF(O205&gt;21,"",N205)</f>
        <v>0.05508629077391172</v>
      </c>
      <c r="Q205" s="3">
        <f>IF(ISNUMBER(P205),SUMIF(A:A,A205,P:P),"")</f>
        <v>0.9108543140259888</v>
      </c>
      <c r="R205" s="3">
        <f>_xlfn.IFERROR(P205*(1/Q205),"")</f>
        <v>0.06047760868632169</v>
      </c>
      <c r="S205" s="8">
        <f>_xlfn.IFERROR(1/R205,"")</f>
        <v>16.53504531216975</v>
      </c>
    </row>
    <row r="206" spans="1:19" ht="15">
      <c r="A206" s="1">
        <v>28</v>
      </c>
      <c r="B206" s="5">
        <v>0.6979166666666666</v>
      </c>
      <c r="C206" s="1" t="s">
        <v>215</v>
      </c>
      <c r="D206" s="1">
        <v>7</v>
      </c>
      <c r="E206" s="1">
        <v>15</v>
      </c>
      <c r="F206" s="1" t="s">
        <v>281</v>
      </c>
      <c r="G206" s="2">
        <v>45.2386666666667</v>
      </c>
      <c r="H206" s="6">
        <f>1+_xlfn.COUNTIFS(A:A,A206,O:O,"&lt;"&amp;O206)</f>
        <v>11</v>
      </c>
      <c r="I206" s="2">
        <f>_xlfn.AVERAGEIF(A:A,A206,G:G)</f>
        <v>51.05797179487177</v>
      </c>
      <c r="J206" s="2">
        <f>G206-I206</f>
        <v>-5.819305128205066</v>
      </c>
      <c r="K206" s="2">
        <f>90+J206</f>
        <v>84.18069487179494</v>
      </c>
      <c r="L206" s="2">
        <f>EXP(0.06*K206)</f>
        <v>156.153842676831</v>
      </c>
      <c r="M206" s="2">
        <f>SUMIF(A:A,A206,L:L)</f>
        <v>3093.6598681627993</v>
      </c>
      <c r="N206" s="3">
        <f>L206/M206</f>
        <v>0.05047543987748224</v>
      </c>
      <c r="O206" s="7">
        <f>1/N206</f>
        <v>19.811615360406464</v>
      </c>
      <c r="P206" s="3">
        <f>IF(O206&gt;21,"",N206)</f>
        <v>0.05047543987748224</v>
      </c>
      <c r="Q206" s="3">
        <f>IF(ISNUMBER(P206),SUMIF(A:A,A206,P:P),"")</f>
        <v>0.9108543140259888</v>
      </c>
      <c r="R206" s="3">
        <f>_xlfn.IFERROR(P206*(1/Q206),"")</f>
        <v>0.05541549191810937</v>
      </c>
      <c r="S206" s="8">
        <f>_xlfn.IFERROR(1/R206,"")</f>
        <v>18.04549531884977</v>
      </c>
    </row>
    <row r="207" spans="1:19" ht="15">
      <c r="A207" s="1">
        <v>28</v>
      </c>
      <c r="B207" s="5">
        <v>0.6979166666666666</v>
      </c>
      <c r="C207" s="1" t="s">
        <v>215</v>
      </c>
      <c r="D207" s="1">
        <v>7</v>
      </c>
      <c r="E207" s="1">
        <v>7</v>
      </c>
      <c r="F207" s="1" t="s">
        <v>275</v>
      </c>
      <c r="G207" s="2">
        <v>43.4293666666666</v>
      </c>
      <c r="H207" s="6">
        <f>1+_xlfn.COUNTIFS(A:A,A207,O:O,"&lt;"&amp;O207)</f>
        <v>12</v>
      </c>
      <c r="I207" s="2">
        <f>_xlfn.AVERAGEIF(A:A,A207,G:G)</f>
        <v>51.05797179487177</v>
      </c>
      <c r="J207" s="2">
        <f>G207-I207</f>
        <v>-7.628605128205166</v>
      </c>
      <c r="K207" s="2">
        <f>90+J207</f>
        <v>82.37139487179483</v>
      </c>
      <c r="L207" s="2">
        <f>EXP(0.06*K207)</f>
        <v>140.08980654980599</v>
      </c>
      <c r="M207" s="2">
        <f>SUMIF(A:A,A207,L:L)</f>
        <v>3093.6598681627993</v>
      </c>
      <c r="N207" s="3">
        <f>L207/M207</f>
        <v>0.04528287288188527</v>
      </c>
      <c r="O207" s="7">
        <f>1/N207</f>
        <v>22.08340452710179</v>
      </c>
      <c r="P207" s="3">
        <f>IF(O207&gt;21,"",N207)</f>
      </c>
      <c r="Q207" s="3">
        <f>IF(ISNUMBER(P207),SUMIF(A:A,A207,P:P),"")</f>
      </c>
      <c r="R207" s="3">
        <f>_xlfn.IFERROR(P207*(1/Q207),"")</f>
      </c>
      <c r="S207" s="8">
        <f>_xlfn.IFERROR(1/R207,"")</f>
      </c>
    </row>
    <row r="208" spans="1:19" ht="15">
      <c r="A208" s="1">
        <v>28</v>
      </c>
      <c r="B208" s="5">
        <v>0.6979166666666666</v>
      </c>
      <c r="C208" s="1" t="s">
        <v>215</v>
      </c>
      <c r="D208" s="1">
        <v>7</v>
      </c>
      <c r="E208" s="1">
        <v>10</v>
      </c>
      <c r="F208" s="1" t="s">
        <v>277</v>
      </c>
      <c r="G208" s="2">
        <v>42.8983333333333</v>
      </c>
      <c r="H208" s="6">
        <f>1+_xlfn.COUNTIFS(A:A,A208,O:O,"&lt;"&amp;O208)</f>
        <v>13</v>
      </c>
      <c r="I208" s="2">
        <f>_xlfn.AVERAGEIF(A:A,A208,G:G)</f>
        <v>51.05797179487177</v>
      </c>
      <c r="J208" s="2">
        <f>G208-I208</f>
        <v>-8.15963846153847</v>
      </c>
      <c r="K208" s="2">
        <f>90+J208</f>
        <v>81.84036153846154</v>
      </c>
      <c r="L208" s="2">
        <f>EXP(0.06*K208)</f>
        <v>135.69662456783544</v>
      </c>
      <c r="M208" s="2">
        <f>SUMIF(A:A,A208,L:L)</f>
        <v>3093.6598681627993</v>
      </c>
      <c r="N208" s="3">
        <f>L208/M208</f>
        <v>0.04386281309212581</v>
      </c>
      <c r="O208" s="7">
        <f>1/N208</f>
        <v>22.798355360831124</v>
      </c>
      <c r="P208" s="3">
        <f>IF(O208&gt;21,"",N208)</f>
      </c>
      <c r="Q208" s="3">
        <f>IF(ISNUMBER(P208),SUMIF(A:A,A208,P:P),"")</f>
      </c>
      <c r="R208" s="3">
        <f>_xlfn.IFERROR(P208*(1/Q208),"")</f>
      </c>
      <c r="S208" s="8">
        <f>_xlfn.IFERROR(1/R208,"")</f>
      </c>
    </row>
    <row r="209" spans="1:19" ht="15">
      <c r="A209" s="1">
        <v>3</v>
      </c>
      <c r="B209" s="5">
        <v>0.7020833333333334</v>
      </c>
      <c r="C209" s="1" t="s">
        <v>19</v>
      </c>
      <c r="D209" s="1">
        <v>3</v>
      </c>
      <c r="E209" s="1">
        <v>2</v>
      </c>
      <c r="F209" s="1" t="s">
        <v>34</v>
      </c>
      <c r="G209" s="2">
        <v>71.3889</v>
      </c>
      <c r="H209" s="6">
        <f>1+_xlfn.COUNTIFS(A:A,A209,O:O,"&lt;"&amp;O209)</f>
        <v>1</v>
      </c>
      <c r="I209" s="2">
        <f>_xlfn.AVERAGEIF(A:A,A209,G:G)</f>
        <v>53.08134285714285</v>
      </c>
      <c r="J209" s="2">
        <f>G209-I209</f>
        <v>18.307557142857156</v>
      </c>
      <c r="K209" s="2">
        <f>90+J209</f>
        <v>108.30755714285715</v>
      </c>
      <c r="L209" s="2">
        <f>EXP(0.06*K209)</f>
        <v>664.11373905936</v>
      </c>
      <c r="M209" s="2">
        <f>SUMIF(A:A,A209,L:L)</f>
        <v>1985.3762133466398</v>
      </c>
      <c r="N209" s="3">
        <f>L209/M209</f>
        <v>0.3345027177191268</v>
      </c>
      <c r="O209" s="7">
        <f>1/N209</f>
        <v>2.989512332870413</v>
      </c>
      <c r="P209" s="3">
        <f>IF(O209&gt;21,"",N209)</f>
        <v>0.3345027177191268</v>
      </c>
      <c r="Q209" s="3">
        <f>IF(ISNUMBER(P209),SUMIF(A:A,A209,P:P),"")</f>
        <v>0.9749651462421707</v>
      </c>
      <c r="R209" s="3">
        <f>_xlfn.IFERROR(P209*(1/Q209),"")</f>
        <v>0.34309197514229905</v>
      </c>
      <c r="S209" s="8">
        <f>_xlfn.IFERROR(1/R209,"")</f>
        <v>2.914670328809775</v>
      </c>
    </row>
    <row r="210" spans="1:19" ht="15">
      <c r="A210" s="1">
        <v>3</v>
      </c>
      <c r="B210" s="5">
        <v>0.7020833333333334</v>
      </c>
      <c r="C210" s="1" t="s">
        <v>19</v>
      </c>
      <c r="D210" s="1">
        <v>3</v>
      </c>
      <c r="E210" s="1">
        <v>3</v>
      </c>
      <c r="F210" s="1" t="s">
        <v>35</v>
      </c>
      <c r="G210" s="2">
        <v>61.7240666666666</v>
      </c>
      <c r="H210" s="6">
        <f>1+_xlfn.COUNTIFS(A:A,A210,O:O,"&lt;"&amp;O210)</f>
        <v>2</v>
      </c>
      <c r="I210" s="2">
        <f>_xlfn.AVERAGEIF(A:A,A210,G:G)</f>
        <v>53.08134285714285</v>
      </c>
      <c r="J210" s="2">
        <f>G210-I210</f>
        <v>8.642723809523751</v>
      </c>
      <c r="K210" s="2">
        <f>90+J210</f>
        <v>98.64272380952374</v>
      </c>
      <c r="L210" s="2">
        <f>EXP(0.06*K210)</f>
        <v>371.87710194441564</v>
      </c>
      <c r="M210" s="2">
        <f>SUMIF(A:A,A210,L:L)</f>
        <v>1985.3762133466398</v>
      </c>
      <c r="N210" s="3">
        <f>L210/M210</f>
        <v>0.18730812802353605</v>
      </c>
      <c r="O210" s="7">
        <f>1/N210</f>
        <v>5.338796615779246</v>
      </c>
      <c r="P210" s="3">
        <f>IF(O210&gt;21,"",N210)</f>
        <v>0.18730812802353605</v>
      </c>
      <c r="Q210" s="3">
        <f>IF(ISNUMBER(P210),SUMIF(A:A,A210,P:P),"")</f>
        <v>0.9749651462421707</v>
      </c>
      <c r="R210" s="3">
        <f>_xlfn.IFERROR(P210*(1/Q210),"")</f>
        <v>0.19211776825610827</v>
      </c>
      <c r="S210" s="8">
        <f>_xlfn.IFERROR(1/R210,"")</f>
        <v>5.2051406232604185</v>
      </c>
    </row>
    <row r="211" spans="1:19" ht="15">
      <c r="A211" s="1">
        <v>3</v>
      </c>
      <c r="B211" s="5">
        <v>0.7020833333333334</v>
      </c>
      <c r="C211" s="1" t="s">
        <v>19</v>
      </c>
      <c r="D211" s="1">
        <v>3</v>
      </c>
      <c r="E211" s="1">
        <v>1</v>
      </c>
      <c r="F211" s="1" t="s">
        <v>33</v>
      </c>
      <c r="G211" s="2">
        <v>59.4101666666667</v>
      </c>
      <c r="H211" s="6">
        <f>1+_xlfn.COUNTIFS(A:A,A211,O:O,"&lt;"&amp;O211)</f>
        <v>3</v>
      </c>
      <c r="I211" s="2">
        <f>_xlfn.AVERAGEIF(A:A,A211,G:G)</f>
        <v>53.08134285714285</v>
      </c>
      <c r="J211" s="2">
        <f>G211-I211</f>
        <v>6.328823809523847</v>
      </c>
      <c r="K211" s="2">
        <f>90+J211</f>
        <v>96.32882380952384</v>
      </c>
      <c r="L211" s="2">
        <f>EXP(0.06*K211)</f>
        <v>323.67160228053706</v>
      </c>
      <c r="M211" s="2">
        <f>SUMIF(A:A,A211,L:L)</f>
        <v>1985.3762133466398</v>
      </c>
      <c r="N211" s="3">
        <f>L211/M211</f>
        <v>0.1630278433400497</v>
      </c>
      <c r="O211" s="7">
        <f>1/N211</f>
        <v>6.133921540715974</v>
      </c>
      <c r="P211" s="3">
        <f>IF(O211&gt;21,"",N211)</f>
        <v>0.1630278433400497</v>
      </c>
      <c r="Q211" s="3">
        <f>IF(ISNUMBER(P211),SUMIF(A:A,A211,P:P),"")</f>
        <v>0.9749651462421707</v>
      </c>
      <c r="R211" s="3">
        <f>_xlfn.IFERROR(P211*(1/Q211),"")</f>
        <v>0.16721402192520568</v>
      </c>
      <c r="S211" s="8">
        <f>_xlfn.IFERROR(1/R211,"")</f>
        <v>5.9803597119821506</v>
      </c>
    </row>
    <row r="212" spans="1:19" ht="15">
      <c r="A212" s="1">
        <v>3</v>
      </c>
      <c r="B212" s="5">
        <v>0.7020833333333334</v>
      </c>
      <c r="C212" s="1" t="s">
        <v>19</v>
      </c>
      <c r="D212" s="1">
        <v>3</v>
      </c>
      <c r="E212" s="1">
        <v>4</v>
      </c>
      <c r="F212" s="1" t="s">
        <v>36</v>
      </c>
      <c r="G212" s="2">
        <v>54.3791</v>
      </c>
      <c r="H212" s="6">
        <f>1+_xlfn.COUNTIFS(A:A,A212,O:O,"&lt;"&amp;O212)</f>
        <v>4</v>
      </c>
      <c r="I212" s="2">
        <f>_xlfn.AVERAGEIF(A:A,A212,G:G)</f>
        <v>53.08134285714285</v>
      </c>
      <c r="J212" s="2">
        <f>G212-I212</f>
        <v>1.2977571428571508</v>
      </c>
      <c r="K212" s="2">
        <f>90+J212</f>
        <v>91.29775714285715</v>
      </c>
      <c r="L212" s="2">
        <f>EXP(0.06*K212)</f>
        <v>239.3352834750662</v>
      </c>
      <c r="M212" s="2">
        <f>SUMIF(A:A,A212,L:L)</f>
        <v>1985.3762133466398</v>
      </c>
      <c r="N212" s="3">
        <f>L212/M212</f>
        <v>0.12054908377875236</v>
      </c>
      <c r="O212" s="7">
        <f>1/N212</f>
        <v>8.29537619576879</v>
      </c>
      <c r="P212" s="3">
        <f>IF(O212&gt;21,"",N212)</f>
        <v>0.12054908377875236</v>
      </c>
      <c r="Q212" s="3">
        <f>IF(ISNUMBER(P212),SUMIF(A:A,A212,P:P),"")</f>
        <v>0.9749651462421707</v>
      </c>
      <c r="R212" s="3">
        <f>_xlfn.IFERROR(P212*(1/Q212),"")</f>
        <v>0.12364450590196716</v>
      </c>
      <c r="S212" s="8">
        <f>_xlfn.IFERROR(1/R212,"")</f>
        <v>8.087702665841542</v>
      </c>
    </row>
    <row r="213" spans="1:19" ht="15">
      <c r="A213" s="1">
        <v>3</v>
      </c>
      <c r="B213" s="5">
        <v>0.7020833333333334</v>
      </c>
      <c r="C213" s="1" t="s">
        <v>19</v>
      </c>
      <c r="D213" s="1">
        <v>3</v>
      </c>
      <c r="E213" s="1">
        <v>5</v>
      </c>
      <c r="F213" s="1" t="s">
        <v>37</v>
      </c>
      <c r="G213" s="2">
        <v>51.261100000000006</v>
      </c>
      <c r="H213" s="6">
        <f>1+_xlfn.COUNTIFS(A:A,A213,O:O,"&lt;"&amp;O213)</f>
        <v>5</v>
      </c>
      <c r="I213" s="2">
        <f>_xlfn.AVERAGEIF(A:A,A213,G:G)</f>
        <v>53.08134285714285</v>
      </c>
      <c r="J213" s="2">
        <f>G213-I213</f>
        <v>-1.8202428571428442</v>
      </c>
      <c r="K213" s="2">
        <f>90+J213</f>
        <v>88.17975714285716</v>
      </c>
      <c r="L213" s="2">
        <f>EXP(0.06*K213)</f>
        <v>198.49927119750853</v>
      </c>
      <c r="M213" s="2">
        <f>SUMIF(A:A,A213,L:L)</f>
        <v>1985.3762133466398</v>
      </c>
      <c r="N213" s="3">
        <f>L213/M213</f>
        <v>0.09998068369264342</v>
      </c>
      <c r="O213" s="7">
        <f>1/N213</f>
        <v>10.001932003927475</v>
      </c>
      <c r="P213" s="3">
        <f>IF(O213&gt;21,"",N213)</f>
        <v>0.09998068369264342</v>
      </c>
      <c r="Q213" s="3">
        <f>IF(ISNUMBER(P213),SUMIF(A:A,A213,P:P),"")</f>
        <v>0.9749651462421707</v>
      </c>
      <c r="R213" s="3">
        <f>_xlfn.IFERROR(P213*(1/Q213),"")</f>
        <v>0.10254795679414913</v>
      </c>
      <c r="S213" s="8">
        <f>_xlfn.IFERROR(1/R213,"")</f>
        <v>9.751535098913399</v>
      </c>
    </row>
    <row r="214" spans="1:19" ht="15">
      <c r="A214" s="1">
        <v>3</v>
      </c>
      <c r="B214" s="5">
        <v>0.7020833333333334</v>
      </c>
      <c r="C214" s="1" t="s">
        <v>19</v>
      </c>
      <c r="D214" s="1">
        <v>3</v>
      </c>
      <c r="E214" s="1">
        <v>6</v>
      </c>
      <c r="F214" s="1" t="s">
        <v>38</v>
      </c>
      <c r="G214" s="2">
        <v>45.2234333333334</v>
      </c>
      <c r="H214" s="6">
        <f>1+_xlfn.COUNTIFS(A:A,A214,O:O,"&lt;"&amp;O214)</f>
        <v>6</v>
      </c>
      <c r="I214" s="2">
        <f>_xlfn.AVERAGEIF(A:A,A214,G:G)</f>
        <v>53.08134285714285</v>
      </c>
      <c r="J214" s="2">
        <f>G214-I214</f>
        <v>-7.857909523809447</v>
      </c>
      <c r="K214" s="2">
        <f>90+J214</f>
        <v>82.14209047619056</v>
      </c>
      <c r="L214" s="2">
        <f>EXP(0.06*K214)</f>
        <v>138.17561223434618</v>
      </c>
      <c r="M214" s="2">
        <f>SUMIF(A:A,A214,L:L)</f>
        <v>1985.3762133466398</v>
      </c>
      <c r="N214" s="3">
        <f>L214/M214</f>
        <v>0.06959668968806225</v>
      </c>
      <c r="O214" s="7">
        <f>1/N214</f>
        <v>14.368499485853098</v>
      </c>
      <c r="P214" s="3">
        <f>IF(O214&gt;21,"",N214)</f>
        <v>0.06959668968806225</v>
      </c>
      <c r="Q214" s="3">
        <f>IF(ISNUMBER(P214),SUMIF(A:A,A214,P:P),"")</f>
        <v>0.9749651462421707</v>
      </c>
      <c r="R214" s="3">
        <f>_xlfn.IFERROR(P214*(1/Q214),"")</f>
        <v>0.07138377198027056</v>
      </c>
      <c r="S214" s="8">
        <f>_xlfn.IFERROR(1/R214,"")</f>
        <v>14.00878620250532</v>
      </c>
    </row>
    <row r="215" spans="1:19" ht="15">
      <c r="A215" s="1">
        <v>3</v>
      </c>
      <c r="B215" s="5">
        <v>0.7020833333333334</v>
      </c>
      <c r="C215" s="1" t="s">
        <v>19</v>
      </c>
      <c r="D215" s="1">
        <v>3</v>
      </c>
      <c r="E215" s="1">
        <v>7</v>
      </c>
      <c r="F215" s="1" t="s">
        <v>39</v>
      </c>
      <c r="G215" s="2">
        <v>28.1826333333333</v>
      </c>
      <c r="H215" s="6">
        <f>1+_xlfn.COUNTIFS(A:A,A215,O:O,"&lt;"&amp;O215)</f>
        <v>7</v>
      </c>
      <c r="I215" s="2">
        <f>_xlfn.AVERAGEIF(A:A,A215,G:G)</f>
        <v>53.08134285714285</v>
      </c>
      <c r="J215" s="2">
        <f>G215-I215</f>
        <v>-24.89870952380955</v>
      </c>
      <c r="K215" s="2">
        <f>90+J215</f>
        <v>65.10129047619046</v>
      </c>
      <c r="L215" s="2">
        <f>EXP(0.06*K215)</f>
        <v>49.70360315540619</v>
      </c>
      <c r="M215" s="2">
        <f>SUMIF(A:A,A215,L:L)</f>
        <v>1985.3762133466398</v>
      </c>
      <c r="N215" s="3">
        <f>L215/M215</f>
        <v>0.025034853757829382</v>
      </c>
      <c r="O215" s="7">
        <f>1/N215</f>
        <v>39.94431162543783</v>
      </c>
      <c r="P215" s="3">
        <f>IF(O215&gt;21,"",N215)</f>
      </c>
      <c r="Q215" s="3">
        <f>IF(ISNUMBER(P215),SUMIF(A:A,A215,P:P),"")</f>
      </c>
      <c r="R215" s="3">
        <f>_xlfn.IFERROR(P215*(1/Q215),"")</f>
      </c>
      <c r="S215" s="8">
        <f>_xlfn.IFERROR(1/R215,"")</f>
      </c>
    </row>
    <row r="216" spans="1:19" ht="15">
      <c r="A216" s="1">
        <v>23</v>
      </c>
      <c r="B216" s="5">
        <v>0.7048611111111112</v>
      </c>
      <c r="C216" s="1" t="s">
        <v>145</v>
      </c>
      <c r="D216" s="1">
        <v>9</v>
      </c>
      <c r="E216" s="1">
        <v>2</v>
      </c>
      <c r="F216" s="1" t="s">
        <v>206</v>
      </c>
      <c r="G216" s="2">
        <v>65.5791</v>
      </c>
      <c r="H216" s="6">
        <f>1+_xlfn.COUNTIFS(A:A,A216,O:O,"&lt;"&amp;O216)</f>
        <v>1</v>
      </c>
      <c r="I216" s="2">
        <f>_xlfn.AVERAGEIF(A:A,A216,G:G)</f>
        <v>49.40972999999998</v>
      </c>
      <c r="J216" s="2">
        <f>G216-I216</f>
        <v>16.169370000000015</v>
      </c>
      <c r="K216" s="2">
        <f>90+J216</f>
        <v>106.16937000000001</v>
      </c>
      <c r="L216" s="2">
        <f>EXP(0.06*K216)</f>
        <v>584.1525707544985</v>
      </c>
      <c r="M216" s="2">
        <f>SUMIF(A:A,A216,L:L)</f>
        <v>2692.477197661335</v>
      </c>
      <c r="N216" s="3">
        <f>L216/M216</f>
        <v>0.2169572954088112</v>
      </c>
      <c r="O216" s="7">
        <f>1/N216</f>
        <v>4.609202000401538</v>
      </c>
      <c r="P216" s="3">
        <f>IF(O216&gt;21,"",N216)</f>
        <v>0.2169572954088112</v>
      </c>
      <c r="Q216" s="3">
        <f>IF(ISNUMBER(P216),SUMIF(A:A,A216,P:P),"")</f>
        <v>0.9426451584406309</v>
      </c>
      <c r="R216" s="3">
        <f>_xlfn.IFERROR(P216*(1/Q216),"")</f>
        <v>0.23015796926991322</v>
      </c>
      <c r="S216" s="8">
        <f>_xlfn.IFERROR(1/R216,"")</f>
        <v>4.344841949953381</v>
      </c>
    </row>
    <row r="217" spans="1:19" ht="15">
      <c r="A217" s="1">
        <v>23</v>
      </c>
      <c r="B217" s="5">
        <v>0.7048611111111112</v>
      </c>
      <c r="C217" s="1" t="s">
        <v>145</v>
      </c>
      <c r="D217" s="1">
        <v>9</v>
      </c>
      <c r="E217" s="1">
        <v>4</v>
      </c>
      <c r="F217" s="1" t="s">
        <v>208</v>
      </c>
      <c r="G217" s="2">
        <v>60.826800000000006</v>
      </c>
      <c r="H217" s="6">
        <f>1+_xlfn.COUNTIFS(A:A,A217,O:O,"&lt;"&amp;O217)</f>
        <v>2</v>
      </c>
      <c r="I217" s="2">
        <f>_xlfn.AVERAGEIF(A:A,A217,G:G)</f>
        <v>49.40972999999998</v>
      </c>
      <c r="J217" s="2">
        <f>G217-I217</f>
        <v>11.417070000000024</v>
      </c>
      <c r="K217" s="2">
        <f>90+J217</f>
        <v>101.41707000000002</v>
      </c>
      <c r="L217" s="2">
        <f>EXP(0.06*K217)</f>
        <v>439.2304419211652</v>
      </c>
      <c r="M217" s="2">
        <f>SUMIF(A:A,A217,L:L)</f>
        <v>2692.477197661335</v>
      </c>
      <c r="N217" s="3">
        <f>L217/M217</f>
        <v>0.1631324648924334</v>
      </c>
      <c r="O217" s="7">
        <f>1/N217</f>
        <v>6.12998768000828</v>
      </c>
      <c r="P217" s="3">
        <f>IF(O217&gt;21,"",N217)</f>
        <v>0.1631324648924334</v>
      </c>
      <c r="Q217" s="3">
        <f>IF(ISNUMBER(P217),SUMIF(A:A,A217,P:P),"")</f>
        <v>0.9426451584406309</v>
      </c>
      <c r="R217" s="3">
        <f>_xlfn.IFERROR(P217*(1/Q217),"")</f>
        <v>0.17305818995802727</v>
      </c>
      <c r="S217" s="8">
        <f>_xlfn.IFERROR(1/R217,"")</f>
        <v>5.77840320786052</v>
      </c>
    </row>
    <row r="218" spans="1:19" ht="15">
      <c r="A218" s="1">
        <v>23</v>
      </c>
      <c r="B218" s="5">
        <v>0.7048611111111112</v>
      </c>
      <c r="C218" s="1" t="s">
        <v>145</v>
      </c>
      <c r="D218" s="1">
        <v>9</v>
      </c>
      <c r="E218" s="1">
        <v>3</v>
      </c>
      <c r="F218" s="1" t="s">
        <v>207</v>
      </c>
      <c r="G218" s="2">
        <v>58.1801666666667</v>
      </c>
      <c r="H218" s="6">
        <f>1+_xlfn.COUNTIFS(A:A,A218,O:O,"&lt;"&amp;O218)</f>
        <v>3</v>
      </c>
      <c r="I218" s="2">
        <f>_xlfn.AVERAGEIF(A:A,A218,G:G)</f>
        <v>49.40972999999998</v>
      </c>
      <c r="J218" s="2">
        <f>G218-I218</f>
        <v>8.770436666666718</v>
      </c>
      <c r="K218" s="2">
        <f>90+J218</f>
        <v>98.77043666666671</v>
      </c>
      <c r="L218" s="2">
        <f>EXP(0.06*K218)</f>
        <v>374.7376570690019</v>
      </c>
      <c r="M218" s="2">
        <f>SUMIF(A:A,A218,L:L)</f>
        <v>2692.477197661335</v>
      </c>
      <c r="N218" s="3">
        <f>L218/M218</f>
        <v>0.13917951000457723</v>
      </c>
      <c r="O218" s="7">
        <f>1/N218</f>
        <v>7.184965660298077</v>
      </c>
      <c r="P218" s="3">
        <f>IF(O218&gt;21,"",N218)</f>
        <v>0.13917951000457723</v>
      </c>
      <c r="Q218" s="3">
        <f>IF(ISNUMBER(P218),SUMIF(A:A,A218,P:P),"")</f>
        <v>0.9426451584406309</v>
      </c>
      <c r="R218" s="3">
        <f>_xlfn.IFERROR(P218*(1/Q218),"")</f>
        <v>0.1476478277730877</v>
      </c>
      <c r="S218" s="8">
        <f>_xlfn.IFERROR(1/R218,"")</f>
        <v>6.772873093242173</v>
      </c>
    </row>
    <row r="219" spans="1:19" ht="15">
      <c r="A219" s="1">
        <v>23</v>
      </c>
      <c r="B219" s="5">
        <v>0.7048611111111112</v>
      </c>
      <c r="C219" s="1" t="s">
        <v>145</v>
      </c>
      <c r="D219" s="1">
        <v>9</v>
      </c>
      <c r="E219" s="1">
        <v>1</v>
      </c>
      <c r="F219" s="1" t="s">
        <v>205</v>
      </c>
      <c r="G219" s="2">
        <v>57.5494666666667</v>
      </c>
      <c r="H219" s="6">
        <f>1+_xlfn.COUNTIFS(A:A,A219,O:O,"&lt;"&amp;O219)</f>
        <v>4</v>
      </c>
      <c r="I219" s="2">
        <f>_xlfn.AVERAGEIF(A:A,A219,G:G)</f>
        <v>49.40972999999998</v>
      </c>
      <c r="J219" s="2">
        <f>G219-I219</f>
        <v>8.139736666666721</v>
      </c>
      <c r="K219" s="2">
        <f>90+J219</f>
        <v>98.13973666666672</v>
      </c>
      <c r="L219" s="2">
        <f>EXP(0.06*K219)</f>
        <v>360.82179724000025</v>
      </c>
      <c r="M219" s="2">
        <f>SUMIF(A:A,A219,L:L)</f>
        <v>2692.477197661335</v>
      </c>
      <c r="N219" s="3">
        <f>L219/M219</f>
        <v>0.13401108746748433</v>
      </c>
      <c r="O219" s="7">
        <f>1/N219</f>
        <v>7.462069138440759</v>
      </c>
      <c r="P219" s="3">
        <f>IF(O219&gt;21,"",N219)</f>
        <v>0.13401108746748433</v>
      </c>
      <c r="Q219" s="3">
        <f>IF(ISNUMBER(P219),SUMIF(A:A,A219,P:P),"")</f>
        <v>0.9426451584406309</v>
      </c>
      <c r="R219" s="3">
        <f>_xlfn.IFERROR(P219*(1/Q219),"")</f>
        <v>0.14216493477691217</v>
      </c>
      <c r="S219" s="8">
        <f>_xlfn.IFERROR(1/R219,"")</f>
        <v>7.034083345300432</v>
      </c>
    </row>
    <row r="220" spans="1:19" ht="15">
      <c r="A220" s="1">
        <v>23</v>
      </c>
      <c r="B220" s="5">
        <v>0.7048611111111112</v>
      </c>
      <c r="C220" s="1" t="s">
        <v>145</v>
      </c>
      <c r="D220" s="1">
        <v>9</v>
      </c>
      <c r="E220" s="1">
        <v>7</v>
      </c>
      <c r="F220" s="1" t="s">
        <v>211</v>
      </c>
      <c r="G220" s="2">
        <v>50.68923333333329</v>
      </c>
      <c r="H220" s="6">
        <f>1+_xlfn.COUNTIFS(A:A,A220,O:O,"&lt;"&amp;O220)</f>
        <v>5</v>
      </c>
      <c r="I220" s="2">
        <f>_xlfn.AVERAGEIF(A:A,A220,G:G)</f>
        <v>49.40972999999998</v>
      </c>
      <c r="J220" s="2">
        <f>G220-I220</f>
        <v>1.2795033333333095</v>
      </c>
      <c r="K220" s="2">
        <f>90+J220</f>
        <v>91.27950333333331</v>
      </c>
      <c r="L220" s="2">
        <f>EXP(0.06*K220)</f>
        <v>239.0733001264652</v>
      </c>
      <c r="M220" s="2">
        <f>SUMIF(A:A,A220,L:L)</f>
        <v>2692.477197661335</v>
      </c>
      <c r="N220" s="3">
        <f>L220/M220</f>
        <v>0.08879306399850755</v>
      </c>
      <c r="O220" s="7">
        <f>1/N220</f>
        <v>11.262140925971517</v>
      </c>
      <c r="P220" s="3">
        <f>IF(O220&gt;21,"",N220)</f>
        <v>0.08879306399850755</v>
      </c>
      <c r="Q220" s="3">
        <f>IF(ISNUMBER(P220),SUMIF(A:A,A220,P:P),"")</f>
        <v>0.9426451584406309</v>
      </c>
      <c r="R220" s="3">
        <f>_xlfn.IFERROR(P220*(1/Q220),"")</f>
        <v>0.09419564000667369</v>
      </c>
      <c r="S220" s="8">
        <f>_xlfn.IFERROR(1/R220,"")</f>
        <v>10.616202617543134</v>
      </c>
    </row>
    <row r="221" spans="1:19" ht="15">
      <c r="A221" s="1">
        <v>23</v>
      </c>
      <c r="B221" s="5">
        <v>0.7048611111111112</v>
      </c>
      <c r="C221" s="1" t="s">
        <v>145</v>
      </c>
      <c r="D221" s="1">
        <v>9</v>
      </c>
      <c r="E221" s="1">
        <v>8</v>
      </c>
      <c r="F221" s="1" t="s">
        <v>212</v>
      </c>
      <c r="G221" s="2">
        <v>47.8128</v>
      </c>
      <c r="H221" s="6">
        <f>1+_xlfn.COUNTIFS(A:A,A221,O:O,"&lt;"&amp;O221)</f>
        <v>6</v>
      </c>
      <c r="I221" s="2">
        <f>_xlfn.AVERAGEIF(A:A,A221,G:G)</f>
        <v>49.40972999999998</v>
      </c>
      <c r="J221" s="2">
        <f>G221-I221</f>
        <v>-1.596929999999979</v>
      </c>
      <c r="K221" s="2">
        <f>90+J221</f>
        <v>88.40307000000001</v>
      </c>
      <c r="L221" s="2">
        <f>EXP(0.06*K221)</f>
        <v>201.1768154049141</v>
      </c>
      <c r="M221" s="2">
        <f>SUMIF(A:A,A221,L:L)</f>
        <v>2692.477197661335</v>
      </c>
      <c r="N221" s="3">
        <f>L221/M221</f>
        <v>0.07471811296290817</v>
      </c>
      <c r="O221" s="7">
        <f>1/N221</f>
        <v>13.38363564530094</v>
      </c>
      <c r="P221" s="3">
        <f>IF(O221&gt;21,"",N221)</f>
        <v>0.07471811296290817</v>
      </c>
      <c r="Q221" s="3">
        <f>IF(ISNUMBER(P221),SUMIF(A:A,A221,P:P),"")</f>
        <v>0.9426451584406309</v>
      </c>
      <c r="R221" s="3">
        <f>_xlfn.IFERROR(P221*(1/Q221),"")</f>
        <v>0.07926430459422343</v>
      </c>
      <c r="S221" s="8">
        <f>_xlfn.IFERROR(1/R221,"")</f>
        <v>12.61601934337638</v>
      </c>
    </row>
    <row r="222" spans="1:19" ht="15">
      <c r="A222" s="1">
        <v>23</v>
      </c>
      <c r="B222" s="5">
        <v>0.7048611111111112</v>
      </c>
      <c r="C222" s="1" t="s">
        <v>145</v>
      </c>
      <c r="D222" s="1">
        <v>9</v>
      </c>
      <c r="E222" s="1">
        <v>9</v>
      </c>
      <c r="F222" s="1" t="s">
        <v>213</v>
      </c>
      <c r="G222" s="2">
        <v>45.6850666666667</v>
      </c>
      <c r="H222" s="6">
        <f>1+_xlfn.COUNTIFS(A:A,A222,O:O,"&lt;"&amp;O222)</f>
        <v>7</v>
      </c>
      <c r="I222" s="2">
        <f>_xlfn.AVERAGEIF(A:A,A222,G:G)</f>
        <v>49.40972999999998</v>
      </c>
      <c r="J222" s="2">
        <f>G222-I222</f>
        <v>-3.7246633333332824</v>
      </c>
      <c r="K222" s="2">
        <f>90+J222</f>
        <v>86.27533666666672</v>
      </c>
      <c r="L222" s="2">
        <f>EXP(0.06*K222)</f>
        <v>177.06558488221395</v>
      </c>
      <c r="M222" s="2">
        <f>SUMIF(A:A,A222,L:L)</f>
        <v>2692.477197661335</v>
      </c>
      <c r="N222" s="3">
        <f>L222/M222</f>
        <v>0.06576307685577124</v>
      </c>
      <c r="O222" s="7">
        <f>1/N222</f>
        <v>15.20610117122648</v>
      </c>
      <c r="P222" s="3">
        <f>IF(O222&gt;21,"",N222)</f>
        <v>0.06576307685577124</v>
      </c>
      <c r="Q222" s="3">
        <f>IF(ISNUMBER(P222),SUMIF(A:A,A222,P:P),"")</f>
        <v>0.9426451584406309</v>
      </c>
      <c r="R222" s="3">
        <f>_xlfn.IFERROR(P222*(1/Q222),"")</f>
        <v>0.06976440314461456</v>
      </c>
      <c r="S222" s="8">
        <f>_xlfn.IFERROR(1/R222,"")</f>
        <v>14.333957647815048</v>
      </c>
    </row>
    <row r="223" spans="1:19" ht="15">
      <c r="A223" s="1">
        <v>23</v>
      </c>
      <c r="B223" s="5">
        <v>0.7048611111111112</v>
      </c>
      <c r="C223" s="1" t="s">
        <v>145</v>
      </c>
      <c r="D223" s="1">
        <v>9</v>
      </c>
      <c r="E223" s="1">
        <v>6</v>
      </c>
      <c r="F223" s="1" t="s">
        <v>210</v>
      </c>
      <c r="G223" s="2">
        <v>44.181633333333295</v>
      </c>
      <c r="H223" s="6">
        <f>1+_xlfn.COUNTIFS(A:A,A223,O:O,"&lt;"&amp;O223)</f>
        <v>8</v>
      </c>
      <c r="I223" s="2">
        <f>_xlfn.AVERAGEIF(A:A,A223,G:G)</f>
        <v>49.40972999999998</v>
      </c>
      <c r="J223" s="2">
        <f>G223-I223</f>
        <v>-5.228096666666687</v>
      </c>
      <c r="K223" s="2">
        <f>90+J223</f>
        <v>84.77190333333331</v>
      </c>
      <c r="L223" s="2">
        <f>EXP(0.06*K223)</f>
        <v>161.79242718899593</v>
      </c>
      <c r="M223" s="2">
        <f>SUMIF(A:A,A223,L:L)</f>
        <v>2692.477197661335</v>
      </c>
      <c r="N223" s="3">
        <f>L223/M223</f>
        <v>0.060090546850137705</v>
      </c>
      <c r="O223" s="7">
        <f>1/N223</f>
        <v>16.641552663748282</v>
      </c>
      <c r="P223" s="3">
        <f>IF(O223&gt;21,"",N223)</f>
        <v>0.060090546850137705</v>
      </c>
      <c r="Q223" s="3">
        <f>IF(ISNUMBER(P223),SUMIF(A:A,A223,P:P),"")</f>
        <v>0.9426451584406309</v>
      </c>
      <c r="R223" s="3">
        <f>_xlfn.IFERROR(P223*(1/Q223),"")</f>
        <v>0.06374673047654791</v>
      </c>
      <c r="S223" s="8">
        <f>_xlfn.IFERROR(1/R223,"")</f>
        <v>15.687079047417102</v>
      </c>
    </row>
    <row r="224" spans="1:19" ht="15">
      <c r="A224" s="1">
        <v>23</v>
      </c>
      <c r="B224" s="5">
        <v>0.7048611111111112</v>
      </c>
      <c r="C224" s="1" t="s">
        <v>145</v>
      </c>
      <c r="D224" s="1">
        <v>9</v>
      </c>
      <c r="E224" s="1">
        <v>5</v>
      </c>
      <c r="F224" s="1" t="s">
        <v>209</v>
      </c>
      <c r="G224" s="2">
        <v>33.1644666666666</v>
      </c>
      <c r="H224" s="6">
        <f>1+_xlfn.COUNTIFS(A:A,A224,O:O,"&lt;"&amp;O224)</f>
        <v>9</v>
      </c>
      <c r="I224" s="2">
        <f>_xlfn.AVERAGEIF(A:A,A224,G:G)</f>
        <v>49.40972999999998</v>
      </c>
      <c r="J224" s="2">
        <f>G224-I224</f>
        <v>-16.245263333333384</v>
      </c>
      <c r="K224" s="2">
        <f>90+J224</f>
        <v>73.75473666666662</v>
      </c>
      <c r="L224" s="2">
        <f>EXP(0.06*K224)</f>
        <v>83.53654493482264</v>
      </c>
      <c r="M224" s="2">
        <f>SUMIF(A:A,A224,L:L)</f>
        <v>2692.477197661335</v>
      </c>
      <c r="N224" s="3">
        <f>L224/M224</f>
        <v>0.031025906183117107</v>
      </c>
      <c r="O224" s="7">
        <f>1/N224</f>
        <v>32.23112949861734</v>
      </c>
      <c r="P224" s="3">
        <f>IF(O224&gt;21,"",N224)</f>
      </c>
      <c r="Q224" s="3">
        <f>IF(ISNUMBER(P224),SUMIF(A:A,A224,P:P),"")</f>
      </c>
      <c r="R224" s="3">
        <f>_xlfn.IFERROR(P224*(1/Q224),"")</f>
      </c>
      <c r="S224" s="8">
        <f>_xlfn.IFERROR(1/R224,"")</f>
      </c>
    </row>
    <row r="225" spans="1:19" ht="15">
      <c r="A225" s="1">
        <v>23</v>
      </c>
      <c r="B225" s="5">
        <v>0.7048611111111112</v>
      </c>
      <c r="C225" s="1" t="s">
        <v>145</v>
      </c>
      <c r="D225" s="1">
        <v>9</v>
      </c>
      <c r="E225" s="1">
        <v>10</v>
      </c>
      <c r="F225" s="1" t="s">
        <v>214</v>
      </c>
      <c r="G225" s="2">
        <v>30.4285666666666</v>
      </c>
      <c r="H225" s="6">
        <f>1+_xlfn.COUNTIFS(A:A,A225,O:O,"&lt;"&amp;O225)</f>
        <v>10</v>
      </c>
      <c r="I225" s="2">
        <f>_xlfn.AVERAGEIF(A:A,A225,G:G)</f>
        <v>49.40972999999998</v>
      </c>
      <c r="J225" s="2">
        <f>G225-I225</f>
        <v>-18.98116333333338</v>
      </c>
      <c r="K225" s="2">
        <f>90+J225</f>
        <v>71.01883666666662</v>
      </c>
      <c r="L225" s="2">
        <f>EXP(0.06*K225)</f>
        <v>70.8900581392572</v>
      </c>
      <c r="M225" s="2">
        <f>SUMIF(A:A,A225,L:L)</f>
        <v>2692.477197661335</v>
      </c>
      <c r="N225" s="3">
        <f>L225/M225</f>
        <v>0.026328935376251937</v>
      </c>
      <c r="O225" s="7">
        <f>1/N225</f>
        <v>37.98102679464874</v>
      </c>
      <c r="P225" s="3">
        <f>IF(O225&gt;21,"",N225)</f>
      </c>
      <c r="Q225" s="3">
        <f>IF(ISNUMBER(P225),SUMIF(A:A,A225,P:P),"")</f>
      </c>
      <c r="R225" s="3">
        <f>_xlfn.IFERROR(P225*(1/Q225),"")</f>
      </c>
      <c r="S225" s="8">
        <f>_xlfn.IFERROR(1/R225,"")</f>
      </c>
    </row>
    <row r="226" spans="1:19" ht="15">
      <c r="A226" s="1">
        <v>15</v>
      </c>
      <c r="B226" s="5">
        <v>0.7083333333333334</v>
      </c>
      <c r="C226" s="1" t="s">
        <v>92</v>
      </c>
      <c r="D226" s="1">
        <v>8</v>
      </c>
      <c r="E226" s="1">
        <v>3</v>
      </c>
      <c r="F226" s="1" t="s">
        <v>135</v>
      </c>
      <c r="G226" s="2">
        <v>70.4572666666667</v>
      </c>
      <c r="H226" s="6">
        <f>1+_xlfn.COUNTIFS(A:A,A226,O:O,"&lt;"&amp;O226)</f>
        <v>1</v>
      </c>
      <c r="I226" s="2">
        <f>_xlfn.AVERAGEIF(A:A,A226,G:G)</f>
        <v>48.24331666666668</v>
      </c>
      <c r="J226" s="2">
        <f>G226-I226</f>
        <v>22.21395000000002</v>
      </c>
      <c r="K226" s="2">
        <f>90+J226</f>
        <v>112.21395000000001</v>
      </c>
      <c r="L226" s="2">
        <f>EXP(0.06*K226)</f>
        <v>839.5256248545572</v>
      </c>
      <c r="M226" s="2">
        <f>SUMIF(A:A,A226,L:L)</f>
        <v>3559.887170472176</v>
      </c>
      <c r="N226" s="3">
        <f>L226/M226</f>
        <v>0.2358292790339207</v>
      </c>
      <c r="O226" s="7">
        <f>1/N226</f>
        <v>4.2403555830578785</v>
      </c>
      <c r="P226" s="3">
        <f>IF(O226&gt;21,"",N226)</f>
        <v>0.2358292790339207</v>
      </c>
      <c r="Q226" s="3">
        <f>IF(ISNUMBER(P226),SUMIF(A:A,A226,P:P),"")</f>
        <v>0.9006408028090034</v>
      </c>
      <c r="R226" s="3">
        <f>_xlfn.IFERROR(P226*(1/Q226),"")</f>
        <v>0.2618460970215808</v>
      </c>
      <c r="S226" s="8">
        <f>_xlfn.IFERROR(1/R226,"")</f>
        <v>3.8190372565208874</v>
      </c>
    </row>
    <row r="227" spans="1:19" ht="15">
      <c r="A227" s="1">
        <v>15</v>
      </c>
      <c r="B227" s="5">
        <v>0.7083333333333334</v>
      </c>
      <c r="C227" s="1" t="s">
        <v>92</v>
      </c>
      <c r="D227" s="1">
        <v>8</v>
      </c>
      <c r="E227" s="1">
        <v>6</v>
      </c>
      <c r="F227" s="1" t="s">
        <v>138</v>
      </c>
      <c r="G227" s="2">
        <v>60.70966666666669</v>
      </c>
      <c r="H227" s="6">
        <f>1+_xlfn.COUNTIFS(A:A,A227,O:O,"&lt;"&amp;O227)</f>
        <v>2</v>
      </c>
      <c r="I227" s="2">
        <f>_xlfn.AVERAGEIF(A:A,A227,G:G)</f>
        <v>48.24331666666668</v>
      </c>
      <c r="J227" s="2">
        <f>G227-I227</f>
        <v>12.466350000000013</v>
      </c>
      <c r="K227" s="2">
        <f>90+J227</f>
        <v>102.46635</v>
      </c>
      <c r="L227" s="2">
        <f>EXP(0.06*K227)</f>
        <v>467.7720010665276</v>
      </c>
      <c r="M227" s="2">
        <f>SUMIF(A:A,A227,L:L)</f>
        <v>3559.887170472176</v>
      </c>
      <c r="N227" s="3">
        <f>L227/M227</f>
        <v>0.1314007940887866</v>
      </c>
      <c r="O227" s="7">
        <f>1/N227</f>
        <v>7.6103040848010926</v>
      </c>
      <c r="P227" s="3">
        <f>IF(O227&gt;21,"",N227)</f>
        <v>0.1314007940887866</v>
      </c>
      <c r="Q227" s="3">
        <f>IF(ISNUMBER(P227),SUMIF(A:A,A227,P:P),"")</f>
        <v>0.9006408028090034</v>
      </c>
      <c r="R227" s="3">
        <f>_xlfn.IFERROR(P227*(1/Q227),"")</f>
        <v>0.14589700319923485</v>
      </c>
      <c r="S227" s="8">
        <f>_xlfn.IFERROR(1/R227,"")</f>
        <v>6.854150380555894</v>
      </c>
    </row>
    <row r="228" spans="1:19" ht="15">
      <c r="A228" s="1">
        <v>15</v>
      </c>
      <c r="B228" s="5">
        <v>0.7083333333333334</v>
      </c>
      <c r="C228" s="1" t="s">
        <v>92</v>
      </c>
      <c r="D228" s="1">
        <v>8</v>
      </c>
      <c r="E228" s="1">
        <v>5</v>
      </c>
      <c r="F228" s="1" t="s">
        <v>137</v>
      </c>
      <c r="G228" s="2">
        <v>60.6599666666667</v>
      </c>
      <c r="H228" s="6">
        <f>1+_xlfn.COUNTIFS(A:A,A228,O:O,"&lt;"&amp;O228)</f>
        <v>3</v>
      </c>
      <c r="I228" s="2">
        <f>_xlfn.AVERAGEIF(A:A,A228,G:G)</f>
        <v>48.24331666666668</v>
      </c>
      <c r="J228" s="2">
        <f>G228-I228</f>
        <v>12.416650000000018</v>
      </c>
      <c r="K228" s="2">
        <f>90+J228</f>
        <v>102.41665000000002</v>
      </c>
      <c r="L228" s="2">
        <f>EXP(0.06*K228)</f>
        <v>466.37918268367264</v>
      </c>
      <c r="M228" s="2">
        <f>SUMIF(A:A,A228,L:L)</f>
        <v>3559.887170472176</v>
      </c>
      <c r="N228" s="3">
        <f>L228/M228</f>
        <v>0.13100954056974032</v>
      </c>
      <c r="O228" s="7">
        <f>1/N228</f>
        <v>7.633031881885502</v>
      </c>
      <c r="P228" s="3">
        <f>IF(O228&gt;21,"",N228)</f>
        <v>0.13100954056974032</v>
      </c>
      <c r="Q228" s="3">
        <f>IF(ISNUMBER(P228),SUMIF(A:A,A228,P:P),"")</f>
        <v>0.9006408028090034</v>
      </c>
      <c r="R228" s="3">
        <f>_xlfn.IFERROR(P228*(1/Q228),"")</f>
        <v>0.14546258637309728</v>
      </c>
      <c r="S228" s="8">
        <f>_xlfn.IFERROR(1/R228,"")</f>
        <v>6.874619961968076</v>
      </c>
    </row>
    <row r="229" spans="1:19" ht="15">
      <c r="A229" s="1">
        <v>15</v>
      </c>
      <c r="B229" s="5">
        <v>0.7083333333333334</v>
      </c>
      <c r="C229" s="1" t="s">
        <v>92</v>
      </c>
      <c r="D229" s="1">
        <v>8</v>
      </c>
      <c r="E229" s="1">
        <v>4</v>
      </c>
      <c r="F229" s="1" t="s">
        <v>136</v>
      </c>
      <c r="G229" s="2">
        <v>58.22913333333331</v>
      </c>
      <c r="H229" s="6">
        <f>1+_xlfn.COUNTIFS(A:A,A229,O:O,"&lt;"&amp;O229)</f>
        <v>4</v>
      </c>
      <c r="I229" s="2">
        <f>_xlfn.AVERAGEIF(A:A,A229,G:G)</f>
        <v>48.24331666666668</v>
      </c>
      <c r="J229" s="2">
        <f>G229-I229</f>
        <v>9.98581666666663</v>
      </c>
      <c r="K229" s="2">
        <f>90+J229</f>
        <v>99.98581666666664</v>
      </c>
      <c r="L229" s="2">
        <f>EXP(0.06*K229)</f>
        <v>403.08562162981025</v>
      </c>
      <c r="M229" s="2">
        <f>SUMIF(A:A,A229,L:L)</f>
        <v>3559.887170472176</v>
      </c>
      <c r="N229" s="3">
        <f>L229/M229</f>
        <v>0.1132298868832817</v>
      </c>
      <c r="O229" s="7">
        <f>1/N229</f>
        <v>8.831590559043905</v>
      </c>
      <c r="P229" s="3">
        <f>IF(O229&gt;21,"",N229)</f>
        <v>0.1132298868832817</v>
      </c>
      <c r="Q229" s="3">
        <f>IF(ISNUMBER(P229),SUMIF(A:A,A229,P:P),"")</f>
        <v>0.9006408028090034</v>
      </c>
      <c r="R229" s="3">
        <f>_xlfn.IFERROR(P229*(1/Q229),"")</f>
        <v>0.12572147134587913</v>
      </c>
      <c r="S229" s="8">
        <f>_xlfn.IFERROR(1/R229,"")</f>
        <v>7.954090811177718</v>
      </c>
    </row>
    <row r="230" spans="1:19" ht="15">
      <c r="A230" s="1">
        <v>15</v>
      </c>
      <c r="B230" s="5">
        <v>0.7083333333333334</v>
      </c>
      <c r="C230" s="1" t="s">
        <v>92</v>
      </c>
      <c r="D230" s="1">
        <v>8</v>
      </c>
      <c r="E230" s="1">
        <v>11</v>
      </c>
      <c r="F230" s="1" t="s">
        <v>142</v>
      </c>
      <c r="G230" s="2">
        <v>54.7651666666667</v>
      </c>
      <c r="H230" s="6">
        <f>1+_xlfn.COUNTIFS(A:A,A230,O:O,"&lt;"&amp;O230)</f>
        <v>5</v>
      </c>
      <c r="I230" s="2">
        <f>_xlfn.AVERAGEIF(A:A,A230,G:G)</f>
        <v>48.24331666666668</v>
      </c>
      <c r="J230" s="2">
        <f>G230-I230</f>
        <v>6.521850000000022</v>
      </c>
      <c r="K230" s="2">
        <f>90+J230</f>
        <v>96.52185000000003</v>
      </c>
      <c r="L230" s="2">
        <f>EXP(0.06*K230)</f>
        <v>327.4420195958514</v>
      </c>
      <c r="M230" s="2">
        <f>SUMIF(A:A,A230,L:L)</f>
        <v>3559.887170472176</v>
      </c>
      <c r="N230" s="3">
        <f>L230/M230</f>
        <v>0.09198101060950764</v>
      </c>
      <c r="O230" s="7">
        <f>1/N230</f>
        <v>10.871809228595655</v>
      </c>
      <c r="P230" s="3">
        <f>IF(O230&gt;21,"",N230)</f>
        <v>0.09198101060950764</v>
      </c>
      <c r="Q230" s="3">
        <f>IF(ISNUMBER(P230),SUMIF(A:A,A230,P:P),"")</f>
        <v>0.9006408028090034</v>
      </c>
      <c r="R230" s="3">
        <f>_xlfn.IFERROR(P230*(1/Q230),"")</f>
        <v>0.10212840715480423</v>
      </c>
      <c r="S230" s="8">
        <f>_xlfn.IFERROR(1/R230,"")</f>
        <v>9.791594991628722</v>
      </c>
    </row>
    <row r="231" spans="1:19" ht="15">
      <c r="A231" s="1">
        <v>15</v>
      </c>
      <c r="B231" s="5">
        <v>0.7083333333333334</v>
      </c>
      <c r="C231" s="1" t="s">
        <v>92</v>
      </c>
      <c r="D231" s="1">
        <v>8</v>
      </c>
      <c r="E231" s="1">
        <v>1</v>
      </c>
      <c r="F231" s="1" t="s">
        <v>133</v>
      </c>
      <c r="G231" s="2">
        <v>50.527433333333406</v>
      </c>
      <c r="H231" s="6">
        <f>1+_xlfn.COUNTIFS(A:A,A231,O:O,"&lt;"&amp;O231)</f>
        <v>6</v>
      </c>
      <c r="I231" s="2">
        <f>_xlfn.AVERAGEIF(A:A,A231,G:G)</f>
        <v>48.24331666666668</v>
      </c>
      <c r="J231" s="2">
        <f>G231-I231</f>
        <v>2.2841166666667263</v>
      </c>
      <c r="K231" s="2">
        <f>90+J231</f>
        <v>92.28411666666673</v>
      </c>
      <c r="L231" s="2">
        <f>EXP(0.06*K231)</f>
        <v>253.92704465662638</v>
      </c>
      <c r="M231" s="2">
        <f>SUMIF(A:A,A231,L:L)</f>
        <v>3559.887170472176</v>
      </c>
      <c r="N231" s="3">
        <f>L231/M231</f>
        <v>0.07133008224610277</v>
      </c>
      <c r="O231" s="7">
        <f>1/N231</f>
        <v>14.01933053364223</v>
      </c>
      <c r="P231" s="3">
        <f>IF(O231&gt;21,"",N231)</f>
        <v>0.07133008224610277</v>
      </c>
      <c r="Q231" s="3">
        <f>IF(ISNUMBER(P231),SUMIF(A:A,A231,P:P),"")</f>
        <v>0.9006408028090034</v>
      </c>
      <c r="R231" s="3">
        <f>_xlfn.IFERROR(P231*(1/Q231),"")</f>
        <v>0.0791992568220669</v>
      </c>
      <c r="S231" s="8">
        <f>_xlfn.IFERROR(1/R231,"")</f>
        <v>12.626381106664311</v>
      </c>
    </row>
    <row r="232" spans="1:19" ht="15">
      <c r="A232" s="1">
        <v>15</v>
      </c>
      <c r="B232" s="5">
        <v>0.7083333333333334</v>
      </c>
      <c r="C232" s="1" t="s">
        <v>92</v>
      </c>
      <c r="D232" s="1">
        <v>8</v>
      </c>
      <c r="E232" s="1">
        <v>2</v>
      </c>
      <c r="F232" s="1" t="s">
        <v>134</v>
      </c>
      <c r="G232" s="2">
        <v>49.3374666666667</v>
      </c>
      <c r="H232" s="6">
        <f>1+_xlfn.COUNTIFS(A:A,A232,O:O,"&lt;"&amp;O232)</f>
        <v>7</v>
      </c>
      <c r="I232" s="2">
        <f>_xlfn.AVERAGEIF(A:A,A232,G:G)</f>
        <v>48.24331666666668</v>
      </c>
      <c r="J232" s="2">
        <f>G232-I232</f>
        <v>1.0941500000000204</v>
      </c>
      <c r="K232" s="2">
        <f>90+J232</f>
        <v>91.09415000000001</v>
      </c>
      <c r="L232" s="2">
        <f>EXP(0.06*K232)</f>
        <v>236.4292479094063</v>
      </c>
      <c r="M232" s="2">
        <f>SUMIF(A:A,A232,L:L)</f>
        <v>3559.887170472176</v>
      </c>
      <c r="N232" s="3">
        <f>L232/M232</f>
        <v>0.06641481501731046</v>
      </c>
      <c r="O232" s="7">
        <f>1/N232</f>
        <v>15.056881506624064</v>
      </c>
      <c r="P232" s="3">
        <f>IF(O232&gt;21,"",N232)</f>
        <v>0.06641481501731046</v>
      </c>
      <c r="Q232" s="3">
        <f>IF(ISNUMBER(P232),SUMIF(A:A,A232,P:P),"")</f>
        <v>0.9006408028090034</v>
      </c>
      <c r="R232" s="3">
        <f>_xlfn.IFERROR(P232*(1/Q232),"")</f>
        <v>0.07374173456295749</v>
      </c>
      <c r="S232" s="8">
        <f>_xlfn.IFERROR(1/R232,"")</f>
        <v>13.560841847925932</v>
      </c>
    </row>
    <row r="233" spans="1:19" ht="15">
      <c r="A233" s="1">
        <v>15</v>
      </c>
      <c r="B233" s="5">
        <v>0.7083333333333334</v>
      </c>
      <c r="C233" s="1" t="s">
        <v>92</v>
      </c>
      <c r="D233" s="1">
        <v>8</v>
      </c>
      <c r="E233" s="1">
        <v>10</v>
      </c>
      <c r="F233" s="1" t="s">
        <v>141</v>
      </c>
      <c r="G233" s="2">
        <v>47.4897666666666</v>
      </c>
      <c r="H233" s="6">
        <f>1+_xlfn.COUNTIFS(A:A,A233,O:O,"&lt;"&amp;O233)</f>
        <v>8</v>
      </c>
      <c r="I233" s="2">
        <f>_xlfn.AVERAGEIF(A:A,A233,G:G)</f>
        <v>48.24331666666668</v>
      </c>
      <c r="J233" s="2">
        <f>G233-I233</f>
        <v>-0.7535500000000823</v>
      </c>
      <c r="K233" s="2">
        <f>90+J233</f>
        <v>89.24644999999992</v>
      </c>
      <c r="L233" s="2">
        <f>EXP(0.06*K233)</f>
        <v>211.61889672708057</v>
      </c>
      <c r="M233" s="2">
        <f>SUMIF(A:A,A233,L:L)</f>
        <v>3559.887170472176</v>
      </c>
      <c r="N233" s="3">
        <f>L233/M233</f>
        <v>0.059445394360353246</v>
      </c>
      <c r="O233" s="7">
        <f>1/N233</f>
        <v>16.822161090194466</v>
      </c>
      <c r="P233" s="3">
        <f>IF(O233&gt;21,"",N233)</f>
        <v>0.059445394360353246</v>
      </c>
      <c r="Q233" s="3">
        <f>IF(ISNUMBER(P233),SUMIF(A:A,A233,P:P),"")</f>
        <v>0.9006408028090034</v>
      </c>
      <c r="R233" s="3">
        <f>_xlfn.IFERROR(P233*(1/Q233),"")</f>
        <v>0.06600344352037943</v>
      </c>
      <c r="S233" s="8">
        <f>_xlfn.IFERROR(1/R233,"")</f>
        <v>15.150724669255126</v>
      </c>
    </row>
    <row r="234" spans="1:19" ht="15">
      <c r="A234" s="1">
        <v>15</v>
      </c>
      <c r="B234" s="5">
        <v>0.7083333333333334</v>
      </c>
      <c r="C234" s="1" t="s">
        <v>92</v>
      </c>
      <c r="D234" s="1">
        <v>8</v>
      </c>
      <c r="E234" s="1">
        <v>8</v>
      </c>
      <c r="F234" s="1" t="s">
        <v>139</v>
      </c>
      <c r="G234" s="2">
        <v>29.981</v>
      </c>
      <c r="H234" s="6">
        <f>1+_xlfn.COUNTIFS(A:A,A234,O:O,"&lt;"&amp;O234)</f>
        <v>11</v>
      </c>
      <c r="I234" s="2">
        <f>_xlfn.AVERAGEIF(A:A,A234,G:G)</f>
        <v>48.24331666666668</v>
      </c>
      <c r="J234" s="2">
        <f>G234-I234</f>
        <v>-18.262316666666678</v>
      </c>
      <c r="K234" s="2">
        <f>90+J234</f>
        <v>71.73768333333332</v>
      </c>
      <c r="L234" s="2">
        <f>EXP(0.06*K234)</f>
        <v>74.01449852302463</v>
      </c>
      <c r="M234" s="2">
        <f>SUMIF(A:A,A234,L:L)</f>
        <v>3559.887170472176</v>
      </c>
      <c r="N234" s="3">
        <f>L234/M234</f>
        <v>0.020791248424091906</v>
      </c>
      <c r="O234" s="7">
        <f>1/N234</f>
        <v>48.097159901242286</v>
      </c>
      <c r="P234" s="3">
        <f>IF(O234&gt;21,"",N234)</f>
      </c>
      <c r="Q234" s="3">
        <f>IF(ISNUMBER(P234),SUMIF(A:A,A234,P:P),"")</f>
      </c>
      <c r="R234" s="3">
        <f>_xlfn.IFERROR(P234*(1/Q234),"")</f>
      </c>
      <c r="S234" s="8">
        <f>_xlfn.IFERROR(1/R234,"")</f>
      </c>
    </row>
    <row r="235" spans="1:19" ht="15">
      <c r="A235" s="1">
        <v>15</v>
      </c>
      <c r="B235" s="5">
        <v>0.7083333333333334</v>
      </c>
      <c r="C235" s="1" t="s">
        <v>92</v>
      </c>
      <c r="D235" s="1">
        <v>8</v>
      </c>
      <c r="E235" s="1">
        <v>9</v>
      </c>
      <c r="F235" s="1" t="s">
        <v>140</v>
      </c>
      <c r="G235" s="2">
        <v>32.4920666666667</v>
      </c>
      <c r="H235" s="6">
        <f>1+_xlfn.COUNTIFS(A:A,A235,O:O,"&lt;"&amp;O235)</f>
        <v>10</v>
      </c>
      <c r="I235" s="2">
        <f>_xlfn.AVERAGEIF(A:A,A235,G:G)</f>
        <v>48.24331666666668</v>
      </c>
      <c r="J235" s="2">
        <f>G235-I235</f>
        <v>-15.751249999999978</v>
      </c>
      <c r="K235" s="2">
        <f>90+J235</f>
        <v>74.24875000000003</v>
      </c>
      <c r="L235" s="2">
        <f>EXP(0.06*K235)</f>
        <v>86.04969687585204</v>
      </c>
      <c r="M235" s="2">
        <f>SUMIF(A:A,A235,L:L)</f>
        <v>3559.887170472176</v>
      </c>
      <c r="N235" s="3">
        <f>L235/M235</f>
        <v>0.024172029268118234</v>
      </c>
      <c r="O235" s="7">
        <f>1/N235</f>
        <v>41.370130281902014</v>
      </c>
      <c r="P235" s="3">
        <f>IF(O235&gt;21,"",N235)</f>
      </c>
      <c r="Q235" s="3">
        <f>IF(ISNUMBER(P235),SUMIF(A:A,A235,P:P),"")</f>
      </c>
      <c r="R235" s="3">
        <f>_xlfn.IFERROR(P235*(1/Q235),"")</f>
      </c>
      <c r="S235" s="8">
        <f>_xlfn.IFERROR(1/R235,"")</f>
      </c>
    </row>
    <row r="236" spans="1:19" ht="15">
      <c r="A236" s="1">
        <v>15</v>
      </c>
      <c r="B236" s="5">
        <v>0.7083333333333334</v>
      </c>
      <c r="C236" s="1" t="s">
        <v>92</v>
      </c>
      <c r="D236" s="1">
        <v>8</v>
      </c>
      <c r="E236" s="1">
        <v>12</v>
      </c>
      <c r="F236" s="1" t="s">
        <v>143</v>
      </c>
      <c r="G236" s="2">
        <v>23.1312666666667</v>
      </c>
      <c r="H236" s="6">
        <f>1+_xlfn.COUNTIFS(A:A,A236,O:O,"&lt;"&amp;O236)</f>
        <v>12</v>
      </c>
      <c r="I236" s="2">
        <f>_xlfn.AVERAGEIF(A:A,A236,G:G)</f>
        <v>48.24331666666668</v>
      </c>
      <c r="J236" s="2">
        <f>G236-I236</f>
        <v>-25.11204999999998</v>
      </c>
      <c r="K236" s="2">
        <f>90+J236</f>
        <v>64.88795000000002</v>
      </c>
      <c r="L236" s="2">
        <f>EXP(0.06*K236)</f>
        <v>49.07143040635212</v>
      </c>
      <c r="M236" s="2">
        <f>SUMIF(A:A,A236,L:L)</f>
        <v>3559.887170472176</v>
      </c>
      <c r="N236" s="3">
        <f>L236/M236</f>
        <v>0.013784546547817522</v>
      </c>
      <c r="O236" s="7">
        <f>1/N236</f>
        <v>72.54500512810324</v>
      </c>
      <c r="P236" s="3">
        <f>IF(O236&gt;21,"",N236)</f>
      </c>
      <c r="Q236" s="3">
        <f>IF(ISNUMBER(P236),SUMIF(A:A,A236,P:P),"")</f>
      </c>
      <c r="R236" s="3">
        <f>_xlfn.IFERROR(P236*(1/Q236),"")</f>
      </c>
      <c r="S236" s="8">
        <f>_xlfn.IFERROR(1/R236,"")</f>
      </c>
    </row>
    <row r="237" spans="1:19" ht="15">
      <c r="A237" s="1">
        <v>15</v>
      </c>
      <c r="B237" s="5">
        <v>0.7083333333333334</v>
      </c>
      <c r="C237" s="1" t="s">
        <v>92</v>
      </c>
      <c r="D237" s="1">
        <v>8</v>
      </c>
      <c r="E237" s="1">
        <v>13</v>
      </c>
      <c r="F237" s="1" t="s">
        <v>144</v>
      </c>
      <c r="G237" s="2">
        <v>41.1396</v>
      </c>
      <c r="H237" s="6">
        <f>1+_xlfn.COUNTIFS(A:A,A237,O:O,"&lt;"&amp;O237)</f>
        <v>9</v>
      </c>
      <c r="I237" s="2">
        <f>_xlfn.AVERAGEIF(A:A,A237,G:G)</f>
        <v>48.24331666666668</v>
      </c>
      <c r="J237" s="2">
        <f>G237-I237</f>
        <v>-7.103716666666678</v>
      </c>
      <c r="K237" s="2">
        <f>90+J237</f>
        <v>82.89628333333332</v>
      </c>
      <c r="L237" s="2">
        <f>EXP(0.06*K237)</f>
        <v>144.57190554341474</v>
      </c>
      <c r="M237" s="2">
        <f>SUMIF(A:A,A237,L:L)</f>
        <v>3559.887170472176</v>
      </c>
      <c r="N237" s="3">
        <f>L237/M237</f>
        <v>0.040611372950968845</v>
      </c>
      <c r="O237" s="7">
        <f>1/N237</f>
        <v>24.6236442488001</v>
      </c>
      <c r="P237" s="3">
        <f>IF(O237&gt;21,"",N237)</f>
      </c>
      <c r="Q237" s="3">
        <f>IF(ISNUMBER(P237),SUMIF(A:A,A237,P:P),"")</f>
      </c>
      <c r="R237" s="3">
        <f>_xlfn.IFERROR(P237*(1/Q237),"")</f>
      </c>
      <c r="S237" s="8">
        <f>_xlfn.IFERROR(1/R237,"")</f>
      </c>
    </row>
    <row r="238" spans="1:19" ht="15">
      <c r="A238" s="1">
        <v>10</v>
      </c>
      <c r="B238" s="5">
        <v>0.7118055555555555</v>
      </c>
      <c r="C238" s="1" t="s">
        <v>53</v>
      </c>
      <c r="D238" s="1">
        <v>8</v>
      </c>
      <c r="E238" s="1">
        <v>5</v>
      </c>
      <c r="F238" s="1" t="s">
        <v>87</v>
      </c>
      <c r="G238" s="2">
        <v>67.5068666666667</v>
      </c>
      <c r="H238" s="6">
        <f>1+_xlfn.COUNTIFS(A:A,A238,O:O,"&lt;"&amp;O238)</f>
        <v>1</v>
      </c>
      <c r="I238" s="2">
        <f>_xlfn.AVERAGEIF(A:A,A238,G:G)</f>
        <v>50.86479259259256</v>
      </c>
      <c r="J238" s="2">
        <f>G238-I238</f>
        <v>16.642074074074138</v>
      </c>
      <c r="K238" s="2">
        <f>90+J238</f>
        <v>106.64207407407415</v>
      </c>
      <c r="L238" s="2">
        <f>EXP(0.06*K238)</f>
        <v>600.957636948559</v>
      </c>
      <c r="M238" s="2">
        <f>SUMIF(A:A,A238,L:L)</f>
        <v>2610.7515626900213</v>
      </c>
      <c r="N238" s="3">
        <f>L238/M238</f>
        <v>0.23018568504823744</v>
      </c>
      <c r="O238" s="7">
        <f>1/N238</f>
        <v>4.344318804144755</v>
      </c>
      <c r="P238" s="3">
        <f>IF(O238&gt;21,"",N238)</f>
        <v>0.23018568504823744</v>
      </c>
      <c r="Q238" s="3">
        <f>IF(ISNUMBER(P238),SUMIF(A:A,A238,P:P),"")</f>
        <v>0.9490978725683994</v>
      </c>
      <c r="R238" s="3">
        <f>_xlfn.IFERROR(P238*(1/Q238),"")</f>
        <v>0.24253103046719604</v>
      </c>
      <c r="S238" s="8">
        <f>_xlfn.IFERROR(1/R238,"")</f>
        <v>4.12318373477268</v>
      </c>
    </row>
    <row r="239" spans="1:19" ht="15">
      <c r="A239" s="1">
        <v>10</v>
      </c>
      <c r="B239" s="5">
        <v>0.7118055555555555</v>
      </c>
      <c r="C239" s="1" t="s">
        <v>53</v>
      </c>
      <c r="D239" s="1">
        <v>8</v>
      </c>
      <c r="E239" s="1">
        <v>2</v>
      </c>
      <c r="F239" s="1" t="s">
        <v>84</v>
      </c>
      <c r="G239" s="2">
        <v>66.1624666666667</v>
      </c>
      <c r="H239" s="6">
        <f>1+_xlfn.COUNTIFS(A:A,A239,O:O,"&lt;"&amp;O239)</f>
        <v>2</v>
      </c>
      <c r="I239" s="2">
        <f>_xlfn.AVERAGEIF(A:A,A239,G:G)</f>
        <v>50.86479259259256</v>
      </c>
      <c r="J239" s="2">
        <f>G239-I239</f>
        <v>15.297674074074145</v>
      </c>
      <c r="K239" s="2">
        <f>90+J239</f>
        <v>105.29767407407414</v>
      </c>
      <c r="L239" s="2">
        <f>EXP(0.06*K239)</f>
        <v>554.3855838851525</v>
      </c>
      <c r="M239" s="2">
        <f>SUMIF(A:A,A239,L:L)</f>
        <v>2610.7515626900213</v>
      </c>
      <c r="N239" s="3">
        <f>L239/M239</f>
        <v>0.21234712326052743</v>
      </c>
      <c r="O239" s="7">
        <f>1/N239</f>
        <v>4.709270295944183</v>
      </c>
      <c r="P239" s="3">
        <f>IF(O239&gt;21,"",N239)</f>
        <v>0.21234712326052743</v>
      </c>
      <c r="Q239" s="3">
        <f>IF(ISNUMBER(P239),SUMIF(A:A,A239,P:P),"")</f>
        <v>0.9490978725683994</v>
      </c>
      <c r="R239" s="3">
        <f>_xlfn.IFERROR(P239*(1/Q239),"")</f>
        <v>0.2237357488600039</v>
      </c>
      <c r="S239" s="8">
        <f>_xlfn.IFERROR(1/R239,"")</f>
        <v>4.469558419230181</v>
      </c>
    </row>
    <row r="240" spans="1:19" ht="15">
      <c r="A240" s="1">
        <v>10</v>
      </c>
      <c r="B240" s="5">
        <v>0.7118055555555555</v>
      </c>
      <c r="C240" s="1" t="s">
        <v>53</v>
      </c>
      <c r="D240" s="1">
        <v>8</v>
      </c>
      <c r="E240" s="1">
        <v>4</v>
      </c>
      <c r="F240" s="1" t="s">
        <v>86</v>
      </c>
      <c r="G240" s="2">
        <v>62.5444999999999</v>
      </c>
      <c r="H240" s="6">
        <f>1+_xlfn.COUNTIFS(A:A,A240,O:O,"&lt;"&amp;O240)</f>
        <v>3</v>
      </c>
      <c r="I240" s="2">
        <f>_xlfn.AVERAGEIF(A:A,A240,G:G)</f>
        <v>50.86479259259256</v>
      </c>
      <c r="J240" s="2">
        <f>G240-I240</f>
        <v>11.679707407407342</v>
      </c>
      <c r="K240" s="2">
        <f>90+J240</f>
        <v>101.67970740740734</v>
      </c>
      <c r="L240" s="2">
        <f>EXP(0.06*K240)</f>
        <v>446.2067655346996</v>
      </c>
      <c r="M240" s="2">
        <f>SUMIF(A:A,A240,L:L)</f>
        <v>2610.7515626900213</v>
      </c>
      <c r="N240" s="3">
        <f>L240/M240</f>
        <v>0.17091123181209353</v>
      </c>
      <c r="O240" s="7">
        <f>1/N240</f>
        <v>5.850990537002501</v>
      </c>
      <c r="P240" s="3">
        <f>IF(O240&gt;21,"",N240)</f>
        <v>0.17091123181209353</v>
      </c>
      <c r="Q240" s="3">
        <f>IF(ISNUMBER(P240),SUMIF(A:A,A240,P:P),"")</f>
        <v>0.9490978725683994</v>
      </c>
      <c r="R240" s="3">
        <f>_xlfn.IFERROR(P240*(1/Q240),"")</f>
        <v>0.18007756286459942</v>
      </c>
      <c r="S240" s="8">
        <f>_xlfn.IFERROR(1/R240,"")</f>
        <v>5.553162671086911</v>
      </c>
    </row>
    <row r="241" spans="1:19" ht="15">
      <c r="A241" s="1">
        <v>10</v>
      </c>
      <c r="B241" s="5">
        <v>0.7118055555555555</v>
      </c>
      <c r="C241" s="1" t="s">
        <v>53</v>
      </c>
      <c r="D241" s="1">
        <v>8</v>
      </c>
      <c r="E241" s="1">
        <v>7</v>
      </c>
      <c r="F241" s="1" t="s">
        <v>89</v>
      </c>
      <c r="G241" s="2">
        <v>54.479699999999994</v>
      </c>
      <c r="H241" s="6">
        <f>1+_xlfn.COUNTIFS(A:A,A241,O:O,"&lt;"&amp;O241)</f>
        <v>4</v>
      </c>
      <c r="I241" s="2">
        <f>_xlfn.AVERAGEIF(A:A,A241,G:G)</f>
        <v>50.86479259259256</v>
      </c>
      <c r="J241" s="2">
        <f>G241-I241</f>
        <v>3.6149074074074363</v>
      </c>
      <c r="K241" s="2">
        <f>90+J241</f>
        <v>93.61490740740743</v>
      </c>
      <c r="L241" s="2">
        <f>EXP(0.06*K241)</f>
        <v>275.03392245598536</v>
      </c>
      <c r="M241" s="2">
        <f>SUMIF(A:A,A241,L:L)</f>
        <v>2610.7515626900213</v>
      </c>
      <c r="N241" s="3">
        <f>L241/M241</f>
        <v>0.10534664668460474</v>
      </c>
      <c r="O241" s="7">
        <f>1/N241</f>
        <v>9.49247110820604</v>
      </c>
      <c r="P241" s="3">
        <f>IF(O241&gt;21,"",N241)</f>
        <v>0.10534664668460474</v>
      </c>
      <c r="Q241" s="3">
        <f>IF(ISNUMBER(P241),SUMIF(A:A,A241,P:P),"")</f>
        <v>0.9490978725683994</v>
      </c>
      <c r="R241" s="3">
        <f>_xlfn.IFERROR(P241*(1/Q241),"")</f>
        <v>0.11099661028585081</v>
      </c>
      <c r="S241" s="8">
        <f>_xlfn.IFERROR(1/R241,"")</f>
        <v>9.00928413421535</v>
      </c>
    </row>
    <row r="242" spans="1:19" ht="15">
      <c r="A242" s="1">
        <v>10</v>
      </c>
      <c r="B242" s="5">
        <v>0.7118055555555555</v>
      </c>
      <c r="C242" s="1" t="s">
        <v>53</v>
      </c>
      <c r="D242" s="1">
        <v>8</v>
      </c>
      <c r="E242" s="1">
        <v>3</v>
      </c>
      <c r="F242" s="1" t="s">
        <v>85</v>
      </c>
      <c r="G242" s="2">
        <v>50.347933333333295</v>
      </c>
      <c r="H242" s="6">
        <f>1+_xlfn.COUNTIFS(A:A,A242,O:O,"&lt;"&amp;O242)</f>
        <v>5</v>
      </c>
      <c r="I242" s="2">
        <f>_xlfn.AVERAGEIF(A:A,A242,G:G)</f>
        <v>50.86479259259256</v>
      </c>
      <c r="J242" s="2">
        <f>G242-I242</f>
        <v>-0.5168592592592631</v>
      </c>
      <c r="K242" s="2">
        <f>90+J242</f>
        <v>89.48314074074074</v>
      </c>
      <c r="L242" s="2">
        <f>EXP(0.06*K242)</f>
        <v>214.6456318684085</v>
      </c>
      <c r="M242" s="2">
        <f>SUMIF(A:A,A242,L:L)</f>
        <v>2610.7515626900213</v>
      </c>
      <c r="N242" s="3">
        <f>L242/M242</f>
        <v>0.0822160311750405</v>
      </c>
      <c r="O242" s="7">
        <f>1/N242</f>
        <v>12.163077999605317</v>
      </c>
      <c r="P242" s="3">
        <f>IF(O242&gt;21,"",N242)</f>
        <v>0.0822160311750405</v>
      </c>
      <c r="Q242" s="3">
        <f>IF(ISNUMBER(P242),SUMIF(A:A,A242,P:P),"")</f>
        <v>0.9490978725683994</v>
      </c>
      <c r="R242" s="3">
        <f>_xlfn.IFERROR(P242*(1/Q242),"")</f>
        <v>0.08662545091640733</v>
      </c>
      <c r="S242" s="8">
        <f>_xlfn.IFERROR(1/R242,"")</f>
        <v>11.543951453308908</v>
      </c>
    </row>
    <row r="243" spans="1:19" ht="15">
      <c r="A243" s="1">
        <v>10</v>
      </c>
      <c r="B243" s="5">
        <v>0.7118055555555555</v>
      </c>
      <c r="C243" s="1" t="s">
        <v>53</v>
      </c>
      <c r="D243" s="1">
        <v>8</v>
      </c>
      <c r="E243" s="1">
        <v>6</v>
      </c>
      <c r="F243" s="1" t="s">
        <v>88</v>
      </c>
      <c r="G243" s="2">
        <v>49.957333333333295</v>
      </c>
      <c r="H243" s="6">
        <f>1+_xlfn.COUNTIFS(A:A,A243,O:O,"&lt;"&amp;O243)</f>
        <v>6</v>
      </c>
      <c r="I243" s="2">
        <f>_xlfn.AVERAGEIF(A:A,A243,G:G)</f>
        <v>50.86479259259256</v>
      </c>
      <c r="J243" s="2">
        <f>G243-I243</f>
        <v>-0.9074592592592623</v>
      </c>
      <c r="K243" s="2">
        <f>90+J243</f>
        <v>89.09254074074073</v>
      </c>
      <c r="L243" s="2">
        <f>EXP(0.06*K243)</f>
        <v>209.6736856718912</v>
      </c>
      <c r="M243" s="2">
        <f>SUMIF(A:A,A243,L:L)</f>
        <v>2610.7515626900213</v>
      </c>
      <c r="N243" s="3">
        <f>L243/M243</f>
        <v>0.0803116193315044</v>
      </c>
      <c r="O243" s="7">
        <f>1/N243</f>
        <v>12.45149840488552</v>
      </c>
      <c r="P243" s="3">
        <f>IF(O243&gt;21,"",N243)</f>
        <v>0.0803116193315044</v>
      </c>
      <c r="Q243" s="3">
        <f>IF(ISNUMBER(P243),SUMIF(A:A,A243,P:P),"")</f>
        <v>0.9490978725683994</v>
      </c>
      <c r="R243" s="3">
        <f>_xlfn.IFERROR(P243*(1/Q243),"")</f>
        <v>0.08461890143549607</v>
      </c>
      <c r="S243" s="8">
        <f>_xlfn.IFERROR(1/R243,"")</f>
        <v>11.817690646365666</v>
      </c>
    </row>
    <row r="244" spans="1:19" ht="15">
      <c r="A244" s="1">
        <v>10</v>
      </c>
      <c r="B244" s="5">
        <v>0.7118055555555555</v>
      </c>
      <c r="C244" s="1" t="s">
        <v>53</v>
      </c>
      <c r="D244" s="1">
        <v>8</v>
      </c>
      <c r="E244" s="1">
        <v>1</v>
      </c>
      <c r="F244" s="1" t="s">
        <v>83</v>
      </c>
      <c r="G244" s="2">
        <v>47.1297666666666</v>
      </c>
      <c r="H244" s="6">
        <f>1+_xlfn.COUNTIFS(A:A,A244,O:O,"&lt;"&amp;O244)</f>
        <v>7</v>
      </c>
      <c r="I244" s="2">
        <f>_xlfn.AVERAGEIF(A:A,A244,G:G)</f>
        <v>50.86479259259256</v>
      </c>
      <c r="J244" s="2">
        <f>G244-I244</f>
        <v>-3.73502592592596</v>
      </c>
      <c r="K244" s="2">
        <f>90+J244</f>
        <v>86.26497407407405</v>
      </c>
      <c r="L244" s="2">
        <f>EXP(0.06*K244)</f>
        <v>176.955527589027</v>
      </c>
      <c r="M244" s="2">
        <f>SUMIF(A:A,A244,L:L)</f>
        <v>2610.7515626900213</v>
      </c>
      <c r="N244" s="3">
        <f>L244/M244</f>
        <v>0.06777953525639131</v>
      </c>
      <c r="O244" s="7">
        <f>1/N244</f>
        <v>14.753715796623206</v>
      </c>
      <c r="P244" s="3">
        <f>IF(O244&gt;21,"",N244)</f>
        <v>0.06777953525639131</v>
      </c>
      <c r="Q244" s="3">
        <f>IF(ISNUMBER(P244),SUMIF(A:A,A244,P:P),"")</f>
        <v>0.9490978725683994</v>
      </c>
      <c r="R244" s="3">
        <f>_xlfn.IFERROR(P244*(1/Q244),"")</f>
        <v>0.07141469517044628</v>
      </c>
      <c r="S244" s="8">
        <f>_xlfn.IFERROR(1/R244,"")</f>
        <v>14.002720275053871</v>
      </c>
    </row>
    <row r="245" spans="1:19" ht="15">
      <c r="A245" s="1">
        <v>10</v>
      </c>
      <c r="B245" s="5">
        <v>0.7118055555555555</v>
      </c>
      <c r="C245" s="1" t="s">
        <v>53</v>
      </c>
      <c r="D245" s="1">
        <v>8</v>
      </c>
      <c r="E245" s="1">
        <v>8</v>
      </c>
      <c r="F245" s="1" t="s">
        <v>90</v>
      </c>
      <c r="G245" s="2">
        <v>35.5912333333333</v>
      </c>
      <c r="H245" s="6">
        <f>1+_xlfn.COUNTIFS(A:A,A245,O:O,"&lt;"&amp;O245)</f>
        <v>8</v>
      </c>
      <c r="I245" s="2">
        <f>_xlfn.AVERAGEIF(A:A,A245,G:G)</f>
        <v>50.86479259259256</v>
      </c>
      <c r="J245" s="2">
        <f>G245-I245</f>
        <v>-15.273559259259258</v>
      </c>
      <c r="K245" s="2">
        <f>90+J245</f>
        <v>74.72644074074074</v>
      </c>
      <c r="L245" s="2">
        <f>EXP(0.06*K245)</f>
        <v>88.55168956921018</v>
      </c>
      <c r="M245" s="2">
        <f>SUMIF(A:A,A245,L:L)</f>
        <v>2610.7515626900213</v>
      </c>
      <c r="N245" s="3">
        <f>L245/M245</f>
        <v>0.03391808352609768</v>
      </c>
      <c r="O245" s="7">
        <f>1/N245</f>
        <v>29.482797848250105</v>
      </c>
      <c r="P245" s="3">
        <f>IF(O245&gt;21,"",N245)</f>
      </c>
      <c r="Q245" s="3">
        <f>IF(ISNUMBER(P245),SUMIF(A:A,A245,P:P),"")</f>
      </c>
      <c r="R245" s="3">
        <f>_xlfn.IFERROR(P245*(1/Q245),"")</f>
      </c>
      <c r="S245" s="8">
        <f>_xlfn.IFERROR(1/R245,"")</f>
      </c>
    </row>
    <row r="246" spans="1:19" ht="15">
      <c r="A246" s="1">
        <v>10</v>
      </c>
      <c r="B246" s="5">
        <v>0.7118055555555555</v>
      </c>
      <c r="C246" s="1" t="s">
        <v>53</v>
      </c>
      <c r="D246" s="1">
        <v>8</v>
      </c>
      <c r="E246" s="1">
        <v>10</v>
      </c>
      <c r="F246" s="1" t="s">
        <v>91</v>
      </c>
      <c r="G246" s="2">
        <v>24.0633333333333</v>
      </c>
      <c r="H246" s="6">
        <f>1+_xlfn.COUNTIFS(A:A,A246,O:O,"&lt;"&amp;O246)</f>
        <v>9</v>
      </c>
      <c r="I246" s="2">
        <f>_xlfn.AVERAGEIF(A:A,A246,G:G)</f>
        <v>50.86479259259256</v>
      </c>
      <c r="J246" s="2">
        <f>G246-I246</f>
        <v>-26.801459259259257</v>
      </c>
      <c r="K246" s="2">
        <f>90+J246</f>
        <v>63.19854074074074</v>
      </c>
      <c r="L246" s="2">
        <f>EXP(0.06*K246)</f>
        <v>44.34111916708738</v>
      </c>
      <c r="M246" s="2">
        <f>SUMIF(A:A,A246,L:L)</f>
        <v>2610.7515626900213</v>
      </c>
      <c r="N246" s="3">
        <f>L246/M246</f>
        <v>0.016984043905502805</v>
      </c>
      <c r="O246" s="7">
        <f>1/N246</f>
        <v>58.87879268117067</v>
      </c>
      <c r="P246" s="3">
        <f>IF(O246&gt;21,"",N246)</f>
      </c>
      <c r="Q246" s="3">
        <f>IF(ISNUMBER(P246),SUMIF(A:A,A246,P:P),"")</f>
      </c>
      <c r="R246" s="3">
        <f>_xlfn.IFERROR(P246*(1/Q246),"")</f>
      </c>
      <c r="S246" s="8">
        <f>_xlfn.IFERROR(1/R246,"")</f>
      </c>
    </row>
    <row r="247" spans="1:19" ht="15">
      <c r="A247" s="1">
        <v>4</v>
      </c>
      <c r="B247" s="5">
        <v>0.7312500000000001</v>
      </c>
      <c r="C247" s="1" t="s">
        <v>19</v>
      </c>
      <c r="D247" s="1">
        <v>4</v>
      </c>
      <c r="E247" s="1">
        <v>1</v>
      </c>
      <c r="F247" s="1" t="s">
        <v>40</v>
      </c>
      <c r="G247" s="2">
        <v>80.5236</v>
      </c>
      <c r="H247" s="6">
        <f>1+_xlfn.COUNTIFS(A:A,A247,O:O,"&lt;"&amp;O247)</f>
        <v>1</v>
      </c>
      <c r="I247" s="2">
        <f>_xlfn.AVERAGEIF(A:A,A247,G:G)</f>
        <v>49.46769166666665</v>
      </c>
      <c r="J247" s="2">
        <f>G247-I247</f>
        <v>31.05590833333335</v>
      </c>
      <c r="K247" s="2">
        <f>90+J247</f>
        <v>121.05590833333335</v>
      </c>
      <c r="L247" s="2">
        <f>EXP(0.06*K247)</f>
        <v>1427.035507802316</v>
      </c>
      <c r="M247" s="2">
        <f>SUMIF(A:A,A247,L:L)</f>
        <v>2679.0022814080908</v>
      </c>
      <c r="N247" s="3">
        <f>L247/M247</f>
        <v>0.5326742413419157</v>
      </c>
      <c r="O247" s="7">
        <f>1/N247</f>
        <v>1.8773199873168165</v>
      </c>
      <c r="P247" s="3">
        <f>IF(O247&gt;21,"",N247)</f>
        <v>0.5326742413419157</v>
      </c>
      <c r="Q247" s="3">
        <f>IF(ISNUMBER(P247),SUMIF(A:A,A247,P:P),"")</f>
        <v>0.9668463751405004</v>
      </c>
      <c r="R247" s="3">
        <f>_xlfn.IFERROR(P247*(1/Q247),"")</f>
        <v>0.5509398959731409</v>
      </c>
      <c r="S247" s="8">
        <f>_xlfn.IFERROR(1/R247,"")</f>
        <v>1.8150800247160745</v>
      </c>
    </row>
    <row r="248" spans="1:19" ht="15">
      <c r="A248" s="1">
        <v>4</v>
      </c>
      <c r="B248" s="5">
        <v>0.7312500000000001</v>
      </c>
      <c r="C248" s="1" t="s">
        <v>19</v>
      </c>
      <c r="D248" s="1">
        <v>4</v>
      </c>
      <c r="E248" s="1">
        <v>4</v>
      </c>
      <c r="F248" s="1" t="s">
        <v>43</v>
      </c>
      <c r="G248" s="2">
        <v>54.215500000000006</v>
      </c>
      <c r="H248" s="6">
        <f>1+_xlfn.COUNTIFS(A:A,A248,O:O,"&lt;"&amp;O248)</f>
        <v>2</v>
      </c>
      <c r="I248" s="2">
        <f>_xlfn.AVERAGEIF(A:A,A248,G:G)</f>
        <v>49.46769166666665</v>
      </c>
      <c r="J248" s="2">
        <f>G248-I248</f>
        <v>4.747808333333353</v>
      </c>
      <c r="K248" s="2">
        <f>90+J248</f>
        <v>94.74780833333335</v>
      </c>
      <c r="L248" s="2">
        <f>EXP(0.06*K248)</f>
        <v>294.37913164962504</v>
      </c>
      <c r="M248" s="2">
        <f>SUMIF(A:A,A248,L:L)</f>
        <v>2679.0022814080908</v>
      </c>
      <c r="N248" s="3">
        <f>L248/M248</f>
        <v>0.10988386747281849</v>
      </c>
      <c r="O248" s="7">
        <f>1/N248</f>
        <v>9.100516963942553</v>
      </c>
      <c r="P248" s="3">
        <f>IF(O248&gt;21,"",N248)</f>
        <v>0.10988386747281849</v>
      </c>
      <c r="Q248" s="3">
        <f>IF(ISNUMBER(P248),SUMIF(A:A,A248,P:P),"")</f>
        <v>0.9668463751405004</v>
      </c>
      <c r="R248" s="3">
        <f>_xlfn.IFERROR(P248*(1/Q248),"")</f>
        <v>0.11365183787015838</v>
      </c>
      <c r="S248" s="8">
        <f>_xlfn.IFERROR(1/R248,"")</f>
        <v>8.79880183849249</v>
      </c>
    </row>
    <row r="249" spans="1:19" ht="15">
      <c r="A249" s="1">
        <v>4</v>
      </c>
      <c r="B249" s="5">
        <v>0.7312500000000001</v>
      </c>
      <c r="C249" s="1" t="s">
        <v>19</v>
      </c>
      <c r="D249" s="1">
        <v>4</v>
      </c>
      <c r="E249" s="1">
        <v>5</v>
      </c>
      <c r="F249" s="1" t="s">
        <v>44</v>
      </c>
      <c r="G249" s="2">
        <v>47.4877</v>
      </c>
      <c r="H249" s="6">
        <f>1+_xlfn.COUNTIFS(A:A,A249,O:O,"&lt;"&amp;O249)</f>
        <v>3</v>
      </c>
      <c r="I249" s="2">
        <f>_xlfn.AVERAGEIF(A:A,A249,G:G)</f>
        <v>49.46769166666665</v>
      </c>
      <c r="J249" s="2">
        <f>G249-I249</f>
        <v>-1.9799916666666562</v>
      </c>
      <c r="K249" s="2">
        <f>90+J249</f>
        <v>88.02000833333335</v>
      </c>
      <c r="L249" s="2">
        <f>EXP(0.06*K249)</f>
        <v>196.60575894795727</v>
      </c>
      <c r="M249" s="2">
        <f>SUMIF(A:A,A249,L:L)</f>
        <v>2679.0022814080908</v>
      </c>
      <c r="N249" s="3">
        <f>L249/M249</f>
        <v>0.07338767880579063</v>
      </c>
      <c r="O249" s="7">
        <f>1/N249</f>
        <v>13.626265556733966</v>
      </c>
      <c r="P249" s="3">
        <f>IF(O249&gt;21,"",N249)</f>
        <v>0.07338767880579063</v>
      </c>
      <c r="Q249" s="3">
        <f>IF(ISNUMBER(P249),SUMIF(A:A,A249,P:P),"")</f>
        <v>0.9668463751405004</v>
      </c>
      <c r="R249" s="3">
        <f>_xlfn.IFERROR(P249*(1/Q249),"")</f>
        <v>0.07590417742955913</v>
      </c>
      <c r="S249" s="8">
        <f>_xlfn.IFERROR(1/R249,"")</f>
        <v>13.174505460230087</v>
      </c>
    </row>
    <row r="250" spans="1:19" ht="15">
      <c r="A250" s="1">
        <v>4</v>
      </c>
      <c r="B250" s="5">
        <v>0.7312500000000001</v>
      </c>
      <c r="C250" s="1" t="s">
        <v>19</v>
      </c>
      <c r="D250" s="1">
        <v>4</v>
      </c>
      <c r="E250" s="1">
        <v>7</v>
      </c>
      <c r="F250" s="1" t="s">
        <v>46</v>
      </c>
      <c r="G250" s="2">
        <v>46.1843666666666</v>
      </c>
      <c r="H250" s="6">
        <f>1+_xlfn.COUNTIFS(A:A,A250,O:O,"&lt;"&amp;O250)</f>
        <v>4</v>
      </c>
      <c r="I250" s="2">
        <f>_xlfn.AVERAGEIF(A:A,A250,G:G)</f>
        <v>49.46769166666665</v>
      </c>
      <c r="J250" s="2">
        <f>G250-I250</f>
        <v>-3.2833250000000547</v>
      </c>
      <c r="K250" s="2">
        <f>90+J250</f>
        <v>86.71667499999995</v>
      </c>
      <c r="L250" s="2">
        <f>EXP(0.06*K250)</f>
        <v>181.81696605066213</v>
      </c>
      <c r="M250" s="2">
        <f>SUMIF(A:A,A250,L:L)</f>
        <v>2679.0022814080908</v>
      </c>
      <c r="N250" s="3">
        <f>L250/M250</f>
        <v>0.0678674174010403</v>
      </c>
      <c r="O250" s="7">
        <f>1/N250</f>
        <v>14.734611073983075</v>
      </c>
      <c r="P250" s="3">
        <f>IF(O250&gt;21,"",N250)</f>
        <v>0.0678674174010403</v>
      </c>
      <c r="Q250" s="3">
        <f>IF(ISNUMBER(P250),SUMIF(A:A,A250,P:P),"")</f>
        <v>0.9668463751405004</v>
      </c>
      <c r="R250" s="3">
        <f>_xlfn.IFERROR(P250*(1/Q250),"")</f>
        <v>0.07019462361968097</v>
      </c>
      <c r="S250" s="8">
        <f>_xlfn.IFERROR(1/R250,"")</f>
        <v>14.246105305985612</v>
      </c>
    </row>
    <row r="251" spans="1:19" ht="15">
      <c r="A251" s="1">
        <v>4</v>
      </c>
      <c r="B251" s="5">
        <v>0.7312500000000001</v>
      </c>
      <c r="C251" s="1" t="s">
        <v>19</v>
      </c>
      <c r="D251" s="1">
        <v>4</v>
      </c>
      <c r="E251" s="1">
        <v>6</v>
      </c>
      <c r="F251" s="1" t="s">
        <v>45</v>
      </c>
      <c r="G251" s="2">
        <v>45.669433333333295</v>
      </c>
      <c r="H251" s="6">
        <f>1+_xlfn.COUNTIFS(A:A,A251,O:O,"&lt;"&amp;O251)</f>
        <v>5</v>
      </c>
      <c r="I251" s="2">
        <f>_xlfn.AVERAGEIF(A:A,A251,G:G)</f>
        <v>49.46769166666665</v>
      </c>
      <c r="J251" s="2">
        <f>G251-I251</f>
        <v>-3.798258333333358</v>
      </c>
      <c r="K251" s="2">
        <f>90+J251</f>
        <v>86.20174166666663</v>
      </c>
      <c r="L251" s="2">
        <f>EXP(0.06*K251)</f>
        <v>176.2854400893608</v>
      </c>
      <c r="M251" s="2">
        <f>SUMIF(A:A,A251,L:L)</f>
        <v>2679.0022814080908</v>
      </c>
      <c r="N251" s="3">
        <f>L251/M251</f>
        <v>0.0658026464974508</v>
      </c>
      <c r="O251" s="7">
        <f>1/N251</f>
        <v>15.196957162486468</v>
      </c>
      <c r="P251" s="3">
        <f>IF(O251&gt;21,"",N251)</f>
        <v>0.0658026464974508</v>
      </c>
      <c r="Q251" s="3">
        <f>IF(ISNUMBER(P251),SUMIF(A:A,A251,P:P),"")</f>
        <v>0.9668463751405004</v>
      </c>
      <c r="R251" s="3">
        <f>_xlfn.IFERROR(P251*(1/Q251),"")</f>
        <v>0.06805905073377191</v>
      </c>
      <c r="S251" s="8">
        <f>_xlfn.IFERROR(1/R251,"")</f>
        <v>14.693122945715508</v>
      </c>
    </row>
    <row r="252" spans="1:19" ht="15">
      <c r="A252" s="1">
        <v>4</v>
      </c>
      <c r="B252" s="5">
        <v>0.7312500000000001</v>
      </c>
      <c r="C252" s="1" t="s">
        <v>19</v>
      </c>
      <c r="D252" s="1">
        <v>4</v>
      </c>
      <c r="E252" s="1">
        <v>2</v>
      </c>
      <c r="F252" s="1" t="s">
        <v>41</v>
      </c>
      <c r="G252" s="2">
        <v>44.7633</v>
      </c>
      <c r="H252" s="6">
        <f>1+_xlfn.COUNTIFS(A:A,A252,O:O,"&lt;"&amp;O252)</f>
        <v>6</v>
      </c>
      <c r="I252" s="2">
        <f>_xlfn.AVERAGEIF(A:A,A252,G:G)</f>
        <v>49.46769166666665</v>
      </c>
      <c r="J252" s="2">
        <f>G252-I252</f>
        <v>-4.704391666666652</v>
      </c>
      <c r="K252" s="2">
        <f>90+J252</f>
        <v>85.29560833333335</v>
      </c>
      <c r="L252" s="2">
        <f>EXP(0.06*K252)</f>
        <v>166.95703435443608</v>
      </c>
      <c r="M252" s="2">
        <f>SUMIF(A:A,A252,L:L)</f>
        <v>2679.0022814080908</v>
      </c>
      <c r="N252" s="3">
        <f>L252/M252</f>
        <v>0.06232060178264686</v>
      </c>
      <c r="O252" s="7">
        <f>1/N252</f>
        <v>16.04605814763569</v>
      </c>
      <c r="P252" s="3">
        <f>IF(O252&gt;21,"",N252)</f>
        <v>0.06232060178264686</v>
      </c>
      <c r="Q252" s="3">
        <f>IF(ISNUMBER(P252),SUMIF(A:A,A252,P:P),"")</f>
        <v>0.9668463751405004</v>
      </c>
      <c r="R252" s="3">
        <f>_xlfn.IFERROR(P252*(1/Q252),"")</f>
        <v>0.06445760503946714</v>
      </c>
      <c r="S252" s="8">
        <f>_xlfn.IFERROR(1/R252,"")</f>
        <v>15.51407315533526</v>
      </c>
    </row>
    <row r="253" spans="1:19" ht="15">
      <c r="A253" s="1">
        <v>4</v>
      </c>
      <c r="B253" s="5">
        <v>0.7312500000000001</v>
      </c>
      <c r="C253" s="1" t="s">
        <v>19</v>
      </c>
      <c r="D253" s="1">
        <v>4</v>
      </c>
      <c r="E253" s="1">
        <v>3</v>
      </c>
      <c r="F253" s="1" t="s">
        <v>42</v>
      </c>
      <c r="G253" s="2">
        <v>42.6533333333333</v>
      </c>
      <c r="H253" s="6">
        <f>1+_xlfn.COUNTIFS(A:A,A253,O:O,"&lt;"&amp;O253)</f>
        <v>7</v>
      </c>
      <c r="I253" s="2">
        <f>_xlfn.AVERAGEIF(A:A,A253,G:G)</f>
        <v>49.46769166666665</v>
      </c>
      <c r="J253" s="2">
        <f>G253-I253</f>
        <v>-6.814358333333352</v>
      </c>
      <c r="K253" s="2">
        <f>90+J253</f>
        <v>83.18564166666664</v>
      </c>
      <c r="L253" s="2">
        <f>EXP(0.06*K253)</f>
        <v>147.10380587818577</v>
      </c>
      <c r="M253" s="2">
        <f>SUMIF(A:A,A253,L:L)</f>
        <v>2679.0022814080908</v>
      </c>
      <c r="N253" s="3">
        <f>L253/M253</f>
        <v>0.05490992183883756</v>
      </c>
      <c r="O253" s="7">
        <f>1/N253</f>
        <v>18.21164493613801</v>
      </c>
      <c r="P253" s="3">
        <f>IF(O253&gt;21,"",N253)</f>
        <v>0.05490992183883756</v>
      </c>
      <c r="Q253" s="3">
        <f>IF(ISNUMBER(P253),SUMIF(A:A,A253,P:P),"")</f>
        <v>0.9668463751405004</v>
      </c>
      <c r="R253" s="3">
        <f>_xlfn.IFERROR(P253*(1/Q253),"")</f>
        <v>0.05679280933422142</v>
      </c>
      <c r="S253" s="8">
        <f>_xlfn.IFERROR(1/R253,"")</f>
        <v>17.607862891850885</v>
      </c>
    </row>
    <row r="254" spans="1:19" ht="15">
      <c r="A254" s="1">
        <v>4</v>
      </c>
      <c r="B254" s="5">
        <v>0.7312500000000001</v>
      </c>
      <c r="C254" s="1" t="s">
        <v>19</v>
      </c>
      <c r="D254" s="1">
        <v>4</v>
      </c>
      <c r="E254" s="1">
        <v>8</v>
      </c>
      <c r="F254" s="1" t="s">
        <v>47</v>
      </c>
      <c r="G254" s="2">
        <v>34.2443</v>
      </c>
      <c r="H254" s="6">
        <f>1+_xlfn.COUNTIFS(A:A,A254,O:O,"&lt;"&amp;O254)</f>
        <v>8</v>
      </c>
      <c r="I254" s="2">
        <f>_xlfn.AVERAGEIF(A:A,A254,G:G)</f>
        <v>49.46769166666665</v>
      </c>
      <c r="J254" s="2">
        <f>G254-I254</f>
        <v>-15.22339166666665</v>
      </c>
      <c r="K254" s="2">
        <f>90+J254</f>
        <v>74.77660833333334</v>
      </c>
      <c r="L254" s="2">
        <f>EXP(0.06*K254)</f>
        <v>88.81863663554718</v>
      </c>
      <c r="M254" s="2">
        <f>SUMIF(A:A,A254,L:L)</f>
        <v>2679.0022814080908</v>
      </c>
      <c r="N254" s="3">
        <f>L254/M254</f>
        <v>0.03315362485949951</v>
      </c>
      <c r="O254" s="7">
        <f>1/N254</f>
        <v>30.16261432159717</v>
      </c>
      <c r="P254" s="3">
        <f>IF(O254&gt;21,"",N254)</f>
      </c>
      <c r="Q254" s="3">
        <f>IF(ISNUMBER(P254),SUMIF(A:A,A254,P:P),"")</f>
      </c>
      <c r="R254" s="3">
        <f>_xlfn.IFERROR(P254*(1/Q254),"")</f>
      </c>
      <c r="S254" s="8">
        <f>_xlfn.IFERROR(1/R254,"")</f>
      </c>
    </row>
    <row r="255" spans="1:19" ht="15">
      <c r="A255" s="1">
        <v>5</v>
      </c>
      <c r="B255" s="5">
        <v>0.7583333333333333</v>
      </c>
      <c r="C255" s="1" t="s">
        <v>19</v>
      </c>
      <c r="D255" s="1">
        <v>5</v>
      </c>
      <c r="E255" s="1">
        <v>3</v>
      </c>
      <c r="F255" s="1" t="s">
        <v>50</v>
      </c>
      <c r="G255" s="2">
        <v>76.49669999999989</v>
      </c>
      <c r="H255" s="6">
        <f>1+_xlfn.COUNTIFS(A:A,A255,O:O,"&lt;"&amp;O255)</f>
        <v>1</v>
      </c>
      <c r="I255" s="2">
        <f>_xlfn.AVERAGEIF(A:A,A255,G:G)</f>
        <v>51.476379999999914</v>
      </c>
      <c r="J255" s="2">
        <f>G255-I255</f>
        <v>25.020319999999977</v>
      </c>
      <c r="K255" s="2">
        <f>90+J255</f>
        <v>115.02031999999997</v>
      </c>
      <c r="L255" s="2">
        <f>EXP(0.06*K255)</f>
        <v>993.4852347207948</v>
      </c>
      <c r="M255" s="2">
        <f>SUMIF(A:A,A255,L:L)</f>
        <v>1651.6233384062864</v>
      </c>
      <c r="N255" s="3">
        <f>L255/M255</f>
        <v>0.601520462697897</v>
      </c>
      <c r="O255" s="7">
        <f>1/N255</f>
        <v>1.6624538349283593</v>
      </c>
      <c r="P255" s="3">
        <f>IF(O255&gt;21,"",N255)</f>
        <v>0.601520462697897</v>
      </c>
      <c r="Q255" s="3">
        <f>IF(ISNUMBER(P255),SUMIF(A:A,A255,P:P),"")</f>
        <v>0.9999999999999999</v>
      </c>
      <c r="R255" s="3">
        <f>_xlfn.IFERROR(P255*(1/Q255),"")</f>
        <v>0.601520462697897</v>
      </c>
      <c r="S255" s="8">
        <f>_xlfn.IFERROR(1/R255,"")</f>
        <v>1.6624538349283593</v>
      </c>
    </row>
    <row r="256" spans="1:19" ht="15">
      <c r="A256" s="1">
        <v>5</v>
      </c>
      <c r="B256" s="5">
        <v>0.7583333333333333</v>
      </c>
      <c r="C256" s="1" t="s">
        <v>19</v>
      </c>
      <c r="D256" s="1">
        <v>5</v>
      </c>
      <c r="E256" s="1">
        <v>4</v>
      </c>
      <c r="F256" s="1" t="s">
        <v>51</v>
      </c>
      <c r="G256" s="2">
        <v>52.4053333333332</v>
      </c>
      <c r="H256" s="6">
        <f>1+_xlfn.COUNTIFS(A:A,A256,O:O,"&lt;"&amp;O256)</f>
        <v>2</v>
      </c>
      <c r="I256" s="2">
        <f>_xlfn.AVERAGEIF(A:A,A256,G:G)</f>
        <v>51.476379999999914</v>
      </c>
      <c r="J256" s="2">
        <f>G256-I256</f>
        <v>0.9289533333332898</v>
      </c>
      <c r="K256" s="2">
        <f>90+J256</f>
        <v>90.92895333333328</v>
      </c>
      <c r="L256" s="2">
        <f>EXP(0.06*K256)</f>
        <v>234.0973840648991</v>
      </c>
      <c r="M256" s="2">
        <f>SUMIF(A:A,A256,L:L)</f>
        <v>1651.6233384062864</v>
      </c>
      <c r="N256" s="3">
        <f>L256/M256</f>
        <v>0.14173775498400773</v>
      </c>
      <c r="O256" s="7">
        <f>1/N256</f>
        <v>7.055283189103919</v>
      </c>
      <c r="P256" s="3">
        <f>IF(O256&gt;21,"",N256)</f>
        <v>0.14173775498400773</v>
      </c>
      <c r="Q256" s="3">
        <f>IF(ISNUMBER(P256),SUMIF(A:A,A256,P:P),"")</f>
        <v>0.9999999999999999</v>
      </c>
      <c r="R256" s="3">
        <f>_xlfn.IFERROR(P256*(1/Q256),"")</f>
        <v>0.14173775498400773</v>
      </c>
      <c r="S256" s="8">
        <f>_xlfn.IFERROR(1/R256,"")</f>
        <v>7.055283189103919</v>
      </c>
    </row>
    <row r="257" spans="1:19" ht="15">
      <c r="A257" s="1">
        <v>5</v>
      </c>
      <c r="B257" s="5">
        <v>0.7583333333333333</v>
      </c>
      <c r="C257" s="1" t="s">
        <v>19</v>
      </c>
      <c r="D257" s="1">
        <v>5</v>
      </c>
      <c r="E257" s="1">
        <v>2</v>
      </c>
      <c r="F257" s="1" t="s">
        <v>49</v>
      </c>
      <c r="G257" s="2">
        <v>49.8862999999999</v>
      </c>
      <c r="H257" s="6">
        <f>1+_xlfn.COUNTIFS(A:A,A257,O:O,"&lt;"&amp;O257)</f>
        <v>3</v>
      </c>
      <c r="I257" s="2">
        <f>_xlfn.AVERAGEIF(A:A,A257,G:G)</f>
        <v>51.476379999999914</v>
      </c>
      <c r="J257" s="2">
        <f>G257-I257</f>
        <v>-1.5900800000000146</v>
      </c>
      <c r="K257" s="2">
        <f>90+J257</f>
        <v>88.40991999999999</v>
      </c>
      <c r="L257" s="2">
        <f>EXP(0.06*K257)</f>
        <v>201.25951606986757</v>
      </c>
      <c r="M257" s="2">
        <f>SUMIF(A:A,A257,L:L)</f>
        <v>1651.6233384062864</v>
      </c>
      <c r="N257" s="3">
        <f>L257/M257</f>
        <v>0.12185557771547989</v>
      </c>
      <c r="O257" s="7">
        <f>1/N257</f>
        <v>8.206436001927594</v>
      </c>
      <c r="P257" s="3">
        <f>IF(O257&gt;21,"",N257)</f>
        <v>0.12185557771547989</v>
      </c>
      <c r="Q257" s="3">
        <f>IF(ISNUMBER(P257),SUMIF(A:A,A257,P:P),"")</f>
        <v>0.9999999999999999</v>
      </c>
      <c r="R257" s="3">
        <f>_xlfn.IFERROR(P257*(1/Q257),"")</f>
        <v>0.12185557771547989</v>
      </c>
      <c r="S257" s="8">
        <f>_xlfn.IFERROR(1/R257,"")</f>
        <v>8.206436001927594</v>
      </c>
    </row>
    <row r="258" spans="1:19" ht="15">
      <c r="A258" s="1">
        <v>5</v>
      </c>
      <c r="B258" s="5">
        <v>0.7583333333333333</v>
      </c>
      <c r="C258" s="1" t="s">
        <v>19</v>
      </c>
      <c r="D258" s="1">
        <v>5</v>
      </c>
      <c r="E258" s="1">
        <v>1</v>
      </c>
      <c r="F258" s="1" t="s">
        <v>48</v>
      </c>
      <c r="G258" s="2">
        <v>44.2668333333333</v>
      </c>
      <c r="H258" s="6">
        <f>1+_xlfn.COUNTIFS(A:A,A258,O:O,"&lt;"&amp;O258)</f>
        <v>4</v>
      </c>
      <c r="I258" s="2">
        <f>_xlfn.AVERAGEIF(A:A,A258,G:G)</f>
        <v>51.476379999999914</v>
      </c>
      <c r="J258" s="2">
        <f>G258-I258</f>
        <v>-7.209546666666611</v>
      </c>
      <c r="K258" s="2">
        <f>90+J258</f>
        <v>82.79045333333339</v>
      </c>
      <c r="L258" s="2">
        <f>EXP(0.06*K258)</f>
        <v>143.65681126513164</v>
      </c>
      <c r="M258" s="2">
        <f>SUMIF(A:A,A258,L:L)</f>
        <v>1651.6233384062864</v>
      </c>
      <c r="N258" s="3">
        <f>L258/M258</f>
        <v>0.08697916039606918</v>
      </c>
      <c r="O258" s="7">
        <f>1/N258</f>
        <v>11.497006816878779</v>
      </c>
      <c r="P258" s="3">
        <f>IF(O258&gt;21,"",N258)</f>
        <v>0.08697916039606918</v>
      </c>
      <c r="Q258" s="3">
        <f>IF(ISNUMBER(P258),SUMIF(A:A,A258,P:P),"")</f>
        <v>0.9999999999999999</v>
      </c>
      <c r="R258" s="3">
        <f>_xlfn.IFERROR(P258*(1/Q258),"")</f>
        <v>0.08697916039606918</v>
      </c>
      <c r="S258" s="8">
        <f>_xlfn.IFERROR(1/R258,"")</f>
        <v>11.497006816878779</v>
      </c>
    </row>
    <row r="259" spans="1:19" ht="15">
      <c r="A259" s="1">
        <v>5</v>
      </c>
      <c r="B259" s="5">
        <v>0.7583333333333333</v>
      </c>
      <c r="C259" s="1" t="s">
        <v>19</v>
      </c>
      <c r="D259" s="1">
        <v>5</v>
      </c>
      <c r="E259" s="1">
        <v>5</v>
      </c>
      <c r="F259" s="1" t="s">
        <v>52</v>
      </c>
      <c r="G259" s="2">
        <v>34.3267333333333</v>
      </c>
      <c r="H259" s="6">
        <f>1+_xlfn.COUNTIFS(A:A,A259,O:O,"&lt;"&amp;O259)</f>
        <v>5</v>
      </c>
      <c r="I259" s="2">
        <f>_xlfn.AVERAGEIF(A:A,A259,G:G)</f>
        <v>51.476379999999914</v>
      </c>
      <c r="J259" s="2">
        <f>G259-I259</f>
        <v>-17.149646666666612</v>
      </c>
      <c r="K259" s="2">
        <f>90+J259</f>
        <v>72.85035333333339</v>
      </c>
      <c r="L259" s="2">
        <f>EXP(0.06*K259)</f>
        <v>79.12439228559309</v>
      </c>
      <c r="M259" s="2">
        <f>SUMIF(A:A,A259,L:L)</f>
        <v>1651.6233384062864</v>
      </c>
      <c r="N259" s="3">
        <f>L259/M259</f>
        <v>0.047907044206546026</v>
      </c>
      <c r="O259" s="7">
        <f>1/N259</f>
        <v>20.87375701344897</v>
      </c>
      <c r="P259" s="3">
        <f>IF(O259&gt;21,"",N259)</f>
        <v>0.047907044206546026</v>
      </c>
      <c r="Q259" s="3">
        <f>IF(ISNUMBER(P259),SUMIF(A:A,A259,P:P),"")</f>
        <v>0.9999999999999999</v>
      </c>
      <c r="R259" s="3">
        <f>_xlfn.IFERROR(P259*(1/Q259),"")</f>
        <v>0.047907044206546026</v>
      </c>
      <c r="S259" s="8">
        <f>_xlfn.IFERROR(1/R259,"")</f>
        <v>20.87375701344897</v>
      </c>
    </row>
    <row r="260" spans="1:19" ht="15">
      <c r="A260" s="1">
        <v>29</v>
      </c>
      <c r="B260" s="5">
        <v>0.8125</v>
      </c>
      <c r="C260" s="1" t="s">
        <v>282</v>
      </c>
      <c r="D260" s="1">
        <v>4</v>
      </c>
      <c r="E260" s="1">
        <v>3</v>
      </c>
      <c r="F260" s="1" t="s">
        <v>284</v>
      </c>
      <c r="G260" s="2">
        <v>61.8014333333333</v>
      </c>
      <c r="H260" s="6">
        <f>1+_xlfn.COUNTIFS(A:A,A260,O:O,"&lt;"&amp;O260)</f>
        <v>1</v>
      </c>
      <c r="I260" s="2">
        <f>_xlfn.AVERAGEIF(A:A,A260,G:G)</f>
        <v>50.682503333333344</v>
      </c>
      <c r="J260" s="2">
        <f>G260-I260</f>
        <v>11.118929999999956</v>
      </c>
      <c r="K260" s="2">
        <f>90+J260</f>
        <v>101.11892999999995</v>
      </c>
      <c r="L260" s="2">
        <f>EXP(0.06*K260)</f>
        <v>431.44317065170947</v>
      </c>
      <c r="M260" s="2">
        <f>SUMIF(A:A,A260,L:L)</f>
        <v>2509.346522892735</v>
      </c>
      <c r="N260" s="3">
        <f>L260/M260</f>
        <v>0.17193447246749669</v>
      </c>
      <c r="O260" s="7">
        <f>1/N260</f>
        <v>5.816169297806435</v>
      </c>
      <c r="P260" s="3">
        <f>IF(O260&gt;21,"",N260)</f>
        <v>0.17193447246749669</v>
      </c>
      <c r="Q260" s="3">
        <f>IF(ISNUMBER(P260),SUMIF(A:A,A260,P:P),"")</f>
        <v>0.9545943098815975</v>
      </c>
      <c r="R260" s="3">
        <f>_xlfn.IFERROR(P260*(1/Q260),"")</f>
        <v>0.18011260981518154</v>
      </c>
      <c r="S260" s="8">
        <f>_xlfn.IFERROR(1/R260,"")</f>
        <v>5.55208211699407</v>
      </c>
    </row>
    <row r="261" spans="1:19" ht="15">
      <c r="A261" s="1">
        <v>29</v>
      </c>
      <c r="B261" s="5">
        <v>0.8125</v>
      </c>
      <c r="C261" s="1" t="s">
        <v>282</v>
      </c>
      <c r="D261" s="1">
        <v>4</v>
      </c>
      <c r="E261" s="1">
        <v>2</v>
      </c>
      <c r="F261" s="1" t="s">
        <v>283</v>
      </c>
      <c r="G261" s="2">
        <v>61.193366666666705</v>
      </c>
      <c r="H261" s="6">
        <f>1+_xlfn.COUNTIFS(A:A,A261,O:O,"&lt;"&amp;O261)</f>
        <v>2</v>
      </c>
      <c r="I261" s="2">
        <f>_xlfn.AVERAGEIF(A:A,A261,G:G)</f>
        <v>50.682503333333344</v>
      </c>
      <c r="J261" s="2">
        <f>G261-I261</f>
        <v>10.510863333333361</v>
      </c>
      <c r="K261" s="2">
        <f>90+J261</f>
        <v>100.51086333333336</v>
      </c>
      <c r="L261" s="2">
        <f>EXP(0.06*K261)</f>
        <v>415.98608076418685</v>
      </c>
      <c r="M261" s="2">
        <f>SUMIF(A:A,A261,L:L)</f>
        <v>2509.346522892735</v>
      </c>
      <c r="N261" s="3">
        <f>L261/M261</f>
        <v>0.1657746656227633</v>
      </c>
      <c r="O261" s="7">
        <f>1/N261</f>
        <v>6.032284826172409</v>
      </c>
      <c r="P261" s="3">
        <f>IF(O261&gt;21,"",N261)</f>
        <v>0.1657746656227633</v>
      </c>
      <c r="Q261" s="3">
        <f>IF(ISNUMBER(P261),SUMIF(A:A,A261,P:P),"")</f>
        <v>0.9545943098815975</v>
      </c>
      <c r="R261" s="3">
        <f>_xlfn.IFERROR(P261*(1/Q261),"")</f>
        <v>0.17365980910081585</v>
      </c>
      <c r="S261" s="8">
        <f>_xlfn.IFERROR(1/R261,"")</f>
        <v>5.758384770649284</v>
      </c>
    </row>
    <row r="262" spans="1:19" ht="15">
      <c r="A262" s="1">
        <v>29</v>
      </c>
      <c r="B262" s="5">
        <v>0.8125</v>
      </c>
      <c r="C262" s="1" t="s">
        <v>282</v>
      </c>
      <c r="D262" s="1">
        <v>4</v>
      </c>
      <c r="E262" s="1">
        <v>9</v>
      </c>
      <c r="F262" s="1" t="s">
        <v>290</v>
      </c>
      <c r="G262" s="2">
        <v>60.6006333333333</v>
      </c>
      <c r="H262" s="6">
        <f>1+_xlfn.COUNTIFS(A:A,A262,O:O,"&lt;"&amp;O262)</f>
        <v>3</v>
      </c>
      <c r="I262" s="2">
        <f>_xlfn.AVERAGEIF(A:A,A262,G:G)</f>
        <v>50.682503333333344</v>
      </c>
      <c r="J262" s="2">
        <f>G262-I262</f>
        <v>9.918129999999955</v>
      </c>
      <c r="K262" s="2">
        <f>90+J262</f>
        <v>99.91812999999996</v>
      </c>
      <c r="L262" s="2">
        <f>EXP(0.06*K262)</f>
        <v>401.4519299230463</v>
      </c>
      <c r="M262" s="2">
        <f>SUMIF(A:A,A262,L:L)</f>
        <v>2509.346522892735</v>
      </c>
      <c r="N262" s="3">
        <f>L262/M262</f>
        <v>0.15998265933405598</v>
      </c>
      <c r="O262" s="7">
        <f>1/N262</f>
        <v>6.250677443184163</v>
      </c>
      <c r="P262" s="3">
        <f>IF(O262&gt;21,"",N262)</f>
        <v>0.15998265933405598</v>
      </c>
      <c r="Q262" s="3">
        <f>IF(ISNUMBER(P262),SUMIF(A:A,A262,P:P),"")</f>
        <v>0.9545943098815975</v>
      </c>
      <c r="R262" s="3">
        <f>_xlfn.IFERROR(P262*(1/Q262),"")</f>
        <v>0.1675923035345762</v>
      </c>
      <c r="S262" s="8">
        <f>_xlfn.IFERROR(1/R262,"")</f>
        <v>5.966861120168855</v>
      </c>
    </row>
    <row r="263" spans="1:19" ht="15">
      <c r="A263" s="1">
        <v>29</v>
      </c>
      <c r="B263" s="5">
        <v>0.8125</v>
      </c>
      <c r="C263" s="1" t="s">
        <v>282</v>
      </c>
      <c r="D263" s="1">
        <v>4</v>
      </c>
      <c r="E263" s="1">
        <v>8</v>
      </c>
      <c r="F263" s="1" t="s">
        <v>289</v>
      </c>
      <c r="G263" s="2">
        <v>57.105399999999996</v>
      </c>
      <c r="H263" s="6">
        <f>1+_xlfn.COUNTIFS(A:A,A263,O:O,"&lt;"&amp;O263)</f>
        <v>4</v>
      </c>
      <c r="I263" s="2">
        <f>_xlfn.AVERAGEIF(A:A,A263,G:G)</f>
        <v>50.682503333333344</v>
      </c>
      <c r="J263" s="2">
        <f>G263-I263</f>
        <v>6.422896666666652</v>
      </c>
      <c r="K263" s="2">
        <f>90+J263</f>
        <v>96.42289666666665</v>
      </c>
      <c r="L263" s="2">
        <f>EXP(0.06*K263)</f>
        <v>325.5036906542954</v>
      </c>
      <c r="M263" s="2">
        <f>SUMIF(A:A,A263,L:L)</f>
        <v>2509.346522892735</v>
      </c>
      <c r="N263" s="3">
        <f>L263/M263</f>
        <v>0.1297165169037953</v>
      </c>
      <c r="O263" s="7">
        <f>1/N263</f>
        <v>7.709118498314702</v>
      </c>
      <c r="P263" s="3">
        <f>IF(O263&gt;21,"",N263)</f>
        <v>0.1297165169037953</v>
      </c>
      <c r="Q263" s="3">
        <f>IF(ISNUMBER(P263),SUMIF(A:A,A263,P:P),"")</f>
        <v>0.9545943098815975</v>
      </c>
      <c r="R263" s="3">
        <f>_xlfn.IFERROR(P263*(1/Q263),"")</f>
        <v>0.13588653898417286</v>
      </c>
      <c r="S263" s="8">
        <f>_xlfn.IFERROR(1/R263,"")</f>
        <v>7.359080652694181</v>
      </c>
    </row>
    <row r="264" spans="1:19" ht="15">
      <c r="A264" s="1">
        <v>29</v>
      </c>
      <c r="B264" s="5">
        <v>0.8125</v>
      </c>
      <c r="C264" s="1" t="s">
        <v>282</v>
      </c>
      <c r="D264" s="1">
        <v>4</v>
      </c>
      <c r="E264" s="1">
        <v>7</v>
      </c>
      <c r="F264" s="1" t="s">
        <v>288</v>
      </c>
      <c r="G264" s="2">
        <v>52.0534</v>
      </c>
      <c r="H264" s="6">
        <f>1+_xlfn.COUNTIFS(A:A,A264,O:O,"&lt;"&amp;O264)</f>
        <v>5</v>
      </c>
      <c r="I264" s="2">
        <f>_xlfn.AVERAGEIF(A:A,A264,G:G)</f>
        <v>50.682503333333344</v>
      </c>
      <c r="J264" s="2">
        <f>G264-I264</f>
        <v>1.3708966666666598</v>
      </c>
      <c r="K264" s="2">
        <f>90+J264</f>
        <v>91.37089666666665</v>
      </c>
      <c r="L264" s="2">
        <f>EXP(0.06*K264)</f>
        <v>240.387883505637</v>
      </c>
      <c r="M264" s="2">
        <f>SUMIF(A:A,A264,L:L)</f>
        <v>2509.346522892735</v>
      </c>
      <c r="N264" s="3">
        <f>L264/M264</f>
        <v>0.09579700583900293</v>
      </c>
      <c r="O264" s="7">
        <f>1/N264</f>
        <v>10.438739616565956</v>
      </c>
      <c r="P264" s="3">
        <f>IF(O264&gt;21,"",N264)</f>
        <v>0.09579700583900293</v>
      </c>
      <c r="Q264" s="3">
        <f>IF(ISNUMBER(P264),SUMIF(A:A,A264,P:P),"")</f>
        <v>0.9545943098815975</v>
      </c>
      <c r="R264" s="3">
        <f>_xlfn.IFERROR(P264*(1/Q264),"")</f>
        <v>0.10035363174423807</v>
      </c>
      <c r="S264" s="8">
        <f>_xlfn.IFERROR(1/R264,"")</f>
        <v>9.96476144030947</v>
      </c>
    </row>
    <row r="265" spans="1:19" ht="15">
      <c r="A265" s="1">
        <v>29</v>
      </c>
      <c r="B265" s="5">
        <v>0.8125</v>
      </c>
      <c r="C265" s="1" t="s">
        <v>282</v>
      </c>
      <c r="D265" s="1">
        <v>4</v>
      </c>
      <c r="E265" s="1">
        <v>10</v>
      </c>
      <c r="F265" s="1" t="s">
        <v>291</v>
      </c>
      <c r="G265" s="2">
        <v>44.7025666666667</v>
      </c>
      <c r="H265" s="6">
        <f>1+_xlfn.COUNTIFS(A:A,A265,O:O,"&lt;"&amp;O265)</f>
        <v>6</v>
      </c>
      <c r="I265" s="2">
        <f>_xlfn.AVERAGEIF(A:A,A265,G:G)</f>
        <v>50.682503333333344</v>
      </c>
      <c r="J265" s="2">
        <f>G265-I265</f>
        <v>-5.979936666666646</v>
      </c>
      <c r="K265" s="2">
        <f>90+J265</f>
        <v>84.02006333333335</v>
      </c>
      <c r="L265" s="2">
        <f>EXP(0.06*K265)</f>
        <v>154.65607799881334</v>
      </c>
      <c r="M265" s="2">
        <f>SUMIF(A:A,A265,L:L)</f>
        <v>2509.346522892735</v>
      </c>
      <c r="N265" s="3">
        <f>L265/M265</f>
        <v>0.061632013190640676</v>
      </c>
      <c r="O265" s="7">
        <f>1/N265</f>
        <v>16.225334014431613</v>
      </c>
      <c r="P265" s="3">
        <f>IF(O265&gt;21,"",N265)</f>
        <v>0.061632013190640676</v>
      </c>
      <c r="Q265" s="3">
        <f>IF(ISNUMBER(P265),SUMIF(A:A,A265,P:P),"")</f>
        <v>0.9545943098815975</v>
      </c>
      <c r="R265" s="3">
        <f>_xlfn.IFERROR(P265*(1/Q265),"")</f>
        <v>0.06456356648332123</v>
      </c>
      <c r="S265" s="8">
        <f>_xlfn.IFERROR(1/R265,"")</f>
        <v>15.488611526104757</v>
      </c>
    </row>
    <row r="266" spans="1:19" ht="15">
      <c r="A266" s="1">
        <v>29</v>
      </c>
      <c r="B266" s="5">
        <v>0.8125</v>
      </c>
      <c r="C266" s="1" t="s">
        <v>282</v>
      </c>
      <c r="D266" s="1">
        <v>4</v>
      </c>
      <c r="E266" s="1">
        <v>4</v>
      </c>
      <c r="F266" s="1" t="s">
        <v>285</v>
      </c>
      <c r="G266" s="2">
        <v>44.5214</v>
      </c>
      <c r="H266" s="6">
        <f>1+_xlfn.COUNTIFS(A:A,A266,O:O,"&lt;"&amp;O266)</f>
        <v>7</v>
      </c>
      <c r="I266" s="2">
        <f>_xlfn.AVERAGEIF(A:A,A266,G:G)</f>
        <v>50.682503333333344</v>
      </c>
      <c r="J266" s="2">
        <f>G266-I266</f>
        <v>-6.161103333333344</v>
      </c>
      <c r="K266" s="2">
        <f>90+J266</f>
        <v>83.83889666666666</v>
      </c>
      <c r="L266" s="2">
        <f>EXP(0.06*K266)</f>
        <v>152.9840702562852</v>
      </c>
      <c r="M266" s="2">
        <f>SUMIF(A:A,A266,L:L)</f>
        <v>2509.346522892735</v>
      </c>
      <c r="N266" s="3">
        <f>L266/M266</f>
        <v>0.06096570117383692</v>
      </c>
      <c r="O266" s="7">
        <f>1/N266</f>
        <v>16.4026654454217</v>
      </c>
      <c r="P266" s="3">
        <f>IF(O266&gt;21,"",N266)</f>
        <v>0.06096570117383692</v>
      </c>
      <c r="Q266" s="3">
        <f>IF(ISNUMBER(P266),SUMIF(A:A,A266,P:P),"")</f>
        <v>0.9545943098815975</v>
      </c>
      <c r="R266" s="3">
        <f>_xlfn.IFERROR(P266*(1/Q266),"")</f>
        <v>0.06386556104802128</v>
      </c>
      <c r="S266" s="8">
        <f>_xlfn.IFERROR(1/R266,"")</f>
        <v>15.657891101091055</v>
      </c>
    </row>
    <row r="267" spans="1:19" ht="15">
      <c r="A267" s="1">
        <v>29</v>
      </c>
      <c r="B267" s="5">
        <v>0.8125</v>
      </c>
      <c r="C267" s="1" t="s">
        <v>282</v>
      </c>
      <c r="D267" s="1">
        <v>4</v>
      </c>
      <c r="E267" s="1">
        <v>11</v>
      </c>
      <c r="F267" s="1" t="s">
        <v>292</v>
      </c>
      <c r="G267" s="2">
        <v>42.9132333333333</v>
      </c>
      <c r="H267" s="6">
        <f>1+_xlfn.COUNTIFS(A:A,A267,O:O,"&lt;"&amp;O267)</f>
        <v>8</v>
      </c>
      <c r="I267" s="2">
        <f>_xlfn.AVERAGEIF(A:A,A267,G:G)</f>
        <v>50.682503333333344</v>
      </c>
      <c r="J267" s="2">
        <f>G267-I267</f>
        <v>-7.769270000000041</v>
      </c>
      <c r="K267" s="2">
        <f>90+J267</f>
        <v>82.23072999999997</v>
      </c>
      <c r="L267" s="2">
        <f>EXP(0.06*K267)</f>
        <v>138.91243908524746</v>
      </c>
      <c r="M267" s="2">
        <f>SUMIF(A:A,A267,L:L)</f>
        <v>2509.346522892735</v>
      </c>
      <c r="N267" s="3">
        <f>L267/M267</f>
        <v>0.05535801365732119</v>
      </c>
      <c r="O267" s="7">
        <f>1/N267</f>
        <v>18.064231968116296</v>
      </c>
      <c r="P267" s="3">
        <f>IF(O267&gt;21,"",N267)</f>
        <v>0.05535801365732119</v>
      </c>
      <c r="Q267" s="3">
        <f>IF(ISNUMBER(P267),SUMIF(A:A,A267,P:P),"")</f>
        <v>0.9545943098815975</v>
      </c>
      <c r="R267" s="3">
        <f>_xlfn.IFERROR(P267*(1/Q267),"")</f>
        <v>0.05799114145587928</v>
      </c>
      <c r="S267" s="8">
        <f>_xlfn.IFERROR(1/R267,"")</f>
        <v>17.24401304914507</v>
      </c>
    </row>
    <row r="268" spans="1:19" ht="15">
      <c r="A268" s="1">
        <v>29</v>
      </c>
      <c r="B268" s="5">
        <v>0.8125</v>
      </c>
      <c r="C268" s="1" t="s">
        <v>282</v>
      </c>
      <c r="D268" s="1">
        <v>4</v>
      </c>
      <c r="E268" s="1">
        <v>6</v>
      </c>
      <c r="F268" s="1" t="s">
        <v>287</v>
      </c>
      <c r="G268" s="2">
        <v>42.3234333333334</v>
      </c>
      <c r="H268" s="6">
        <f>1+_xlfn.COUNTIFS(A:A,A268,O:O,"&lt;"&amp;O268)</f>
        <v>9</v>
      </c>
      <c r="I268" s="2">
        <f>_xlfn.AVERAGEIF(A:A,A268,G:G)</f>
        <v>50.682503333333344</v>
      </c>
      <c r="J268" s="2">
        <f>G268-I268</f>
        <v>-8.359069999999946</v>
      </c>
      <c r="K268" s="2">
        <f>90+J268</f>
        <v>81.64093000000005</v>
      </c>
      <c r="L268" s="2">
        <f>EXP(0.06*K268)</f>
        <v>134.08256943535548</v>
      </c>
      <c r="M268" s="2">
        <f>SUMIF(A:A,A268,L:L)</f>
        <v>2509.346522892735</v>
      </c>
      <c r="N268" s="3">
        <f>L268/M268</f>
        <v>0.053433261692684524</v>
      </c>
      <c r="O268" s="7">
        <f>1/N268</f>
        <v>18.714934636619958</v>
      </c>
      <c r="P268" s="3">
        <f>IF(O268&gt;21,"",N268)</f>
        <v>0.053433261692684524</v>
      </c>
      <c r="Q268" s="3">
        <f>IF(ISNUMBER(P268),SUMIF(A:A,A268,P:P),"")</f>
        <v>0.9545943098815975</v>
      </c>
      <c r="R268" s="3">
        <f>_xlfn.IFERROR(P268*(1/Q268),"")</f>
        <v>0.05597483783379358</v>
      </c>
      <c r="S268" s="8">
        <f>_xlfn.IFERROR(1/R268,"")</f>
        <v>17.865170113923437</v>
      </c>
    </row>
    <row r="269" spans="1:19" ht="15">
      <c r="A269" s="1">
        <v>29</v>
      </c>
      <c r="B269" s="5">
        <v>0.8125</v>
      </c>
      <c r="C269" s="1" t="s">
        <v>282</v>
      </c>
      <c r="D269" s="1">
        <v>4</v>
      </c>
      <c r="E269" s="1">
        <v>5</v>
      </c>
      <c r="F269" s="1" t="s">
        <v>286</v>
      </c>
      <c r="G269" s="2">
        <v>39.6101666666667</v>
      </c>
      <c r="H269" s="6">
        <f>1+_xlfn.COUNTIFS(A:A,A269,O:O,"&lt;"&amp;O269)</f>
        <v>10</v>
      </c>
      <c r="I269" s="2">
        <f>_xlfn.AVERAGEIF(A:A,A269,G:G)</f>
        <v>50.682503333333344</v>
      </c>
      <c r="J269" s="2">
        <f>G269-I269</f>
        <v>-11.072336666666644</v>
      </c>
      <c r="K269" s="2">
        <f>90+J269</f>
        <v>78.92766333333336</v>
      </c>
      <c r="L269" s="2">
        <f>EXP(0.06*K269)</f>
        <v>113.93861061815797</v>
      </c>
      <c r="M269" s="2">
        <f>SUMIF(A:A,A269,L:L)</f>
        <v>2509.346522892735</v>
      </c>
      <c r="N269" s="3">
        <f>L269/M269</f>
        <v>0.045405690118402356</v>
      </c>
      <c r="O269" s="7">
        <f>1/N269</f>
        <v>22.02367142515278</v>
      </c>
      <c r="P269" s="3">
        <f>IF(O269&gt;21,"",N269)</f>
      </c>
      <c r="Q269" s="3">
        <f>IF(ISNUMBER(P269),SUMIF(A:A,A269,P:P),"")</f>
      </c>
      <c r="R269" s="3">
        <f>_xlfn.IFERROR(P269*(1/Q269),"")</f>
      </c>
      <c r="S269" s="8">
        <f>_xlfn.IFERROR(1/R269,"")</f>
      </c>
    </row>
    <row r="270" spans="1:19" ht="15">
      <c r="A270" s="1">
        <v>30</v>
      </c>
      <c r="B270" s="5">
        <v>0.8333333333333334</v>
      </c>
      <c r="C270" s="1" t="s">
        <v>282</v>
      </c>
      <c r="D270" s="1">
        <v>5</v>
      </c>
      <c r="E270" s="1">
        <v>2</v>
      </c>
      <c r="F270" s="1" t="s">
        <v>294</v>
      </c>
      <c r="G270" s="2">
        <v>66.6940666666667</v>
      </c>
      <c r="H270" s="6">
        <f>1+_xlfn.COUNTIFS(A:A,A270,O:O,"&lt;"&amp;O270)</f>
        <v>1</v>
      </c>
      <c r="I270" s="2">
        <f>_xlfn.AVERAGEIF(A:A,A270,G:G)</f>
        <v>50.94824666666666</v>
      </c>
      <c r="J270" s="2">
        <f>G270-I270</f>
        <v>15.745820000000037</v>
      </c>
      <c r="K270" s="2">
        <f>90+J270</f>
        <v>105.74582000000004</v>
      </c>
      <c r="L270" s="2">
        <f>EXP(0.06*K270)</f>
        <v>569.4945425718686</v>
      </c>
      <c r="M270" s="2">
        <f>SUMIF(A:A,A270,L:L)</f>
        <v>2501.957209120579</v>
      </c>
      <c r="N270" s="3">
        <f>L270/M270</f>
        <v>0.22761961735230557</v>
      </c>
      <c r="O270" s="7">
        <f>1/N270</f>
        <v>4.393294442860863</v>
      </c>
      <c r="P270" s="3">
        <f>IF(O270&gt;21,"",N270)</f>
        <v>0.22761961735230557</v>
      </c>
      <c r="Q270" s="3">
        <f>IF(ISNUMBER(P270),SUMIF(A:A,A270,P:P),"")</f>
        <v>0.9066881506751912</v>
      </c>
      <c r="R270" s="3">
        <f>_xlfn.IFERROR(P270*(1/Q270),"")</f>
        <v>0.2510450998866613</v>
      </c>
      <c r="S270" s="8">
        <f>_xlfn.IFERROR(1/R270,"")</f>
        <v>3.9833480137691097</v>
      </c>
    </row>
    <row r="271" spans="1:19" ht="15">
      <c r="A271" s="1">
        <v>30</v>
      </c>
      <c r="B271" s="5">
        <v>0.8333333333333334</v>
      </c>
      <c r="C271" s="1" t="s">
        <v>282</v>
      </c>
      <c r="D271" s="1">
        <v>5</v>
      </c>
      <c r="E271" s="1">
        <v>9</v>
      </c>
      <c r="F271" s="1" t="s">
        <v>300</v>
      </c>
      <c r="G271" s="2">
        <v>59.0527666666666</v>
      </c>
      <c r="H271" s="6">
        <f>1+_xlfn.COUNTIFS(A:A,A271,O:O,"&lt;"&amp;O271)</f>
        <v>2</v>
      </c>
      <c r="I271" s="2">
        <f>_xlfn.AVERAGEIF(A:A,A271,G:G)</f>
        <v>50.94824666666666</v>
      </c>
      <c r="J271" s="2">
        <f>G271-I271</f>
        <v>8.104519999999937</v>
      </c>
      <c r="K271" s="2">
        <f>90+J271</f>
        <v>98.10451999999994</v>
      </c>
      <c r="L271" s="2">
        <f>EXP(0.06*K271)</f>
        <v>360.06018570838114</v>
      </c>
      <c r="M271" s="2">
        <f>SUMIF(A:A,A271,L:L)</f>
        <v>2501.957209120579</v>
      </c>
      <c r="N271" s="3">
        <f>L271/M271</f>
        <v>0.14391140839492608</v>
      </c>
      <c r="O271" s="7">
        <f>1/N271</f>
        <v>6.948719431997841</v>
      </c>
      <c r="P271" s="3">
        <f>IF(O271&gt;21,"",N271)</f>
        <v>0.14391140839492608</v>
      </c>
      <c r="Q271" s="3">
        <f>IF(ISNUMBER(P271),SUMIF(A:A,A271,P:P),"")</f>
        <v>0.9066881506751912</v>
      </c>
      <c r="R271" s="3">
        <f>_xlfn.IFERROR(P271*(1/Q271),"")</f>
        <v>0.15872205706863862</v>
      </c>
      <c r="S271" s="8">
        <f>_xlfn.IFERROR(1/R271,"")</f>
        <v>6.300321571358886</v>
      </c>
    </row>
    <row r="272" spans="1:19" ht="15">
      <c r="A272" s="1">
        <v>30</v>
      </c>
      <c r="B272" s="5">
        <v>0.8333333333333334</v>
      </c>
      <c r="C272" s="1" t="s">
        <v>282</v>
      </c>
      <c r="D272" s="1">
        <v>5</v>
      </c>
      <c r="E272" s="1">
        <v>5</v>
      </c>
      <c r="F272" s="1" t="s">
        <v>296</v>
      </c>
      <c r="G272" s="2">
        <v>57.9024</v>
      </c>
      <c r="H272" s="6">
        <f>1+_xlfn.COUNTIFS(A:A,A272,O:O,"&lt;"&amp;O272)</f>
        <v>3</v>
      </c>
      <c r="I272" s="2">
        <f>_xlfn.AVERAGEIF(A:A,A272,G:G)</f>
        <v>50.94824666666666</v>
      </c>
      <c r="J272" s="2">
        <f>G272-I272</f>
        <v>6.954153333333338</v>
      </c>
      <c r="K272" s="2">
        <f>90+J272</f>
        <v>96.95415333333334</v>
      </c>
      <c r="L272" s="2">
        <f>EXP(0.06*K272)</f>
        <v>336.0463846537594</v>
      </c>
      <c r="M272" s="2">
        <f>SUMIF(A:A,A272,L:L)</f>
        <v>2501.957209120579</v>
      </c>
      <c r="N272" s="3">
        <f>L272/M272</f>
        <v>0.13431340209526502</v>
      </c>
      <c r="O272" s="7">
        <f>1/N272</f>
        <v>7.4452734008682615</v>
      </c>
      <c r="P272" s="3">
        <f>IF(O272&gt;21,"",N272)</f>
        <v>0.13431340209526502</v>
      </c>
      <c r="Q272" s="3">
        <f>IF(ISNUMBER(P272),SUMIF(A:A,A272,P:P),"")</f>
        <v>0.9066881506751912</v>
      </c>
      <c r="R272" s="3">
        <f>_xlfn.IFERROR(P272*(1/Q272),"")</f>
        <v>0.14813627154523276</v>
      </c>
      <c r="S272" s="8">
        <f>_xlfn.IFERROR(1/R272,"")</f>
        <v>6.750541171104434</v>
      </c>
    </row>
    <row r="273" spans="1:19" ht="15">
      <c r="A273" s="1">
        <v>30</v>
      </c>
      <c r="B273" s="5">
        <v>0.8333333333333334</v>
      </c>
      <c r="C273" s="1" t="s">
        <v>282</v>
      </c>
      <c r="D273" s="1">
        <v>5</v>
      </c>
      <c r="E273" s="1">
        <v>10</v>
      </c>
      <c r="F273" s="1" t="s">
        <v>301</v>
      </c>
      <c r="G273" s="2">
        <v>54.4772666666667</v>
      </c>
      <c r="H273" s="6">
        <f>1+_xlfn.COUNTIFS(A:A,A273,O:O,"&lt;"&amp;O273)</f>
        <v>4</v>
      </c>
      <c r="I273" s="2">
        <f>_xlfn.AVERAGEIF(A:A,A273,G:G)</f>
        <v>50.94824666666666</v>
      </c>
      <c r="J273" s="2">
        <f>G273-I273</f>
        <v>3.5290200000000382</v>
      </c>
      <c r="K273" s="2">
        <f>90+J273</f>
        <v>93.52902000000003</v>
      </c>
      <c r="L273" s="2">
        <f>EXP(0.06*K273)</f>
        <v>273.62025104866336</v>
      </c>
      <c r="M273" s="2">
        <f>SUMIF(A:A,A273,L:L)</f>
        <v>2501.957209120579</v>
      </c>
      <c r="N273" s="3">
        <f>L273/M273</f>
        <v>0.10936248232032673</v>
      </c>
      <c r="O273" s="7">
        <f>1/N273</f>
        <v>9.143903638461344</v>
      </c>
      <c r="P273" s="3">
        <f>IF(O273&gt;21,"",N273)</f>
        <v>0.10936248232032673</v>
      </c>
      <c r="Q273" s="3">
        <f>IF(ISNUMBER(P273),SUMIF(A:A,A273,P:P),"")</f>
        <v>0.9066881506751912</v>
      </c>
      <c r="R273" s="3">
        <f>_xlfn.IFERROR(P273*(1/Q273),"")</f>
        <v>0.12061752680774185</v>
      </c>
      <c r="S273" s="8">
        <f>_xlfn.IFERROR(1/R273,"")</f>
        <v>8.290669079908666</v>
      </c>
    </row>
    <row r="274" spans="1:19" ht="15">
      <c r="A274" s="1">
        <v>30</v>
      </c>
      <c r="B274" s="5">
        <v>0.8333333333333334</v>
      </c>
      <c r="C274" s="1" t="s">
        <v>282</v>
      </c>
      <c r="D274" s="1">
        <v>5</v>
      </c>
      <c r="E274" s="1">
        <v>8</v>
      </c>
      <c r="F274" s="1" t="s">
        <v>299</v>
      </c>
      <c r="G274" s="2">
        <v>48.403799999999904</v>
      </c>
      <c r="H274" s="6">
        <f>1+_xlfn.COUNTIFS(A:A,A274,O:O,"&lt;"&amp;O274)</f>
        <v>5</v>
      </c>
      <c r="I274" s="2">
        <f>_xlfn.AVERAGEIF(A:A,A274,G:G)</f>
        <v>50.94824666666666</v>
      </c>
      <c r="J274" s="2">
        <f>G274-I274</f>
        <v>-2.544446666666758</v>
      </c>
      <c r="K274" s="2">
        <f>90+J274</f>
        <v>87.45555333333324</v>
      </c>
      <c r="L274" s="2">
        <f>EXP(0.06*K274)</f>
        <v>190.05874336864412</v>
      </c>
      <c r="M274" s="2">
        <f>SUMIF(A:A,A274,L:L)</f>
        <v>2501.957209120579</v>
      </c>
      <c r="N274" s="3">
        <f>L274/M274</f>
        <v>0.07596402635337175</v>
      </c>
      <c r="O274" s="7">
        <f>1/N274</f>
        <v>13.16412581065898</v>
      </c>
      <c r="P274" s="3">
        <f>IF(O274&gt;21,"",N274)</f>
        <v>0.07596402635337175</v>
      </c>
      <c r="Q274" s="3">
        <f>IF(ISNUMBER(P274),SUMIF(A:A,A274,P:P),"")</f>
        <v>0.9066881506751912</v>
      </c>
      <c r="R274" s="3">
        <f>_xlfn.IFERROR(P274*(1/Q274),"")</f>
        <v>0.08378186733421296</v>
      </c>
      <c r="S274" s="8">
        <f>_xlfn.IFERROR(1/R274,"")</f>
        <v>11.935756886521942</v>
      </c>
    </row>
    <row r="275" spans="1:19" ht="15">
      <c r="A275" s="1">
        <v>30</v>
      </c>
      <c r="B275" s="5">
        <v>0.8333333333333334</v>
      </c>
      <c r="C275" s="1" t="s">
        <v>282</v>
      </c>
      <c r="D275" s="1">
        <v>5</v>
      </c>
      <c r="E275" s="1">
        <v>7</v>
      </c>
      <c r="F275" s="1" t="s">
        <v>298</v>
      </c>
      <c r="G275" s="2">
        <v>48.1678666666667</v>
      </c>
      <c r="H275" s="6">
        <f>1+_xlfn.COUNTIFS(A:A,A275,O:O,"&lt;"&amp;O275)</f>
        <v>6</v>
      </c>
      <c r="I275" s="2">
        <f>_xlfn.AVERAGEIF(A:A,A275,G:G)</f>
        <v>50.94824666666666</v>
      </c>
      <c r="J275" s="2">
        <f>G275-I275</f>
        <v>-2.7803799999999654</v>
      </c>
      <c r="K275" s="2">
        <f>90+J275</f>
        <v>87.21962000000003</v>
      </c>
      <c r="L275" s="2">
        <f>EXP(0.06*K275)</f>
        <v>187.3872254140959</v>
      </c>
      <c r="M275" s="2">
        <f>SUMIF(A:A,A275,L:L)</f>
        <v>2501.957209120579</v>
      </c>
      <c r="N275" s="3">
        <f>L275/M275</f>
        <v>0.07489625511219723</v>
      </c>
      <c r="O275" s="7">
        <f>1/N275</f>
        <v>13.351802416582307</v>
      </c>
      <c r="P275" s="3">
        <f>IF(O275&gt;21,"",N275)</f>
        <v>0.07489625511219723</v>
      </c>
      <c r="Q275" s="3">
        <f>IF(ISNUMBER(P275),SUMIF(A:A,A275,P:P),"")</f>
        <v>0.9066881506751912</v>
      </c>
      <c r="R275" s="3">
        <f>_xlfn.IFERROR(P275*(1/Q275),"")</f>
        <v>0.08260420637065083</v>
      </c>
      <c r="S275" s="8">
        <f>_xlfn.IFERROR(1/R275,"")</f>
        <v>12.105921041271559</v>
      </c>
    </row>
    <row r="276" spans="1:19" ht="15">
      <c r="A276" s="1">
        <v>30</v>
      </c>
      <c r="B276" s="5">
        <v>0.8333333333333334</v>
      </c>
      <c r="C276" s="1" t="s">
        <v>282</v>
      </c>
      <c r="D276" s="1">
        <v>5</v>
      </c>
      <c r="E276" s="1">
        <v>1</v>
      </c>
      <c r="F276" s="1" t="s">
        <v>293</v>
      </c>
      <c r="G276" s="2">
        <v>47.2026666666667</v>
      </c>
      <c r="H276" s="6">
        <f>1+_xlfn.COUNTIFS(A:A,A276,O:O,"&lt;"&amp;O276)</f>
        <v>7</v>
      </c>
      <c r="I276" s="2">
        <f>_xlfn.AVERAGEIF(A:A,A276,G:G)</f>
        <v>50.94824666666666</v>
      </c>
      <c r="J276" s="2">
        <f>G276-I276</f>
        <v>-3.7455799999999613</v>
      </c>
      <c r="K276" s="2">
        <f>90+J276</f>
        <v>86.25442000000004</v>
      </c>
      <c r="L276" s="2">
        <f>EXP(0.06*K276)</f>
        <v>176.84350695623328</v>
      </c>
      <c r="M276" s="2">
        <f>SUMIF(A:A,A276,L:L)</f>
        <v>2501.957209120579</v>
      </c>
      <c r="N276" s="3">
        <f>L276/M276</f>
        <v>0.07068206694805647</v>
      </c>
      <c r="O276" s="7">
        <f>1/N276</f>
        <v>14.14786017413568</v>
      </c>
      <c r="P276" s="3">
        <f>IF(O276&gt;21,"",N276)</f>
        <v>0.07068206694805647</v>
      </c>
      <c r="Q276" s="3">
        <f>IF(ISNUMBER(P276),SUMIF(A:A,A276,P:P),"")</f>
        <v>0.9066881506751912</v>
      </c>
      <c r="R276" s="3">
        <f>_xlfn.IFERROR(P276*(1/Q276),"")</f>
        <v>0.07795631485359224</v>
      </c>
      <c r="S276" s="8">
        <f>_xlfn.IFERROR(1/R276,"")</f>
        <v>12.827697177298266</v>
      </c>
    </row>
    <row r="277" spans="1:19" ht="15">
      <c r="A277" s="1">
        <v>30</v>
      </c>
      <c r="B277" s="5">
        <v>0.8333333333333334</v>
      </c>
      <c r="C277" s="1" t="s">
        <v>282</v>
      </c>
      <c r="D277" s="1">
        <v>5</v>
      </c>
      <c r="E277" s="1">
        <v>11</v>
      </c>
      <c r="F277" s="1" t="s">
        <v>302</v>
      </c>
      <c r="G277" s="2">
        <v>47.0265</v>
      </c>
      <c r="H277" s="6">
        <f>1+_xlfn.COUNTIFS(A:A,A277,O:O,"&lt;"&amp;O277)</f>
        <v>8</v>
      </c>
      <c r="I277" s="2">
        <f>_xlfn.AVERAGEIF(A:A,A277,G:G)</f>
        <v>50.94824666666666</v>
      </c>
      <c r="J277" s="2">
        <f>G277-I277</f>
        <v>-3.921746666666664</v>
      </c>
      <c r="K277" s="2">
        <f>90+J277</f>
        <v>86.07825333333334</v>
      </c>
      <c r="L277" s="2">
        <f>EXP(0.06*K277)</f>
        <v>174.98411528435489</v>
      </c>
      <c r="M277" s="2">
        <f>SUMIF(A:A,A277,L:L)</f>
        <v>2501.957209120579</v>
      </c>
      <c r="N277" s="3">
        <f>L277/M277</f>
        <v>0.0699388920987424</v>
      </c>
      <c r="O277" s="7">
        <f>1/N277</f>
        <v>14.298196182292418</v>
      </c>
      <c r="P277" s="3">
        <f>IF(O277&gt;21,"",N277)</f>
        <v>0.0699388920987424</v>
      </c>
      <c r="Q277" s="3">
        <f>IF(ISNUMBER(P277),SUMIF(A:A,A277,P:P),"")</f>
        <v>0.9066881506751912</v>
      </c>
      <c r="R277" s="3">
        <f>_xlfn.IFERROR(P277*(1/Q277),"")</f>
        <v>0.07713665613326966</v>
      </c>
      <c r="S277" s="8">
        <f>_xlfn.IFERROR(1/R277,"")</f>
        <v>12.964005054513791</v>
      </c>
    </row>
    <row r="278" spans="1:19" ht="15">
      <c r="A278" s="1">
        <v>30</v>
      </c>
      <c r="B278" s="5">
        <v>0.8333333333333334</v>
      </c>
      <c r="C278" s="1" t="s">
        <v>282</v>
      </c>
      <c r="D278" s="1">
        <v>5</v>
      </c>
      <c r="E278" s="1">
        <v>3</v>
      </c>
      <c r="F278" s="1" t="s">
        <v>295</v>
      </c>
      <c r="G278" s="2">
        <v>40.0258666666667</v>
      </c>
      <c r="H278" s="6">
        <f>1+_xlfn.COUNTIFS(A:A,A278,O:O,"&lt;"&amp;O278)</f>
        <v>10</v>
      </c>
      <c r="I278" s="2">
        <f>_xlfn.AVERAGEIF(A:A,A278,G:G)</f>
        <v>50.94824666666666</v>
      </c>
      <c r="J278" s="2">
        <f>G278-I278</f>
        <v>-10.922379999999961</v>
      </c>
      <c r="K278" s="2">
        <f>90+J278</f>
        <v>79.07762000000004</v>
      </c>
      <c r="L278" s="2">
        <f>EXP(0.06*K278)</f>
        <v>114.96838758400054</v>
      </c>
      <c r="M278" s="2">
        <f>SUMIF(A:A,A278,L:L)</f>
        <v>2501.957209120579</v>
      </c>
      <c r="N278" s="3">
        <f>L278/M278</f>
        <v>0.04595138044923284</v>
      </c>
      <c r="O278" s="7">
        <f>1/N278</f>
        <v>21.762131849440337</v>
      </c>
      <c r="P278" s="3">
        <f>IF(O278&gt;21,"",N278)</f>
      </c>
      <c r="Q278" s="3">
        <f>IF(ISNUMBER(P278),SUMIF(A:A,A278,P:P),"")</f>
      </c>
      <c r="R278" s="3">
        <f>_xlfn.IFERROR(P278*(1/Q278),"")</f>
      </c>
      <c r="S278" s="8">
        <f>_xlfn.IFERROR(1/R278,"")</f>
      </c>
    </row>
    <row r="279" spans="1:19" ht="15">
      <c r="A279" s="1">
        <v>30</v>
      </c>
      <c r="B279" s="5">
        <v>0.8333333333333334</v>
      </c>
      <c r="C279" s="1" t="s">
        <v>282</v>
      </c>
      <c r="D279" s="1">
        <v>5</v>
      </c>
      <c r="E279" s="1">
        <v>6</v>
      </c>
      <c r="F279" s="1" t="s">
        <v>297</v>
      </c>
      <c r="G279" s="2">
        <v>40.5292666666667</v>
      </c>
      <c r="H279" s="6">
        <f>1+_xlfn.COUNTIFS(A:A,A279,O:O,"&lt;"&amp;O279)</f>
        <v>9</v>
      </c>
      <c r="I279" s="2">
        <f>_xlfn.AVERAGEIF(A:A,A279,G:G)</f>
        <v>50.94824666666666</v>
      </c>
      <c r="J279" s="2">
        <f>G279-I279</f>
        <v>-10.418979999999962</v>
      </c>
      <c r="K279" s="2">
        <f>90+J279</f>
        <v>79.58102000000004</v>
      </c>
      <c r="L279" s="2">
        <f>EXP(0.06*K279)</f>
        <v>118.49386653057802</v>
      </c>
      <c r="M279" s="2">
        <f>SUMIF(A:A,A279,L:L)</f>
        <v>2501.957209120579</v>
      </c>
      <c r="N279" s="3">
        <f>L279/M279</f>
        <v>0.047360468875575934</v>
      </c>
      <c r="O279" s="7">
        <f>1/N279</f>
        <v>21.114655824611265</v>
      </c>
      <c r="P279" s="3">
        <f>IF(O279&gt;21,"",N279)</f>
      </c>
      <c r="Q279" s="3">
        <f>IF(ISNUMBER(P279),SUMIF(A:A,A279,P:P),"")</f>
      </c>
      <c r="R279" s="3">
        <f>_xlfn.IFERROR(P279*(1/Q279),"")</f>
      </c>
      <c r="S279" s="8">
        <f>_xlfn.IFERROR(1/R279,"")</f>
      </c>
    </row>
    <row r="280" spans="1:19" ht="15">
      <c r="A280" s="1">
        <v>31</v>
      </c>
      <c r="B280" s="5">
        <v>0.8541666666666666</v>
      </c>
      <c r="C280" s="1" t="s">
        <v>282</v>
      </c>
      <c r="D280" s="1">
        <v>6</v>
      </c>
      <c r="E280" s="1">
        <v>11</v>
      </c>
      <c r="F280" s="1" t="s">
        <v>312</v>
      </c>
      <c r="G280" s="2">
        <v>60.8230999999999</v>
      </c>
      <c r="H280" s="6">
        <f>1+_xlfn.COUNTIFS(A:A,A280,O:O,"&lt;"&amp;O280)</f>
        <v>1</v>
      </c>
      <c r="I280" s="2">
        <f>_xlfn.AVERAGEIF(A:A,A280,G:G)</f>
        <v>52.84707575757575</v>
      </c>
      <c r="J280" s="2">
        <f>G280-I280</f>
        <v>7.976024242424145</v>
      </c>
      <c r="K280" s="2">
        <f>90+J280</f>
        <v>97.97602424242415</v>
      </c>
      <c r="L280" s="2">
        <f>EXP(0.06*K280)</f>
        <v>357.29488690068257</v>
      </c>
      <c r="M280" s="2">
        <f>SUMIF(A:A,A280,L:L)</f>
        <v>2610.1572785216235</v>
      </c>
      <c r="N280" s="3">
        <f>L280/M280</f>
        <v>0.13688634391528012</v>
      </c>
      <c r="O280" s="7">
        <f>1/N280</f>
        <v>7.30533062245352</v>
      </c>
      <c r="P280" s="3">
        <f>IF(O280&gt;21,"",N280)</f>
        <v>0.13688634391528012</v>
      </c>
      <c r="Q280" s="3">
        <f>IF(ISNUMBER(P280),SUMIF(A:A,A280,P:P),"")</f>
        <v>0.9528367505929566</v>
      </c>
      <c r="R280" s="3">
        <f>_xlfn.IFERROR(P280*(1/Q280),"")</f>
        <v>0.1436619062290522</v>
      </c>
      <c r="S280" s="8">
        <f>_xlfn.IFERROR(1/R280,"")</f>
        <v>6.960787492305833</v>
      </c>
    </row>
    <row r="281" spans="1:19" ht="15">
      <c r="A281" s="1">
        <v>31</v>
      </c>
      <c r="B281" s="5">
        <v>0.8541666666666666</v>
      </c>
      <c r="C281" s="1" t="s">
        <v>282</v>
      </c>
      <c r="D281" s="1">
        <v>6</v>
      </c>
      <c r="E281" s="1">
        <v>9</v>
      </c>
      <c r="F281" s="1" t="s">
        <v>310</v>
      </c>
      <c r="G281" s="2">
        <v>60.204800000000006</v>
      </c>
      <c r="H281" s="6">
        <f>1+_xlfn.COUNTIFS(A:A,A281,O:O,"&lt;"&amp;O281)</f>
        <v>2</v>
      </c>
      <c r="I281" s="2">
        <f>_xlfn.AVERAGEIF(A:A,A281,G:G)</f>
        <v>52.84707575757575</v>
      </c>
      <c r="J281" s="2">
        <f>G281-I281</f>
        <v>7.357724242424254</v>
      </c>
      <c r="K281" s="2">
        <f>90+J281</f>
        <v>97.35772424242425</v>
      </c>
      <c r="L281" s="2">
        <f>EXP(0.06*K281)</f>
        <v>344.2828144193158</v>
      </c>
      <c r="M281" s="2">
        <f>SUMIF(A:A,A281,L:L)</f>
        <v>2610.1572785216235</v>
      </c>
      <c r="N281" s="3">
        <f>L281/M281</f>
        <v>0.13190117593768733</v>
      </c>
      <c r="O281" s="7">
        <f>1/N281</f>
        <v>7.581433545917887</v>
      </c>
      <c r="P281" s="3">
        <f>IF(O281&gt;21,"",N281)</f>
        <v>0.13190117593768733</v>
      </c>
      <c r="Q281" s="3">
        <f>IF(ISNUMBER(P281),SUMIF(A:A,A281,P:P),"")</f>
        <v>0.9528367505929566</v>
      </c>
      <c r="R281" s="3">
        <f>_xlfn.IFERROR(P281*(1/Q281),"")</f>
        <v>0.1384299837885182</v>
      </c>
      <c r="S281" s="8">
        <f>_xlfn.IFERROR(1/R281,"")</f>
        <v>7.223868504728836</v>
      </c>
    </row>
    <row r="282" spans="1:19" ht="15">
      <c r="A282" s="1">
        <v>31</v>
      </c>
      <c r="B282" s="5">
        <v>0.8541666666666666</v>
      </c>
      <c r="C282" s="1" t="s">
        <v>282</v>
      </c>
      <c r="D282" s="1">
        <v>6</v>
      </c>
      <c r="E282" s="1">
        <v>6</v>
      </c>
      <c r="F282" s="1" t="s">
        <v>308</v>
      </c>
      <c r="G282" s="2">
        <v>57.6603</v>
      </c>
      <c r="H282" s="6">
        <f>1+_xlfn.COUNTIFS(A:A,A282,O:O,"&lt;"&amp;O282)</f>
        <v>3</v>
      </c>
      <c r="I282" s="2">
        <f>_xlfn.AVERAGEIF(A:A,A282,G:G)</f>
        <v>52.84707575757575</v>
      </c>
      <c r="J282" s="2">
        <f>G282-I282</f>
        <v>4.813224242424248</v>
      </c>
      <c r="K282" s="2">
        <f>90+J282</f>
        <v>94.81322424242424</v>
      </c>
      <c r="L282" s="2">
        <f>EXP(0.06*K282)</f>
        <v>295.53682682473294</v>
      </c>
      <c r="M282" s="2">
        <f>SUMIF(A:A,A282,L:L)</f>
        <v>2610.1572785216235</v>
      </c>
      <c r="N282" s="3">
        <f>L282/M282</f>
        <v>0.11322567772319188</v>
      </c>
      <c r="O282" s="7">
        <f>1/N282</f>
        <v>8.831918873073535</v>
      </c>
      <c r="P282" s="3">
        <f>IF(O282&gt;21,"",N282)</f>
        <v>0.11322567772319188</v>
      </c>
      <c r="Q282" s="3">
        <f>IF(ISNUMBER(P282),SUMIF(A:A,A282,P:P),"")</f>
        <v>0.9528367505929566</v>
      </c>
      <c r="R282" s="3">
        <f>_xlfn.IFERROR(P282*(1/Q282),"")</f>
        <v>0.11883009093921997</v>
      </c>
      <c r="S282" s="8">
        <f>_xlfn.IFERROR(1/R282,"")</f>
        <v>8.415376880519993</v>
      </c>
    </row>
    <row r="283" spans="1:19" ht="15">
      <c r="A283" s="1">
        <v>31</v>
      </c>
      <c r="B283" s="5">
        <v>0.8541666666666666</v>
      </c>
      <c r="C283" s="1" t="s">
        <v>282</v>
      </c>
      <c r="D283" s="1">
        <v>6</v>
      </c>
      <c r="E283" s="1">
        <v>10</v>
      </c>
      <c r="F283" s="1" t="s">
        <v>311</v>
      </c>
      <c r="G283" s="2">
        <v>57.434933333333404</v>
      </c>
      <c r="H283" s="6">
        <f>1+_xlfn.COUNTIFS(A:A,A283,O:O,"&lt;"&amp;O283)</f>
        <v>4</v>
      </c>
      <c r="I283" s="2">
        <f>_xlfn.AVERAGEIF(A:A,A283,G:G)</f>
        <v>52.84707575757575</v>
      </c>
      <c r="J283" s="2">
        <f>G283-I283</f>
        <v>4.587857575757653</v>
      </c>
      <c r="K283" s="2">
        <f>90+J283</f>
        <v>94.58785757575765</v>
      </c>
      <c r="L283" s="2">
        <f>EXP(0.06*K283)</f>
        <v>291.56747512027175</v>
      </c>
      <c r="M283" s="2">
        <f>SUMIF(A:A,A283,L:L)</f>
        <v>2610.1572785216235</v>
      </c>
      <c r="N283" s="3">
        <f>L283/M283</f>
        <v>0.11170494495466331</v>
      </c>
      <c r="O283" s="7">
        <f>1/N283</f>
        <v>8.952155165609375</v>
      </c>
      <c r="P283" s="3">
        <f>IF(O283&gt;21,"",N283)</f>
        <v>0.11170494495466331</v>
      </c>
      <c r="Q283" s="3">
        <f>IF(ISNUMBER(P283),SUMIF(A:A,A283,P:P),"")</f>
        <v>0.9528367505929566</v>
      </c>
      <c r="R283" s="3">
        <f>_xlfn.IFERROR(P283*(1/Q283),"")</f>
        <v>0.11723408536157803</v>
      </c>
      <c r="S283" s="8">
        <f>_xlfn.IFERROR(1/R283,"")</f>
        <v>8.529942438803188</v>
      </c>
    </row>
    <row r="284" spans="1:19" ht="15">
      <c r="A284" s="1">
        <v>31</v>
      </c>
      <c r="B284" s="5">
        <v>0.8541666666666666</v>
      </c>
      <c r="C284" s="1" t="s">
        <v>282</v>
      </c>
      <c r="D284" s="1">
        <v>6</v>
      </c>
      <c r="E284" s="1">
        <v>8</v>
      </c>
      <c r="F284" s="1" t="s">
        <v>309</v>
      </c>
      <c r="G284" s="2">
        <v>56.9532</v>
      </c>
      <c r="H284" s="6">
        <f>1+_xlfn.COUNTIFS(A:A,A284,O:O,"&lt;"&amp;O284)</f>
        <v>5</v>
      </c>
      <c r="I284" s="2">
        <f>_xlfn.AVERAGEIF(A:A,A284,G:G)</f>
        <v>52.84707575757575</v>
      </c>
      <c r="J284" s="2">
        <f>G284-I284</f>
        <v>4.106124242424251</v>
      </c>
      <c r="K284" s="2">
        <f>90+J284</f>
        <v>94.10612424242424</v>
      </c>
      <c r="L284" s="2">
        <f>EXP(0.06*K284)</f>
        <v>283.2606375507696</v>
      </c>
      <c r="M284" s="2">
        <f>SUMIF(A:A,A284,L:L)</f>
        <v>2610.1572785216235</v>
      </c>
      <c r="N284" s="3">
        <f>L284/M284</f>
        <v>0.10852244034551306</v>
      </c>
      <c r="O284" s="7">
        <f>1/N284</f>
        <v>9.214684048904598</v>
      </c>
      <c r="P284" s="3">
        <f>IF(O284&gt;21,"",N284)</f>
        <v>0.10852244034551306</v>
      </c>
      <c r="Q284" s="3">
        <f>IF(ISNUMBER(P284),SUMIF(A:A,A284,P:P),"")</f>
        <v>0.9528367505929566</v>
      </c>
      <c r="R284" s="3">
        <f>_xlfn.IFERROR(P284*(1/Q284),"")</f>
        <v>0.11389405402129886</v>
      </c>
      <c r="S284" s="8">
        <f>_xlfn.IFERROR(1/R284,"")</f>
        <v>8.780089606899006</v>
      </c>
    </row>
    <row r="285" spans="1:19" ht="15">
      <c r="A285" s="1">
        <v>31</v>
      </c>
      <c r="B285" s="5">
        <v>0.8541666666666666</v>
      </c>
      <c r="C285" s="1" t="s">
        <v>282</v>
      </c>
      <c r="D285" s="1">
        <v>6</v>
      </c>
      <c r="E285" s="1">
        <v>12</v>
      </c>
      <c r="F285" s="1" t="s">
        <v>313</v>
      </c>
      <c r="G285" s="2">
        <v>55.5021666666666</v>
      </c>
      <c r="H285" s="6">
        <f>1+_xlfn.COUNTIFS(A:A,A285,O:O,"&lt;"&amp;O285)</f>
        <v>6</v>
      </c>
      <c r="I285" s="2">
        <f>_xlfn.AVERAGEIF(A:A,A285,G:G)</f>
        <v>52.84707575757575</v>
      </c>
      <c r="J285" s="2">
        <f>G285-I285</f>
        <v>2.6550909090908448</v>
      </c>
      <c r="K285" s="2">
        <f>90+J285</f>
        <v>92.65509090909084</v>
      </c>
      <c r="L285" s="2">
        <f>EXP(0.06*K285)</f>
        <v>259.64244020689756</v>
      </c>
      <c r="M285" s="2">
        <f>SUMIF(A:A,A285,L:L)</f>
        <v>2610.1572785216235</v>
      </c>
      <c r="N285" s="3">
        <f>L285/M285</f>
        <v>0.09947386785594674</v>
      </c>
      <c r="O285" s="7">
        <f>1/N285</f>
        <v>10.052891493554386</v>
      </c>
      <c r="P285" s="3">
        <f>IF(O285&gt;21,"",N285)</f>
        <v>0.09947386785594674</v>
      </c>
      <c r="Q285" s="3">
        <f>IF(ISNUMBER(P285),SUMIF(A:A,A285,P:P),"")</f>
        <v>0.9528367505929566</v>
      </c>
      <c r="R285" s="3">
        <f>_xlfn.IFERROR(P285*(1/Q285),"")</f>
        <v>0.10439759779840933</v>
      </c>
      <c r="S285" s="8">
        <f>_xlfn.IFERROR(1/R285,"")</f>
        <v>9.578764464781933</v>
      </c>
    </row>
    <row r="286" spans="1:19" ht="15">
      <c r="A286" s="1">
        <v>31</v>
      </c>
      <c r="B286" s="5">
        <v>0.8541666666666666</v>
      </c>
      <c r="C286" s="1" t="s">
        <v>282</v>
      </c>
      <c r="D286" s="1">
        <v>6</v>
      </c>
      <c r="E286" s="1">
        <v>4</v>
      </c>
      <c r="F286" s="1" t="s">
        <v>306</v>
      </c>
      <c r="G286" s="2">
        <v>52.7185</v>
      </c>
      <c r="H286" s="6">
        <f>1+_xlfn.COUNTIFS(A:A,A286,O:O,"&lt;"&amp;O286)</f>
        <v>7</v>
      </c>
      <c r="I286" s="2">
        <f>_xlfn.AVERAGEIF(A:A,A286,G:G)</f>
        <v>52.84707575757575</v>
      </c>
      <c r="J286" s="2">
        <f>G286-I286</f>
        <v>-0.1285757575757529</v>
      </c>
      <c r="K286" s="2">
        <f>90+J286</f>
        <v>89.87142424242424</v>
      </c>
      <c r="L286" s="2">
        <f>EXP(0.06*K286)</f>
        <v>219.70493784701844</v>
      </c>
      <c r="M286" s="2">
        <f>SUMIF(A:A,A286,L:L)</f>
        <v>2610.1572785216235</v>
      </c>
      <c r="N286" s="3">
        <f>L286/M286</f>
        <v>0.08417306483977775</v>
      </c>
      <c r="O286" s="7">
        <f>1/N286</f>
        <v>11.880285004514045</v>
      </c>
      <c r="P286" s="3">
        <f>IF(O286&gt;21,"",N286)</f>
        <v>0.08417306483977775</v>
      </c>
      <c r="Q286" s="3">
        <f>IF(ISNUMBER(P286),SUMIF(A:A,A286,P:P),"")</f>
        <v>0.9528367505929566</v>
      </c>
      <c r="R286" s="3">
        <f>_xlfn.IFERROR(P286*(1/Q286),"")</f>
        <v>0.0883394398750849</v>
      </c>
      <c r="S286" s="8">
        <f>_xlfn.IFERROR(1/R286,"")</f>
        <v>11.319972159819391</v>
      </c>
    </row>
    <row r="287" spans="1:19" ht="15">
      <c r="A287" s="1">
        <v>31</v>
      </c>
      <c r="B287" s="5">
        <v>0.8541666666666666</v>
      </c>
      <c r="C287" s="1" t="s">
        <v>282</v>
      </c>
      <c r="D287" s="1">
        <v>6</v>
      </c>
      <c r="E287" s="1">
        <v>5</v>
      </c>
      <c r="F287" s="1" t="s">
        <v>307</v>
      </c>
      <c r="G287" s="2">
        <v>48.9437666666667</v>
      </c>
      <c r="H287" s="6">
        <f>1+_xlfn.COUNTIFS(A:A,A287,O:O,"&lt;"&amp;O287)</f>
        <v>8</v>
      </c>
      <c r="I287" s="2">
        <f>_xlfn.AVERAGEIF(A:A,A287,G:G)</f>
        <v>52.84707575757575</v>
      </c>
      <c r="J287" s="2">
        <f>G287-I287</f>
        <v>-3.9033090909090546</v>
      </c>
      <c r="K287" s="2">
        <f>90+J287</f>
        <v>86.09669090909094</v>
      </c>
      <c r="L287" s="2">
        <f>EXP(0.06*K287)</f>
        <v>175.17779936946818</v>
      </c>
      <c r="M287" s="2">
        <f>SUMIF(A:A,A287,L:L)</f>
        <v>2610.1572785216235</v>
      </c>
      <c r="N287" s="3">
        <f>L287/M287</f>
        <v>0.06711388651211385</v>
      </c>
      <c r="O287" s="7">
        <f>1/N287</f>
        <v>14.90004605558796</v>
      </c>
      <c r="P287" s="3">
        <f>IF(O287&gt;21,"",N287)</f>
        <v>0.06711388651211385</v>
      </c>
      <c r="Q287" s="3">
        <f>IF(ISNUMBER(P287),SUMIF(A:A,A287,P:P),"")</f>
        <v>0.9528367505929566</v>
      </c>
      <c r="R287" s="3">
        <f>_xlfn.IFERROR(P287*(1/Q287),"")</f>
        <v>0.07043587106642187</v>
      </c>
      <c r="S287" s="8">
        <f>_xlfn.IFERROR(1/R287,"")</f>
        <v>14.197311467291831</v>
      </c>
    </row>
    <row r="288" spans="1:19" ht="15">
      <c r="A288" s="1">
        <v>31</v>
      </c>
      <c r="B288" s="5">
        <v>0.8541666666666666</v>
      </c>
      <c r="C288" s="1" t="s">
        <v>282</v>
      </c>
      <c r="D288" s="1">
        <v>6</v>
      </c>
      <c r="E288" s="1">
        <v>2</v>
      </c>
      <c r="F288" s="1" t="s">
        <v>304</v>
      </c>
      <c r="G288" s="2">
        <v>44.3585666666667</v>
      </c>
      <c r="H288" s="6">
        <f>1+_xlfn.COUNTIFS(A:A,A288,O:O,"&lt;"&amp;O288)</f>
        <v>9</v>
      </c>
      <c r="I288" s="2">
        <f>_xlfn.AVERAGEIF(A:A,A288,G:G)</f>
        <v>52.84707575757575</v>
      </c>
      <c r="J288" s="2">
        <f>G288-I288</f>
        <v>-8.488509090909055</v>
      </c>
      <c r="K288" s="2">
        <f>90+J288</f>
        <v>81.51149090909095</v>
      </c>
      <c r="L288" s="2">
        <f>EXP(0.06*K288)</f>
        <v>133.04527110408984</v>
      </c>
      <c r="M288" s="2">
        <f>SUMIF(A:A,A288,L:L)</f>
        <v>2610.1572785216235</v>
      </c>
      <c r="N288" s="3">
        <f>L288/M288</f>
        <v>0.050972128077832086</v>
      </c>
      <c r="O288" s="7">
        <f>1/N288</f>
        <v>19.61856484534148</v>
      </c>
      <c r="P288" s="3">
        <f>IF(O288&gt;21,"",N288)</f>
        <v>0.050972128077832086</v>
      </c>
      <c r="Q288" s="3">
        <f>IF(ISNUMBER(P288),SUMIF(A:A,A288,P:P),"")</f>
        <v>0.9528367505929566</v>
      </c>
      <c r="R288" s="3">
        <f>_xlfn.IFERROR(P288*(1/Q288),"")</f>
        <v>0.05349513234676538</v>
      </c>
      <c r="S288" s="8">
        <f>_xlfn.IFERROR(1/R288,"")</f>
        <v>18.693289578532386</v>
      </c>
    </row>
    <row r="289" spans="1:19" ht="15">
      <c r="A289" s="1">
        <v>31</v>
      </c>
      <c r="B289" s="5">
        <v>0.8541666666666666</v>
      </c>
      <c r="C289" s="1" t="s">
        <v>282</v>
      </c>
      <c r="D289" s="1">
        <v>6</v>
      </c>
      <c r="E289" s="1">
        <v>1</v>
      </c>
      <c r="F289" s="1" t="s">
        <v>303</v>
      </c>
      <c r="G289" s="2">
        <v>43.6543333333333</v>
      </c>
      <c r="H289" s="6">
        <f>1+_xlfn.COUNTIFS(A:A,A289,O:O,"&lt;"&amp;O289)</f>
        <v>10</v>
      </c>
      <c r="I289" s="2">
        <f>_xlfn.AVERAGEIF(A:A,A289,G:G)</f>
        <v>52.84707575757575</v>
      </c>
      <c r="J289" s="2">
        <f>G289-I289</f>
        <v>-9.192742424242454</v>
      </c>
      <c r="K289" s="2">
        <f>90+J289</f>
        <v>80.80725757575755</v>
      </c>
      <c r="L289" s="2">
        <f>EXP(0.06*K289)</f>
        <v>127.54069045985193</v>
      </c>
      <c r="M289" s="2">
        <f>SUMIF(A:A,A289,L:L)</f>
        <v>2610.1572785216235</v>
      </c>
      <c r="N289" s="3">
        <f>L289/M289</f>
        <v>0.04886322043095049</v>
      </c>
      <c r="O289" s="7">
        <f>1/N289</f>
        <v>20.465290481889507</v>
      </c>
      <c r="P289" s="3">
        <f>IF(O289&gt;21,"",N289)</f>
        <v>0.04886322043095049</v>
      </c>
      <c r="Q289" s="3">
        <f>IF(ISNUMBER(P289),SUMIF(A:A,A289,P:P),"")</f>
        <v>0.9528367505929566</v>
      </c>
      <c r="R289" s="3">
        <f>_xlfn.IFERROR(P289*(1/Q289),"")</f>
        <v>0.05128183857365135</v>
      </c>
      <c r="S289" s="8">
        <f>_xlfn.IFERROR(1/R289,"")</f>
        <v>19.50008088270456</v>
      </c>
    </row>
    <row r="290" spans="1:19" ht="15">
      <c r="A290" s="1">
        <v>31</v>
      </c>
      <c r="B290" s="5">
        <v>0.8541666666666666</v>
      </c>
      <c r="C290" s="1" t="s">
        <v>282</v>
      </c>
      <c r="D290" s="1">
        <v>6</v>
      </c>
      <c r="E290" s="1">
        <v>3</v>
      </c>
      <c r="F290" s="1" t="s">
        <v>305</v>
      </c>
      <c r="G290" s="2">
        <v>43.0641666666667</v>
      </c>
      <c r="H290" s="6">
        <f>1+_xlfn.COUNTIFS(A:A,A290,O:O,"&lt;"&amp;O290)</f>
        <v>11</v>
      </c>
      <c r="I290" s="2">
        <f>_xlfn.AVERAGEIF(A:A,A290,G:G)</f>
        <v>52.84707575757575</v>
      </c>
      <c r="J290" s="2">
        <f>G290-I290</f>
        <v>-9.782909090909051</v>
      </c>
      <c r="K290" s="2">
        <f>90+J290</f>
        <v>80.21709090909096</v>
      </c>
      <c r="L290" s="2">
        <f>EXP(0.06*K290)</f>
        <v>123.10349871852547</v>
      </c>
      <c r="M290" s="2">
        <f>SUMIF(A:A,A290,L:L)</f>
        <v>2610.1572785216235</v>
      </c>
      <c r="N290" s="3">
        <f>L290/M290</f>
        <v>0.04716324940704359</v>
      </c>
      <c r="O290" s="7">
        <f>1/N290</f>
        <v>21.202949596824325</v>
      </c>
      <c r="P290" s="3">
        <f>IF(O290&gt;21,"",N290)</f>
      </c>
      <c r="Q290" s="3">
        <f>IF(ISNUMBER(P290),SUMIF(A:A,A290,P:P),"")</f>
      </c>
      <c r="R290" s="3">
        <f>_xlfn.IFERROR(P290*(1/Q290),"")</f>
      </c>
      <c r="S290" s="8">
        <f>_xlfn.IFERROR(1/R290,"")</f>
      </c>
    </row>
    <row r="291" spans="1:19" ht="15">
      <c r="A291" s="1">
        <v>32</v>
      </c>
      <c r="B291" s="5">
        <v>0.875</v>
      </c>
      <c r="C291" s="1" t="s">
        <v>282</v>
      </c>
      <c r="D291" s="1">
        <v>7</v>
      </c>
      <c r="E291" s="1">
        <v>11</v>
      </c>
      <c r="F291" s="1" t="s">
        <v>323</v>
      </c>
      <c r="G291" s="2">
        <v>63.8853666666666</v>
      </c>
      <c r="H291" s="6">
        <f>1+_xlfn.COUNTIFS(A:A,A291,O:O,"&lt;"&amp;O291)</f>
        <v>1</v>
      </c>
      <c r="I291" s="2">
        <f>_xlfn.AVERAGEIF(A:A,A291,G:G)</f>
        <v>52.1035611111111</v>
      </c>
      <c r="J291" s="2">
        <f>G291-I291</f>
        <v>11.7818055555555</v>
      </c>
      <c r="K291" s="2">
        <f>90+J291</f>
        <v>101.78180555555551</v>
      </c>
      <c r="L291" s="2">
        <f>EXP(0.06*K291)</f>
        <v>448.9485680163297</v>
      </c>
      <c r="M291" s="2">
        <f>SUMIF(A:A,A291,L:L)</f>
        <v>2930.6074911598457</v>
      </c>
      <c r="N291" s="3">
        <f>L291/M291</f>
        <v>0.15319300498977756</v>
      </c>
      <c r="O291" s="7">
        <f>1/N291</f>
        <v>6.527713194650952</v>
      </c>
      <c r="P291" s="3">
        <f>IF(O291&gt;21,"",N291)</f>
        <v>0.15319300498977756</v>
      </c>
      <c r="Q291" s="3">
        <f>IF(ISNUMBER(P291),SUMIF(A:A,A291,P:P),"")</f>
        <v>0.9270151601711126</v>
      </c>
      <c r="R291" s="3">
        <f>_xlfn.IFERROR(P291*(1/Q291),"")</f>
        <v>0.16525404499479868</v>
      </c>
      <c r="S291" s="8">
        <f>_xlfn.IFERROR(1/R291,"")</f>
        <v>6.051289092690437</v>
      </c>
    </row>
    <row r="292" spans="1:19" ht="15">
      <c r="A292" s="1">
        <v>32</v>
      </c>
      <c r="B292" s="5">
        <v>0.875</v>
      </c>
      <c r="C292" s="1" t="s">
        <v>282</v>
      </c>
      <c r="D292" s="1">
        <v>7</v>
      </c>
      <c r="E292" s="1">
        <v>9</v>
      </c>
      <c r="F292" s="1" t="s">
        <v>321</v>
      </c>
      <c r="G292" s="2">
        <v>61.17623333333329</v>
      </c>
      <c r="H292" s="6">
        <f>1+_xlfn.COUNTIFS(A:A,A292,O:O,"&lt;"&amp;O292)</f>
        <v>2</v>
      </c>
      <c r="I292" s="2">
        <f>_xlfn.AVERAGEIF(A:A,A292,G:G)</f>
        <v>52.1035611111111</v>
      </c>
      <c r="J292" s="2">
        <f>G292-I292</f>
        <v>9.072672222222195</v>
      </c>
      <c r="K292" s="2">
        <f>90+J292</f>
        <v>99.0726722222222</v>
      </c>
      <c r="L292" s="2">
        <f>EXP(0.06*K292)</f>
        <v>381.5951894888319</v>
      </c>
      <c r="M292" s="2">
        <f>SUMIF(A:A,A292,L:L)</f>
        <v>2930.6074911598457</v>
      </c>
      <c r="N292" s="3">
        <f>L292/M292</f>
        <v>0.13021026890837847</v>
      </c>
      <c r="O292" s="7">
        <f>1/N292</f>
        <v>7.679885836835518</v>
      </c>
      <c r="P292" s="3">
        <f>IF(O292&gt;21,"",N292)</f>
        <v>0.13021026890837847</v>
      </c>
      <c r="Q292" s="3">
        <f>IF(ISNUMBER(P292),SUMIF(A:A,A292,P:P),"")</f>
        <v>0.9270151601711126</v>
      </c>
      <c r="R292" s="3">
        <f>_xlfn.IFERROR(P292*(1/Q292),"")</f>
        <v>0.14046185488956153</v>
      </c>
      <c r="S292" s="8">
        <f>_xlfn.IFERROR(1/R292,"")</f>
        <v>7.119370599129938</v>
      </c>
    </row>
    <row r="293" spans="1:19" ht="15">
      <c r="A293" s="1">
        <v>32</v>
      </c>
      <c r="B293" s="5">
        <v>0.875</v>
      </c>
      <c r="C293" s="1" t="s">
        <v>282</v>
      </c>
      <c r="D293" s="1">
        <v>7</v>
      </c>
      <c r="E293" s="1">
        <v>15</v>
      </c>
      <c r="F293" s="1" t="s">
        <v>325</v>
      </c>
      <c r="G293" s="2">
        <v>58.105399999999996</v>
      </c>
      <c r="H293" s="6">
        <f>1+_xlfn.COUNTIFS(A:A,A293,O:O,"&lt;"&amp;O293)</f>
        <v>3</v>
      </c>
      <c r="I293" s="2">
        <f>_xlfn.AVERAGEIF(A:A,A293,G:G)</f>
        <v>52.1035611111111</v>
      </c>
      <c r="J293" s="2">
        <f>G293-I293</f>
        <v>6.001838888888898</v>
      </c>
      <c r="K293" s="2">
        <f>90+J293</f>
        <v>96.0018388888889</v>
      </c>
      <c r="L293" s="2">
        <f>EXP(0.06*K293)</f>
        <v>317.38334494849</v>
      </c>
      <c r="M293" s="2">
        <f>SUMIF(A:A,A293,L:L)</f>
        <v>2930.6074911598457</v>
      </c>
      <c r="N293" s="3">
        <f>L293/M293</f>
        <v>0.10829950646952018</v>
      </c>
      <c r="O293" s="7">
        <f>1/N293</f>
        <v>9.233652420026864</v>
      </c>
      <c r="P293" s="3">
        <f>IF(O293&gt;21,"",N293)</f>
        <v>0.10829950646952018</v>
      </c>
      <c r="Q293" s="3">
        <f>IF(ISNUMBER(P293),SUMIF(A:A,A293,P:P),"")</f>
        <v>0.9270151601711126</v>
      </c>
      <c r="R293" s="3">
        <f>_xlfn.IFERROR(P293*(1/Q293),"")</f>
        <v>0.11682603599441649</v>
      </c>
      <c r="S293" s="8">
        <f>_xlfn.IFERROR(1/R293,"")</f>
        <v>8.559735777115586</v>
      </c>
    </row>
    <row r="294" spans="1:19" ht="15">
      <c r="A294" s="1">
        <v>32</v>
      </c>
      <c r="B294" s="5">
        <v>0.875</v>
      </c>
      <c r="C294" s="1" t="s">
        <v>282</v>
      </c>
      <c r="D294" s="1">
        <v>7</v>
      </c>
      <c r="E294" s="1">
        <v>6</v>
      </c>
      <c r="F294" s="1" t="s">
        <v>319</v>
      </c>
      <c r="G294" s="2">
        <v>56.494866666666596</v>
      </c>
      <c r="H294" s="6">
        <f>1+_xlfn.COUNTIFS(A:A,A294,O:O,"&lt;"&amp;O294)</f>
        <v>4</v>
      </c>
      <c r="I294" s="2">
        <f>_xlfn.AVERAGEIF(A:A,A294,G:G)</f>
        <v>52.1035611111111</v>
      </c>
      <c r="J294" s="2">
        <f>G294-I294</f>
        <v>4.391305555555498</v>
      </c>
      <c r="K294" s="2">
        <f>90+J294</f>
        <v>94.3913055555555</v>
      </c>
      <c r="L294" s="2">
        <f>EXP(0.06*K294)</f>
        <v>288.149180344272</v>
      </c>
      <c r="M294" s="2">
        <f>SUMIF(A:A,A294,L:L)</f>
        <v>2930.6074911598457</v>
      </c>
      <c r="N294" s="3">
        <f>L294/M294</f>
        <v>0.0983240441490277</v>
      </c>
      <c r="O294" s="7">
        <f>1/N294</f>
        <v>10.170452290228429</v>
      </c>
      <c r="P294" s="3">
        <f>IF(O294&gt;21,"",N294)</f>
        <v>0.0983240441490277</v>
      </c>
      <c r="Q294" s="3">
        <f>IF(ISNUMBER(P294),SUMIF(A:A,A294,P:P),"")</f>
        <v>0.9270151601711126</v>
      </c>
      <c r="R294" s="3">
        <f>_xlfn.IFERROR(P294*(1/Q294),"")</f>
        <v>0.10606519545039436</v>
      </c>
      <c r="S294" s="8">
        <f>_xlfn.IFERROR(1/R294,"")</f>
        <v>9.428163458838767</v>
      </c>
    </row>
    <row r="295" spans="1:19" ht="15">
      <c r="A295" s="1">
        <v>32</v>
      </c>
      <c r="B295" s="5">
        <v>0.875</v>
      </c>
      <c r="C295" s="1" t="s">
        <v>282</v>
      </c>
      <c r="D295" s="1">
        <v>7</v>
      </c>
      <c r="E295" s="1">
        <v>8</v>
      </c>
      <c r="F295" s="1" t="s">
        <v>320</v>
      </c>
      <c r="G295" s="2">
        <v>55.1927333333333</v>
      </c>
      <c r="H295" s="6">
        <f>1+_xlfn.COUNTIFS(A:A,A295,O:O,"&lt;"&amp;O295)</f>
        <v>5</v>
      </c>
      <c r="I295" s="2">
        <f>_xlfn.AVERAGEIF(A:A,A295,G:G)</f>
        <v>52.1035611111111</v>
      </c>
      <c r="J295" s="2">
        <f>G295-I295</f>
        <v>3.089172222222203</v>
      </c>
      <c r="K295" s="2">
        <f>90+J295</f>
        <v>93.0891722222222</v>
      </c>
      <c r="L295" s="2">
        <f>EXP(0.06*K295)</f>
        <v>266.4936279885393</v>
      </c>
      <c r="M295" s="2">
        <f>SUMIF(A:A,A295,L:L)</f>
        <v>2930.6074911598457</v>
      </c>
      <c r="N295" s="3">
        <f>L295/M295</f>
        <v>0.0909346027376287</v>
      </c>
      <c r="O295" s="7">
        <f>1/N295</f>
        <v>10.99691393478976</v>
      </c>
      <c r="P295" s="3">
        <f>IF(O295&gt;21,"",N295)</f>
        <v>0.0909346027376287</v>
      </c>
      <c r="Q295" s="3">
        <f>IF(ISNUMBER(P295),SUMIF(A:A,A295,P:P),"")</f>
        <v>0.9270151601711126</v>
      </c>
      <c r="R295" s="3">
        <f>_xlfn.IFERROR(P295*(1/Q295),"")</f>
        <v>0.09809397585347318</v>
      </c>
      <c r="S295" s="8">
        <f>_xlfn.IFERROR(1/R295,"")</f>
        <v>10.194305932647069</v>
      </c>
    </row>
    <row r="296" spans="1:19" ht="15">
      <c r="A296" s="1">
        <v>32</v>
      </c>
      <c r="B296" s="5">
        <v>0.875</v>
      </c>
      <c r="C296" s="1" t="s">
        <v>282</v>
      </c>
      <c r="D296" s="1">
        <v>7</v>
      </c>
      <c r="E296" s="1">
        <v>2</v>
      </c>
      <c r="F296" s="1" t="s">
        <v>315</v>
      </c>
      <c r="G296" s="2">
        <v>54.7723333333334</v>
      </c>
      <c r="H296" s="6">
        <f>1+_xlfn.COUNTIFS(A:A,A296,O:O,"&lt;"&amp;O296)</f>
        <v>6</v>
      </c>
      <c r="I296" s="2">
        <f>_xlfn.AVERAGEIF(A:A,A296,G:G)</f>
        <v>52.1035611111111</v>
      </c>
      <c r="J296" s="2">
        <f>G296-I296</f>
        <v>2.6687722222223016</v>
      </c>
      <c r="K296" s="2">
        <f>90+J296</f>
        <v>92.6687722222223</v>
      </c>
      <c r="L296" s="2">
        <f>EXP(0.06*K296)</f>
        <v>259.8556626814289</v>
      </c>
      <c r="M296" s="2">
        <f>SUMIF(A:A,A296,L:L)</f>
        <v>2930.6074911598457</v>
      </c>
      <c r="N296" s="3">
        <f>L296/M296</f>
        <v>0.08866955519129786</v>
      </c>
      <c r="O296" s="7">
        <f>1/N296</f>
        <v>11.277828087020122</v>
      </c>
      <c r="P296" s="3">
        <f>IF(O296&gt;21,"",N296)</f>
        <v>0.08866955519129786</v>
      </c>
      <c r="Q296" s="3">
        <f>IF(ISNUMBER(P296),SUMIF(A:A,A296,P:P),"")</f>
        <v>0.9270151601711126</v>
      </c>
      <c r="R296" s="3">
        <f>_xlfn.IFERROR(P296*(1/Q296),"")</f>
        <v>0.09565059882616249</v>
      </c>
      <c r="S296" s="8">
        <f>_xlfn.IFERROR(1/R296,"")</f>
        <v>10.454717610471233</v>
      </c>
    </row>
    <row r="297" spans="1:19" ht="15">
      <c r="A297" s="1">
        <v>32</v>
      </c>
      <c r="B297" s="5">
        <v>0.875</v>
      </c>
      <c r="C297" s="1" t="s">
        <v>282</v>
      </c>
      <c r="D297" s="1">
        <v>7</v>
      </c>
      <c r="E297" s="1">
        <v>1</v>
      </c>
      <c r="F297" s="1" t="s">
        <v>314</v>
      </c>
      <c r="G297" s="2">
        <v>54.20533333333331</v>
      </c>
      <c r="H297" s="6">
        <f>1+_xlfn.COUNTIFS(A:A,A297,O:O,"&lt;"&amp;O297)</f>
        <v>7</v>
      </c>
      <c r="I297" s="2">
        <f>_xlfn.AVERAGEIF(A:A,A297,G:G)</f>
        <v>52.1035611111111</v>
      </c>
      <c r="J297" s="2">
        <f>G297-I297</f>
        <v>2.101772222222209</v>
      </c>
      <c r="K297" s="2">
        <f>90+J297</f>
        <v>92.10177222222221</v>
      </c>
      <c r="L297" s="2">
        <f>EXP(0.06*K297)</f>
        <v>251.1640555352197</v>
      </c>
      <c r="M297" s="2">
        <f>SUMIF(A:A,A297,L:L)</f>
        <v>2930.6074911598457</v>
      </c>
      <c r="N297" s="3">
        <f>L297/M297</f>
        <v>0.08570375128462411</v>
      </c>
      <c r="O297" s="7">
        <f>1/N297</f>
        <v>11.668100695837422</v>
      </c>
      <c r="P297" s="3">
        <f>IF(O297&gt;21,"",N297)</f>
        <v>0.08570375128462411</v>
      </c>
      <c r="Q297" s="3">
        <f>IF(ISNUMBER(P297),SUMIF(A:A,A297,P:P),"")</f>
        <v>0.9270151601711126</v>
      </c>
      <c r="R297" s="3">
        <f>_xlfn.IFERROR(P297*(1/Q297),"")</f>
        <v>0.09245129418250779</v>
      </c>
      <c r="S297" s="8">
        <f>_xlfn.IFERROR(1/R297,"")</f>
        <v>10.816506235444399</v>
      </c>
    </row>
    <row r="298" spans="1:19" ht="15">
      <c r="A298" s="1">
        <v>32</v>
      </c>
      <c r="B298" s="5">
        <v>0.875</v>
      </c>
      <c r="C298" s="1" t="s">
        <v>282</v>
      </c>
      <c r="D298" s="1">
        <v>7</v>
      </c>
      <c r="E298" s="1">
        <v>3</v>
      </c>
      <c r="F298" s="1" t="s">
        <v>316</v>
      </c>
      <c r="G298" s="2">
        <v>51.5174666666666</v>
      </c>
      <c r="H298" s="6">
        <f>1+_xlfn.COUNTIFS(A:A,A298,O:O,"&lt;"&amp;O298)</f>
        <v>8</v>
      </c>
      <c r="I298" s="2">
        <f>_xlfn.AVERAGEIF(A:A,A298,G:G)</f>
        <v>52.1035611111111</v>
      </c>
      <c r="J298" s="2">
        <f>G298-I298</f>
        <v>-0.5860944444444982</v>
      </c>
      <c r="K298" s="2">
        <f>90+J298</f>
        <v>89.4139055555555</v>
      </c>
      <c r="L298" s="2">
        <f>EXP(0.06*K298)</f>
        <v>213.75581953336294</v>
      </c>
      <c r="M298" s="2">
        <f>SUMIF(A:A,A298,L:L)</f>
        <v>2930.6074911598457</v>
      </c>
      <c r="N298" s="3">
        <f>L298/M298</f>
        <v>0.0729390818040818</v>
      </c>
      <c r="O298" s="7">
        <f>1/N298</f>
        <v>13.710071134238465</v>
      </c>
      <c r="P298" s="3">
        <f>IF(O298&gt;21,"",N298)</f>
        <v>0.0729390818040818</v>
      </c>
      <c r="Q298" s="3">
        <f>IF(ISNUMBER(P298),SUMIF(A:A,A298,P:P),"")</f>
        <v>0.9270151601711126</v>
      </c>
      <c r="R298" s="3">
        <f>_xlfn.IFERROR(P298*(1/Q298),"")</f>
        <v>0.0786816493816761</v>
      </c>
      <c r="S298" s="8">
        <f>_xlfn.IFERROR(1/R298,"")</f>
        <v>12.70944378846342</v>
      </c>
    </row>
    <row r="299" spans="1:19" ht="15">
      <c r="A299" s="1">
        <v>32</v>
      </c>
      <c r="B299" s="5">
        <v>0.875</v>
      </c>
      <c r="C299" s="1" t="s">
        <v>282</v>
      </c>
      <c r="D299" s="1">
        <v>7</v>
      </c>
      <c r="E299" s="1">
        <v>4</v>
      </c>
      <c r="F299" s="1" t="s">
        <v>317</v>
      </c>
      <c r="G299" s="2">
        <v>45.2723333333332</v>
      </c>
      <c r="H299" s="6">
        <f>1+_xlfn.COUNTIFS(A:A,A299,O:O,"&lt;"&amp;O299)</f>
        <v>9</v>
      </c>
      <c r="I299" s="2">
        <f>_xlfn.AVERAGEIF(A:A,A299,G:G)</f>
        <v>52.1035611111111</v>
      </c>
      <c r="J299" s="2">
        <f>G299-I299</f>
        <v>-6.831227777777897</v>
      </c>
      <c r="K299" s="2">
        <f>90+J299</f>
        <v>83.1687722222221</v>
      </c>
      <c r="L299" s="2">
        <f>EXP(0.06*K299)</f>
        <v>146.95498763647225</v>
      </c>
      <c r="M299" s="2">
        <f>SUMIF(A:A,A299,L:L)</f>
        <v>2930.6074911598457</v>
      </c>
      <c r="N299" s="3">
        <f>L299/M299</f>
        <v>0.05014488909885094</v>
      </c>
      <c r="O299" s="7">
        <f>1/N299</f>
        <v>19.942211818011874</v>
      </c>
      <c r="P299" s="3">
        <f>IF(O299&gt;21,"",N299)</f>
        <v>0.05014488909885094</v>
      </c>
      <c r="Q299" s="3">
        <f>IF(ISNUMBER(P299),SUMIF(A:A,A299,P:P),"")</f>
        <v>0.9270151601711126</v>
      </c>
      <c r="R299" s="3">
        <f>_xlfn.IFERROR(P299*(1/Q299),"")</f>
        <v>0.05409284686303832</v>
      </c>
      <c r="S299" s="8">
        <f>_xlfn.IFERROR(1/R299,"")</f>
        <v>18.486732682640532</v>
      </c>
    </row>
    <row r="300" spans="1:19" ht="15">
      <c r="A300" s="1">
        <v>32</v>
      </c>
      <c r="B300" s="5">
        <v>0.875</v>
      </c>
      <c r="C300" s="1" t="s">
        <v>282</v>
      </c>
      <c r="D300" s="1">
        <v>7</v>
      </c>
      <c r="E300" s="1">
        <v>10</v>
      </c>
      <c r="F300" s="1" t="s">
        <v>322</v>
      </c>
      <c r="G300" s="2">
        <v>44.7495666666667</v>
      </c>
      <c r="H300" s="6">
        <f>1+_xlfn.COUNTIFS(A:A,A300,O:O,"&lt;"&amp;O300)</f>
        <v>10</v>
      </c>
      <c r="I300" s="2">
        <f>_xlfn.AVERAGEIF(A:A,A300,G:G)</f>
        <v>52.1035611111111</v>
      </c>
      <c r="J300" s="2">
        <f>G300-I300</f>
        <v>-7.353994444444396</v>
      </c>
      <c r="K300" s="2">
        <f>90+J300</f>
        <v>82.6460055555556</v>
      </c>
      <c r="L300" s="2">
        <f>EXP(0.06*K300)</f>
        <v>142.41713664326036</v>
      </c>
      <c r="M300" s="2">
        <f>SUMIF(A:A,A300,L:L)</f>
        <v>2930.6074911598457</v>
      </c>
      <c r="N300" s="3">
        <f>L300/M300</f>
        <v>0.04859645553792534</v>
      </c>
      <c r="O300" s="7">
        <f>1/N300</f>
        <v>20.577632441106456</v>
      </c>
      <c r="P300" s="3">
        <f>IF(O300&gt;21,"",N300)</f>
        <v>0.04859645553792534</v>
      </c>
      <c r="Q300" s="3">
        <f>IF(ISNUMBER(P300),SUMIF(A:A,A300,P:P),"")</f>
        <v>0.9270151601711126</v>
      </c>
      <c r="R300" s="3">
        <f>_xlfn.IFERROR(P300*(1/Q300),"")</f>
        <v>0.05242250356397104</v>
      </c>
      <c r="S300" s="8">
        <f>_xlfn.IFERROR(1/R300,"")</f>
        <v>19.075777233334588</v>
      </c>
    </row>
    <row r="301" spans="1:19" ht="15">
      <c r="A301" s="1">
        <v>32</v>
      </c>
      <c r="B301" s="5">
        <v>0.875</v>
      </c>
      <c r="C301" s="1" t="s">
        <v>282</v>
      </c>
      <c r="D301" s="1">
        <v>7</v>
      </c>
      <c r="E301" s="1">
        <v>5</v>
      </c>
      <c r="F301" s="1" t="s">
        <v>318</v>
      </c>
      <c r="G301" s="2">
        <v>41.0895</v>
      </c>
      <c r="H301" s="6">
        <f>1+_xlfn.COUNTIFS(A:A,A301,O:O,"&lt;"&amp;O301)</f>
        <v>11</v>
      </c>
      <c r="I301" s="2">
        <f>_xlfn.AVERAGEIF(A:A,A301,G:G)</f>
        <v>52.1035611111111</v>
      </c>
      <c r="J301" s="2">
        <f>G301-I301</f>
        <v>-11.014061111111097</v>
      </c>
      <c r="K301" s="2">
        <f>90+J301</f>
        <v>78.98593888888891</v>
      </c>
      <c r="L301" s="2">
        <f>EXP(0.06*K301)</f>
        <v>114.33769807283709</v>
      </c>
      <c r="M301" s="2">
        <f>SUMIF(A:A,A301,L:L)</f>
        <v>2930.6074911598457</v>
      </c>
      <c r="N301" s="3">
        <f>L301/M301</f>
        <v>0.039015015971171796</v>
      </c>
      <c r="O301" s="7">
        <f>1/N301</f>
        <v>25.63115700731483</v>
      </c>
      <c r="P301" s="3">
        <f>IF(O301&gt;21,"",N301)</f>
      </c>
      <c r="Q301" s="3">
        <f>IF(ISNUMBER(P301),SUMIF(A:A,A301,P:P),"")</f>
      </c>
      <c r="R301" s="3">
        <f>_xlfn.IFERROR(P301*(1/Q301),"")</f>
      </c>
      <c r="S301" s="8">
        <f>_xlfn.IFERROR(1/R301,"")</f>
      </c>
    </row>
    <row r="302" spans="1:19" ht="15">
      <c r="A302" s="1">
        <v>32</v>
      </c>
      <c r="B302" s="5">
        <v>0.875</v>
      </c>
      <c r="C302" s="1" t="s">
        <v>282</v>
      </c>
      <c r="D302" s="1">
        <v>7</v>
      </c>
      <c r="E302" s="1">
        <v>13</v>
      </c>
      <c r="F302" s="1" t="s">
        <v>324</v>
      </c>
      <c r="G302" s="2">
        <v>38.7816</v>
      </c>
      <c r="H302" s="6">
        <f>1+_xlfn.COUNTIFS(A:A,A302,O:O,"&lt;"&amp;O302)</f>
        <v>12</v>
      </c>
      <c r="I302" s="2">
        <f>_xlfn.AVERAGEIF(A:A,A302,G:G)</f>
        <v>52.1035611111111</v>
      </c>
      <c r="J302" s="2">
        <f>G302-I302</f>
        <v>-13.3219611111111</v>
      </c>
      <c r="K302" s="2">
        <f>90+J302</f>
        <v>76.67803888888889</v>
      </c>
      <c r="L302" s="2">
        <f>EXP(0.06*K302)</f>
        <v>99.55222027080146</v>
      </c>
      <c r="M302" s="2">
        <f>SUMIF(A:A,A302,L:L)</f>
        <v>2930.6074911598457</v>
      </c>
      <c r="N302" s="3">
        <f>L302/M302</f>
        <v>0.033969823857715485</v>
      </c>
      <c r="O302" s="7">
        <f>1/N302</f>
        <v>29.43789182388923</v>
      </c>
      <c r="P302" s="3">
        <f>IF(O302&gt;21,"",N302)</f>
      </c>
      <c r="Q302" s="3">
        <f>IF(ISNUMBER(P302),SUMIF(A:A,A302,P:P),"")</f>
      </c>
      <c r="R302" s="3">
        <f>_xlfn.IFERROR(P302*(1/Q302),"")</f>
      </c>
      <c r="S302" s="8">
        <f>_xlfn.IFERROR(1/R302,"")</f>
      </c>
    </row>
    <row r="303" spans="1:19" ht="15">
      <c r="A303" s="1">
        <v>33</v>
      </c>
      <c r="B303" s="5">
        <v>0.8958333333333334</v>
      </c>
      <c r="C303" s="1" t="s">
        <v>282</v>
      </c>
      <c r="D303" s="1">
        <v>8</v>
      </c>
      <c r="E303" s="1">
        <v>1</v>
      </c>
      <c r="F303" s="1" t="s">
        <v>326</v>
      </c>
      <c r="G303" s="2">
        <v>62.0780666666666</v>
      </c>
      <c r="H303" s="6">
        <f>1+_xlfn.COUNTIFS(A:A,A303,O:O,"&lt;"&amp;O303)</f>
        <v>1</v>
      </c>
      <c r="I303" s="2">
        <f>_xlfn.AVERAGEIF(A:A,A303,G:G)</f>
        <v>52.75385277777777</v>
      </c>
      <c r="J303" s="2">
        <f>G303-I303</f>
        <v>9.324213888888828</v>
      </c>
      <c r="K303" s="2">
        <f>90+J303</f>
        <v>99.32421388888883</v>
      </c>
      <c r="L303" s="2">
        <f>EXP(0.06*K303)</f>
        <v>387.39809491111663</v>
      </c>
      <c r="M303" s="2">
        <f>SUMIF(A:A,A303,L:L)</f>
        <v>2978.049256048905</v>
      </c>
      <c r="N303" s="3">
        <f>L303/M303</f>
        <v>0.13008451560169723</v>
      </c>
      <c r="O303" s="7">
        <f>1/N303</f>
        <v>7.687310018218286</v>
      </c>
      <c r="P303" s="3">
        <f>IF(O303&gt;21,"",N303)</f>
        <v>0.13008451560169723</v>
      </c>
      <c r="Q303" s="3">
        <f>IF(ISNUMBER(P303),SUMIF(A:A,A303,P:P),"")</f>
        <v>0.8377279329127281</v>
      </c>
      <c r="R303" s="3">
        <f>_xlfn.IFERROR(P303*(1/Q303),"")</f>
        <v>0.15528253325563757</v>
      </c>
      <c r="S303" s="8">
        <f>_xlfn.IFERROR(1/R303,"")</f>
        <v>6.439874331221311</v>
      </c>
    </row>
    <row r="304" spans="1:19" ht="15">
      <c r="A304" s="1">
        <v>33</v>
      </c>
      <c r="B304" s="5">
        <v>0.8958333333333334</v>
      </c>
      <c r="C304" s="1" t="s">
        <v>282</v>
      </c>
      <c r="D304" s="1">
        <v>8</v>
      </c>
      <c r="E304" s="1">
        <v>11</v>
      </c>
      <c r="F304" s="1" t="s">
        <v>335</v>
      </c>
      <c r="G304" s="2">
        <v>62.0245</v>
      </c>
      <c r="H304" s="6">
        <f>1+_xlfn.COUNTIFS(A:A,A304,O:O,"&lt;"&amp;O304)</f>
        <v>2</v>
      </c>
      <c r="I304" s="2">
        <f>_xlfn.AVERAGEIF(A:A,A304,G:G)</f>
        <v>52.75385277777777</v>
      </c>
      <c r="J304" s="2">
        <f>G304-I304</f>
        <v>9.27064722222223</v>
      </c>
      <c r="K304" s="2">
        <f>90+J304</f>
        <v>99.27064722222224</v>
      </c>
      <c r="L304" s="2">
        <f>EXP(0.06*K304)</f>
        <v>386.15499616384017</v>
      </c>
      <c r="M304" s="2">
        <f>SUMIF(A:A,A304,L:L)</f>
        <v>2978.049256048905</v>
      </c>
      <c r="N304" s="3">
        <f>L304/M304</f>
        <v>0.12966709512258612</v>
      </c>
      <c r="O304" s="7">
        <f>1/N304</f>
        <v>7.712056779359551</v>
      </c>
      <c r="P304" s="3">
        <f>IF(O304&gt;21,"",N304)</f>
        <v>0.12966709512258612</v>
      </c>
      <c r="Q304" s="3">
        <f>IF(ISNUMBER(P304),SUMIF(A:A,A304,P:P),"")</f>
        <v>0.8377279329127281</v>
      </c>
      <c r="R304" s="3">
        <f>_xlfn.IFERROR(P304*(1/Q304),"")</f>
        <v>0.15478425635366086</v>
      </c>
      <c r="S304" s="8">
        <f>_xlfn.IFERROR(1/R304,"")</f>
        <v>6.460605384278468</v>
      </c>
    </row>
    <row r="305" spans="1:19" ht="15">
      <c r="A305" s="1">
        <v>33</v>
      </c>
      <c r="B305" s="5">
        <v>0.8958333333333334</v>
      </c>
      <c r="C305" s="1" t="s">
        <v>282</v>
      </c>
      <c r="D305" s="1">
        <v>8</v>
      </c>
      <c r="E305" s="1">
        <v>7</v>
      </c>
      <c r="F305" s="1" t="s">
        <v>332</v>
      </c>
      <c r="G305" s="2">
        <v>61.20306666666669</v>
      </c>
      <c r="H305" s="6">
        <f>1+_xlfn.COUNTIFS(A:A,A305,O:O,"&lt;"&amp;O305)</f>
        <v>3</v>
      </c>
      <c r="I305" s="2">
        <f>_xlfn.AVERAGEIF(A:A,A305,G:G)</f>
        <v>52.75385277777777</v>
      </c>
      <c r="J305" s="2">
        <f>G305-I305</f>
        <v>8.44921388888892</v>
      </c>
      <c r="K305" s="2">
        <f>90+J305</f>
        <v>98.44921388888892</v>
      </c>
      <c r="L305" s="2">
        <f>EXP(0.06*K305)</f>
        <v>367.5843563252003</v>
      </c>
      <c r="M305" s="2">
        <f>SUMIF(A:A,A305,L:L)</f>
        <v>2978.049256048905</v>
      </c>
      <c r="N305" s="3">
        <f>L305/M305</f>
        <v>0.12343125473112185</v>
      </c>
      <c r="O305" s="7">
        <f>1/N305</f>
        <v>8.101675723692217</v>
      </c>
      <c r="P305" s="3">
        <f>IF(O305&gt;21,"",N305)</f>
        <v>0.12343125473112185</v>
      </c>
      <c r="Q305" s="3">
        <f>IF(ISNUMBER(P305),SUMIF(A:A,A305,P:P),"")</f>
        <v>0.8377279329127281</v>
      </c>
      <c r="R305" s="3">
        <f>_xlfn.IFERROR(P305*(1/Q305),"")</f>
        <v>0.14734050266410365</v>
      </c>
      <c r="S305" s="8">
        <f>_xlfn.IFERROR(1/R305,"")</f>
        <v>6.787000057137911</v>
      </c>
    </row>
    <row r="306" spans="1:19" ht="15">
      <c r="A306" s="1">
        <v>33</v>
      </c>
      <c r="B306" s="5">
        <v>0.8958333333333334</v>
      </c>
      <c r="C306" s="1" t="s">
        <v>282</v>
      </c>
      <c r="D306" s="1">
        <v>8</v>
      </c>
      <c r="E306" s="1">
        <v>6</v>
      </c>
      <c r="F306" s="1" t="s">
        <v>331</v>
      </c>
      <c r="G306" s="2">
        <v>60.8337666666667</v>
      </c>
      <c r="H306" s="6">
        <f>1+_xlfn.COUNTIFS(A:A,A306,O:O,"&lt;"&amp;O306)</f>
        <v>4</v>
      </c>
      <c r="I306" s="2">
        <f>_xlfn.AVERAGEIF(A:A,A306,G:G)</f>
        <v>52.75385277777777</v>
      </c>
      <c r="J306" s="2">
        <f>G306-I306</f>
        <v>8.079913888888925</v>
      </c>
      <c r="K306" s="2">
        <f>90+J306</f>
        <v>98.07991388888892</v>
      </c>
      <c r="L306" s="2">
        <f>EXP(0.06*K306)</f>
        <v>359.5289970632984</v>
      </c>
      <c r="M306" s="2">
        <f>SUMIF(A:A,A306,L:L)</f>
        <v>2978.049256048905</v>
      </c>
      <c r="N306" s="3">
        <f>L306/M306</f>
        <v>0.12072634337160011</v>
      </c>
      <c r="O306" s="7">
        <f>1/N306</f>
        <v>8.283196293968444</v>
      </c>
      <c r="P306" s="3">
        <f>IF(O306&gt;21,"",N306)</f>
        <v>0.12072634337160011</v>
      </c>
      <c r="Q306" s="3">
        <f>IF(ISNUMBER(P306),SUMIF(A:A,A306,P:P),"")</f>
        <v>0.8377279329127281</v>
      </c>
      <c r="R306" s="3">
        <f>_xlfn.IFERROR(P306*(1/Q306),"")</f>
        <v>0.14411163652122963</v>
      </c>
      <c r="S306" s="8">
        <f>_xlfn.IFERROR(1/R306,"")</f>
        <v>6.9390649092565555</v>
      </c>
    </row>
    <row r="307" spans="1:19" ht="15">
      <c r="A307" s="1">
        <v>33</v>
      </c>
      <c r="B307" s="5">
        <v>0.8958333333333334</v>
      </c>
      <c r="C307" s="1" t="s">
        <v>282</v>
      </c>
      <c r="D307" s="1">
        <v>8</v>
      </c>
      <c r="E307" s="1">
        <v>8</v>
      </c>
      <c r="F307" s="1" t="s">
        <v>333</v>
      </c>
      <c r="G307" s="2">
        <v>57.584366666666696</v>
      </c>
      <c r="H307" s="6">
        <f>1+_xlfn.COUNTIFS(A:A,A307,O:O,"&lt;"&amp;O307)</f>
        <v>5</v>
      </c>
      <c r="I307" s="2">
        <f>_xlfn.AVERAGEIF(A:A,A307,G:G)</f>
        <v>52.75385277777777</v>
      </c>
      <c r="J307" s="2">
        <f>G307-I307</f>
        <v>4.830513888888923</v>
      </c>
      <c r="K307" s="2">
        <f>90+J307</f>
        <v>94.83051388888893</v>
      </c>
      <c r="L307" s="2">
        <f>EXP(0.06*K307)</f>
        <v>295.8435695366014</v>
      </c>
      <c r="M307" s="2">
        <f>SUMIF(A:A,A307,L:L)</f>
        <v>2978.049256048905</v>
      </c>
      <c r="N307" s="3">
        <f>L307/M307</f>
        <v>0.09934139569239654</v>
      </c>
      <c r="O307" s="7">
        <f>1/N307</f>
        <v>10.066297066093451</v>
      </c>
      <c r="P307" s="3">
        <f>IF(O307&gt;21,"",N307)</f>
        <v>0.09934139569239654</v>
      </c>
      <c r="Q307" s="3">
        <f>IF(ISNUMBER(P307),SUMIF(A:A,A307,P:P),"")</f>
        <v>0.8377279329127281</v>
      </c>
      <c r="R307" s="3">
        <f>_xlfn.IFERROR(P307*(1/Q307),"")</f>
        <v>0.11858431811744974</v>
      </c>
      <c r="S307" s="8">
        <f>_xlfn.IFERROR(1/R307,"")</f>
        <v>8.432818233263927</v>
      </c>
    </row>
    <row r="308" spans="1:19" ht="15">
      <c r="A308" s="1">
        <v>33</v>
      </c>
      <c r="B308" s="5">
        <v>0.8958333333333334</v>
      </c>
      <c r="C308" s="1" t="s">
        <v>282</v>
      </c>
      <c r="D308" s="1">
        <v>8</v>
      </c>
      <c r="E308" s="1">
        <v>5</v>
      </c>
      <c r="F308" s="1" t="s">
        <v>330</v>
      </c>
      <c r="G308" s="2">
        <v>57.192866666666596</v>
      </c>
      <c r="H308" s="6">
        <f>1+_xlfn.COUNTIFS(A:A,A308,O:O,"&lt;"&amp;O308)</f>
        <v>6</v>
      </c>
      <c r="I308" s="2">
        <f>_xlfn.AVERAGEIF(A:A,A308,G:G)</f>
        <v>52.75385277777777</v>
      </c>
      <c r="J308" s="2">
        <f>G308-I308</f>
        <v>4.439013888888823</v>
      </c>
      <c r="K308" s="2">
        <f>90+J308</f>
        <v>94.43901388888882</v>
      </c>
      <c r="L308" s="2">
        <f>EXP(0.06*K308)</f>
        <v>288.97518903392455</v>
      </c>
      <c r="M308" s="2">
        <f>SUMIF(A:A,A308,L:L)</f>
        <v>2978.049256048905</v>
      </c>
      <c r="N308" s="3">
        <f>L308/M308</f>
        <v>0.09703506026536286</v>
      </c>
      <c r="O308" s="7">
        <f>1/N308</f>
        <v>10.305553449086226</v>
      </c>
      <c r="P308" s="3">
        <f>IF(O308&gt;21,"",N308)</f>
        <v>0.09703506026536286</v>
      </c>
      <c r="Q308" s="3">
        <f>IF(ISNUMBER(P308),SUMIF(A:A,A308,P:P),"")</f>
        <v>0.8377279329127281</v>
      </c>
      <c r="R308" s="3">
        <f>_xlfn.IFERROR(P308*(1/Q308),"")</f>
        <v>0.1158312340475242</v>
      </c>
      <c r="S308" s="8">
        <f>_xlfn.IFERROR(1/R308,"")</f>
        <v>8.63324998842464</v>
      </c>
    </row>
    <row r="309" spans="1:19" ht="15">
      <c r="A309" s="1">
        <v>33</v>
      </c>
      <c r="B309" s="5">
        <v>0.8958333333333334</v>
      </c>
      <c r="C309" s="1" t="s">
        <v>282</v>
      </c>
      <c r="D309" s="1">
        <v>8</v>
      </c>
      <c r="E309" s="1">
        <v>2</v>
      </c>
      <c r="F309" s="1" t="s">
        <v>327</v>
      </c>
      <c r="G309" s="2">
        <v>55.0721333333333</v>
      </c>
      <c r="H309" s="6">
        <f>1+_xlfn.COUNTIFS(A:A,A309,O:O,"&lt;"&amp;O309)</f>
        <v>7</v>
      </c>
      <c r="I309" s="2">
        <f>_xlfn.AVERAGEIF(A:A,A309,G:G)</f>
        <v>52.75385277777777</v>
      </c>
      <c r="J309" s="2">
        <f>G309-I309</f>
        <v>2.318280555555525</v>
      </c>
      <c r="K309" s="2">
        <f>90+J309</f>
        <v>92.31828055555553</v>
      </c>
      <c r="L309" s="2">
        <f>EXP(0.06*K309)</f>
        <v>254.44808661914487</v>
      </c>
      <c r="M309" s="2">
        <f>SUMIF(A:A,A309,L:L)</f>
        <v>2978.049256048905</v>
      </c>
      <c r="N309" s="3">
        <f>L309/M309</f>
        <v>0.08544119480304739</v>
      </c>
      <c r="O309" s="7">
        <f>1/N309</f>
        <v>11.70395618068222</v>
      </c>
      <c r="P309" s="3">
        <f>IF(O309&gt;21,"",N309)</f>
        <v>0.08544119480304739</v>
      </c>
      <c r="Q309" s="3">
        <f>IF(ISNUMBER(P309),SUMIF(A:A,A309,P:P),"")</f>
        <v>0.8377279329127281</v>
      </c>
      <c r="R309" s="3">
        <f>_xlfn.IFERROR(P309*(1/Q309),"")</f>
        <v>0.10199157918248428</v>
      </c>
      <c r="S309" s="8">
        <f>_xlfn.IFERROR(1/R309,"")</f>
        <v>9.804731018144064</v>
      </c>
    </row>
    <row r="310" spans="1:19" ht="15">
      <c r="A310" s="1">
        <v>33</v>
      </c>
      <c r="B310" s="5">
        <v>0.8958333333333334</v>
      </c>
      <c r="C310" s="1" t="s">
        <v>282</v>
      </c>
      <c r="D310" s="1">
        <v>8</v>
      </c>
      <c r="E310" s="1">
        <v>9</v>
      </c>
      <c r="F310" s="1" t="s">
        <v>334</v>
      </c>
      <c r="G310" s="2">
        <v>46.796066666666704</v>
      </c>
      <c r="H310" s="6">
        <f>1+_xlfn.COUNTIFS(A:A,A310,O:O,"&lt;"&amp;O310)</f>
        <v>8</v>
      </c>
      <c r="I310" s="2">
        <f>_xlfn.AVERAGEIF(A:A,A310,G:G)</f>
        <v>52.75385277777777</v>
      </c>
      <c r="J310" s="2">
        <f>G310-I310</f>
        <v>-5.957786111111069</v>
      </c>
      <c r="K310" s="2">
        <f>90+J310</f>
        <v>84.04221388888894</v>
      </c>
      <c r="L310" s="2">
        <f>EXP(0.06*K310)</f>
        <v>154.86175772901055</v>
      </c>
      <c r="M310" s="2">
        <f>SUMIF(A:A,A310,L:L)</f>
        <v>2978.049256048905</v>
      </c>
      <c r="N310" s="3">
        <f>L310/M310</f>
        <v>0.052001073324915964</v>
      </c>
      <c r="O310" s="7">
        <f>1/N310</f>
        <v>19.230372299274382</v>
      </c>
      <c r="P310" s="3">
        <f>IF(O310&gt;21,"",N310)</f>
        <v>0.052001073324915964</v>
      </c>
      <c r="Q310" s="3">
        <f>IF(ISNUMBER(P310),SUMIF(A:A,A310,P:P),"")</f>
        <v>0.8377279329127281</v>
      </c>
      <c r="R310" s="3">
        <f>_xlfn.IFERROR(P310*(1/Q310),"")</f>
        <v>0.062073939857910015</v>
      </c>
      <c r="S310" s="8">
        <f>_xlfn.IFERROR(1/R310,"")</f>
        <v>16.109820035413318</v>
      </c>
    </row>
    <row r="311" spans="1:19" ht="15">
      <c r="A311" s="1">
        <v>33</v>
      </c>
      <c r="B311" s="5">
        <v>0.8958333333333334</v>
      </c>
      <c r="C311" s="1" t="s">
        <v>282</v>
      </c>
      <c r="D311" s="1">
        <v>8</v>
      </c>
      <c r="E311" s="1">
        <v>3</v>
      </c>
      <c r="F311" s="1" t="s">
        <v>328</v>
      </c>
      <c r="G311" s="2">
        <v>43.653</v>
      </c>
      <c r="H311" s="6">
        <f>1+_xlfn.COUNTIFS(A:A,A311,O:O,"&lt;"&amp;O311)</f>
        <v>10</v>
      </c>
      <c r="I311" s="2">
        <f>_xlfn.AVERAGEIF(A:A,A311,G:G)</f>
        <v>52.75385277777777</v>
      </c>
      <c r="J311" s="2">
        <f>G311-I311</f>
        <v>-9.100852777777774</v>
      </c>
      <c r="K311" s="2">
        <f>90+J311</f>
        <v>80.89914722222223</v>
      </c>
      <c r="L311" s="2">
        <f>EXP(0.06*K311)</f>
        <v>128.24581261383568</v>
      </c>
      <c r="M311" s="2">
        <f>SUMIF(A:A,A311,L:L)</f>
        <v>2978.049256048905</v>
      </c>
      <c r="N311" s="3">
        <f>L311/M311</f>
        <v>0.04306369760451324</v>
      </c>
      <c r="O311" s="7">
        <f>1/N311</f>
        <v>23.221415150732344</v>
      </c>
      <c r="P311" s="3">
        <f>IF(O311&gt;21,"",N311)</f>
      </c>
      <c r="Q311" s="3">
        <f>IF(ISNUMBER(P311),SUMIF(A:A,A311,P:P),"")</f>
      </c>
      <c r="R311" s="3">
        <f>_xlfn.IFERROR(P311*(1/Q311),"")</f>
      </c>
      <c r="S311" s="8">
        <f>_xlfn.IFERROR(1/R311,"")</f>
      </c>
    </row>
    <row r="312" spans="1:19" ht="15">
      <c r="A312" s="1">
        <v>33</v>
      </c>
      <c r="B312" s="5">
        <v>0.8958333333333334</v>
      </c>
      <c r="C312" s="1" t="s">
        <v>282</v>
      </c>
      <c r="D312" s="1">
        <v>8</v>
      </c>
      <c r="E312" s="1">
        <v>4</v>
      </c>
      <c r="F312" s="1" t="s">
        <v>329</v>
      </c>
      <c r="G312" s="2">
        <v>44.422566666666704</v>
      </c>
      <c r="H312" s="6">
        <f>1+_xlfn.COUNTIFS(A:A,A312,O:O,"&lt;"&amp;O312)</f>
        <v>9</v>
      </c>
      <c r="I312" s="2">
        <f>_xlfn.AVERAGEIF(A:A,A312,G:G)</f>
        <v>52.75385277777777</v>
      </c>
      <c r="J312" s="2">
        <f>G312-I312</f>
        <v>-8.33128611111107</v>
      </c>
      <c r="K312" s="2">
        <f>90+J312</f>
        <v>81.66871388888893</v>
      </c>
      <c r="L312" s="2">
        <f>EXP(0.06*K312)</f>
        <v>134.30627595933248</v>
      </c>
      <c r="M312" s="2">
        <f>SUMIF(A:A,A312,L:L)</f>
        <v>2978.049256048905</v>
      </c>
      <c r="N312" s="3">
        <f>L312/M312</f>
        <v>0.04509874230136875</v>
      </c>
      <c r="O312" s="7">
        <f>1/N312</f>
        <v>22.17356735399803</v>
      </c>
      <c r="P312" s="3">
        <f>IF(O312&gt;21,"",N312)</f>
      </c>
      <c r="Q312" s="3">
        <f>IF(ISNUMBER(P312),SUMIF(A:A,A312,P:P),"")</f>
      </c>
      <c r="R312" s="3">
        <f>_xlfn.IFERROR(P312*(1/Q312),"")</f>
      </c>
      <c r="S312" s="8">
        <f>_xlfn.IFERROR(1/R312,"")</f>
      </c>
    </row>
    <row r="313" spans="1:19" ht="15">
      <c r="A313" s="1">
        <v>33</v>
      </c>
      <c r="B313" s="5">
        <v>0.8958333333333334</v>
      </c>
      <c r="C313" s="1" t="s">
        <v>282</v>
      </c>
      <c r="D313" s="1">
        <v>8</v>
      </c>
      <c r="E313" s="1">
        <v>12</v>
      </c>
      <c r="F313" s="1" t="s">
        <v>336</v>
      </c>
      <c r="G313" s="2">
        <v>42.452366666666705</v>
      </c>
      <c r="H313" s="6">
        <f>1+_xlfn.COUNTIFS(A:A,A313,O:O,"&lt;"&amp;O313)</f>
        <v>11</v>
      </c>
      <c r="I313" s="2">
        <f>_xlfn.AVERAGEIF(A:A,A313,G:G)</f>
        <v>52.75385277777777</v>
      </c>
      <c r="J313" s="2">
        <f>G313-I313</f>
        <v>-10.301486111111068</v>
      </c>
      <c r="K313" s="2">
        <f>90+J313</f>
        <v>79.69851388888893</v>
      </c>
      <c r="L313" s="2">
        <f>EXP(0.06*K313)</f>
        <v>119.33215618749482</v>
      </c>
      <c r="M313" s="2">
        <f>SUMIF(A:A,A313,L:L)</f>
        <v>2978.049256048905</v>
      </c>
      <c r="N313" s="3">
        <f>L313/M313</f>
        <v>0.04007057839796024</v>
      </c>
      <c r="O313" s="7">
        <f>1/N313</f>
        <v>24.95596619715637</v>
      </c>
      <c r="P313" s="3">
        <f>IF(O313&gt;21,"",N313)</f>
      </c>
      <c r="Q313" s="3">
        <f>IF(ISNUMBER(P313),SUMIF(A:A,A313,P:P),"")</f>
      </c>
      <c r="R313" s="3">
        <f>_xlfn.IFERROR(P313*(1/Q313),"")</f>
      </c>
      <c r="S313" s="8">
        <f>_xlfn.IFERROR(1/R313,"")</f>
      </c>
    </row>
    <row r="314" spans="1:19" ht="15">
      <c r="A314" s="1">
        <v>33</v>
      </c>
      <c r="B314" s="5">
        <v>0.8958333333333334</v>
      </c>
      <c r="C314" s="1" t="s">
        <v>282</v>
      </c>
      <c r="D314" s="1">
        <v>8</v>
      </c>
      <c r="E314" s="1">
        <v>13</v>
      </c>
      <c r="F314" s="1" t="s">
        <v>337</v>
      </c>
      <c r="G314" s="2">
        <v>39.7334666666666</v>
      </c>
      <c r="H314" s="6">
        <f>1+_xlfn.COUNTIFS(A:A,A314,O:O,"&lt;"&amp;O314)</f>
        <v>12</v>
      </c>
      <c r="I314" s="2">
        <f>_xlfn.AVERAGEIF(A:A,A314,G:G)</f>
        <v>52.75385277777777</v>
      </c>
      <c r="J314" s="2">
        <f>G314-I314</f>
        <v>-13.020386111111172</v>
      </c>
      <c r="K314" s="2">
        <f>90+J314</f>
        <v>76.97961388888882</v>
      </c>
      <c r="L314" s="2">
        <f>EXP(0.06*K314)</f>
        <v>101.36996390610496</v>
      </c>
      <c r="M314" s="2">
        <f>SUMIF(A:A,A314,L:L)</f>
        <v>2978.049256048905</v>
      </c>
      <c r="N314" s="3">
        <f>L314/M314</f>
        <v>0.034039048783429615</v>
      </c>
      <c r="O314" s="7">
        <f>1/N314</f>
        <v>29.3780242321814</v>
      </c>
      <c r="P314" s="3">
        <f>IF(O314&gt;21,"",N314)</f>
      </c>
      <c r="Q314" s="3">
        <f>IF(ISNUMBER(P314),SUMIF(A:A,A314,P:P),"")</f>
      </c>
      <c r="R314" s="3">
        <f>_xlfn.IFERROR(P314*(1/Q314),"")</f>
      </c>
      <c r="S314" s="8">
        <f>_xlfn.IFERROR(1/R314,"")</f>
      </c>
    </row>
  </sheetData>
  <sheetProtection/>
  <autoFilter ref="A1:S101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cp:lastPrinted>2017-04-13T01:21:06Z</cp:lastPrinted>
  <dcterms:created xsi:type="dcterms:W3CDTF">2016-03-11T05:58:01Z</dcterms:created>
  <dcterms:modified xsi:type="dcterms:W3CDTF">2017-04-13T01:22:10Z</dcterms:modified>
  <cp:category/>
  <cp:version/>
  <cp:contentType/>
  <cp:contentStatus/>
</cp:coreProperties>
</file>