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'PRICES'!$A$1:$S$81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<sst xmlns="http://schemas.openxmlformats.org/spreadsheetml/2006/main" count="1351" uniqueCount="695">
  <si>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</si>
  <si>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</si>
  <si>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</si>
  <si>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</si>
  <si>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</si>
  <si>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</si>
  <si>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</si>
  <si>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</si>
  <si>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</si>
  <si>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</si>
  <si>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</si>
  <si>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</si>
  <si>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</si>
  <si>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</si>
  <si>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</si>
  <si>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</si>
  <si>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</si>
  <si>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</si>
  <si>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</si>
  <si>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Ascot</t>
  </si>
  <si>
    <t xml:space="preserve">Dusha Zachistki     </t>
  </si>
  <si>
    <t xml:space="preserve">Jazari              </t>
  </si>
  <si>
    <t xml:space="preserve">Kingdom And Empire  </t>
  </si>
  <si>
    <t xml:space="preserve">Lumberjack          </t>
  </si>
  <si>
    <t xml:space="preserve">Halliday Road       </t>
  </si>
  <si>
    <t xml:space="preserve">Centenary Shot      </t>
  </si>
  <si>
    <t xml:space="preserve">Infathuated         </t>
  </si>
  <si>
    <t xml:space="preserve">Woodsville          </t>
  </si>
  <si>
    <t xml:space="preserve">Saker               </t>
  </si>
  <si>
    <t xml:space="preserve">Fathnoxious         </t>
  </si>
  <si>
    <t xml:space="preserve">Wayside             </t>
  </si>
  <si>
    <t xml:space="preserve">Cut Snake           </t>
  </si>
  <si>
    <t xml:space="preserve">Fremond             </t>
  </si>
  <si>
    <t xml:space="preserve">Terror Force        </t>
  </si>
  <si>
    <t xml:space="preserve">Wrinkly             </t>
  </si>
  <si>
    <t xml:space="preserve">Amongstgoodcompany  </t>
  </si>
  <si>
    <t xml:space="preserve">Bold Success        </t>
  </si>
  <si>
    <t xml:space="preserve">Boxonlucy           </t>
  </si>
  <si>
    <t xml:space="preserve">Demi Go Round       </t>
  </si>
  <si>
    <t xml:space="preserve">Emmas Child         </t>
  </si>
  <si>
    <t xml:space="preserve">Storm Dancer        </t>
  </si>
  <si>
    <t xml:space="preserve">Swift Sis           </t>
  </si>
  <si>
    <t xml:space="preserve">Mighty Blonde       </t>
  </si>
  <si>
    <t xml:space="preserve">Woolibar            </t>
  </si>
  <si>
    <t xml:space="preserve">Brackets            </t>
  </si>
  <si>
    <t xml:space="preserve">Secret Assault      </t>
  </si>
  <si>
    <t xml:space="preserve">Tenterden           </t>
  </si>
  <si>
    <t xml:space="preserve">Hellyer             </t>
  </si>
  <si>
    <t xml:space="preserve">Rhis Rocket         </t>
  </si>
  <si>
    <t xml:space="preserve">Spiritual Eyes      </t>
  </si>
  <si>
    <t xml:space="preserve">American Star       </t>
  </si>
  <si>
    <t xml:space="preserve">Magniflying         </t>
  </si>
  <si>
    <t xml:space="preserve">Radiant Girl        </t>
  </si>
  <si>
    <t xml:space="preserve">Ripper Red          </t>
  </si>
  <si>
    <t xml:space="preserve">Chill The Champers  </t>
  </si>
  <si>
    <t xml:space="preserve">Just Like Fire      </t>
  </si>
  <si>
    <t xml:space="preserve">Very Tempting       </t>
  </si>
  <si>
    <t xml:space="preserve">Fontainebleau       </t>
  </si>
  <si>
    <t xml:space="preserve">Royal Star          </t>
  </si>
  <si>
    <t xml:space="preserve">Nice Go             </t>
  </si>
  <si>
    <t xml:space="preserve">Vain Stryker        </t>
  </si>
  <si>
    <t xml:space="preserve">My Naughty Blonde   </t>
  </si>
  <si>
    <t xml:space="preserve">Latakia Friars      </t>
  </si>
  <si>
    <t xml:space="preserve">Absolute Magic      </t>
  </si>
  <si>
    <t xml:space="preserve">Cassowary Street    </t>
  </si>
  <si>
    <t xml:space="preserve">The Cobbla          </t>
  </si>
  <si>
    <t xml:space="preserve">Anvil Green         </t>
  </si>
  <si>
    <t xml:space="preserve">Pushin Shapes       </t>
  </si>
  <si>
    <t xml:space="preserve">Forseen             </t>
  </si>
  <si>
    <t xml:space="preserve">Helms Gate          </t>
  </si>
  <si>
    <t xml:space="preserve">Galaxy Star         </t>
  </si>
  <si>
    <t xml:space="preserve">Lone Sailor         </t>
  </si>
  <si>
    <t xml:space="preserve">Main Instigator     </t>
  </si>
  <si>
    <t xml:space="preserve">Youre A Rumin       </t>
  </si>
  <si>
    <t xml:space="preserve">Detente             </t>
  </si>
  <si>
    <t xml:space="preserve">Esperanca           </t>
  </si>
  <si>
    <t xml:space="preserve">Long Over Due       </t>
  </si>
  <si>
    <t xml:space="preserve">Sentoki             </t>
  </si>
  <si>
    <t xml:space="preserve">Preselection        </t>
  </si>
  <si>
    <t xml:space="preserve">Shinta Mani         </t>
  </si>
  <si>
    <t xml:space="preserve">Black Moment        </t>
  </si>
  <si>
    <t xml:space="preserve">Royal Supreme       </t>
  </si>
  <si>
    <t xml:space="preserve">War Ksar            </t>
  </si>
  <si>
    <t xml:space="preserve">Blackwood           </t>
  </si>
  <si>
    <t xml:space="preserve">Proxy               </t>
  </si>
  <si>
    <t xml:space="preserve">Blustery            </t>
  </si>
  <si>
    <t xml:space="preserve">Couleur Bizarre     </t>
  </si>
  <si>
    <t xml:space="preserve">Culverin            </t>
  </si>
  <si>
    <t xml:space="preserve">Midnight Banquet    </t>
  </si>
  <si>
    <t xml:space="preserve">Street Bandit       </t>
  </si>
  <si>
    <t xml:space="preserve">Sunset Superman     </t>
  </si>
  <si>
    <t>Canberra</t>
  </si>
  <si>
    <t xml:space="preserve">Therese             </t>
  </si>
  <si>
    <t xml:space="preserve">Wanna Get A What    </t>
  </si>
  <si>
    <t xml:space="preserve">Nicof               </t>
  </si>
  <si>
    <t xml:space="preserve">Snippet Of Hope     </t>
  </si>
  <si>
    <t xml:space="preserve">Aint She A Dane     </t>
  </si>
  <si>
    <t xml:space="preserve">Kentucky Darter     </t>
  </si>
  <si>
    <t xml:space="preserve">Calais Grey         </t>
  </si>
  <si>
    <t xml:space="preserve">Fountains           </t>
  </si>
  <si>
    <t xml:space="preserve">Abington Threat     </t>
  </si>
  <si>
    <t xml:space="preserve">Blue Seal           </t>
  </si>
  <si>
    <t xml:space="preserve">Ive Got This        </t>
  </si>
  <si>
    <t xml:space="preserve">Rainbow Park        </t>
  </si>
  <si>
    <t xml:space="preserve">Midnight Jumper     </t>
  </si>
  <si>
    <t xml:space="preserve">Well Overdue        </t>
  </si>
  <si>
    <t xml:space="preserve">Callistan           </t>
  </si>
  <si>
    <t xml:space="preserve">Red Heat            </t>
  </si>
  <si>
    <t xml:space="preserve">Barefoot Showgirl   </t>
  </si>
  <si>
    <t xml:space="preserve">Bramwell            </t>
  </si>
  <si>
    <t xml:space="preserve">Your Place Or Mine  </t>
  </si>
  <si>
    <t xml:space="preserve">Reliant             </t>
  </si>
  <si>
    <t xml:space="preserve">Our Finvarra        </t>
  </si>
  <si>
    <t xml:space="preserve">Running Broke       </t>
  </si>
  <si>
    <t xml:space="preserve">Sir Derek           </t>
  </si>
  <si>
    <t xml:space="preserve">Kijitsu             </t>
  </si>
  <si>
    <t xml:space="preserve">Happy Pilgrim       </t>
  </si>
  <si>
    <t xml:space="preserve">Always Flushed      </t>
  </si>
  <si>
    <t xml:space="preserve">Can She Kiss        </t>
  </si>
  <si>
    <t xml:space="preserve">Fiery Redhead       </t>
  </si>
  <si>
    <t xml:space="preserve">Excellent Oratorio  </t>
  </si>
  <si>
    <t xml:space="preserve">Muzzleburst         </t>
  </si>
  <si>
    <t xml:space="preserve">Campfire            </t>
  </si>
  <si>
    <t xml:space="preserve">Circle Game         </t>
  </si>
  <si>
    <t xml:space="preserve">Illyrian            </t>
  </si>
  <si>
    <t xml:space="preserve">Jorgeus             </t>
  </si>
  <si>
    <t xml:space="preserve">Little Arli         </t>
  </si>
  <si>
    <t xml:space="preserve">Louis Choice        </t>
  </si>
  <si>
    <t xml:space="preserve">Dyfield             </t>
  </si>
  <si>
    <t xml:space="preserve">Balansa             </t>
  </si>
  <si>
    <t xml:space="preserve">Just Dylan          </t>
  </si>
  <si>
    <t xml:space="preserve">Rocky Marriage      </t>
  </si>
  <si>
    <t xml:space="preserve">Simply Striking     </t>
  </si>
  <si>
    <t xml:space="preserve">Malizia             </t>
  </si>
  <si>
    <t xml:space="preserve">Torhonour           </t>
  </si>
  <si>
    <t xml:space="preserve">Addchan             </t>
  </si>
  <si>
    <t xml:space="preserve">Liabilityadjuster   </t>
  </si>
  <si>
    <t>Darwin</t>
  </si>
  <si>
    <t xml:space="preserve">Phoenix Arizona     </t>
  </si>
  <si>
    <t xml:space="preserve">Stay Til Dawn       </t>
  </si>
  <si>
    <t xml:space="preserve">The Concorde        </t>
  </si>
  <si>
    <t xml:space="preserve">Tipsy On Red        </t>
  </si>
  <si>
    <t xml:space="preserve">Itchyzariz          </t>
  </si>
  <si>
    <t xml:space="preserve">Shinsky             </t>
  </si>
  <si>
    <t xml:space="preserve">Still A Lady        </t>
  </si>
  <si>
    <t xml:space="preserve">Aussie Bob          </t>
  </si>
  <si>
    <t xml:space="preserve">The Prestige        </t>
  </si>
  <si>
    <t xml:space="preserve">Duke Of York        </t>
  </si>
  <si>
    <t xml:space="preserve">Royals              </t>
  </si>
  <si>
    <t xml:space="preserve">Bon Jet             </t>
  </si>
  <si>
    <t xml:space="preserve">Super Swift         </t>
  </si>
  <si>
    <t xml:space="preserve">Chica Caliente      </t>
  </si>
  <si>
    <t xml:space="preserve">My Colleague        </t>
  </si>
  <si>
    <t xml:space="preserve">Second Base         </t>
  </si>
  <si>
    <t xml:space="preserve">Your Excellency     </t>
  </si>
  <si>
    <t xml:space="preserve">Pago Rock           </t>
  </si>
  <si>
    <t xml:space="preserve">Brewery             </t>
  </si>
  <si>
    <t xml:space="preserve">Gallant Express     </t>
  </si>
  <si>
    <t xml:space="preserve">African Pulse       </t>
  </si>
  <si>
    <t xml:space="preserve">Classy Al           </t>
  </si>
  <si>
    <t xml:space="preserve">Alcobro             </t>
  </si>
  <si>
    <t xml:space="preserve">Mckenna             </t>
  </si>
  <si>
    <t xml:space="preserve">Multizone           </t>
  </si>
  <si>
    <t xml:space="preserve">Im A Soldier        </t>
  </si>
  <si>
    <t xml:space="preserve">Poets Choice        </t>
  </si>
  <si>
    <t xml:space="preserve">Wisen Up            </t>
  </si>
  <si>
    <t xml:space="preserve">Mavericks           </t>
  </si>
  <si>
    <t xml:space="preserve">Merveille           </t>
  </si>
  <si>
    <t xml:space="preserve">Mighty Tax          </t>
  </si>
  <si>
    <t xml:space="preserve">Clair               </t>
  </si>
  <si>
    <t xml:space="preserve">Brooklyn            </t>
  </si>
  <si>
    <t xml:space="preserve">Edge Of Chaos       </t>
  </si>
  <si>
    <t xml:space="preserve">Mi Bel Fio          </t>
  </si>
  <si>
    <t xml:space="preserve">Lotta Dame          </t>
  </si>
  <si>
    <t xml:space="preserve">Oh So Jazzy         </t>
  </si>
  <si>
    <t xml:space="preserve">Sunset Strip        </t>
  </si>
  <si>
    <t xml:space="preserve">Lunar Joy           </t>
  </si>
  <si>
    <t xml:space="preserve">Grand Liberty       </t>
  </si>
  <si>
    <t xml:space="preserve">Kayno               </t>
  </si>
  <si>
    <t xml:space="preserve">King Kev            </t>
  </si>
  <si>
    <t xml:space="preserve">Harrebs Time        </t>
  </si>
  <si>
    <t xml:space="preserve">Lago Girl           </t>
  </si>
  <si>
    <t xml:space="preserve">More Than Frank     </t>
  </si>
  <si>
    <t xml:space="preserve">Celebrakti          </t>
  </si>
  <si>
    <t xml:space="preserve">French Tusson       </t>
  </si>
  <si>
    <t xml:space="preserve">Ronns Moss          </t>
  </si>
  <si>
    <t xml:space="preserve">Bomber Brown        </t>
  </si>
  <si>
    <t xml:space="preserve">Tatamagouche        </t>
  </si>
  <si>
    <t xml:space="preserve">Iwauna              </t>
  </si>
  <si>
    <t>Flemington</t>
  </si>
  <si>
    <t xml:space="preserve">Kaniana             </t>
  </si>
  <si>
    <t xml:space="preserve">Catch A Fire        </t>
  </si>
  <si>
    <t xml:space="preserve">Shakespearean Lass  </t>
  </si>
  <si>
    <t xml:space="preserve">Andrassy            </t>
  </si>
  <si>
    <t xml:space="preserve">Tykiato             </t>
  </si>
  <si>
    <t xml:space="preserve">Invincible Heart    </t>
  </si>
  <si>
    <t xml:space="preserve">Chat To Maggie      </t>
  </si>
  <si>
    <t xml:space="preserve">Euston Road         </t>
  </si>
  <si>
    <t xml:space="preserve">Lake Como           </t>
  </si>
  <si>
    <t xml:space="preserve">Give Us A Go        </t>
  </si>
  <si>
    <t xml:space="preserve">Trenchant           </t>
  </si>
  <si>
    <t xml:space="preserve">Flying Jess         </t>
  </si>
  <si>
    <t xml:space="preserve">Theanswermyfriend   </t>
  </si>
  <si>
    <t xml:space="preserve">Wazzenme            </t>
  </si>
  <si>
    <t xml:space="preserve">Violate             </t>
  </si>
  <si>
    <t xml:space="preserve">Bastille            </t>
  </si>
  <si>
    <t xml:space="preserve">Pop                 </t>
  </si>
  <si>
    <t xml:space="preserve">Sword Of Light      </t>
  </si>
  <si>
    <t xml:space="preserve">Brugal Reward       </t>
  </si>
  <si>
    <t xml:space="preserve">Hear The Chant      </t>
  </si>
  <si>
    <t xml:space="preserve">Concealer           </t>
  </si>
  <si>
    <t xml:space="preserve">Kentucky Miss       </t>
  </si>
  <si>
    <t xml:space="preserve">Merriest            </t>
  </si>
  <si>
    <t xml:space="preserve">Leotie              </t>
  </si>
  <si>
    <t xml:space="preserve">Overstep            </t>
  </si>
  <si>
    <t xml:space="preserve">Beyond The Dream    </t>
  </si>
  <si>
    <t xml:space="preserve">Arctic Angel        </t>
  </si>
  <si>
    <t xml:space="preserve">Time Awaits         </t>
  </si>
  <si>
    <t xml:space="preserve">Ploverset           </t>
  </si>
  <si>
    <t xml:space="preserve">Garrard             </t>
  </si>
  <si>
    <t xml:space="preserve">Beerzatbernz        </t>
  </si>
  <si>
    <t xml:space="preserve">Justice Glory       </t>
  </si>
  <si>
    <t xml:space="preserve">Peristrophe         </t>
  </si>
  <si>
    <t xml:space="preserve">Shoals              </t>
  </si>
  <si>
    <t xml:space="preserve">Runway Queen        </t>
  </si>
  <si>
    <t xml:space="preserve">Glam Guru           </t>
  </si>
  <si>
    <t xml:space="preserve">Palentino           </t>
  </si>
  <si>
    <t xml:space="preserve">He Or She           </t>
  </si>
  <si>
    <t xml:space="preserve">Sir Isaac Newton    </t>
  </si>
  <si>
    <t xml:space="preserve">Real Love           </t>
  </si>
  <si>
    <t xml:space="preserve">Tosen Stardom       </t>
  </si>
  <si>
    <t xml:space="preserve">Harlem              </t>
  </si>
  <si>
    <t xml:space="preserve">Hursley             </t>
  </si>
  <si>
    <t xml:space="preserve">Red Shift           </t>
  </si>
  <si>
    <t xml:space="preserve">Duke Of Ellington   </t>
  </si>
  <si>
    <t xml:space="preserve">Goodwill            </t>
  </si>
  <si>
    <t xml:space="preserve">Waxing              </t>
  </si>
  <si>
    <t xml:space="preserve">Gervais             </t>
  </si>
  <si>
    <t xml:space="preserve">Dont Plead Guilty   </t>
  </si>
  <si>
    <t xml:space="preserve">Stormy Shore        </t>
  </si>
  <si>
    <t xml:space="preserve">Wheal Leisure       </t>
  </si>
  <si>
    <t xml:space="preserve">Via Cavour          </t>
  </si>
  <si>
    <t xml:space="preserve">Lachies A Star      </t>
  </si>
  <si>
    <t xml:space="preserve">Lord Barrington     </t>
  </si>
  <si>
    <t xml:space="preserve">Staviva             </t>
  </si>
  <si>
    <t xml:space="preserve">Boomwaa             </t>
  </si>
  <si>
    <t xml:space="preserve">Rich Charm          </t>
  </si>
  <si>
    <t xml:space="preserve">Roman Fizz          </t>
  </si>
  <si>
    <t xml:space="preserve">Big Effort          </t>
  </si>
  <si>
    <t xml:space="preserve">Thelburg            </t>
  </si>
  <si>
    <t xml:space="preserve">Sword Of Justice    </t>
  </si>
  <si>
    <t xml:space="preserve">Chateau Cheval      </t>
  </si>
  <si>
    <t xml:space="preserve">Verstappen          </t>
  </si>
  <si>
    <t xml:space="preserve">Aurelius Hero       </t>
  </si>
  <si>
    <t xml:space="preserve">Fastlane To Heaven  </t>
  </si>
  <si>
    <t xml:space="preserve">Rain Fast           </t>
  </si>
  <si>
    <t xml:space="preserve">Kenjorwood          </t>
  </si>
  <si>
    <t xml:space="preserve">Foundation          </t>
  </si>
  <si>
    <t xml:space="preserve">Jacquinot Bay       </t>
  </si>
  <si>
    <t xml:space="preserve">Entirely Platinum   </t>
  </si>
  <si>
    <t xml:space="preserve">Hazzabeel           </t>
  </si>
  <si>
    <t xml:space="preserve">Hellova Street      </t>
  </si>
  <si>
    <t xml:space="preserve">Jessy Belle         </t>
  </si>
  <si>
    <t xml:space="preserve">Zebrinz             </t>
  </si>
  <si>
    <t xml:space="preserve">Pin Your Hopes      </t>
  </si>
  <si>
    <t xml:space="preserve">Tarquin             </t>
  </si>
  <si>
    <t xml:space="preserve">Stellar Collision   </t>
  </si>
  <si>
    <t xml:space="preserve">Mubakkir            </t>
  </si>
  <si>
    <t xml:space="preserve">Plot The Course     </t>
  </si>
  <si>
    <t xml:space="preserve">Amarela             </t>
  </si>
  <si>
    <t xml:space="preserve">Orient Line         </t>
  </si>
  <si>
    <t xml:space="preserve">Bradman             </t>
  </si>
  <si>
    <t xml:space="preserve">Rezak               </t>
  </si>
  <si>
    <t xml:space="preserve">War Legend          </t>
  </si>
  <si>
    <t xml:space="preserve">Aurum Spirit        </t>
  </si>
  <si>
    <t xml:space="preserve">Queen Of Wands      </t>
  </si>
  <si>
    <t xml:space="preserve">Atlantic City       </t>
  </si>
  <si>
    <t xml:space="preserve">Portman             </t>
  </si>
  <si>
    <t xml:space="preserve">Super Haze          </t>
  </si>
  <si>
    <t xml:space="preserve">Strike Force        </t>
  </si>
  <si>
    <t xml:space="preserve">I Boogi             </t>
  </si>
  <si>
    <t xml:space="preserve">Stormsabrewing      </t>
  </si>
  <si>
    <t xml:space="preserve">Lost Command        </t>
  </si>
  <si>
    <t xml:space="preserve">Red Inca            </t>
  </si>
  <si>
    <t>Geelong</t>
  </si>
  <si>
    <t xml:space="preserve">Euroman             </t>
  </si>
  <si>
    <t xml:space="preserve">Sub Cool            </t>
  </si>
  <si>
    <t xml:space="preserve">Prince Ziggy        </t>
  </si>
  <si>
    <t xml:space="preserve">Toan Thang          </t>
  </si>
  <si>
    <t xml:space="preserve">Za Za Zapour        </t>
  </si>
  <si>
    <t xml:space="preserve">Kiss Me Candy       </t>
  </si>
  <si>
    <t xml:space="preserve">Thalj               </t>
  </si>
  <si>
    <t xml:space="preserve">High Embrace        </t>
  </si>
  <si>
    <t xml:space="preserve">Dame Largo          </t>
  </si>
  <si>
    <t xml:space="preserve">Oracabessa          </t>
  </si>
  <si>
    <t xml:space="preserve">Ashleigh Rae        </t>
  </si>
  <si>
    <t xml:space="preserve">Atomic Kitten       </t>
  </si>
  <si>
    <t xml:space="preserve">Bridgy Lass         </t>
  </si>
  <si>
    <t xml:space="preserve">Cadabra             </t>
  </si>
  <si>
    <t xml:space="preserve">Hildi               </t>
  </si>
  <si>
    <t xml:space="preserve">Lovology            </t>
  </si>
  <si>
    <t xml:space="preserve">Operatic            </t>
  </si>
  <si>
    <t xml:space="preserve">Simply Heaven       </t>
  </si>
  <si>
    <t xml:space="preserve">Strike Action       </t>
  </si>
  <si>
    <t xml:space="preserve">Affectation         </t>
  </si>
  <si>
    <t xml:space="preserve">Max Ban             </t>
  </si>
  <si>
    <t xml:space="preserve">Prime Turf          </t>
  </si>
  <si>
    <t xml:space="preserve">Lomi                </t>
  </si>
  <si>
    <t xml:space="preserve">Celebrate           </t>
  </si>
  <si>
    <t xml:space="preserve">Grizzly             </t>
  </si>
  <si>
    <t xml:space="preserve">Yarrayne Lass       </t>
  </si>
  <si>
    <t xml:space="preserve">About The Journey   </t>
  </si>
  <si>
    <t xml:space="preserve">Darcionic           </t>
  </si>
  <si>
    <t xml:space="preserve">Royal Conserve      </t>
  </si>
  <si>
    <t xml:space="preserve">Salvarotti          </t>
  </si>
  <si>
    <t xml:space="preserve">Transcript          </t>
  </si>
  <si>
    <t xml:space="preserve">Time For Dancing    </t>
  </si>
  <si>
    <t xml:space="preserve">Bon Daller          </t>
  </si>
  <si>
    <t xml:space="preserve">Discern             </t>
  </si>
  <si>
    <t xml:space="preserve">Hasta Bebe          </t>
  </si>
  <si>
    <t xml:space="preserve">Hong Kong Empire    </t>
  </si>
  <si>
    <t xml:space="preserve">Sorenata            </t>
  </si>
  <si>
    <t xml:space="preserve">Zuhayr              </t>
  </si>
  <si>
    <t xml:space="preserve">Dangerous Aura      </t>
  </si>
  <si>
    <t xml:space="preserve">Marlz Moment        </t>
  </si>
  <si>
    <t xml:space="preserve">Valhalla Princess   </t>
  </si>
  <si>
    <t xml:space="preserve">Mr Schiller         </t>
  </si>
  <si>
    <t xml:space="preserve">Hornets Nest        </t>
  </si>
  <si>
    <t xml:space="preserve">War Story           </t>
  </si>
  <si>
    <t xml:space="preserve">Here To There       </t>
  </si>
  <si>
    <t xml:space="preserve">The New Boy         </t>
  </si>
  <si>
    <t xml:space="preserve">Pay Up Bro          </t>
  </si>
  <si>
    <t xml:space="preserve">Ferro Nero          </t>
  </si>
  <si>
    <t xml:space="preserve">Elite Tiger         </t>
  </si>
  <si>
    <t xml:space="preserve">Arties Party        </t>
  </si>
  <si>
    <t xml:space="preserve">Murphys Reward      </t>
  </si>
  <si>
    <t xml:space="preserve">Magna Rossa         </t>
  </si>
  <si>
    <t xml:space="preserve">High Diamonds       </t>
  </si>
  <si>
    <t xml:space="preserve">Written Return      </t>
  </si>
  <si>
    <t xml:space="preserve">Zeusman             </t>
  </si>
  <si>
    <t xml:space="preserve">Ambassador Lad      </t>
  </si>
  <si>
    <t xml:space="preserve">Hollywood Tycoon    </t>
  </si>
  <si>
    <t xml:space="preserve">Mr Bobbi            </t>
  </si>
  <si>
    <t xml:space="preserve">The Tinker          </t>
  </si>
  <si>
    <t xml:space="preserve">Beltum              </t>
  </si>
  <si>
    <t xml:space="preserve">Pria Eclipse        </t>
  </si>
  <si>
    <t xml:space="preserve">Candeo              </t>
  </si>
  <si>
    <t xml:space="preserve">Miss Two Pairs      </t>
  </si>
  <si>
    <t xml:space="preserve">Sylvan Crest        </t>
  </si>
  <si>
    <t xml:space="preserve">Apocalypto          </t>
  </si>
  <si>
    <t xml:space="preserve">Prie Dieu           </t>
  </si>
  <si>
    <t>Gold Coast</t>
  </si>
  <si>
    <t xml:space="preserve">Karakabeel          </t>
  </si>
  <si>
    <t xml:space="preserve">King Red            </t>
  </si>
  <si>
    <t xml:space="preserve">Mr Spin             </t>
  </si>
  <si>
    <t xml:space="preserve">Davor               </t>
  </si>
  <si>
    <t xml:space="preserve">Gypsy Wild          </t>
  </si>
  <si>
    <t xml:space="preserve">Lieder              </t>
  </si>
  <si>
    <t xml:space="preserve">Positive Problems   </t>
  </si>
  <si>
    <t xml:space="preserve">Rosador             </t>
  </si>
  <si>
    <t xml:space="preserve">Magnatune           </t>
  </si>
  <si>
    <t xml:space="preserve">Margin Trader       </t>
  </si>
  <si>
    <t xml:space="preserve">Sir Berus           </t>
  </si>
  <si>
    <t xml:space="preserve">Lightning Bell      </t>
  </si>
  <si>
    <t xml:space="preserve">Skytrek             </t>
  </si>
  <si>
    <t xml:space="preserve">Three Points        </t>
  </si>
  <si>
    <t xml:space="preserve">Spirit Of Kiowa     </t>
  </si>
  <si>
    <t xml:space="preserve">Marau Daze          </t>
  </si>
  <si>
    <t xml:space="preserve">Outstrip            </t>
  </si>
  <si>
    <t xml:space="preserve">Scarlet Poet        </t>
  </si>
  <si>
    <t xml:space="preserve">Endless Don         </t>
  </si>
  <si>
    <t xml:space="preserve">Leprechaun Lad      </t>
  </si>
  <si>
    <t xml:space="preserve">Love And Lies       </t>
  </si>
  <si>
    <t xml:space="preserve">Sassy Tycoon        </t>
  </si>
  <si>
    <t xml:space="preserve">Land Office         </t>
  </si>
  <si>
    <t xml:space="preserve">Thomas The Tank     </t>
  </si>
  <si>
    <t xml:space="preserve">Dylans Luck         </t>
  </si>
  <si>
    <t xml:space="preserve">Alpine Dragon       </t>
  </si>
  <si>
    <t xml:space="preserve">Aimalac Millie      </t>
  </si>
  <si>
    <t xml:space="preserve">Isis Magic          </t>
  </si>
  <si>
    <t xml:space="preserve">Live Fast           </t>
  </si>
  <si>
    <t xml:space="preserve">Moshki              </t>
  </si>
  <si>
    <t xml:space="preserve">Hidden Light        </t>
  </si>
  <si>
    <t xml:space="preserve">Excelartie          </t>
  </si>
  <si>
    <t xml:space="preserve">Perdu               </t>
  </si>
  <si>
    <t xml:space="preserve">Go Better           </t>
  </si>
  <si>
    <t xml:space="preserve">Chariot Of Gold     </t>
  </si>
  <si>
    <t xml:space="preserve">Good Job Bro        </t>
  </si>
  <si>
    <t xml:space="preserve">Neuschwanstein      </t>
  </si>
  <si>
    <t xml:space="preserve">Umgeni              </t>
  </si>
  <si>
    <t xml:space="preserve">Mercurian           </t>
  </si>
  <si>
    <t xml:space="preserve">Brazen Moss         </t>
  </si>
  <si>
    <t xml:space="preserve">Cashing Up          </t>
  </si>
  <si>
    <t xml:space="preserve">Delightful Feeling  </t>
  </si>
  <si>
    <t xml:space="preserve">Makeadane           </t>
  </si>
  <si>
    <t xml:space="preserve">Our Racketeer       </t>
  </si>
  <si>
    <t xml:space="preserve">Slydini             </t>
  </si>
  <si>
    <t xml:space="preserve">Arthur Le Roi       </t>
  </si>
  <si>
    <t xml:space="preserve">Charcuterie         </t>
  </si>
  <si>
    <t xml:space="preserve">Hotel Coste         </t>
  </si>
  <si>
    <t xml:space="preserve">Low Places          </t>
  </si>
  <si>
    <t xml:space="preserve">War Baby            </t>
  </si>
  <si>
    <t xml:space="preserve">Uno Best            </t>
  </si>
  <si>
    <t xml:space="preserve">Shoreham            </t>
  </si>
  <si>
    <t xml:space="preserve">Transporter         </t>
  </si>
  <si>
    <t xml:space="preserve">Colour Charge       </t>
  </si>
  <si>
    <t xml:space="preserve">Friendly Dragon     </t>
  </si>
  <si>
    <t xml:space="preserve">Hudson County       </t>
  </si>
  <si>
    <t xml:space="preserve">Fast Arrow          </t>
  </si>
  <si>
    <t xml:space="preserve">Sabkhat             </t>
  </si>
  <si>
    <t xml:space="preserve">Hi Son              </t>
  </si>
  <si>
    <t xml:space="preserve">Courts Star         </t>
  </si>
  <si>
    <t xml:space="preserve">Kalandula           </t>
  </si>
  <si>
    <t xml:space="preserve">Sir Moments         </t>
  </si>
  <si>
    <t xml:space="preserve">Flamboyer           </t>
  </si>
  <si>
    <t xml:space="preserve">Upstart Pride       </t>
  </si>
  <si>
    <t xml:space="preserve">Jopa                </t>
  </si>
  <si>
    <t xml:space="preserve">In His Stride       </t>
  </si>
  <si>
    <t xml:space="preserve">Aldini              </t>
  </si>
  <si>
    <t xml:space="preserve">Divine Centuri      </t>
  </si>
  <si>
    <t xml:space="preserve">Hi Im Back          </t>
  </si>
  <si>
    <t xml:space="preserve">Sorority Sister     </t>
  </si>
  <si>
    <t xml:space="preserve">Manaya              </t>
  </si>
  <si>
    <t xml:space="preserve">Im Alone            </t>
  </si>
  <si>
    <t xml:space="preserve">Nakanai             </t>
  </si>
  <si>
    <t xml:space="preserve">Brave Dazzler       </t>
  </si>
  <si>
    <t xml:space="preserve">Tyzone              </t>
  </si>
  <si>
    <t xml:space="preserve">Im A Rippa          </t>
  </si>
  <si>
    <t xml:space="preserve">Bold Shot           </t>
  </si>
  <si>
    <t xml:space="preserve">Our Beebee          </t>
  </si>
  <si>
    <t xml:space="preserve">Beaudacious         </t>
  </si>
  <si>
    <t xml:space="preserve">One Golden Day      </t>
  </si>
  <si>
    <t xml:space="preserve">Denbern             </t>
  </si>
  <si>
    <t xml:space="preserve">Platinum Tycoon     </t>
  </si>
  <si>
    <t xml:space="preserve">Manias              </t>
  </si>
  <si>
    <t xml:space="preserve">Scorcha             </t>
  </si>
  <si>
    <t xml:space="preserve">Jadentom            </t>
  </si>
  <si>
    <t xml:space="preserve">Master Dame         </t>
  </si>
  <si>
    <t>Morphettville</t>
  </si>
  <si>
    <t xml:space="preserve">Spanish Halo        </t>
  </si>
  <si>
    <t xml:space="preserve">Celestial Story     </t>
  </si>
  <si>
    <t xml:space="preserve">Londostar           </t>
  </si>
  <si>
    <t xml:space="preserve">Flying Paris        </t>
  </si>
  <si>
    <t xml:space="preserve">Golden Buckleboo    </t>
  </si>
  <si>
    <t xml:space="preserve">Centre Divider      </t>
  </si>
  <si>
    <t xml:space="preserve">Midsomer Barnaby    </t>
  </si>
  <si>
    <t xml:space="preserve">Fantastic Magic     </t>
  </si>
  <si>
    <t xml:space="preserve">Just Ranger         </t>
  </si>
  <si>
    <t xml:space="preserve">Deep Conviction     </t>
  </si>
  <si>
    <t xml:space="preserve">Cool Maverick       </t>
  </si>
  <si>
    <t xml:space="preserve">Lets Tango          </t>
  </si>
  <si>
    <t xml:space="preserve">Enzo The Barber     </t>
  </si>
  <si>
    <t xml:space="preserve">First Channel       </t>
  </si>
  <si>
    <t xml:space="preserve">Shark Mirage        </t>
  </si>
  <si>
    <t xml:space="preserve">No Love             </t>
  </si>
  <si>
    <t xml:space="preserve">Siliconni           </t>
  </si>
  <si>
    <t xml:space="preserve">Got That Swing      </t>
  </si>
  <si>
    <t xml:space="preserve">Alertness           </t>
  </si>
  <si>
    <t xml:space="preserve">The Gee Train       </t>
  </si>
  <si>
    <t xml:space="preserve">Morvada             </t>
  </si>
  <si>
    <t xml:space="preserve">Something More      </t>
  </si>
  <si>
    <t xml:space="preserve">With A Bit Of Dash  </t>
  </si>
  <si>
    <t xml:space="preserve">Zimzala             </t>
  </si>
  <si>
    <t xml:space="preserve">Mica Be The One     </t>
  </si>
  <si>
    <t xml:space="preserve">My Snip             </t>
  </si>
  <si>
    <t xml:space="preserve">You Es Marshal      </t>
  </si>
  <si>
    <t xml:space="preserve">Sweet Varden        </t>
  </si>
  <si>
    <t xml:space="preserve">Foreign Fighter     </t>
  </si>
  <si>
    <t xml:space="preserve">The Bronx           </t>
  </si>
  <si>
    <t xml:space="preserve">Bullion Wolf        </t>
  </si>
  <si>
    <t xml:space="preserve">Super Rules         </t>
  </si>
  <si>
    <t xml:space="preserve">Global Icon         </t>
  </si>
  <si>
    <t xml:space="preserve">Wicked Affair       </t>
  </si>
  <si>
    <t xml:space="preserve">Captain Parker      </t>
  </si>
  <si>
    <t xml:space="preserve">Arleigh             </t>
  </si>
  <si>
    <t xml:space="preserve">Veni Vidi Vici      </t>
  </si>
  <si>
    <t xml:space="preserve">Jimassi             </t>
  </si>
  <si>
    <t xml:space="preserve">Tempting Faith      </t>
  </si>
  <si>
    <t xml:space="preserve">Eclair Attack       </t>
  </si>
  <si>
    <t xml:space="preserve">Just Wally          </t>
  </si>
  <si>
    <t xml:space="preserve">Red Begonia         </t>
  </si>
  <si>
    <t xml:space="preserve">Roselli Sting       </t>
  </si>
  <si>
    <t xml:space="preserve">Rug Rat             </t>
  </si>
  <si>
    <t xml:space="preserve">Presidium           </t>
  </si>
  <si>
    <t xml:space="preserve">Never Without You   </t>
  </si>
  <si>
    <t xml:space="preserve">Vintage Grove       </t>
  </si>
  <si>
    <t xml:space="preserve">Wicked Promise      </t>
  </si>
  <si>
    <t>Rockhampton</t>
  </si>
  <si>
    <t xml:space="preserve">Mamselle Corday     </t>
  </si>
  <si>
    <t xml:space="preserve">Gypsy Secret        </t>
  </si>
  <si>
    <t xml:space="preserve">Just Call Me Louie  </t>
  </si>
  <si>
    <t xml:space="preserve">Hot Love Highway    </t>
  </si>
  <si>
    <t xml:space="preserve">Allround Glory      </t>
  </si>
  <si>
    <t xml:space="preserve">Justalad            </t>
  </si>
  <si>
    <t xml:space="preserve">Bold Endeavour      </t>
  </si>
  <si>
    <t xml:space="preserve">Replacement         </t>
  </si>
  <si>
    <t xml:space="preserve">Real Lucky          </t>
  </si>
  <si>
    <t xml:space="preserve">Tuxedo Boy          </t>
  </si>
  <si>
    <t xml:space="preserve">Call Me Kev         </t>
  </si>
  <si>
    <t xml:space="preserve">Kuramos             </t>
  </si>
  <si>
    <t xml:space="preserve">Elazztic            </t>
  </si>
  <si>
    <t xml:space="preserve">Test My Friendship  </t>
  </si>
  <si>
    <t xml:space="preserve">Uno Katy            </t>
  </si>
  <si>
    <t xml:space="preserve">Causing Mayhem      </t>
  </si>
  <si>
    <t xml:space="preserve">Easy As Pye         </t>
  </si>
  <si>
    <t xml:space="preserve">Nino Gold           </t>
  </si>
  <si>
    <t xml:space="preserve">Tabitha Magic       </t>
  </si>
  <si>
    <t xml:space="preserve">Bold Avenue         </t>
  </si>
  <si>
    <t xml:space="preserve">Glory City          </t>
  </si>
  <si>
    <t xml:space="preserve">Claim The Throne    </t>
  </si>
  <si>
    <t xml:space="preserve">Nelamos             </t>
  </si>
  <si>
    <t xml:space="preserve">San Raymond         </t>
  </si>
  <si>
    <t xml:space="preserve">I Can I Will I Am   </t>
  </si>
  <si>
    <t xml:space="preserve">Romanov             </t>
  </si>
  <si>
    <t xml:space="preserve">Abandoned Love      </t>
  </si>
  <si>
    <t xml:space="preserve">Gladishing          </t>
  </si>
  <si>
    <t xml:space="preserve">Two Of A Kind       </t>
  </si>
  <si>
    <t xml:space="preserve">Quick And Easy      </t>
  </si>
  <si>
    <t xml:space="preserve">King Torio          </t>
  </si>
  <si>
    <t xml:space="preserve">Party Pardee        </t>
  </si>
  <si>
    <t xml:space="preserve">Helluva Hoffa       </t>
  </si>
  <si>
    <t xml:space="preserve">Isis Amber          </t>
  </si>
  <si>
    <t xml:space="preserve">Sir Trustice        </t>
  </si>
  <si>
    <t xml:space="preserve">Cape Halifax        </t>
  </si>
  <si>
    <t xml:space="preserve">Dipped In Gold      </t>
  </si>
  <si>
    <t xml:space="preserve">Our Investment      </t>
  </si>
  <si>
    <t xml:space="preserve">Shigeru Mahogany    </t>
  </si>
  <si>
    <t xml:space="preserve">Zatorio             </t>
  </si>
  <si>
    <t xml:space="preserve">Around The Moon     </t>
  </si>
  <si>
    <t xml:space="preserve">Double Drama        </t>
  </si>
  <si>
    <t xml:space="preserve">Quick Assault       </t>
  </si>
  <si>
    <t xml:space="preserve">Saucey Angel        </t>
  </si>
  <si>
    <t xml:space="preserve">Elle The Model      </t>
  </si>
  <si>
    <t xml:space="preserve">Munster             </t>
  </si>
  <si>
    <t xml:space="preserve">Conca Del Sogno     </t>
  </si>
  <si>
    <t xml:space="preserve">Extra Cover         </t>
  </si>
  <si>
    <t xml:space="preserve">Decali              </t>
  </si>
  <si>
    <t xml:space="preserve">Strategic Glory     </t>
  </si>
  <si>
    <t xml:space="preserve">Cozumel             </t>
  </si>
  <si>
    <t xml:space="preserve">Angels Crown        </t>
  </si>
  <si>
    <t>Rosehill</t>
  </si>
  <si>
    <t xml:space="preserve">Allergic            </t>
  </si>
  <si>
    <t xml:space="preserve">Kinema              </t>
  </si>
  <si>
    <t xml:space="preserve">Big Duke            </t>
  </si>
  <si>
    <t xml:space="preserve">Our Century         </t>
  </si>
  <si>
    <t xml:space="preserve">Cafe Society        </t>
  </si>
  <si>
    <t xml:space="preserve">Shalmaneser         </t>
  </si>
  <si>
    <t xml:space="preserve">Paragon             </t>
  </si>
  <si>
    <t xml:space="preserve">Nancy               </t>
  </si>
  <si>
    <t xml:space="preserve">Zestful             </t>
  </si>
  <si>
    <t xml:space="preserve">Hieroglyphics       </t>
  </si>
  <si>
    <t xml:space="preserve">Tempt Me Not        </t>
  </si>
  <si>
    <t xml:space="preserve">Almighty Girl       </t>
  </si>
  <si>
    <t xml:space="preserve">Raiment             </t>
  </si>
  <si>
    <t xml:space="preserve">Samantha            </t>
  </si>
  <si>
    <t xml:space="preserve">Fiftyshadesofgrey   </t>
  </si>
  <si>
    <t xml:space="preserve">Tactical Advantage  </t>
  </si>
  <si>
    <t xml:space="preserve">Derryn              </t>
  </si>
  <si>
    <t xml:space="preserve">Cogliere            </t>
  </si>
  <si>
    <t xml:space="preserve">Crafty Cop          </t>
  </si>
  <si>
    <t xml:space="preserve">Glenall             </t>
  </si>
  <si>
    <t xml:space="preserve">My Country          </t>
  </si>
  <si>
    <t xml:space="preserve">Generalissimo       </t>
  </si>
  <si>
    <t xml:space="preserve">Star Of Monsoon     </t>
  </si>
  <si>
    <t xml:space="preserve">War Hero            </t>
  </si>
  <si>
    <t xml:space="preserve">Conchita            </t>
  </si>
  <si>
    <t xml:space="preserve">Improvement         </t>
  </si>
  <si>
    <t xml:space="preserve">Hartnell            </t>
  </si>
  <si>
    <t xml:space="preserve">Stratum Star        </t>
  </si>
  <si>
    <t xml:space="preserve">Our Ivanhowe        </t>
  </si>
  <si>
    <t xml:space="preserve">The United States   </t>
  </si>
  <si>
    <t xml:space="preserve">Hes Our Rokkii      </t>
  </si>
  <si>
    <t xml:space="preserve">Antonio Giuseppe    </t>
  </si>
  <si>
    <t xml:space="preserve">Sofia Rosa          </t>
  </si>
  <si>
    <t xml:space="preserve">Chautauqua          </t>
  </si>
  <si>
    <t xml:space="preserve">Le Romain           </t>
  </si>
  <si>
    <t xml:space="preserve">Hauraki             </t>
  </si>
  <si>
    <t xml:space="preserve">Leebaz              </t>
  </si>
  <si>
    <t xml:space="preserve">Mccreery            </t>
  </si>
  <si>
    <t xml:space="preserve">Winx                </t>
  </si>
  <si>
    <t xml:space="preserve">Sylpheed            </t>
  </si>
  <si>
    <t xml:space="preserve">Prized Icon         </t>
  </si>
  <si>
    <t xml:space="preserve">Gingernuts          </t>
  </si>
  <si>
    <t xml:space="preserve">Seaburge            </t>
  </si>
  <si>
    <t xml:space="preserve">Inference           </t>
  </si>
  <si>
    <t xml:space="preserve">Comin Through       </t>
  </si>
  <si>
    <t xml:space="preserve">Anaheim             </t>
  </si>
  <si>
    <t xml:space="preserve">So Si Bon           </t>
  </si>
  <si>
    <t xml:space="preserve">Sizzling Bullet     </t>
  </si>
  <si>
    <t xml:space="preserve">Impavido            </t>
  </si>
  <si>
    <t xml:space="preserve">Land Of Plenty      </t>
  </si>
  <si>
    <t xml:space="preserve">Harpers Choice      </t>
  </si>
  <si>
    <t xml:space="preserve">Hollywood Mo        </t>
  </si>
  <si>
    <t xml:space="preserve">Pariah              </t>
  </si>
  <si>
    <t xml:space="preserve">Veranillo           </t>
  </si>
  <si>
    <t xml:space="preserve">Trapeze Artist      </t>
  </si>
  <si>
    <t xml:space="preserve">Single Bullet       </t>
  </si>
  <si>
    <t xml:space="preserve">Diamond Tathagata   </t>
  </si>
  <si>
    <t xml:space="preserve">Trekking            </t>
  </si>
  <si>
    <t xml:space="preserve">Menari              </t>
  </si>
  <si>
    <t xml:space="preserve">Catchy              </t>
  </si>
  <si>
    <t xml:space="preserve">Formality           </t>
  </si>
  <si>
    <t xml:space="preserve">Tulip               </t>
  </si>
  <si>
    <t xml:space="preserve">She Will Reign      </t>
  </si>
  <si>
    <t xml:space="preserve">Frolic              </t>
  </si>
  <si>
    <t xml:space="preserve">Teaspoon            </t>
  </si>
  <si>
    <t xml:space="preserve">Houtzen             </t>
  </si>
  <si>
    <t xml:space="preserve">Madeenaty           </t>
  </si>
  <si>
    <t xml:space="preserve">Chauffeur           </t>
  </si>
  <si>
    <t xml:space="preserve">Music Magnate       </t>
  </si>
  <si>
    <t xml:space="preserve">Fell Swoop          </t>
  </si>
  <si>
    <t xml:space="preserve">English             </t>
  </si>
  <si>
    <t xml:space="preserve">Big Money           </t>
  </si>
  <si>
    <t xml:space="preserve">Faatinah            </t>
  </si>
  <si>
    <t xml:space="preserve">Redzel              </t>
  </si>
  <si>
    <t xml:space="preserve">Heatherly           </t>
  </si>
  <si>
    <t xml:space="preserve">Supido              </t>
  </si>
  <si>
    <t xml:space="preserve">Felines             </t>
  </si>
  <si>
    <t xml:space="preserve">Miss Promiscuity    </t>
  </si>
  <si>
    <t xml:space="preserve">Jungle Edge         </t>
  </si>
  <si>
    <t xml:space="preserve">Russian Revolution  </t>
  </si>
  <si>
    <t xml:space="preserve">Missrock            </t>
  </si>
  <si>
    <t xml:space="preserve">Ambience            </t>
  </si>
  <si>
    <t xml:space="preserve">Elle Lou            </t>
  </si>
  <si>
    <t xml:space="preserve">Gabella             </t>
  </si>
  <si>
    <t xml:space="preserve">Alegria             </t>
  </si>
  <si>
    <t xml:space="preserve">Song And Laughter   </t>
  </si>
  <si>
    <t xml:space="preserve">Vandancer           </t>
  </si>
  <si>
    <t xml:space="preserve">Sofin               </t>
  </si>
  <si>
    <t xml:space="preserve">Top Of My List      </t>
  </si>
  <si>
    <t xml:space="preserve">Consommateur        </t>
  </si>
  <si>
    <t xml:space="preserve">Oreillys Angel      </t>
  </si>
  <si>
    <t xml:space="preserve">Lamma Hilton        </t>
  </si>
  <si>
    <t xml:space="preserve">Raido               </t>
  </si>
  <si>
    <t xml:space="preserve">Oscars Choice       </t>
  </si>
  <si>
    <t xml:space="preserve">Twist Tops          </t>
  </si>
  <si>
    <t xml:space="preserve">Machinegun Jubs     </t>
  </si>
  <si>
    <t xml:space="preserve">Lady Jivago         </t>
  </si>
  <si>
    <t xml:space="preserve">Rock On Zariz       </t>
  </si>
  <si>
    <t xml:space="preserve">Alaskan Wolf        </t>
  </si>
  <si>
    <t xml:space="preserve">Flash Fibian        </t>
  </si>
  <si>
    <t xml:space="preserve">What Could Be       </t>
  </si>
  <si>
    <t xml:space="preserve">Appoint Percy       </t>
  </si>
  <si>
    <t xml:space="preserve">Dream Lane          </t>
  </si>
  <si>
    <t xml:space="preserve">Pomelo              </t>
  </si>
  <si>
    <t xml:space="preserve">Heavenly Anna       </t>
  </si>
  <si>
    <t xml:space="preserve">Giants Daughter     </t>
  </si>
  <si>
    <t xml:space="preserve">The Wasp            </t>
  </si>
  <si>
    <t xml:space="preserve">Flavian             </t>
  </si>
  <si>
    <t>Toowoomba</t>
  </si>
  <si>
    <t xml:space="preserve">Tapestry Vision     </t>
  </si>
  <si>
    <t xml:space="preserve">Bizarre Rock        </t>
  </si>
  <si>
    <t xml:space="preserve">Seq The Star        </t>
  </si>
  <si>
    <t xml:space="preserve">Bams Princess       </t>
  </si>
  <si>
    <t xml:space="preserve">Round Mountain Gal  </t>
  </si>
  <si>
    <t xml:space="preserve">Vimzig              </t>
  </si>
  <si>
    <t xml:space="preserve">Rhiatenn Road       </t>
  </si>
  <si>
    <t xml:space="preserve">Rocklea Raider      </t>
  </si>
  <si>
    <t xml:space="preserve">Plenty Special      </t>
  </si>
  <si>
    <t xml:space="preserve">Saintly Lad         </t>
  </si>
  <si>
    <t xml:space="preserve">Rockabella Boy      </t>
  </si>
  <si>
    <t xml:space="preserve">Ima Showman         </t>
  </si>
  <si>
    <t xml:space="preserve">We Built This City  </t>
  </si>
  <si>
    <t xml:space="preserve">Far North           </t>
  </si>
  <si>
    <t xml:space="preserve">Lucky Ducky         </t>
  </si>
  <si>
    <t xml:space="preserve">Trump It            </t>
  </si>
  <si>
    <t xml:space="preserve">Will To Rule        </t>
  </si>
  <si>
    <t xml:space="preserve">Shes Right          </t>
  </si>
  <si>
    <t xml:space="preserve">Quattro Fantastico  </t>
  </si>
  <si>
    <t xml:space="preserve">World Series        </t>
  </si>
  <si>
    <t xml:space="preserve">Tribe               </t>
  </si>
  <si>
    <t xml:space="preserve">Koh Chang           </t>
  </si>
  <si>
    <t xml:space="preserve">Patche Gift         </t>
  </si>
  <si>
    <t xml:space="preserve">Duble Meaning       </t>
  </si>
  <si>
    <t xml:space="preserve">Little Dutchy       </t>
  </si>
  <si>
    <t xml:space="preserve">Anxpense            </t>
  </si>
  <si>
    <t xml:space="preserve">Givus A Cuddle      </t>
  </si>
  <si>
    <t xml:space="preserve">Molly Miyako        </t>
  </si>
  <si>
    <t xml:space="preserve">Brazen Jake         </t>
  </si>
  <si>
    <t xml:space="preserve">Collywobble         </t>
  </si>
  <si>
    <t xml:space="preserve">Unseemly            </t>
  </si>
  <si>
    <t xml:space="preserve">Eight Chance        </t>
  </si>
  <si>
    <t xml:space="preserve">Latchys Girl        </t>
  </si>
  <si>
    <t xml:space="preserve">Gully Gosh          </t>
  </si>
  <si>
    <t xml:space="preserve">Lontana             </t>
  </si>
  <si>
    <t xml:space="preserve">Snack On The Run    </t>
  </si>
  <si>
    <t xml:space="preserve">Storm Anchor        </t>
  </si>
  <si>
    <t xml:space="preserve">Our Catch           </t>
  </si>
  <si>
    <t xml:space="preserve">Dazzling Shiraz     </t>
  </si>
  <si>
    <t xml:space="preserve">Glenbawns Dutchess  </t>
  </si>
  <si>
    <t xml:space="preserve">Manhattan Muse      </t>
  </si>
  <si>
    <t xml:space="preserve">Celtic Rush         </t>
  </si>
  <si>
    <t xml:space="preserve">Waltz In Flight     </t>
  </si>
  <si>
    <t xml:space="preserve">Flying Seba         </t>
  </si>
  <si>
    <t xml:space="preserve">Perzero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</si>
</sst>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7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654" sqref="C654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5.140625" style="10" bestFit="1" customWidth="1"/>
    <col min="4" max="4" width="5.8515625" style="10" bestFit="1" customWidth="1"/>
    <col min="5" max="5" width="5.7109375" style="10" bestFit="1" customWidth="1"/>
    <col min="6" max="6" width="22.140625" style="10" bestFit="1" customWidth="1"/>
    <col min="7" max="7" width="9.00390625" style="11" bestFit="1" customWidth="1"/>
    <col min="8" max="8" width="8.281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42187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55</v>
      </c>
      <c r="B2" s="5">
        <v>0.5104166666666666</v>
      </c>
      <c r="C2" s="1" t="s">
        <v>540</v>
      </c>
      <c r="D2" s="1">
        <v>1</v>
      </c>
      <c r="E2" s="1">
        <v>3</v>
      </c>
      <c r="F2" s="1" t="s">
        <v>543</v>
      </c>
      <c r="G2" s="2">
        <v>62.4784</v>
      </c>
      <c r="H2" s="6">
        <f>1+_xlfn.COUNTIFS(A:A,A2,O:O,"&lt;"&amp;O2)</f>
        <v>1</v>
      </c>
      <c r="I2" s="2">
        <f>_xlfn.AVERAGEIF(A:A,A2,G:G)</f>
        <v>53.885452380952394</v>
      </c>
      <c r="J2" s="2">
        <f aca="true" t="shared" si="0" ref="J2:J50">G2-I2</f>
        <v>8.592947619047607</v>
      </c>
      <c r="K2" s="2">
        <f aca="true" t="shared" si="1" ref="K2:K50">90+J2</f>
        <v>98.5929476190476</v>
      </c>
      <c r="L2" s="2">
        <f aca="true" t="shared" si="2" ref="L2:L50">EXP(0.06*K2)</f>
        <v>370.76812126612</v>
      </c>
      <c r="M2" s="2">
        <f>SUMIF(A:A,A2,L:L)</f>
        <v>1674.5075675542935</v>
      </c>
      <c r="N2" s="3">
        <f aca="true" t="shared" si="3" ref="N2:N50">L2/M2</f>
        <v>0.22141919717188638</v>
      </c>
      <c r="O2" s="7">
        <f aca="true" t="shared" si="4" ref="O2:O50">1/N2</f>
        <v>4.516320232268325</v>
      </c>
      <c r="P2" s="3">
        <f aca="true" t="shared" si="5" ref="P2:P50">IF(O2&gt;21,"",N2)</f>
        <v>0.22141919717188638</v>
      </c>
      <c r="Q2" s="3">
        <f>IF(ISNUMBER(P2),SUMIF(A:A,A2,P:P),"")</f>
        <v>1</v>
      </c>
      <c r="R2" s="3">
        <f aca="true" t="shared" si="6" ref="R2:R50">_xlfn.IFERROR(P2*(1/Q2),"")</f>
        <v>0.22141919717188638</v>
      </c>
      <c r="S2" s="8">
        <f aca="true" t="shared" si="7" ref="S2:S50">_xlfn.IFERROR(1/R2,"")</f>
        <v>4.516320232268325</v>
      </c>
    </row>
    <row r="3" spans="1:19" ht="15">
      <c r="A3" s="1">
        <v>55</v>
      </c>
      <c r="B3" s="5">
        <v>0.5104166666666666</v>
      </c>
      <c r="C3" s="1" t="s">
        <v>540</v>
      </c>
      <c r="D3" s="1">
        <v>1</v>
      </c>
      <c r="E3" s="1">
        <v>4</v>
      </c>
      <c r="F3" s="1" t="s">
        <v>544</v>
      </c>
      <c r="G3" s="2">
        <v>59.690033333333304</v>
      </c>
      <c r="H3" s="6">
        <f>1+_xlfn.COUNTIFS(A:A,A3,O:O,"&lt;"&amp;O3)</f>
        <v>2</v>
      </c>
      <c r="I3" s="2">
        <f>_xlfn.AVERAGEIF(A:A,A3,G:G)</f>
        <v>53.885452380952394</v>
      </c>
      <c r="J3" s="2">
        <f t="shared" si="0"/>
        <v>5.80458095238091</v>
      </c>
      <c r="K3" s="2">
        <f t="shared" si="1"/>
        <v>95.80458095238092</v>
      </c>
      <c r="L3" s="2">
        <f t="shared" si="2"/>
        <v>313.64910377780257</v>
      </c>
      <c r="M3" s="2">
        <f>SUMIF(A:A,A3,L:L)</f>
        <v>1674.5075675542935</v>
      </c>
      <c r="N3" s="3">
        <f t="shared" si="3"/>
        <v>0.1873082629515396</v>
      </c>
      <c r="O3" s="7">
        <f t="shared" si="4"/>
        <v>5.338792769962957</v>
      </c>
      <c r="P3" s="3">
        <f t="shared" si="5"/>
        <v>0.1873082629515396</v>
      </c>
      <c r="Q3" s="3">
        <f>IF(ISNUMBER(P3),SUMIF(A:A,A3,P:P),"")</f>
        <v>1</v>
      </c>
      <c r="R3" s="3">
        <f t="shared" si="6"/>
        <v>0.1873082629515396</v>
      </c>
      <c r="S3" s="8">
        <f t="shared" si="7"/>
        <v>5.338792769962957</v>
      </c>
    </row>
    <row r="4" spans="1:19" ht="15">
      <c r="A4" s="1">
        <v>55</v>
      </c>
      <c r="B4" s="5">
        <v>0.5104166666666666</v>
      </c>
      <c r="C4" s="1" t="s">
        <v>540</v>
      </c>
      <c r="D4" s="1">
        <v>1</v>
      </c>
      <c r="E4" s="1">
        <v>2</v>
      </c>
      <c r="F4" s="1" t="s">
        <v>542</v>
      </c>
      <c r="G4" s="2">
        <v>55.25020000000001</v>
      </c>
      <c r="H4" s="6">
        <f>1+_xlfn.COUNTIFS(A:A,A4,O:O,"&lt;"&amp;O4)</f>
        <v>3</v>
      </c>
      <c r="I4" s="2">
        <f>_xlfn.AVERAGEIF(A:A,A4,G:G)</f>
        <v>53.885452380952394</v>
      </c>
      <c r="J4" s="2">
        <f t="shared" si="0"/>
        <v>1.3647476190476127</v>
      </c>
      <c r="K4" s="2">
        <f t="shared" si="1"/>
        <v>91.36474761904762</v>
      </c>
      <c r="L4" s="2">
        <f t="shared" si="2"/>
        <v>240.2992104717213</v>
      </c>
      <c r="M4" s="2">
        <f>SUMIF(A:A,A4,L:L)</f>
        <v>1674.5075675542935</v>
      </c>
      <c r="N4" s="3">
        <f t="shared" si="3"/>
        <v>0.14350440399782186</v>
      </c>
      <c r="O4" s="7">
        <f t="shared" si="4"/>
        <v>6.968427254784308</v>
      </c>
      <c r="P4" s="3">
        <f t="shared" si="5"/>
        <v>0.14350440399782186</v>
      </c>
      <c r="Q4" s="3">
        <f>IF(ISNUMBER(P4),SUMIF(A:A,A4,P:P),"")</f>
        <v>1</v>
      </c>
      <c r="R4" s="3">
        <f t="shared" si="6"/>
        <v>0.14350440399782186</v>
      </c>
      <c r="S4" s="8">
        <f t="shared" si="7"/>
        <v>6.968427254784308</v>
      </c>
    </row>
    <row r="5" spans="1:19" ht="15">
      <c r="A5" s="1">
        <v>55</v>
      </c>
      <c r="B5" s="5">
        <v>0.5104166666666666</v>
      </c>
      <c r="C5" s="1" t="s">
        <v>540</v>
      </c>
      <c r="D5" s="1">
        <v>1</v>
      </c>
      <c r="E5" s="1">
        <v>1</v>
      </c>
      <c r="F5" s="1" t="s">
        <v>541</v>
      </c>
      <c r="G5" s="2">
        <v>54.8461</v>
      </c>
      <c r="H5" s="6">
        <f>1+_xlfn.COUNTIFS(A:A,A5,O:O,"&lt;"&amp;O5)</f>
        <v>4</v>
      </c>
      <c r="I5" s="2">
        <f>_xlfn.AVERAGEIF(A:A,A5,G:G)</f>
        <v>53.885452380952394</v>
      </c>
      <c r="J5" s="2">
        <f t="shared" si="0"/>
        <v>0.9606476190476059</v>
      </c>
      <c r="K5" s="2">
        <f t="shared" si="1"/>
        <v>90.9606476190476</v>
      </c>
      <c r="L5" s="2">
        <f t="shared" si="2"/>
        <v>234.5429805790436</v>
      </c>
      <c r="M5" s="2">
        <f>SUMIF(A:A,A5,L:L)</f>
        <v>1674.5075675542935</v>
      </c>
      <c r="N5" s="3">
        <f t="shared" si="3"/>
        <v>0.14006683822970473</v>
      </c>
      <c r="O5" s="7">
        <f t="shared" si="4"/>
        <v>7.139448656362435</v>
      </c>
      <c r="P5" s="3">
        <f t="shared" si="5"/>
        <v>0.14006683822970473</v>
      </c>
      <c r="Q5" s="3">
        <f>IF(ISNUMBER(P5),SUMIF(A:A,A5,P:P),"")</f>
        <v>1</v>
      </c>
      <c r="R5" s="3">
        <f t="shared" si="6"/>
        <v>0.14006683822970473</v>
      </c>
      <c r="S5" s="8">
        <f t="shared" si="7"/>
        <v>7.139448656362435</v>
      </c>
    </row>
    <row r="6" spans="1:19" ht="15">
      <c r="A6" s="1">
        <v>55</v>
      </c>
      <c r="B6" s="5">
        <v>0.5104166666666666</v>
      </c>
      <c r="C6" s="1" t="s">
        <v>540</v>
      </c>
      <c r="D6" s="1">
        <v>1</v>
      </c>
      <c r="E6" s="1">
        <v>5</v>
      </c>
      <c r="F6" s="1" t="s">
        <v>545</v>
      </c>
      <c r="G6" s="2">
        <v>53.6991666666667</v>
      </c>
      <c r="H6" s="6">
        <f>1+_xlfn.COUNTIFS(A:A,A6,O:O,"&lt;"&amp;O6)</f>
        <v>5</v>
      </c>
      <c r="I6" s="2">
        <f>_xlfn.AVERAGEIF(A:A,A6,G:G)</f>
        <v>53.885452380952394</v>
      </c>
      <c r="J6" s="2">
        <f t="shared" si="0"/>
        <v>-0.1862857142856953</v>
      </c>
      <c r="K6" s="2">
        <f t="shared" si="1"/>
        <v>89.8137142857143</v>
      </c>
      <c r="L6" s="2">
        <f t="shared" si="2"/>
        <v>218.9455036660775</v>
      </c>
      <c r="M6" s="2">
        <f>SUMIF(A:A,A6,L:L)</f>
        <v>1674.5075675542935</v>
      </c>
      <c r="N6" s="3">
        <f t="shared" si="3"/>
        <v>0.13075217330063127</v>
      </c>
      <c r="O6" s="7">
        <f t="shared" si="4"/>
        <v>7.648056431924501</v>
      </c>
      <c r="P6" s="3">
        <f t="shared" si="5"/>
        <v>0.13075217330063127</v>
      </c>
      <c r="Q6" s="3">
        <f>IF(ISNUMBER(P6),SUMIF(A:A,A6,P:P),"")</f>
        <v>1</v>
      </c>
      <c r="R6" s="3">
        <f t="shared" si="6"/>
        <v>0.13075217330063127</v>
      </c>
      <c r="S6" s="8">
        <f t="shared" si="7"/>
        <v>7.648056431924501</v>
      </c>
    </row>
    <row r="7" spans="1:19" ht="15">
      <c r="A7" s="1">
        <v>55</v>
      </c>
      <c r="B7" s="5">
        <v>0.5104166666666666</v>
      </c>
      <c r="C7" s="1" t="s">
        <v>540</v>
      </c>
      <c r="D7" s="1">
        <v>1</v>
      </c>
      <c r="E7" s="1">
        <v>6</v>
      </c>
      <c r="F7" s="1" t="s">
        <v>546</v>
      </c>
      <c r="G7" s="2">
        <v>52.970766666666705</v>
      </c>
      <c r="H7" s="6">
        <f>1+_xlfn.COUNTIFS(A:A,A7,O:O,"&lt;"&amp;O7)</f>
        <v>6</v>
      </c>
      <c r="I7" s="2">
        <f>_xlfn.AVERAGEIF(A:A,A7,G:G)</f>
        <v>53.885452380952394</v>
      </c>
      <c r="J7" s="2">
        <f t="shared" si="0"/>
        <v>-0.9146857142856888</v>
      </c>
      <c r="K7" s="2">
        <f t="shared" si="1"/>
        <v>89.0853142857143</v>
      </c>
      <c r="L7" s="2">
        <f t="shared" si="2"/>
        <v>209.5827935305704</v>
      </c>
      <c r="M7" s="2">
        <f>SUMIF(A:A,A7,L:L)</f>
        <v>1674.5075675542935</v>
      </c>
      <c r="N7" s="3">
        <f t="shared" si="3"/>
        <v>0.12516085181787331</v>
      </c>
      <c r="O7" s="7">
        <f t="shared" si="4"/>
        <v>7.989718713764756</v>
      </c>
      <c r="P7" s="3">
        <f t="shared" si="5"/>
        <v>0.12516085181787331</v>
      </c>
      <c r="Q7" s="3">
        <f>IF(ISNUMBER(P7),SUMIF(A:A,A7,P:P),"")</f>
        <v>1</v>
      </c>
      <c r="R7" s="3">
        <f t="shared" si="6"/>
        <v>0.12516085181787331</v>
      </c>
      <c r="S7" s="8">
        <f t="shared" si="7"/>
        <v>7.989718713764756</v>
      </c>
    </row>
    <row r="8" spans="1:19" ht="15">
      <c r="A8" s="1">
        <v>55</v>
      </c>
      <c r="B8" s="5">
        <v>0.5104166666666666</v>
      </c>
      <c r="C8" s="1" t="s">
        <v>540</v>
      </c>
      <c r="D8" s="1">
        <v>1</v>
      </c>
      <c r="E8" s="1">
        <v>7</v>
      </c>
      <c r="F8" s="1" t="s">
        <v>547</v>
      </c>
      <c r="G8" s="2">
        <v>38.2635</v>
      </c>
      <c r="H8" s="6">
        <f>1+_xlfn.COUNTIFS(A:A,A8,O:O,"&lt;"&amp;O8)</f>
        <v>7</v>
      </c>
      <c r="I8" s="2">
        <f>_xlfn.AVERAGEIF(A:A,A8,G:G)</f>
        <v>53.885452380952394</v>
      </c>
      <c r="J8" s="2">
        <f t="shared" si="0"/>
        <v>-15.621952380952393</v>
      </c>
      <c r="K8" s="2">
        <f t="shared" si="1"/>
        <v>74.3780476190476</v>
      </c>
      <c r="L8" s="2">
        <f t="shared" si="2"/>
        <v>86.7198542629583</v>
      </c>
      <c r="M8" s="2">
        <f>SUMIF(A:A,A8,L:L)</f>
        <v>1674.5075675542935</v>
      </c>
      <c r="N8" s="3">
        <f t="shared" si="3"/>
        <v>0.05178827253054294</v>
      </c>
      <c r="O8" s="7">
        <f t="shared" si="4"/>
        <v>19.309390932285577</v>
      </c>
      <c r="P8" s="3">
        <f t="shared" si="5"/>
        <v>0.05178827253054294</v>
      </c>
      <c r="Q8" s="3">
        <f>IF(ISNUMBER(P8),SUMIF(A:A,A8,P:P),"")</f>
        <v>1</v>
      </c>
      <c r="R8" s="3">
        <f t="shared" si="6"/>
        <v>0.05178827253054294</v>
      </c>
      <c r="S8" s="8">
        <f t="shared" si="7"/>
        <v>19.309390932285577</v>
      </c>
    </row>
    <row r="9" spans="1:19" ht="15">
      <c r="A9" s="1">
        <v>7</v>
      </c>
      <c r="B9" s="5">
        <v>0.5208333333333334</v>
      </c>
      <c r="C9" s="1" t="s">
        <v>91</v>
      </c>
      <c r="D9" s="1">
        <v>1</v>
      </c>
      <c r="E9" s="1">
        <v>4</v>
      </c>
      <c r="F9" s="1" t="s">
        <v>95</v>
      </c>
      <c r="G9" s="2">
        <v>71.71633333333331</v>
      </c>
      <c r="H9" s="6">
        <f>1+_xlfn.COUNTIFS(A:A,A9,O:O,"&lt;"&amp;O9)</f>
        <v>1</v>
      </c>
      <c r="I9" s="2">
        <f>_xlfn.AVERAGEIF(A:A,A9,G:G)</f>
        <v>48.336079166666664</v>
      </c>
      <c r="J9" s="2">
        <f t="shared" si="0"/>
        <v>23.380254166666646</v>
      </c>
      <c r="K9" s="2">
        <f t="shared" si="1"/>
        <v>113.38025416666665</v>
      </c>
      <c r="L9" s="2">
        <f t="shared" si="2"/>
        <v>900.3785175833418</v>
      </c>
      <c r="M9" s="2">
        <f>SUMIF(A:A,A9,L:L)</f>
        <v>2898.0997232802983</v>
      </c>
      <c r="N9" s="3">
        <f t="shared" si="3"/>
        <v>0.3106789287996695</v>
      </c>
      <c r="O9" s="7">
        <f t="shared" si="4"/>
        <v>3.218757074590067</v>
      </c>
      <c r="P9" s="3">
        <f t="shared" si="5"/>
        <v>0.3106789287996695</v>
      </c>
      <c r="Q9" s="3">
        <f>IF(ISNUMBER(P9),SUMIF(A:A,A9,P:P),"")</f>
        <v>0.9178246207885231</v>
      </c>
      <c r="R9" s="3">
        <f t="shared" si="6"/>
        <v>0.3384948733808846</v>
      </c>
      <c r="S9" s="8">
        <f t="shared" si="7"/>
        <v>2.954254491396004</v>
      </c>
    </row>
    <row r="10" spans="1:19" ht="15">
      <c r="A10" s="1">
        <v>7</v>
      </c>
      <c r="B10" s="5">
        <v>0.5208333333333334</v>
      </c>
      <c r="C10" s="1" t="s">
        <v>91</v>
      </c>
      <c r="D10" s="1">
        <v>1</v>
      </c>
      <c r="E10" s="1">
        <v>2</v>
      </c>
      <c r="F10" s="1" t="s">
        <v>93</v>
      </c>
      <c r="G10" s="2">
        <v>71.3495666666667</v>
      </c>
      <c r="H10" s="6">
        <f>1+_xlfn.COUNTIFS(A:A,A10,O:O,"&lt;"&amp;O10)</f>
        <v>2</v>
      </c>
      <c r="I10" s="2">
        <f>_xlfn.AVERAGEIF(A:A,A10,G:G)</f>
        <v>48.336079166666664</v>
      </c>
      <c r="J10" s="2">
        <f t="shared" si="0"/>
        <v>23.01348750000004</v>
      </c>
      <c r="K10" s="2">
        <f t="shared" si="1"/>
        <v>113.01348750000004</v>
      </c>
      <c r="L10" s="2">
        <f t="shared" si="2"/>
        <v>880.7812079726895</v>
      </c>
      <c r="M10" s="2">
        <f>SUMIF(A:A,A10,L:L)</f>
        <v>2898.0997232802983</v>
      </c>
      <c r="N10" s="3">
        <f t="shared" si="3"/>
        <v>0.3039168048281484</v>
      </c>
      <c r="O10" s="7">
        <f t="shared" si="4"/>
        <v>3.290374155405641</v>
      </c>
      <c r="P10" s="3">
        <f t="shared" si="5"/>
        <v>0.3039168048281484</v>
      </c>
      <c r="Q10" s="3">
        <f>IF(ISNUMBER(P10),SUMIF(A:A,A10,P:P),"")</f>
        <v>0.9178246207885231</v>
      </c>
      <c r="R10" s="3">
        <f t="shared" si="6"/>
        <v>0.3311273177298806</v>
      </c>
      <c r="S10" s="8">
        <f t="shared" si="7"/>
        <v>3.0199864114375394</v>
      </c>
    </row>
    <row r="11" spans="1:19" ht="15">
      <c r="A11" s="1">
        <v>7</v>
      </c>
      <c r="B11" s="5">
        <v>0.5208333333333334</v>
      </c>
      <c r="C11" s="1" t="s">
        <v>91</v>
      </c>
      <c r="D11" s="1">
        <v>1</v>
      </c>
      <c r="E11" s="1">
        <v>3</v>
      </c>
      <c r="F11" s="1" t="s">
        <v>94</v>
      </c>
      <c r="G11" s="2">
        <v>57.29260000000001</v>
      </c>
      <c r="H11" s="6">
        <f>1+_xlfn.COUNTIFS(A:A,A11,O:O,"&lt;"&amp;O11)</f>
        <v>3</v>
      </c>
      <c r="I11" s="2">
        <f>_xlfn.AVERAGEIF(A:A,A11,G:G)</f>
        <v>48.336079166666664</v>
      </c>
      <c r="J11" s="2">
        <f t="shared" si="0"/>
        <v>8.956520833333343</v>
      </c>
      <c r="K11" s="2">
        <f t="shared" si="1"/>
        <v>98.95652083333334</v>
      </c>
      <c r="L11" s="2">
        <f t="shared" si="2"/>
        <v>378.94506600533754</v>
      </c>
      <c r="M11" s="2">
        <f>SUMIF(A:A,A11,L:L)</f>
        <v>2898.0997232802983</v>
      </c>
      <c r="N11" s="3">
        <f t="shared" si="3"/>
        <v>0.13075639287402352</v>
      </c>
      <c r="O11" s="7">
        <f t="shared" si="4"/>
        <v>7.647809625365271</v>
      </c>
      <c r="P11" s="3">
        <f t="shared" si="5"/>
        <v>0.13075639287402352</v>
      </c>
      <c r="Q11" s="3">
        <f>IF(ISNUMBER(P11),SUMIF(A:A,A11,P:P),"")</f>
        <v>0.9178246207885231</v>
      </c>
      <c r="R11" s="3">
        <f t="shared" si="6"/>
        <v>0.14246337471497317</v>
      </c>
      <c r="S11" s="8">
        <f t="shared" si="7"/>
        <v>7.019347969263697</v>
      </c>
    </row>
    <row r="12" spans="1:19" ht="15">
      <c r="A12" s="1">
        <v>7</v>
      </c>
      <c r="B12" s="5">
        <v>0.5208333333333334</v>
      </c>
      <c r="C12" s="1" t="s">
        <v>91</v>
      </c>
      <c r="D12" s="1">
        <v>1</v>
      </c>
      <c r="E12" s="1">
        <v>1</v>
      </c>
      <c r="F12" s="1" t="s">
        <v>92</v>
      </c>
      <c r="G12" s="2">
        <v>53.4940333333333</v>
      </c>
      <c r="H12" s="6">
        <f>1+_xlfn.COUNTIFS(A:A,A12,O:O,"&lt;"&amp;O12)</f>
        <v>4</v>
      </c>
      <c r="I12" s="2">
        <f>_xlfn.AVERAGEIF(A:A,A12,G:G)</f>
        <v>48.336079166666664</v>
      </c>
      <c r="J12" s="2">
        <f t="shared" si="0"/>
        <v>5.157954166666634</v>
      </c>
      <c r="K12" s="2">
        <f t="shared" si="1"/>
        <v>95.15795416666663</v>
      </c>
      <c r="L12" s="2">
        <f t="shared" si="2"/>
        <v>301.713306420444</v>
      </c>
      <c r="M12" s="2">
        <f>SUMIF(A:A,A12,L:L)</f>
        <v>2898.0997232802983</v>
      </c>
      <c r="N12" s="3">
        <f t="shared" si="3"/>
        <v>0.10410728933749078</v>
      </c>
      <c r="O12" s="7">
        <f t="shared" si="4"/>
        <v>9.605475335720639</v>
      </c>
      <c r="P12" s="3">
        <f t="shared" si="5"/>
        <v>0.10410728933749078</v>
      </c>
      <c r="Q12" s="3">
        <f>IF(ISNUMBER(P12),SUMIF(A:A,A12,P:P),"")</f>
        <v>0.9178246207885231</v>
      </c>
      <c r="R12" s="3">
        <f t="shared" si="6"/>
        <v>0.11342830316324477</v>
      </c>
      <c r="S12" s="8">
        <f t="shared" si="7"/>
        <v>8.816141757501308</v>
      </c>
    </row>
    <row r="13" spans="1:19" ht="15">
      <c r="A13" s="1">
        <v>7</v>
      </c>
      <c r="B13" s="5">
        <v>0.5208333333333334</v>
      </c>
      <c r="C13" s="1" t="s">
        <v>91</v>
      </c>
      <c r="D13" s="1">
        <v>1</v>
      </c>
      <c r="E13" s="1">
        <v>5</v>
      </c>
      <c r="F13" s="1" t="s">
        <v>96</v>
      </c>
      <c r="G13" s="2">
        <v>46.4847333333333</v>
      </c>
      <c r="H13" s="6">
        <f>1+_xlfn.COUNTIFS(A:A,A13,O:O,"&lt;"&amp;O13)</f>
        <v>5</v>
      </c>
      <c r="I13" s="2">
        <f>_xlfn.AVERAGEIF(A:A,A13,G:G)</f>
        <v>48.336079166666664</v>
      </c>
      <c r="J13" s="2">
        <f t="shared" si="0"/>
        <v>-1.8513458333333617</v>
      </c>
      <c r="K13" s="2">
        <f t="shared" si="1"/>
        <v>88.14865416666663</v>
      </c>
      <c r="L13" s="2">
        <f t="shared" si="2"/>
        <v>198.12918154525101</v>
      </c>
      <c r="M13" s="2">
        <f>SUMIF(A:A,A13,L:L)</f>
        <v>2898.0997232802983</v>
      </c>
      <c r="N13" s="3">
        <f t="shared" si="3"/>
        <v>0.06836520494919089</v>
      </c>
      <c r="O13" s="7">
        <f t="shared" si="4"/>
        <v>14.627323954388805</v>
      </c>
      <c r="P13" s="3">
        <f t="shared" si="5"/>
        <v>0.06836520494919089</v>
      </c>
      <c r="Q13" s="3">
        <f>IF(ISNUMBER(P13),SUMIF(A:A,A13,P:P),"")</f>
        <v>0.9178246207885231</v>
      </c>
      <c r="R13" s="3">
        <f t="shared" si="6"/>
        <v>0.07448613101101696</v>
      </c>
      <c r="S13" s="8">
        <f t="shared" si="7"/>
        <v>13.425318061587785</v>
      </c>
    </row>
    <row r="14" spans="1:19" ht="15">
      <c r="A14" s="1">
        <v>7</v>
      </c>
      <c r="B14" s="5">
        <v>0.5208333333333334</v>
      </c>
      <c r="C14" s="1" t="s">
        <v>91</v>
      </c>
      <c r="D14" s="1">
        <v>1</v>
      </c>
      <c r="E14" s="1">
        <v>6</v>
      </c>
      <c r="F14" s="1" t="s">
        <v>97</v>
      </c>
      <c r="G14" s="2">
        <v>17.275566666666702</v>
      </c>
      <c r="H14" s="6">
        <f>1+_xlfn.COUNTIFS(A:A,A14,O:O,"&lt;"&amp;O14)</f>
        <v>8</v>
      </c>
      <c r="I14" s="2">
        <f>_xlfn.AVERAGEIF(A:A,A14,G:G)</f>
        <v>48.336079166666664</v>
      </c>
      <c r="J14" s="2">
        <f t="shared" si="0"/>
        <v>-31.060512499999962</v>
      </c>
      <c r="K14" s="2">
        <f t="shared" si="1"/>
        <v>58.93948750000004</v>
      </c>
      <c r="L14" s="2">
        <f t="shared" si="2"/>
        <v>34.34200532673279</v>
      </c>
      <c r="M14" s="2">
        <f>SUMIF(A:A,A14,L:L)</f>
        <v>2898.0997232802983</v>
      </c>
      <c r="N14" s="3">
        <f t="shared" si="3"/>
        <v>0.011849835618445107</v>
      </c>
      <c r="O14" s="7">
        <f t="shared" si="4"/>
        <v>84.38935629144333</v>
      </c>
      <c r="P14" s="3">
        <f t="shared" si="5"/>
      </c>
      <c r="Q14" s="3">
        <f>IF(ISNUMBER(P14),SUMIF(A:A,A14,P:P),"")</f>
      </c>
      <c r="R14" s="3">
        <f t="shared" si="6"/>
      </c>
      <c r="S14" s="8">
        <f t="shared" si="7"/>
      </c>
    </row>
    <row r="15" spans="1:19" ht="15">
      <c r="A15" s="1">
        <v>7</v>
      </c>
      <c r="B15" s="5">
        <v>0.5208333333333334</v>
      </c>
      <c r="C15" s="1" t="s">
        <v>91</v>
      </c>
      <c r="D15" s="1">
        <v>1</v>
      </c>
      <c r="E15" s="1">
        <v>7</v>
      </c>
      <c r="F15" s="1" t="s">
        <v>98</v>
      </c>
      <c r="G15" s="2">
        <v>29.1198666666667</v>
      </c>
      <c r="H15" s="6">
        <f>1+_xlfn.COUNTIFS(A:A,A15,O:O,"&lt;"&amp;O15)</f>
        <v>7</v>
      </c>
      <c r="I15" s="2">
        <f>_xlfn.AVERAGEIF(A:A,A15,G:G)</f>
        <v>48.336079166666664</v>
      </c>
      <c r="J15" s="2">
        <f t="shared" si="0"/>
        <v>-19.216212499999966</v>
      </c>
      <c r="K15" s="2">
        <f t="shared" si="1"/>
        <v>70.78378750000003</v>
      </c>
      <c r="L15" s="2">
        <f t="shared" si="2"/>
        <v>69.89731594467378</v>
      </c>
      <c r="M15" s="2">
        <f>SUMIF(A:A,A15,L:L)</f>
        <v>2898.0997232802983</v>
      </c>
      <c r="N15" s="3">
        <f t="shared" si="3"/>
        <v>0.024118326703250387</v>
      </c>
      <c r="O15" s="7">
        <f t="shared" si="4"/>
        <v>41.46224621234738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7</v>
      </c>
      <c r="B16" s="5">
        <v>0.5208333333333334</v>
      </c>
      <c r="C16" s="1" t="s">
        <v>91</v>
      </c>
      <c r="D16" s="1">
        <v>1</v>
      </c>
      <c r="E16" s="1">
        <v>8</v>
      </c>
      <c r="F16" s="1" t="s">
        <v>99</v>
      </c>
      <c r="G16" s="2">
        <v>39.9559333333333</v>
      </c>
      <c r="H16" s="6">
        <f>1+_xlfn.COUNTIFS(A:A,A16,O:O,"&lt;"&amp;O16)</f>
        <v>6</v>
      </c>
      <c r="I16" s="2">
        <f>_xlfn.AVERAGEIF(A:A,A16,G:G)</f>
        <v>48.336079166666664</v>
      </c>
      <c r="J16" s="2">
        <f t="shared" si="0"/>
        <v>-8.380145833333366</v>
      </c>
      <c r="K16" s="2">
        <f t="shared" si="1"/>
        <v>81.61985416666664</v>
      </c>
      <c r="L16" s="2">
        <f t="shared" si="2"/>
        <v>133.91312248182786</v>
      </c>
      <c r="M16" s="2">
        <f>SUMIF(A:A,A16,L:L)</f>
        <v>2898.0997232802983</v>
      </c>
      <c r="N16" s="3">
        <f t="shared" si="3"/>
        <v>0.04620721688978128</v>
      </c>
      <c r="O16" s="7">
        <f t="shared" si="4"/>
        <v>21.641641010003134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17</v>
      </c>
      <c r="B17" s="5">
        <v>0.5243055555555556</v>
      </c>
      <c r="C17" s="1" t="s">
        <v>189</v>
      </c>
      <c r="D17" s="1">
        <v>1</v>
      </c>
      <c r="E17" s="1">
        <v>3</v>
      </c>
      <c r="F17" s="1" t="s">
        <v>192</v>
      </c>
      <c r="G17" s="2">
        <v>71.5190333333333</v>
      </c>
      <c r="H17" s="6">
        <f>1+_xlfn.COUNTIFS(A:A,A17,O:O,"&lt;"&amp;O17)</f>
        <v>1</v>
      </c>
      <c r="I17" s="2">
        <f>_xlfn.AVERAGEIF(A:A,A17,G:G)</f>
        <v>52.38347333333333</v>
      </c>
      <c r="J17" s="2">
        <f t="shared" si="0"/>
        <v>19.13555999999997</v>
      </c>
      <c r="K17" s="2">
        <f t="shared" si="1"/>
        <v>109.13555999999997</v>
      </c>
      <c r="L17" s="2">
        <f t="shared" si="2"/>
        <v>697.9403216232321</v>
      </c>
      <c r="M17" s="2">
        <f>SUMIF(A:A,A17,L:L)</f>
        <v>2769.8345418583226</v>
      </c>
      <c r="N17" s="3">
        <f t="shared" si="3"/>
        <v>0.25197906628566114</v>
      </c>
      <c r="O17" s="7">
        <f t="shared" si="4"/>
        <v>3.9685836396676297</v>
      </c>
      <c r="P17" s="3">
        <f t="shared" si="5"/>
        <v>0.25197906628566114</v>
      </c>
      <c r="Q17" s="3">
        <f>IF(ISNUMBER(P17),SUMIF(A:A,A17,P:P),"")</f>
        <v>0.893306506564254</v>
      </c>
      <c r="R17" s="3">
        <f t="shared" si="6"/>
        <v>0.28207458966665067</v>
      </c>
      <c r="S17" s="8">
        <f t="shared" si="7"/>
        <v>3.5451615871595425</v>
      </c>
    </row>
    <row r="18" spans="1:19" ht="15">
      <c r="A18" s="1">
        <v>17</v>
      </c>
      <c r="B18" s="5">
        <v>0.5243055555555556</v>
      </c>
      <c r="C18" s="1" t="s">
        <v>189</v>
      </c>
      <c r="D18" s="1">
        <v>1</v>
      </c>
      <c r="E18" s="1">
        <v>6</v>
      </c>
      <c r="F18" s="1" t="s">
        <v>195</v>
      </c>
      <c r="G18" s="2">
        <v>66.0198999999999</v>
      </c>
      <c r="H18" s="6">
        <f>1+_xlfn.COUNTIFS(A:A,A18,O:O,"&lt;"&amp;O18)</f>
        <v>2</v>
      </c>
      <c r="I18" s="2">
        <f>_xlfn.AVERAGEIF(A:A,A18,G:G)</f>
        <v>52.38347333333333</v>
      </c>
      <c r="J18" s="2">
        <f t="shared" si="0"/>
        <v>13.636426666666566</v>
      </c>
      <c r="K18" s="2">
        <f t="shared" si="1"/>
        <v>103.63642666666657</v>
      </c>
      <c r="L18" s="2">
        <f t="shared" si="2"/>
        <v>501.79195423726054</v>
      </c>
      <c r="M18" s="2">
        <f>SUMIF(A:A,A18,L:L)</f>
        <v>2769.8345418583226</v>
      </c>
      <c r="N18" s="3">
        <f t="shared" si="3"/>
        <v>0.1811631513197178</v>
      </c>
      <c r="O18" s="7">
        <f t="shared" si="4"/>
        <v>5.519886316369018</v>
      </c>
      <c r="P18" s="3">
        <f t="shared" si="5"/>
        <v>0.1811631513197178</v>
      </c>
      <c r="Q18" s="3">
        <f>IF(ISNUMBER(P18),SUMIF(A:A,A18,P:P),"")</f>
        <v>0.893306506564254</v>
      </c>
      <c r="R18" s="3">
        <f t="shared" si="6"/>
        <v>0.20280066246969292</v>
      </c>
      <c r="S18" s="8">
        <f t="shared" si="7"/>
        <v>4.930950361907436</v>
      </c>
    </row>
    <row r="19" spans="1:19" ht="15">
      <c r="A19" s="1">
        <v>17</v>
      </c>
      <c r="B19" s="5">
        <v>0.5243055555555556</v>
      </c>
      <c r="C19" s="1" t="s">
        <v>189</v>
      </c>
      <c r="D19" s="1">
        <v>1</v>
      </c>
      <c r="E19" s="1">
        <v>5</v>
      </c>
      <c r="F19" s="1" t="s">
        <v>194</v>
      </c>
      <c r="G19" s="2">
        <v>58.3507</v>
      </c>
      <c r="H19" s="6">
        <f>1+_xlfn.COUNTIFS(A:A,A19,O:O,"&lt;"&amp;O19)</f>
        <v>3</v>
      </c>
      <c r="I19" s="2">
        <f>_xlfn.AVERAGEIF(A:A,A19,G:G)</f>
        <v>52.38347333333333</v>
      </c>
      <c r="J19" s="2">
        <f t="shared" si="0"/>
        <v>5.967226666666676</v>
      </c>
      <c r="K19" s="2">
        <f t="shared" si="1"/>
        <v>95.96722666666668</v>
      </c>
      <c r="L19" s="2">
        <f t="shared" si="2"/>
        <v>316.72490831188946</v>
      </c>
      <c r="M19" s="2">
        <f>SUMIF(A:A,A19,L:L)</f>
        <v>2769.8345418583226</v>
      </c>
      <c r="N19" s="3">
        <f t="shared" si="3"/>
        <v>0.11434795238685777</v>
      </c>
      <c r="O19" s="7">
        <f t="shared" si="4"/>
        <v>8.745237488965582</v>
      </c>
      <c r="P19" s="3">
        <f t="shared" si="5"/>
        <v>0.11434795238685777</v>
      </c>
      <c r="Q19" s="3">
        <f>IF(ISNUMBER(P19),SUMIF(A:A,A19,P:P),"")</f>
        <v>0.893306506564254</v>
      </c>
      <c r="R19" s="3">
        <f t="shared" si="6"/>
        <v>0.12800528323324478</v>
      </c>
      <c r="S19" s="8">
        <f t="shared" si="7"/>
        <v>7.812177550342593</v>
      </c>
    </row>
    <row r="20" spans="1:19" ht="15">
      <c r="A20" s="1">
        <v>17</v>
      </c>
      <c r="B20" s="5">
        <v>0.5243055555555556</v>
      </c>
      <c r="C20" s="1" t="s">
        <v>189</v>
      </c>
      <c r="D20" s="1">
        <v>1</v>
      </c>
      <c r="E20" s="1">
        <v>2</v>
      </c>
      <c r="F20" s="1" t="s">
        <v>191</v>
      </c>
      <c r="G20" s="2">
        <v>58.034</v>
      </c>
      <c r="H20" s="6">
        <f>1+_xlfn.COUNTIFS(A:A,A20,O:O,"&lt;"&amp;O20)</f>
        <v>4</v>
      </c>
      <c r="I20" s="2">
        <f>_xlfn.AVERAGEIF(A:A,A20,G:G)</f>
        <v>52.38347333333333</v>
      </c>
      <c r="J20" s="2">
        <f t="shared" si="0"/>
        <v>5.650526666666671</v>
      </c>
      <c r="K20" s="2">
        <f t="shared" si="1"/>
        <v>95.65052666666668</v>
      </c>
      <c r="L20" s="2">
        <f t="shared" si="2"/>
        <v>310.7633220166055</v>
      </c>
      <c r="M20" s="2">
        <f>SUMIF(A:A,A20,L:L)</f>
        <v>2769.8345418583226</v>
      </c>
      <c r="N20" s="3">
        <f t="shared" si="3"/>
        <v>0.1121956266052303</v>
      </c>
      <c r="O20" s="7">
        <f t="shared" si="4"/>
        <v>8.913003387543649</v>
      </c>
      <c r="P20" s="3">
        <f t="shared" si="5"/>
        <v>0.1121956266052303</v>
      </c>
      <c r="Q20" s="3">
        <f>IF(ISNUMBER(P20),SUMIF(A:A,A20,P:P),"")</f>
        <v>0.893306506564254</v>
      </c>
      <c r="R20" s="3">
        <f t="shared" si="6"/>
        <v>0.12559589097447177</v>
      </c>
      <c r="S20" s="8">
        <f t="shared" si="7"/>
        <v>7.962043919121979</v>
      </c>
    </row>
    <row r="21" spans="1:19" ht="15">
      <c r="A21" s="1">
        <v>17</v>
      </c>
      <c r="B21" s="5">
        <v>0.5243055555555556</v>
      </c>
      <c r="C21" s="1" t="s">
        <v>189</v>
      </c>
      <c r="D21" s="1">
        <v>1</v>
      </c>
      <c r="E21" s="1">
        <v>8</v>
      </c>
      <c r="F21" s="1" t="s">
        <v>197</v>
      </c>
      <c r="G21" s="2">
        <v>57.902933333333294</v>
      </c>
      <c r="H21" s="6">
        <f>1+_xlfn.COUNTIFS(A:A,A21,O:O,"&lt;"&amp;O21)</f>
        <v>5</v>
      </c>
      <c r="I21" s="2">
        <f>_xlfn.AVERAGEIF(A:A,A21,G:G)</f>
        <v>52.38347333333333</v>
      </c>
      <c r="J21" s="2">
        <f t="shared" si="0"/>
        <v>5.519459999999967</v>
      </c>
      <c r="K21" s="2">
        <f t="shared" si="1"/>
        <v>95.51945999999997</v>
      </c>
      <c r="L21" s="2">
        <f t="shared" si="2"/>
        <v>308.32906330256947</v>
      </c>
      <c r="M21" s="2">
        <f>SUMIF(A:A,A21,L:L)</f>
        <v>2769.8345418583226</v>
      </c>
      <c r="N21" s="3">
        <f t="shared" si="3"/>
        <v>0.11131678035024684</v>
      </c>
      <c r="O21" s="7">
        <f t="shared" si="4"/>
        <v>8.983371571236633</v>
      </c>
      <c r="P21" s="3">
        <f t="shared" si="5"/>
        <v>0.11131678035024684</v>
      </c>
      <c r="Q21" s="3">
        <f>IF(ISNUMBER(P21),SUMIF(A:A,A21,P:P),"")</f>
        <v>0.893306506564254</v>
      </c>
      <c r="R21" s="3">
        <f t="shared" si="6"/>
        <v>0.12461207830936134</v>
      </c>
      <c r="S21" s="8">
        <f t="shared" si="7"/>
        <v>8.02490427547003</v>
      </c>
    </row>
    <row r="22" spans="1:19" ht="15">
      <c r="A22" s="1">
        <v>17</v>
      </c>
      <c r="B22" s="5">
        <v>0.5243055555555556</v>
      </c>
      <c r="C22" s="1" t="s">
        <v>189</v>
      </c>
      <c r="D22" s="1">
        <v>1</v>
      </c>
      <c r="E22" s="1">
        <v>9</v>
      </c>
      <c r="F22" s="1" t="s">
        <v>198</v>
      </c>
      <c r="G22" s="2">
        <v>48.269099999999995</v>
      </c>
      <c r="H22" s="6">
        <f>1+_xlfn.COUNTIFS(A:A,A22,O:O,"&lt;"&amp;O22)</f>
        <v>6</v>
      </c>
      <c r="I22" s="2">
        <f>_xlfn.AVERAGEIF(A:A,A22,G:G)</f>
        <v>52.38347333333333</v>
      </c>
      <c r="J22" s="2">
        <f t="shared" si="0"/>
        <v>-4.114373333333333</v>
      </c>
      <c r="K22" s="2">
        <f t="shared" si="1"/>
        <v>85.88562666666667</v>
      </c>
      <c r="L22" s="2">
        <f t="shared" si="2"/>
        <v>172.97336100306637</v>
      </c>
      <c r="M22" s="2">
        <f>SUMIF(A:A,A22,L:L)</f>
        <v>2769.8345418583226</v>
      </c>
      <c r="N22" s="3">
        <f t="shared" si="3"/>
        <v>0.0624489868940027</v>
      </c>
      <c r="O22" s="7">
        <f t="shared" si="4"/>
        <v>16.01307002301482</v>
      </c>
      <c r="P22" s="3">
        <f t="shared" si="5"/>
        <v>0.0624489868940027</v>
      </c>
      <c r="Q22" s="3">
        <f>IF(ISNUMBER(P22),SUMIF(A:A,A22,P:P),"")</f>
        <v>0.893306506564254</v>
      </c>
      <c r="R22" s="3">
        <f t="shared" si="6"/>
        <v>0.0699076816692937</v>
      </c>
      <c r="S22" s="8">
        <f t="shared" si="7"/>
        <v>14.304579641628148</v>
      </c>
    </row>
    <row r="23" spans="1:19" ht="15">
      <c r="A23" s="1">
        <v>17</v>
      </c>
      <c r="B23" s="5">
        <v>0.5243055555555556</v>
      </c>
      <c r="C23" s="1" t="s">
        <v>189</v>
      </c>
      <c r="D23" s="1">
        <v>1</v>
      </c>
      <c r="E23" s="1">
        <v>4</v>
      </c>
      <c r="F23" s="1" t="s">
        <v>193</v>
      </c>
      <c r="G23" s="2">
        <v>47.562</v>
      </c>
      <c r="H23" s="6">
        <f>1+_xlfn.COUNTIFS(A:A,A23,O:O,"&lt;"&amp;O23)</f>
        <v>7</v>
      </c>
      <c r="I23" s="2">
        <f>_xlfn.AVERAGEIF(A:A,A23,G:G)</f>
        <v>52.38347333333333</v>
      </c>
      <c r="J23" s="2">
        <f t="shared" si="0"/>
        <v>-4.82147333333333</v>
      </c>
      <c r="K23" s="2">
        <f t="shared" si="1"/>
        <v>85.17852666666667</v>
      </c>
      <c r="L23" s="2">
        <f t="shared" si="2"/>
        <v>165.78828785383564</v>
      </c>
      <c r="M23" s="2">
        <f>SUMIF(A:A,A23,L:L)</f>
        <v>2769.8345418583226</v>
      </c>
      <c r="N23" s="3">
        <f t="shared" si="3"/>
        <v>0.05985494272253744</v>
      </c>
      <c r="O23" s="7">
        <f t="shared" si="4"/>
        <v>16.707058005812204</v>
      </c>
      <c r="P23" s="3">
        <f t="shared" si="5"/>
        <v>0.05985494272253744</v>
      </c>
      <c r="Q23" s="3">
        <f>IF(ISNUMBER(P23),SUMIF(A:A,A23,P:P),"")</f>
        <v>0.893306506564254</v>
      </c>
      <c r="R23" s="3">
        <f t="shared" si="6"/>
        <v>0.06700381367728477</v>
      </c>
      <c r="S23" s="8">
        <f t="shared" si="7"/>
        <v>14.924523622138452</v>
      </c>
    </row>
    <row r="24" spans="1:19" ht="15">
      <c r="A24" s="1">
        <v>17</v>
      </c>
      <c r="B24" s="5">
        <v>0.5243055555555556</v>
      </c>
      <c r="C24" s="1" t="s">
        <v>189</v>
      </c>
      <c r="D24" s="1">
        <v>1</v>
      </c>
      <c r="E24" s="1">
        <v>1</v>
      </c>
      <c r="F24" s="1" t="s">
        <v>190</v>
      </c>
      <c r="G24" s="2">
        <v>39.772</v>
      </c>
      <c r="H24" s="6">
        <f>1+_xlfn.COUNTIFS(A:A,A24,O:O,"&lt;"&amp;O24)</f>
        <v>9</v>
      </c>
      <c r="I24" s="2">
        <f>_xlfn.AVERAGEIF(A:A,A24,G:G)</f>
        <v>52.38347333333333</v>
      </c>
      <c r="J24" s="2">
        <f t="shared" si="0"/>
        <v>-12.611473333333329</v>
      </c>
      <c r="K24" s="2">
        <f t="shared" si="1"/>
        <v>77.38852666666668</v>
      </c>
      <c r="L24" s="2">
        <f t="shared" si="2"/>
        <v>103.88781344161575</v>
      </c>
      <c r="M24" s="2">
        <f>SUMIF(A:A,A24,L:L)</f>
        <v>2769.8345418583226</v>
      </c>
      <c r="N24" s="3">
        <f t="shared" si="3"/>
        <v>0.03750686615811928</v>
      </c>
      <c r="O24" s="7">
        <f t="shared" si="4"/>
        <v>26.66178495916608</v>
      </c>
      <c r="P24" s="3">
        <f t="shared" si="5"/>
      </c>
      <c r="Q24" s="3">
        <f>IF(ISNUMBER(P24),SUMIF(A:A,A24,P:P),"")</f>
      </c>
      <c r="R24" s="3">
        <f t="shared" si="6"/>
      </c>
      <c r="S24" s="8">
        <f t="shared" si="7"/>
      </c>
    </row>
    <row r="25" spans="1:19" ht="15">
      <c r="A25" s="1">
        <v>17</v>
      </c>
      <c r="B25" s="5">
        <v>0.5243055555555556</v>
      </c>
      <c r="C25" s="1" t="s">
        <v>189</v>
      </c>
      <c r="D25" s="1">
        <v>1</v>
      </c>
      <c r="E25" s="1">
        <v>7</v>
      </c>
      <c r="F25" s="1" t="s">
        <v>196</v>
      </c>
      <c r="G25" s="2">
        <v>35.477799999999995</v>
      </c>
      <c r="H25" s="6">
        <f>1+_xlfn.COUNTIFS(A:A,A25,O:O,"&lt;"&amp;O25)</f>
        <v>10</v>
      </c>
      <c r="I25" s="2">
        <f>_xlfn.AVERAGEIF(A:A,A25,G:G)</f>
        <v>52.38347333333333</v>
      </c>
      <c r="J25" s="2">
        <f t="shared" si="0"/>
        <v>-16.905673333333333</v>
      </c>
      <c r="K25" s="2">
        <f t="shared" si="1"/>
        <v>73.09432666666666</v>
      </c>
      <c r="L25" s="2">
        <f t="shared" si="2"/>
        <v>80.29116580347913</v>
      </c>
      <c r="M25" s="2">
        <f>SUMIF(A:A,A25,L:L)</f>
        <v>2769.8345418583226</v>
      </c>
      <c r="N25" s="3">
        <f t="shared" si="3"/>
        <v>0.02898771193372822</v>
      </c>
      <c r="O25" s="7">
        <f t="shared" si="4"/>
        <v>34.49737607046056</v>
      </c>
      <c r="P25" s="3">
        <f t="shared" si="5"/>
      </c>
      <c r="Q25" s="3">
        <f>IF(ISNUMBER(P25),SUMIF(A:A,A25,P:P),"")</f>
      </c>
      <c r="R25" s="3">
        <f t="shared" si="6"/>
      </c>
      <c r="S25" s="8">
        <f t="shared" si="7"/>
      </c>
    </row>
    <row r="26" spans="1:19" ht="15">
      <c r="A26" s="1">
        <v>17</v>
      </c>
      <c r="B26" s="5">
        <v>0.5243055555555556</v>
      </c>
      <c r="C26" s="1" t="s">
        <v>189</v>
      </c>
      <c r="D26" s="1">
        <v>1</v>
      </c>
      <c r="E26" s="1">
        <v>10</v>
      </c>
      <c r="F26" s="1" t="s">
        <v>199</v>
      </c>
      <c r="G26" s="2">
        <v>40.9272666666667</v>
      </c>
      <c r="H26" s="6">
        <f>1+_xlfn.COUNTIFS(A:A,A26,O:O,"&lt;"&amp;O26)</f>
        <v>8</v>
      </c>
      <c r="I26" s="2">
        <f>_xlfn.AVERAGEIF(A:A,A26,G:G)</f>
        <v>52.38347333333333</v>
      </c>
      <c r="J26" s="2">
        <f t="shared" si="0"/>
        <v>-11.456206666666624</v>
      </c>
      <c r="K26" s="2">
        <f t="shared" si="1"/>
        <v>78.54379333333338</v>
      </c>
      <c r="L26" s="2">
        <f t="shared" si="2"/>
        <v>111.34434426476842</v>
      </c>
      <c r="M26" s="2">
        <f>SUMIF(A:A,A26,L:L)</f>
        <v>2769.8345418583226</v>
      </c>
      <c r="N26" s="3">
        <f t="shared" si="3"/>
        <v>0.04019891534389844</v>
      </c>
      <c r="O26" s="7">
        <f t="shared" si="4"/>
        <v>24.876293090126477</v>
      </c>
      <c r="P26" s="3">
        <f t="shared" si="5"/>
      </c>
      <c r="Q26" s="3">
        <f>IF(ISNUMBER(P26),SUMIF(A:A,A26,P:P),"")</f>
      </c>
      <c r="R26" s="3">
        <f t="shared" si="6"/>
      </c>
      <c r="S26" s="8">
        <f t="shared" si="7"/>
      </c>
    </row>
    <row r="27" spans="1:19" ht="15">
      <c r="A27" s="1">
        <v>56</v>
      </c>
      <c r="B27" s="5">
        <v>0.5381944444444444</v>
      </c>
      <c r="C27" s="1" t="s">
        <v>540</v>
      </c>
      <c r="D27" s="1">
        <v>2</v>
      </c>
      <c r="E27" s="1">
        <v>6</v>
      </c>
      <c r="F27" s="1" t="s">
        <v>553</v>
      </c>
      <c r="G27" s="2">
        <v>64.1786333333333</v>
      </c>
      <c r="H27" s="6">
        <f>1+_xlfn.COUNTIFS(A:A,A27,O:O,"&lt;"&amp;O27)</f>
        <v>1</v>
      </c>
      <c r="I27" s="2">
        <f>_xlfn.AVERAGEIF(A:A,A27,G:G)</f>
        <v>56.43375416666667</v>
      </c>
      <c r="J27" s="2">
        <f t="shared" si="0"/>
        <v>7.744879166666628</v>
      </c>
      <c r="K27" s="2">
        <f t="shared" si="1"/>
        <v>97.74487916666664</v>
      </c>
      <c r="L27" s="2">
        <f t="shared" si="2"/>
        <v>352.37387260114957</v>
      </c>
      <c r="M27" s="2">
        <f>SUMIF(A:A,A27,L:L)</f>
        <v>2014.2610627309634</v>
      </c>
      <c r="N27" s="3">
        <f t="shared" si="3"/>
        <v>0.1749395245338239</v>
      </c>
      <c r="O27" s="7">
        <f t="shared" si="4"/>
        <v>5.716261106029552</v>
      </c>
      <c r="P27" s="3">
        <f t="shared" si="5"/>
        <v>0.1749395245338239</v>
      </c>
      <c r="Q27" s="3">
        <f>IF(ISNUMBER(P27),SUMIF(A:A,A27,P:P),"")</f>
        <v>0.9627739665624581</v>
      </c>
      <c r="R27" s="3">
        <f t="shared" si="6"/>
        <v>0.18170362993760386</v>
      </c>
      <c r="S27" s="8">
        <f t="shared" si="7"/>
        <v>5.503467378958775</v>
      </c>
    </row>
    <row r="28" spans="1:19" ht="15">
      <c r="A28" s="1">
        <v>56</v>
      </c>
      <c r="B28" s="5">
        <v>0.5381944444444444</v>
      </c>
      <c r="C28" s="1" t="s">
        <v>540</v>
      </c>
      <c r="D28" s="1">
        <v>2</v>
      </c>
      <c r="E28" s="1">
        <v>8</v>
      </c>
      <c r="F28" s="1" t="s">
        <v>554</v>
      </c>
      <c r="G28" s="2">
        <v>63.8942333333333</v>
      </c>
      <c r="H28" s="6">
        <f>1+_xlfn.COUNTIFS(A:A,A28,O:O,"&lt;"&amp;O28)</f>
        <v>2</v>
      </c>
      <c r="I28" s="2">
        <f>_xlfn.AVERAGEIF(A:A,A28,G:G)</f>
        <v>56.43375416666667</v>
      </c>
      <c r="J28" s="2">
        <f t="shared" si="0"/>
        <v>7.46047916666663</v>
      </c>
      <c r="K28" s="2">
        <f t="shared" si="1"/>
        <v>97.46047916666663</v>
      </c>
      <c r="L28" s="2">
        <f t="shared" si="2"/>
        <v>346.41197640220963</v>
      </c>
      <c r="M28" s="2">
        <f>SUMIF(A:A,A28,L:L)</f>
        <v>2014.2610627309634</v>
      </c>
      <c r="N28" s="3">
        <f t="shared" si="3"/>
        <v>0.17197968168661287</v>
      </c>
      <c r="O28" s="7">
        <f t="shared" si="4"/>
        <v>5.814640370263235</v>
      </c>
      <c r="P28" s="3">
        <f t="shared" si="5"/>
        <v>0.17197968168661287</v>
      </c>
      <c r="Q28" s="3">
        <f>IF(ISNUMBER(P28),SUMIF(A:A,A28,P:P),"")</f>
        <v>0.9627739665624581</v>
      </c>
      <c r="R28" s="3">
        <f t="shared" si="6"/>
        <v>0.17862934360456248</v>
      </c>
      <c r="S28" s="8">
        <f t="shared" si="7"/>
        <v>5.5981843734125345</v>
      </c>
    </row>
    <row r="29" spans="1:19" ht="15">
      <c r="A29" s="1">
        <v>56</v>
      </c>
      <c r="B29" s="5">
        <v>0.5381944444444444</v>
      </c>
      <c r="C29" s="1" t="s">
        <v>540</v>
      </c>
      <c r="D29" s="1">
        <v>2</v>
      </c>
      <c r="E29" s="1">
        <v>2</v>
      </c>
      <c r="F29" s="1" t="s">
        <v>549</v>
      </c>
      <c r="G29" s="2">
        <v>62.1372333333334</v>
      </c>
      <c r="H29" s="6">
        <f>1+_xlfn.COUNTIFS(A:A,A29,O:O,"&lt;"&amp;O29)</f>
        <v>3</v>
      </c>
      <c r="I29" s="2">
        <f>_xlfn.AVERAGEIF(A:A,A29,G:G)</f>
        <v>56.43375416666667</v>
      </c>
      <c r="J29" s="2">
        <f t="shared" si="0"/>
        <v>5.703479166666732</v>
      </c>
      <c r="K29" s="2">
        <f t="shared" si="1"/>
        <v>95.70347916666674</v>
      </c>
      <c r="L29" s="2">
        <f t="shared" si="2"/>
        <v>311.752233833879</v>
      </c>
      <c r="M29" s="2">
        <f>SUMIF(A:A,A29,L:L)</f>
        <v>2014.2610627309634</v>
      </c>
      <c r="N29" s="3">
        <f t="shared" si="3"/>
        <v>0.15477250670337686</v>
      </c>
      <c r="O29" s="7">
        <f t="shared" si="4"/>
        <v>6.461095845120028</v>
      </c>
      <c r="P29" s="3">
        <f t="shared" si="5"/>
        <v>0.15477250670337686</v>
      </c>
      <c r="Q29" s="3">
        <f>IF(ISNUMBER(P29),SUMIF(A:A,A29,P:P),"")</f>
        <v>0.9627739665624581</v>
      </c>
      <c r="R29" s="3">
        <f t="shared" si="6"/>
        <v>0.16075684644443103</v>
      </c>
      <c r="S29" s="8">
        <f t="shared" si="7"/>
        <v>6.220574875146427</v>
      </c>
    </row>
    <row r="30" spans="1:19" ht="15">
      <c r="A30" s="1">
        <v>56</v>
      </c>
      <c r="B30" s="5">
        <v>0.5381944444444444</v>
      </c>
      <c r="C30" s="1" t="s">
        <v>540</v>
      </c>
      <c r="D30" s="1">
        <v>2</v>
      </c>
      <c r="E30" s="1">
        <v>1</v>
      </c>
      <c r="F30" s="1" t="s">
        <v>548</v>
      </c>
      <c r="G30" s="2">
        <v>61.9192333333334</v>
      </c>
      <c r="H30" s="6">
        <f>1+_xlfn.COUNTIFS(A:A,A30,O:O,"&lt;"&amp;O30)</f>
        <v>4</v>
      </c>
      <c r="I30" s="2">
        <f>_xlfn.AVERAGEIF(A:A,A30,G:G)</f>
        <v>56.43375416666667</v>
      </c>
      <c r="J30" s="2">
        <f t="shared" si="0"/>
        <v>5.485479166666735</v>
      </c>
      <c r="K30" s="2">
        <f t="shared" si="1"/>
        <v>95.48547916666674</v>
      </c>
      <c r="L30" s="2">
        <f t="shared" si="2"/>
        <v>307.70106700452675</v>
      </c>
      <c r="M30" s="2">
        <f>SUMIF(A:A,A30,L:L)</f>
        <v>2014.2610627309634</v>
      </c>
      <c r="N30" s="3">
        <f t="shared" si="3"/>
        <v>0.15276126451421412</v>
      </c>
      <c r="O30" s="7">
        <f t="shared" si="4"/>
        <v>6.546162099273222</v>
      </c>
      <c r="P30" s="3">
        <f t="shared" si="5"/>
        <v>0.15276126451421412</v>
      </c>
      <c r="Q30" s="3">
        <f>IF(ISNUMBER(P30),SUMIF(A:A,A30,P:P),"")</f>
        <v>0.9627739665624581</v>
      </c>
      <c r="R30" s="3">
        <f t="shared" si="6"/>
        <v>0.1586678387863368</v>
      </c>
      <c r="S30" s="8">
        <f t="shared" si="7"/>
        <v>6.302474450078108</v>
      </c>
    </row>
    <row r="31" spans="1:19" ht="15">
      <c r="A31" s="1">
        <v>56</v>
      </c>
      <c r="B31" s="5">
        <v>0.5381944444444444</v>
      </c>
      <c r="C31" s="1" t="s">
        <v>540</v>
      </c>
      <c r="D31" s="1">
        <v>2</v>
      </c>
      <c r="E31" s="1">
        <v>3</v>
      </c>
      <c r="F31" s="1" t="s">
        <v>550</v>
      </c>
      <c r="G31" s="2">
        <v>61.16439999999999</v>
      </c>
      <c r="H31" s="6">
        <f>1+_xlfn.COUNTIFS(A:A,A31,O:O,"&lt;"&amp;O31)</f>
        <v>5</v>
      </c>
      <c r="I31" s="2">
        <f>_xlfn.AVERAGEIF(A:A,A31,G:G)</f>
        <v>56.43375416666667</v>
      </c>
      <c r="J31" s="2">
        <f t="shared" si="0"/>
        <v>4.730645833333327</v>
      </c>
      <c r="K31" s="2">
        <f t="shared" si="1"/>
        <v>94.73064583333333</v>
      </c>
      <c r="L31" s="2">
        <f t="shared" si="2"/>
        <v>294.0761507628655</v>
      </c>
      <c r="M31" s="2">
        <f>SUMIF(A:A,A31,L:L)</f>
        <v>2014.2610627309634</v>
      </c>
      <c r="N31" s="3">
        <f t="shared" si="3"/>
        <v>0.14599703891617352</v>
      </c>
      <c r="O31" s="7">
        <f t="shared" si="4"/>
        <v>6.849453984982295</v>
      </c>
      <c r="P31" s="3">
        <f t="shared" si="5"/>
        <v>0.14599703891617352</v>
      </c>
      <c r="Q31" s="3">
        <f>IF(ISNUMBER(P31),SUMIF(A:A,A31,P:P),"")</f>
        <v>0.9627739665624581</v>
      </c>
      <c r="R31" s="3">
        <f t="shared" si="6"/>
        <v>0.15164207174966465</v>
      </c>
      <c r="S31" s="8">
        <f t="shared" si="7"/>
        <v>6.594475981908441</v>
      </c>
    </row>
    <row r="32" spans="1:19" ht="15">
      <c r="A32" s="1">
        <v>56</v>
      </c>
      <c r="B32" s="5">
        <v>0.5381944444444444</v>
      </c>
      <c r="C32" s="1" t="s">
        <v>540</v>
      </c>
      <c r="D32" s="1">
        <v>2</v>
      </c>
      <c r="E32" s="1">
        <v>5</v>
      </c>
      <c r="F32" s="1" t="s">
        <v>552</v>
      </c>
      <c r="G32" s="2">
        <v>57.03376666666669</v>
      </c>
      <c r="H32" s="6">
        <f>1+_xlfn.COUNTIFS(A:A,A32,O:O,"&lt;"&amp;O32)</f>
        <v>6</v>
      </c>
      <c r="I32" s="2">
        <f>_xlfn.AVERAGEIF(A:A,A32,G:G)</f>
        <v>56.43375416666667</v>
      </c>
      <c r="J32" s="2">
        <f t="shared" si="0"/>
        <v>0.6000125000000267</v>
      </c>
      <c r="K32" s="2">
        <f t="shared" si="1"/>
        <v>90.60001250000002</v>
      </c>
      <c r="L32" s="2">
        <f t="shared" si="2"/>
        <v>229.52242795042991</v>
      </c>
      <c r="M32" s="2">
        <f>SUMIF(A:A,A32,L:L)</f>
        <v>2014.2610627309634</v>
      </c>
      <c r="N32" s="3">
        <f t="shared" si="3"/>
        <v>0.1139486992015028</v>
      </c>
      <c r="O32" s="7">
        <f t="shared" si="4"/>
        <v>8.77587903159505</v>
      </c>
      <c r="P32" s="3">
        <f t="shared" si="5"/>
        <v>0.1139486992015028</v>
      </c>
      <c r="Q32" s="3">
        <f>IF(ISNUMBER(P32),SUMIF(A:A,A32,P:P),"")</f>
        <v>0.9627739665624581</v>
      </c>
      <c r="R32" s="3">
        <f t="shared" si="6"/>
        <v>0.11835457039657148</v>
      </c>
      <c r="S32" s="8">
        <f t="shared" si="7"/>
        <v>8.44918786532107</v>
      </c>
    </row>
    <row r="33" spans="1:19" ht="15">
      <c r="A33" s="1">
        <v>56</v>
      </c>
      <c r="B33" s="5">
        <v>0.5381944444444444</v>
      </c>
      <c r="C33" s="1" t="s">
        <v>540</v>
      </c>
      <c r="D33" s="1">
        <v>2</v>
      </c>
      <c r="E33" s="1">
        <v>4</v>
      </c>
      <c r="F33" s="1" t="s">
        <v>551</v>
      </c>
      <c r="G33" s="2">
        <v>42.7544333333333</v>
      </c>
      <c r="H33" s="6">
        <f>1+_xlfn.COUNTIFS(A:A,A33,O:O,"&lt;"&amp;O33)</f>
        <v>7</v>
      </c>
      <c r="I33" s="2">
        <f>_xlfn.AVERAGEIF(A:A,A33,G:G)</f>
        <v>56.43375416666667</v>
      </c>
      <c r="J33" s="2">
        <f t="shared" si="0"/>
        <v>-13.679320833333364</v>
      </c>
      <c r="K33" s="2">
        <f t="shared" si="1"/>
        <v>76.32067916666664</v>
      </c>
      <c r="L33" s="2">
        <f t="shared" si="2"/>
        <v>97.44038450274138</v>
      </c>
      <c r="M33" s="2">
        <f>SUMIF(A:A,A33,L:L)</f>
        <v>2014.2610627309634</v>
      </c>
      <c r="N33" s="3">
        <f t="shared" si="3"/>
        <v>0.04837525100675398</v>
      </c>
      <c r="O33" s="7">
        <f t="shared" si="4"/>
        <v>20.671727364481967</v>
      </c>
      <c r="P33" s="3">
        <f t="shared" si="5"/>
        <v>0.04837525100675398</v>
      </c>
      <c r="Q33" s="3">
        <f>IF(ISNUMBER(P33),SUMIF(A:A,A33,P:P),"")</f>
        <v>0.9627739665624581</v>
      </c>
      <c r="R33" s="3">
        <f t="shared" si="6"/>
        <v>0.05024569908082961</v>
      </c>
      <c r="S33" s="8">
        <f t="shared" si="7"/>
        <v>19.902200950400008</v>
      </c>
    </row>
    <row r="34" spans="1:19" ht="15">
      <c r="A34" s="1">
        <v>56</v>
      </c>
      <c r="B34" s="5">
        <v>0.5381944444444444</v>
      </c>
      <c r="C34" s="1" t="s">
        <v>540</v>
      </c>
      <c r="D34" s="1">
        <v>2</v>
      </c>
      <c r="E34" s="1">
        <v>10</v>
      </c>
      <c r="F34" s="1" t="s">
        <v>555</v>
      </c>
      <c r="G34" s="2">
        <v>38.3881</v>
      </c>
      <c r="H34" s="6">
        <f>1+_xlfn.COUNTIFS(A:A,A34,O:O,"&lt;"&amp;O34)</f>
        <v>8</v>
      </c>
      <c r="I34" s="2">
        <f>_xlfn.AVERAGEIF(A:A,A34,G:G)</f>
        <v>56.43375416666667</v>
      </c>
      <c r="J34" s="2">
        <f t="shared" si="0"/>
        <v>-18.045654166666665</v>
      </c>
      <c r="K34" s="2">
        <f t="shared" si="1"/>
        <v>71.95434583333333</v>
      </c>
      <c r="L34" s="2">
        <f t="shared" si="2"/>
        <v>74.98294967316147</v>
      </c>
      <c r="M34" s="2">
        <f>SUMIF(A:A,A34,L:L)</f>
        <v>2014.2610627309634</v>
      </c>
      <c r="N34" s="3">
        <f t="shared" si="3"/>
        <v>0.03722603343754187</v>
      </c>
      <c r="O34" s="7">
        <f t="shared" si="4"/>
        <v>26.86292112421292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18</v>
      </c>
      <c r="B35" s="5">
        <v>0.548611111111111</v>
      </c>
      <c r="C35" s="1" t="s">
        <v>189</v>
      </c>
      <c r="D35" s="1">
        <v>2</v>
      </c>
      <c r="E35" s="1">
        <v>3</v>
      </c>
      <c r="F35" s="1" t="s">
        <v>202</v>
      </c>
      <c r="G35" s="2">
        <v>77.0648</v>
      </c>
      <c r="H35" s="6">
        <f>1+_xlfn.COUNTIFS(A:A,A35,O:O,"&lt;"&amp;O35)</f>
        <v>1</v>
      </c>
      <c r="I35" s="2">
        <f>_xlfn.AVERAGEIF(A:A,A35,G:G)</f>
        <v>55.46756666666663</v>
      </c>
      <c r="J35" s="2">
        <f t="shared" si="0"/>
        <v>21.597233333333378</v>
      </c>
      <c r="K35" s="2">
        <f t="shared" si="1"/>
        <v>111.59723333333338</v>
      </c>
      <c r="L35" s="2">
        <f t="shared" si="2"/>
        <v>809.0283825975516</v>
      </c>
      <c r="M35" s="2">
        <f>SUMIF(A:A,A35,L:L)</f>
        <v>2030.5427309790682</v>
      </c>
      <c r="N35" s="3">
        <f t="shared" si="3"/>
        <v>0.3984296268453616</v>
      </c>
      <c r="O35" s="7">
        <f t="shared" si="4"/>
        <v>2.509853516460812</v>
      </c>
      <c r="P35" s="3">
        <f t="shared" si="5"/>
        <v>0.3984296268453616</v>
      </c>
      <c r="Q35" s="3">
        <f>IF(ISNUMBER(P35),SUMIF(A:A,A35,P:P),"")</f>
        <v>0.9100507332857259</v>
      </c>
      <c r="R35" s="3">
        <f t="shared" si="6"/>
        <v>0.4378103464702861</v>
      </c>
      <c r="S35" s="8">
        <f t="shared" si="7"/>
        <v>2.2840940330949198</v>
      </c>
    </row>
    <row r="36" spans="1:19" ht="15">
      <c r="A36" s="1">
        <v>18</v>
      </c>
      <c r="B36" s="5">
        <v>0.548611111111111</v>
      </c>
      <c r="C36" s="1" t="s">
        <v>189</v>
      </c>
      <c r="D36" s="1">
        <v>2</v>
      </c>
      <c r="E36" s="1">
        <v>2</v>
      </c>
      <c r="F36" s="1" t="s">
        <v>201</v>
      </c>
      <c r="G36" s="2">
        <v>62.4004</v>
      </c>
      <c r="H36" s="6">
        <f>1+_xlfn.COUNTIFS(A:A,A36,O:O,"&lt;"&amp;O36)</f>
        <v>2</v>
      </c>
      <c r="I36" s="2">
        <f>_xlfn.AVERAGEIF(A:A,A36,G:G)</f>
        <v>55.46756666666663</v>
      </c>
      <c r="J36" s="2">
        <f t="shared" si="0"/>
        <v>6.93283333333337</v>
      </c>
      <c r="K36" s="2">
        <f t="shared" si="1"/>
        <v>96.93283333333338</v>
      </c>
      <c r="L36" s="2">
        <f t="shared" si="2"/>
        <v>335.6167889465064</v>
      </c>
      <c r="M36" s="2">
        <f>SUMIF(A:A,A36,L:L)</f>
        <v>2030.5427309790682</v>
      </c>
      <c r="N36" s="3">
        <f t="shared" si="3"/>
        <v>0.1652842778564339</v>
      </c>
      <c r="O36" s="7">
        <f t="shared" si="4"/>
        <v>6.050182225248315</v>
      </c>
      <c r="P36" s="3">
        <f t="shared" si="5"/>
        <v>0.1652842778564339</v>
      </c>
      <c r="Q36" s="3">
        <f>IF(ISNUMBER(P36),SUMIF(A:A,A36,P:P),"")</f>
        <v>0.9100507332857259</v>
      </c>
      <c r="R36" s="3">
        <f t="shared" si="6"/>
        <v>0.18162094904278275</v>
      </c>
      <c r="S36" s="8">
        <f t="shared" si="7"/>
        <v>5.505972770599493</v>
      </c>
    </row>
    <row r="37" spans="1:19" ht="15">
      <c r="A37" s="1">
        <v>18</v>
      </c>
      <c r="B37" s="5">
        <v>0.548611111111111</v>
      </c>
      <c r="C37" s="1" t="s">
        <v>189</v>
      </c>
      <c r="D37" s="1">
        <v>2</v>
      </c>
      <c r="E37" s="1">
        <v>7</v>
      </c>
      <c r="F37" s="1" t="s">
        <v>205</v>
      </c>
      <c r="G37" s="2">
        <v>61.97336666666659</v>
      </c>
      <c r="H37" s="6">
        <f>1+_xlfn.COUNTIFS(A:A,A37,O:O,"&lt;"&amp;O37)</f>
        <v>3</v>
      </c>
      <c r="I37" s="2">
        <f>_xlfn.AVERAGEIF(A:A,A37,G:G)</f>
        <v>55.46756666666663</v>
      </c>
      <c r="J37" s="2">
        <f t="shared" si="0"/>
        <v>6.505799999999965</v>
      </c>
      <c r="K37" s="2">
        <f t="shared" si="1"/>
        <v>96.50579999999997</v>
      </c>
      <c r="L37" s="2">
        <f t="shared" si="2"/>
        <v>327.126844712043</v>
      </c>
      <c r="M37" s="2">
        <f>SUMIF(A:A,A37,L:L)</f>
        <v>2030.5427309790682</v>
      </c>
      <c r="N37" s="3">
        <f t="shared" si="3"/>
        <v>0.16110315716149054</v>
      </c>
      <c r="O37" s="7">
        <f t="shared" si="4"/>
        <v>6.207202997254706</v>
      </c>
      <c r="P37" s="3">
        <f t="shared" si="5"/>
        <v>0.16110315716149054</v>
      </c>
      <c r="Q37" s="3">
        <f>IF(ISNUMBER(P37),SUMIF(A:A,A37,P:P),"")</f>
        <v>0.9100507332857259</v>
      </c>
      <c r="R37" s="3">
        <f t="shared" si="6"/>
        <v>0.17702656705723402</v>
      </c>
      <c r="S37" s="8">
        <f t="shared" si="7"/>
        <v>5.648869639305</v>
      </c>
    </row>
    <row r="38" spans="1:19" ht="15">
      <c r="A38" s="1">
        <v>18</v>
      </c>
      <c r="B38" s="5">
        <v>0.548611111111111</v>
      </c>
      <c r="C38" s="1" t="s">
        <v>189</v>
      </c>
      <c r="D38" s="1">
        <v>2</v>
      </c>
      <c r="E38" s="1">
        <v>4</v>
      </c>
      <c r="F38" s="1" t="s">
        <v>203</v>
      </c>
      <c r="G38" s="2">
        <v>53.8278666666666</v>
      </c>
      <c r="H38" s="6">
        <f>1+_xlfn.COUNTIFS(A:A,A38,O:O,"&lt;"&amp;O38)</f>
        <v>4</v>
      </c>
      <c r="I38" s="2">
        <f>_xlfn.AVERAGEIF(A:A,A38,G:G)</f>
        <v>55.46756666666663</v>
      </c>
      <c r="J38" s="2">
        <f t="shared" si="0"/>
        <v>-1.6397000000000261</v>
      </c>
      <c r="K38" s="2">
        <f t="shared" si="1"/>
        <v>88.36029999999997</v>
      </c>
      <c r="L38" s="2">
        <f t="shared" si="2"/>
        <v>200.66121730809027</v>
      </c>
      <c r="M38" s="2">
        <f>SUMIF(A:A,A38,L:L)</f>
        <v>2030.5427309790682</v>
      </c>
      <c r="N38" s="3">
        <f t="shared" si="3"/>
        <v>0.0988214698694557</v>
      </c>
      <c r="O38" s="7">
        <f t="shared" si="4"/>
        <v>10.119258510534316</v>
      </c>
      <c r="P38" s="3">
        <f t="shared" si="5"/>
        <v>0.0988214698694557</v>
      </c>
      <c r="Q38" s="3">
        <f>IF(ISNUMBER(P38),SUMIF(A:A,A38,P:P),"")</f>
        <v>0.9100507332857259</v>
      </c>
      <c r="R38" s="3">
        <f t="shared" si="6"/>
        <v>0.10858896790584643</v>
      </c>
      <c r="S38" s="8">
        <f t="shared" si="7"/>
        <v>9.209038627819575</v>
      </c>
    </row>
    <row r="39" spans="1:19" ht="15">
      <c r="A39" s="1">
        <v>18</v>
      </c>
      <c r="B39" s="5">
        <v>0.548611111111111</v>
      </c>
      <c r="C39" s="1" t="s">
        <v>189</v>
      </c>
      <c r="D39" s="1">
        <v>2</v>
      </c>
      <c r="E39" s="1">
        <v>5</v>
      </c>
      <c r="F39" s="1" t="s">
        <v>204</v>
      </c>
      <c r="G39" s="2">
        <v>51.591433333333306</v>
      </c>
      <c r="H39" s="6">
        <f>1+_xlfn.COUNTIFS(A:A,A39,O:O,"&lt;"&amp;O39)</f>
        <v>5</v>
      </c>
      <c r="I39" s="2">
        <f>_xlfn.AVERAGEIF(A:A,A39,G:G)</f>
        <v>55.46756666666663</v>
      </c>
      <c r="J39" s="2">
        <f t="shared" si="0"/>
        <v>-3.876133333333321</v>
      </c>
      <c r="K39" s="2">
        <f t="shared" si="1"/>
        <v>86.12386666666669</v>
      </c>
      <c r="L39" s="2">
        <f t="shared" si="2"/>
        <v>175.4636677313101</v>
      </c>
      <c r="M39" s="2">
        <f>SUMIF(A:A,A39,L:L)</f>
        <v>2030.5427309790682</v>
      </c>
      <c r="N39" s="3">
        <f t="shared" si="3"/>
        <v>0.08641220155298414</v>
      </c>
      <c r="O39" s="7">
        <f t="shared" si="4"/>
        <v>11.57243979470705</v>
      </c>
      <c r="P39" s="3">
        <f t="shared" si="5"/>
        <v>0.08641220155298414</v>
      </c>
      <c r="Q39" s="3">
        <f>IF(ISNUMBER(P39),SUMIF(A:A,A39,P:P),"")</f>
        <v>0.9100507332857259</v>
      </c>
      <c r="R39" s="3">
        <f t="shared" si="6"/>
        <v>0.09495316952385068</v>
      </c>
      <c r="S39" s="8">
        <f t="shared" si="7"/>
        <v>10.531507321078065</v>
      </c>
    </row>
    <row r="40" spans="1:19" ht="15">
      <c r="A40" s="1">
        <v>18</v>
      </c>
      <c r="B40" s="5">
        <v>0.548611111111111</v>
      </c>
      <c r="C40" s="1" t="s">
        <v>189</v>
      </c>
      <c r="D40" s="1">
        <v>2</v>
      </c>
      <c r="E40" s="1">
        <v>1</v>
      </c>
      <c r="F40" s="1" t="s">
        <v>200</v>
      </c>
      <c r="G40" s="2">
        <v>40.7465666666666</v>
      </c>
      <c r="H40" s="6">
        <f>1+_xlfn.COUNTIFS(A:A,A40,O:O,"&lt;"&amp;O40)</f>
        <v>6</v>
      </c>
      <c r="I40" s="2">
        <f>_xlfn.AVERAGEIF(A:A,A40,G:G)</f>
        <v>55.46756666666663</v>
      </c>
      <c r="J40" s="2">
        <f t="shared" si="0"/>
        <v>-14.721000000000025</v>
      </c>
      <c r="K40" s="2">
        <f t="shared" si="1"/>
        <v>75.27899999999997</v>
      </c>
      <c r="L40" s="2">
        <f t="shared" si="2"/>
        <v>91.53670139489124</v>
      </c>
      <c r="M40" s="2">
        <f>SUMIF(A:A,A40,L:L)</f>
        <v>2030.5427309790682</v>
      </c>
      <c r="N40" s="3">
        <f t="shared" si="3"/>
        <v>0.0450799187814949</v>
      </c>
      <c r="O40" s="7">
        <f t="shared" si="4"/>
        <v>22.1828261236907</v>
      </c>
      <c r="P40" s="3">
        <f t="shared" si="5"/>
      </c>
      <c r="Q40" s="3">
        <f>IF(ISNUMBER(P40),SUMIF(A:A,A40,P:P),"")</f>
      </c>
      <c r="R40" s="3">
        <f t="shared" si="6"/>
      </c>
      <c r="S40" s="8">
        <f t="shared" si="7"/>
      </c>
    </row>
    <row r="41" spans="1:19" ht="15">
      <c r="A41" s="1">
        <v>18</v>
      </c>
      <c r="B41" s="5">
        <v>0.548611111111111</v>
      </c>
      <c r="C41" s="1" t="s">
        <v>189</v>
      </c>
      <c r="D41" s="1">
        <v>2</v>
      </c>
      <c r="E41" s="1">
        <v>9</v>
      </c>
      <c r="F41" s="1" t="s">
        <v>206</v>
      </c>
      <c r="G41" s="2">
        <v>40.6685333333333</v>
      </c>
      <c r="H41" s="6">
        <f>1+_xlfn.COUNTIFS(A:A,A41,O:O,"&lt;"&amp;O41)</f>
        <v>7</v>
      </c>
      <c r="I41" s="2">
        <f>_xlfn.AVERAGEIF(A:A,A41,G:G)</f>
        <v>55.46756666666663</v>
      </c>
      <c r="J41" s="2">
        <f t="shared" si="0"/>
        <v>-14.799033333333327</v>
      </c>
      <c r="K41" s="2">
        <f t="shared" si="1"/>
        <v>75.20096666666667</v>
      </c>
      <c r="L41" s="2">
        <f t="shared" si="2"/>
        <v>91.10912828867556</v>
      </c>
      <c r="M41" s="2">
        <f>SUMIF(A:A,A41,L:L)</f>
        <v>2030.5427309790682</v>
      </c>
      <c r="N41" s="3">
        <f t="shared" si="3"/>
        <v>0.04486934793277924</v>
      </c>
      <c r="O41" s="7">
        <f t="shared" si="4"/>
        <v>22.286929631742016</v>
      </c>
      <c r="P41" s="3">
        <f t="shared" si="5"/>
      </c>
      <c r="Q41" s="3">
        <f>IF(ISNUMBER(P41),SUMIF(A:A,A41,P:P),"")</f>
      </c>
      <c r="R41" s="3">
        <f t="shared" si="6"/>
      </c>
      <c r="S41" s="8">
        <f t="shared" si="7"/>
      </c>
    </row>
    <row r="42" spans="1:19" ht="15">
      <c r="A42" s="1">
        <v>26</v>
      </c>
      <c r="B42" s="5">
        <v>0.5597222222222222</v>
      </c>
      <c r="C42" s="1" t="s">
        <v>284</v>
      </c>
      <c r="D42" s="1">
        <v>2</v>
      </c>
      <c r="E42" s="1">
        <v>3</v>
      </c>
      <c r="F42" s="1" t="s">
        <v>287</v>
      </c>
      <c r="G42" s="2">
        <v>73.9702999999999</v>
      </c>
      <c r="H42" s="6">
        <f>1+_xlfn.COUNTIFS(A:A,A42,O:O,"&lt;"&amp;O42)</f>
        <v>1</v>
      </c>
      <c r="I42" s="2">
        <f>_xlfn.AVERAGEIF(A:A,A42,G:G)</f>
        <v>49.257049999999985</v>
      </c>
      <c r="J42" s="2">
        <f t="shared" si="0"/>
        <v>24.71324999999991</v>
      </c>
      <c r="K42" s="2">
        <f t="shared" si="1"/>
        <v>114.7132499999999</v>
      </c>
      <c r="L42" s="2">
        <f t="shared" si="2"/>
        <v>975.3486531001763</v>
      </c>
      <c r="M42" s="2">
        <f>SUMIF(A:A,A42,L:L)</f>
        <v>2808.031788798136</v>
      </c>
      <c r="N42" s="3">
        <f t="shared" si="3"/>
        <v>0.347342454238253</v>
      </c>
      <c r="O42" s="7">
        <f t="shared" si="4"/>
        <v>2.8790030927635146</v>
      </c>
      <c r="P42" s="3">
        <f t="shared" si="5"/>
        <v>0.347342454238253</v>
      </c>
      <c r="Q42" s="3">
        <f>IF(ISNUMBER(P42),SUMIF(A:A,A42,P:P),"")</f>
        <v>0.9092977710610687</v>
      </c>
      <c r="R42" s="3">
        <f t="shared" si="6"/>
        <v>0.38198977858808075</v>
      </c>
      <c r="S42" s="8">
        <f t="shared" si="7"/>
        <v>2.6178710951277875</v>
      </c>
    </row>
    <row r="43" spans="1:19" ht="15">
      <c r="A43" s="1">
        <v>26</v>
      </c>
      <c r="B43" s="5">
        <v>0.5597222222222222</v>
      </c>
      <c r="C43" s="1" t="s">
        <v>284</v>
      </c>
      <c r="D43" s="1">
        <v>2</v>
      </c>
      <c r="E43" s="1">
        <v>1</v>
      </c>
      <c r="F43" s="1" t="s">
        <v>285</v>
      </c>
      <c r="G43" s="2">
        <v>63.104266666666696</v>
      </c>
      <c r="H43" s="6">
        <f>1+_xlfn.COUNTIFS(A:A,A43,O:O,"&lt;"&amp;O43)</f>
        <v>2</v>
      </c>
      <c r="I43" s="2">
        <f>_xlfn.AVERAGEIF(A:A,A43,G:G)</f>
        <v>49.257049999999985</v>
      </c>
      <c r="J43" s="2">
        <f t="shared" si="0"/>
        <v>13.84721666666671</v>
      </c>
      <c r="K43" s="2">
        <f t="shared" si="1"/>
        <v>103.84721666666671</v>
      </c>
      <c r="L43" s="2">
        <f t="shared" si="2"/>
        <v>508.178620025444</v>
      </c>
      <c r="M43" s="2">
        <f>SUMIF(A:A,A43,L:L)</f>
        <v>2808.031788798136</v>
      </c>
      <c r="N43" s="3">
        <f t="shared" si="3"/>
        <v>0.18097324327049347</v>
      </c>
      <c r="O43" s="7">
        <f t="shared" si="4"/>
        <v>5.525678724259476</v>
      </c>
      <c r="P43" s="3">
        <f t="shared" si="5"/>
        <v>0.18097324327049347</v>
      </c>
      <c r="Q43" s="3">
        <f>IF(ISNUMBER(P43),SUMIF(A:A,A43,P:P),"")</f>
        <v>0.9092977710610687</v>
      </c>
      <c r="R43" s="3">
        <f t="shared" si="6"/>
        <v>0.19902527975991183</v>
      </c>
      <c r="S43" s="8">
        <f t="shared" si="7"/>
        <v>5.02448734756871</v>
      </c>
    </row>
    <row r="44" spans="1:19" ht="15">
      <c r="A44" s="1">
        <v>26</v>
      </c>
      <c r="B44" s="5">
        <v>0.5597222222222222</v>
      </c>
      <c r="C44" s="1" t="s">
        <v>284</v>
      </c>
      <c r="D44" s="1">
        <v>2</v>
      </c>
      <c r="E44" s="1">
        <v>6</v>
      </c>
      <c r="F44" s="1" t="s">
        <v>290</v>
      </c>
      <c r="G44" s="2">
        <v>62.3412999999999</v>
      </c>
      <c r="H44" s="6">
        <f>1+_xlfn.COUNTIFS(A:A,A44,O:O,"&lt;"&amp;O44)</f>
        <v>3</v>
      </c>
      <c r="I44" s="2">
        <f>_xlfn.AVERAGEIF(A:A,A44,G:G)</f>
        <v>49.257049999999985</v>
      </c>
      <c r="J44" s="2">
        <f t="shared" si="0"/>
        <v>13.084249999999912</v>
      </c>
      <c r="K44" s="2">
        <f t="shared" si="1"/>
        <v>103.08424999999991</v>
      </c>
      <c r="L44" s="2">
        <f t="shared" si="2"/>
        <v>485.43966205612344</v>
      </c>
      <c r="M44" s="2">
        <f>SUMIF(A:A,A44,L:L)</f>
        <v>2808.031788798136</v>
      </c>
      <c r="N44" s="3">
        <f t="shared" si="3"/>
        <v>0.17287541543961515</v>
      </c>
      <c r="O44" s="7">
        <f t="shared" si="4"/>
        <v>5.784512491015803</v>
      </c>
      <c r="P44" s="3">
        <f t="shared" si="5"/>
        <v>0.17287541543961515</v>
      </c>
      <c r="Q44" s="3">
        <f>IF(ISNUMBER(P44),SUMIF(A:A,A44,P:P),"")</f>
        <v>0.9092977710610687</v>
      </c>
      <c r="R44" s="3">
        <f t="shared" si="6"/>
        <v>0.19011969559529998</v>
      </c>
      <c r="S44" s="8">
        <f t="shared" si="7"/>
        <v>5.259844314755579</v>
      </c>
    </row>
    <row r="45" spans="1:19" ht="15">
      <c r="A45" s="1">
        <v>26</v>
      </c>
      <c r="B45" s="5">
        <v>0.5597222222222222</v>
      </c>
      <c r="C45" s="1" t="s">
        <v>284</v>
      </c>
      <c r="D45" s="1">
        <v>2</v>
      </c>
      <c r="E45" s="1">
        <v>4</v>
      </c>
      <c r="F45" s="1" t="s">
        <v>288</v>
      </c>
      <c r="G45" s="2">
        <v>59.552233333333305</v>
      </c>
      <c r="H45" s="6">
        <f>1+_xlfn.COUNTIFS(A:A,A45,O:O,"&lt;"&amp;O45)</f>
        <v>4</v>
      </c>
      <c r="I45" s="2">
        <f>_xlfn.AVERAGEIF(A:A,A45,G:G)</f>
        <v>49.257049999999985</v>
      </c>
      <c r="J45" s="2">
        <f t="shared" si="0"/>
        <v>10.29518333333332</v>
      </c>
      <c r="K45" s="2">
        <f t="shared" si="1"/>
        <v>100.29518333333331</v>
      </c>
      <c r="L45" s="2">
        <f t="shared" si="2"/>
        <v>410.63756973616995</v>
      </c>
      <c r="M45" s="2">
        <f>SUMIF(A:A,A45,L:L)</f>
        <v>2808.031788798136</v>
      </c>
      <c r="N45" s="3">
        <f t="shared" si="3"/>
        <v>0.14623679524366306</v>
      </c>
      <c r="O45" s="7">
        <f t="shared" si="4"/>
        <v>6.838224253572962</v>
      </c>
      <c r="P45" s="3">
        <f t="shared" si="5"/>
        <v>0.14623679524366306</v>
      </c>
      <c r="Q45" s="3">
        <f>IF(ISNUMBER(P45),SUMIF(A:A,A45,P:P),"")</f>
        <v>0.9092977710610687</v>
      </c>
      <c r="R45" s="3">
        <f t="shared" si="6"/>
        <v>0.16082387958899083</v>
      </c>
      <c r="S45" s="8">
        <f t="shared" si="7"/>
        <v>6.217982071789635</v>
      </c>
    </row>
    <row r="46" spans="1:19" ht="15">
      <c r="A46" s="1">
        <v>26</v>
      </c>
      <c r="B46" s="5">
        <v>0.5597222222222222</v>
      </c>
      <c r="C46" s="1" t="s">
        <v>284</v>
      </c>
      <c r="D46" s="1">
        <v>2</v>
      </c>
      <c r="E46" s="1">
        <v>2</v>
      </c>
      <c r="F46" s="1" t="s">
        <v>286</v>
      </c>
      <c r="G46" s="2">
        <v>45.2156666666667</v>
      </c>
      <c r="H46" s="6">
        <f>1+_xlfn.COUNTIFS(A:A,A46,O:O,"&lt;"&amp;O46)</f>
        <v>5</v>
      </c>
      <c r="I46" s="2">
        <f>_xlfn.AVERAGEIF(A:A,A46,G:G)</f>
        <v>49.257049999999985</v>
      </c>
      <c r="J46" s="2">
        <f t="shared" si="0"/>
        <v>-4.041383333333286</v>
      </c>
      <c r="K46" s="2">
        <f t="shared" si="1"/>
        <v>85.95861666666671</v>
      </c>
      <c r="L46" s="2">
        <f t="shared" si="2"/>
        <v>173.7325417048571</v>
      </c>
      <c r="M46" s="2">
        <f>SUMIF(A:A,A46,L:L)</f>
        <v>2808.031788798136</v>
      </c>
      <c r="N46" s="3">
        <f t="shared" si="3"/>
        <v>0.06186986286904404</v>
      </c>
      <c r="O46" s="7">
        <f t="shared" si="4"/>
        <v>16.162958080521943</v>
      </c>
      <c r="P46" s="3">
        <f t="shared" si="5"/>
        <v>0.06186986286904404</v>
      </c>
      <c r="Q46" s="3">
        <f>IF(ISNUMBER(P46),SUMIF(A:A,A46,P:P),"")</f>
        <v>0.9092977710610687</v>
      </c>
      <c r="R46" s="3">
        <f t="shared" si="6"/>
        <v>0.0680413664677166</v>
      </c>
      <c r="S46" s="8">
        <f t="shared" si="7"/>
        <v>14.696941756372095</v>
      </c>
    </row>
    <row r="47" spans="1:19" ht="15">
      <c r="A47" s="1">
        <v>26</v>
      </c>
      <c r="B47" s="5">
        <v>0.5597222222222222</v>
      </c>
      <c r="C47" s="1" t="s">
        <v>284</v>
      </c>
      <c r="D47" s="1">
        <v>2</v>
      </c>
      <c r="E47" s="1">
        <v>5</v>
      </c>
      <c r="F47" s="1" t="s">
        <v>289</v>
      </c>
      <c r="G47" s="2">
        <v>13.9843</v>
      </c>
      <c r="H47" s="6">
        <f>1+_xlfn.COUNTIFS(A:A,A47,O:O,"&lt;"&amp;O47)</f>
        <v>8</v>
      </c>
      <c r="I47" s="2">
        <f>_xlfn.AVERAGEIF(A:A,A47,G:G)</f>
        <v>49.257049999999985</v>
      </c>
      <c r="J47" s="2">
        <f t="shared" si="0"/>
        <v>-35.27274999999999</v>
      </c>
      <c r="K47" s="2">
        <f t="shared" si="1"/>
        <v>54.72725000000001</v>
      </c>
      <c r="L47" s="2">
        <f t="shared" si="2"/>
        <v>26.67255142240299</v>
      </c>
      <c r="M47" s="2">
        <f>SUMIF(A:A,A47,L:L)</f>
        <v>2808.031788798136</v>
      </c>
      <c r="N47" s="3">
        <f t="shared" si="3"/>
        <v>0.009498664341623815</v>
      </c>
      <c r="O47" s="7">
        <f t="shared" si="4"/>
        <v>105.27795951457404</v>
      </c>
      <c r="P47" s="3">
        <f t="shared" si="5"/>
      </c>
      <c r="Q47" s="3">
        <f>IF(ISNUMBER(P47),SUMIF(A:A,A47,P:P),"")</f>
      </c>
      <c r="R47" s="3">
        <f t="shared" si="6"/>
      </c>
      <c r="S47" s="8">
        <f t="shared" si="7"/>
      </c>
    </row>
    <row r="48" spans="1:19" ht="15">
      <c r="A48" s="1">
        <v>26</v>
      </c>
      <c r="B48" s="5">
        <v>0.5597222222222222</v>
      </c>
      <c r="C48" s="1" t="s">
        <v>284</v>
      </c>
      <c r="D48" s="1">
        <v>2</v>
      </c>
      <c r="E48" s="1">
        <v>7</v>
      </c>
      <c r="F48" s="1" t="s">
        <v>291</v>
      </c>
      <c r="G48" s="2">
        <v>35.0435333333333</v>
      </c>
      <c r="H48" s="6">
        <f>1+_xlfn.COUNTIFS(A:A,A48,O:O,"&lt;"&amp;O48)</f>
        <v>7</v>
      </c>
      <c r="I48" s="2">
        <f>_xlfn.AVERAGEIF(A:A,A48,G:G)</f>
        <v>49.257049999999985</v>
      </c>
      <c r="J48" s="2">
        <f t="shared" si="0"/>
        <v>-14.213516666666685</v>
      </c>
      <c r="K48" s="2">
        <f t="shared" si="1"/>
        <v>75.78648333333331</v>
      </c>
      <c r="L48" s="2">
        <f t="shared" si="2"/>
        <v>94.36677014451574</v>
      </c>
      <c r="M48" s="2">
        <f>SUMIF(A:A,A48,L:L)</f>
        <v>2808.031788798136</v>
      </c>
      <c r="N48" s="3">
        <f t="shared" si="3"/>
        <v>0.033606019177192296</v>
      </c>
      <c r="O48" s="7">
        <f t="shared" si="4"/>
        <v>29.7565741043997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26</v>
      </c>
      <c r="B49" s="5">
        <v>0.5597222222222222</v>
      </c>
      <c r="C49" s="1" t="s">
        <v>284</v>
      </c>
      <c r="D49" s="1">
        <v>2</v>
      </c>
      <c r="E49" s="1">
        <v>9</v>
      </c>
      <c r="F49" s="1" t="s">
        <v>292</v>
      </c>
      <c r="G49" s="2">
        <v>40.8448</v>
      </c>
      <c r="H49" s="6">
        <f>1+_xlfn.COUNTIFS(A:A,A49,O:O,"&lt;"&amp;O49)</f>
        <v>6</v>
      </c>
      <c r="I49" s="2">
        <f>_xlfn.AVERAGEIF(A:A,A49,G:G)</f>
        <v>49.257049999999985</v>
      </c>
      <c r="J49" s="2">
        <f t="shared" si="0"/>
        <v>-8.412249999999986</v>
      </c>
      <c r="K49" s="2">
        <f t="shared" si="1"/>
        <v>81.58775000000001</v>
      </c>
      <c r="L49" s="2">
        <f t="shared" si="2"/>
        <v>133.65542060844672</v>
      </c>
      <c r="M49" s="2">
        <f>SUMIF(A:A,A49,L:L)</f>
        <v>2808.031788798136</v>
      </c>
      <c r="N49" s="3">
        <f t="shared" si="3"/>
        <v>0.04759754542011524</v>
      </c>
      <c r="O49" s="7">
        <f t="shared" si="4"/>
        <v>21.00948675343643</v>
      </c>
      <c r="P49" s="3">
        <f t="shared" si="5"/>
      </c>
      <c r="Q49" s="3">
        <f>IF(ISNUMBER(P49),SUMIF(A:A,A49,P:P),"")</f>
      </c>
      <c r="R49" s="3">
        <f t="shared" si="6"/>
      </c>
      <c r="S49" s="8">
        <f t="shared" si="7"/>
      </c>
    </row>
    <row r="50" spans="1:19" ht="15">
      <c r="A50" s="1">
        <v>57</v>
      </c>
      <c r="B50" s="5">
        <v>0.5625</v>
      </c>
      <c r="C50" s="1" t="s">
        <v>540</v>
      </c>
      <c r="D50" s="1">
        <v>3</v>
      </c>
      <c r="E50" s="1">
        <v>1</v>
      </c>
      <c r="F50" s="1" t="s">
        <v>556</v>
      </c>
      <c r="G50" s="2">
        <v>65.47223333333329</v>
      </c>
      <c r="H50" s="6">
        <f>1+_xlfn.COUNTIFS(A:A,A50,O:O,"&lt;"&amp;O50)</f>
        <v>1</v>
      </c>
      <c r="I50" s="2">
        <f>_xlfn.AVERAGEIF(A:A,A50,G:G)</f>
        <v>51.911529999999985</v>
      </c>
      <c r="J50" s="2">
        <f t="shared" si="0"/>
        <v>13.560703333333308</v>
      </c>
      <c r="K50" s="2">
        <f t="shared" si="1"/>
        <v>103.56070333333331</v>
      </c>
      <c r="L50" s="2">
        <f t="shared" si="2"/>
        <v>499.5172839537664</v>
      </c>
      <c r="M50" s="2">
        <f>SUMIF(A:A,A50,L:L)</f>
        <v>2415.317052177882</v>
      </c>
      <c r="N50" s="3">
        <f t="shared" si="3"/>
        <v>0.20681230379396925</v>
      </c>
      <c r="O50" s="7">
        <f t="shared" si="4"/>
        <v>4.83530226033467</v>
      </c>
      <c r="P50" s="3">
        <f t="shared" si="5"/>
        <v>0.20681230379396925</v>
      </c>
      <c r="Q50" s="3">
        <f>IF(ISNUMBER(P50),SUMIF(A:A,A50,P:P),"")</f>
        <v>0.9999999999999999</v>
      </c>
      <c r="R50" s="3">
        <f t="shared" si="6"/>
        <v>0.20681230379396925</v>
      </c>
      <c r="S50" s="8">
        <f t="shared" si="7"/>
        <v>4.83530226033467</v>
      </c>
    </row>
    <row r="51" spans="1:19" ht="15">
      <c r="A51" s="1">
        <v>57</v>
      </c>
      <c r="B51" s="5">
        <v>0.5625</v>
      </c>
      <c r="C51" s="1" t="s">
        <v>540</v>
      </c>
      <c r="D51" s="1">
        <v>3</v>
      </c>
      <c r="E51" s="1">
        <v>2</v>
      </c>
      <c r="F51" s="1" t="s">
        <v>557</v>
      </c>
      <c r="G51" s="2">
        <v>60.6759666666666</v>
      </c>
      <c r="H51" s="6">
        <f>1+_xlfn.COUNTIFS(A:A,A51,O:O,"&lt;"&amp;O51)</f>
        <v>2</v>
      </c>
      <c r="I51" s="2">
        <f>_xlfn.AVERAGEIF(A:A,A51,G:G)</f>
        <v>51.911529999999985</v>
      </c>
      <c r="J51" s="2">
        <f aca="true" t="shared" si="8" ref="J51:J99">G51-I51</f>
        <v>8.764436666666619</v>
      </c>
      <c r="K51" s="2">
        <f aca="true" t="shared" si="9" ref="K51:K99">90+J51</f>
        <v>98.76443666666663</v>
      </c>
      <c r="L51" s="2">
        <f aca="true" t="shared" si="10" ref="L51:L99">EXP(0.06*K51)</f>
        <v>374.60277579254165</v>
      </c>
      <c r="M51" s="2">
        <f>SUMIF(A:A,A51,L:L)</f>
        <v>2415.317052177882</v>
      </c>
      <c r="N51" s="3">
        <f aca="true" t="shared" si="11" ref="N51:N99">L51/M51</f>
        <v>0.1550946595001943</v>
      </c>
      <c r="O51" s="7">
        <f aca="true" t="shared" si="12" ref="O51:O99">1/N51</f>
        <v>6.447675266334668</v>
      </c>
      <c r="P51" s="3">
        <f aca="true" t="shared" si="13" ref="P51:P99">IF(O51&gt;21,"",N51)</f>
        <v>0.1550946595001943</v>
      </c>
      <c r="Q51" s="3">
        <f>IF(ISNUMBER(P51),SUMIF(A:A,A51,P:P),"")</f>
        <v>0.9999999999999999</v>
      </c>
      <c r="R51" s="3">
        <f aca="true" t="shared" si="14" ref="R51:R99">_xlfn.IFERROR(P51*(1/Q51),"")</f>
        <v>0.1550946595001943</v>
      </c>
      <c r="S51" s="8">
        <f aca="true" t="shared" si="15" ref="S51:S99">_xlfn.IFERROR(1/R51,"")</f>
        <v>6.447675266334668</v>
      </c>
    </row>
    <row r="52" spans="1:19" ht="15">
      <c r="A52" s="1">
        <v>57</v>
      </c>
      <c r="B52" s="5">
        <v>0.5625</v>
      </c>
      <c r="C52" s="1" t="s">
        <v>540</v>
      </c>
      <c r="D52" s="1">
        <v>3</v>
      </c>
      <c r="E52" s="1">
        <v>12</v>
      </c>
      <c r="F52" s="1" t="s">
        <v>566</v>
      </c>
      <c r="G52" s="2">
        <v>55.7649333333333</v>
      </c>
      <c r="H52" s="6">
        <f>1+_xlfn.COUNTIFS(A:A,A52,O:O,"&lt;"&amp;O52)</f>
        <v>3</v>
      </c>
      <c r="I52" s="2">
        <f>_xlfn.AVERAGEIF(A:A,A52,G:G)</f>
        <v>51.911529999999985</v>
      </c>
      <c r="J52" s="2">
        <f t="shared" si="8"/>
        <v>3.8534033333333184</v>
      </c>
      <c r="K52" s="2">
        <f t="shared" si="9"/>
        <v>93.85340333333332</v>
      </c>
      <c r="L52" s="2">
        <f t="shared" si="10"/>
        <v>278.99788467985775</v>
      </c>
      <c r="M52" s="2">
        <f>SUMIF(A:A,A52,L:L)</f>
        <v>2415.317052177882</v>
      </c>
      <c r="N52" s="3">
        <f t="shared" si="11"/>
        <v>0.11551190947303851</v>
      </c>
      <c r="O52" s="7">
        <f t="shared" si="12"/>
        <v>8.657116002687227</v>
      </c>
      <c r="P52" s="3">
        <f t="shared" si="13"/>
        <v>0.11551190947303851</v>
      </c>
      <c r="Q52" s="3">
        <f>IF(ISNUMBER(P52),SUMIF(A:A,A52,P:P),"")</f>
        <v>0.9999999999999999</v>
      </c>
      <c r="R52" s="3">
        <f t="shared" si="14"/>
        <v>0.11551190947303851</v>
      </c>
      <c r="S52" s="8">
        <f t="shared" si="15"/>
        <v>8.657116002687227</v>
      </c>
    </row>
    <row r="53" spans="1:19" ht="15">
      <c r="A53" s="1">
        <v>57</v>
      </c>
      <c r="B53" s="5">
        <v>0.5625</v>
      </c>
      <c r="C53" s="1" t="s">
        <v>540</v>
      </c>
      <c r="D53" s="1">
        <v>3</v>
      </c>
      <c r="E53" s="1">
        <v>6</v>
      </c>
      <c r="F53" s="1" t="s">
        <v>561</v>
      </c>
      <c r="G53" s="2">
        <v>54.4918</v>
      </c>
      <c r="H53" s="6">
        <f>1+_xlfn.COUNTIFS(A:A,A53,O:O,"&lt;"&amp;O53)</f>
        <v>4</v>
      </c>
      <c r="I53" s="2">
        <f>_xlfn.AVERAGEIF(A:A,A53,G:G)</f>
        <v>51.911529999999985</v>
      </c>
      <c r="J53" s="2">
        <f t="shared" si="8"/>
        <v>2.580270000000013</v>
      </c>
      <c r="K53" s="2">
        <f t="shared" si="9"/>
        <v>92.58027000000001</v>
      </c>
      <c r="L53" s="2">
        <f t="shared" si="10"/>
        <v>258.47945163106334</v>
      </c>
      <c r="M53" s="2">
        <f>SUMIF(A:A,A53,L:L)</f>
        <v>2415.317052177882</v>
      </c>
      <c r="N53" s="3">
        <f t="shared" si="11"/>
        <v>0.10701677918350033</v>
      </c>
      <c r="O53" s="7">
        <f t="shared" si="12"/>
        <v>9.34432906343885</v>
      </c>
      <c r="P53" s="3">
        <f t="shared" si="13"/>
        <v>0.10701677918350033</v>
      </c>
      <c r="Q53" s="3">
        <f>IF(ISNUMBER(P53),SUMIF(A:A,A53,P:P),"")</f>
        <v>0.9999999999999999</v>
      </c>
      <c r="R53" s="3">
        <f t="shared" si="14"/>
        <v>0.10701677918350033</v>
      </c>
      <c r="S53" s="8">
        <f t="shared" si="15"/>
        <v>9.34432906343885</v>
      </c>
    </row>
    <row r="54" spans="1:19" ht="15">
      <c r="A54" s="1">
        <v>57</v>
      </c>
      <c r="B54" s="5">
        <v>0.5625</v>
      </c>
      <c r="C54" s="1" t="s">
        <v>540</v>
      </c>
      <c r="D54" s="1">
        <v>3</v>
      </c>
      <c r="E54" s="1">
        <v>8</v>
      </c>
      <c r="F54" s="1" t="s">
        <v>563</v>
      </c>
      <c r="G54" s="2">
        <v>50.3541</v>
      </c>
      <c r="H54" s="6">
        <f>1+_xlfn.COUNTIFS(A:A,A54,O:O,"&lt;"&amp;O54)</f>
        <v>5</v>
      </c>
      <c r="I54" s="2">
        <f>_xlfn.AVERAGEIF(A:A,A54,G:G)</f>
        <v>51.911529999999985</v>
      </c>
      <c r="J54" s="2">
        <f t="shared" si="8"/>
        <v>-1.5574299999999823</v>
      </c>
      <c r="K54" s="2">
        <f t="shared" si="9"/>
        <v>88.44257000000002</v>
      </c>
      <c r="L54" s="2">
        <f t="shared" si="10"/>
        <v>201.6541698990616</v>
      </c>
      <c r="M54" s="2">
        <f>SUMIF(A:A,A54,L:L)</f>
        <v>2415.317052177882</v>
      </c>
      <c r="N54" s="3">
        <f t="shared" si="11"/>
        <v>0.0834897305582432</v>
      </c>
      <c r="O54" s="7">
        <f t="shared" si="12"/>
        <v>11.97752098747511</v>
      </c>
      <c r="P54" s="3">
        <f t="shared" si="13"/>
        <v>0.0834897305582432</v>
      </c>
      <c r="Q54" s="3">
        <f>IF(ISNUMBER(P54),SUMIF(A:A,A54,P:P),"")</f>
        <v>0.9999999999999999</v>
      </c>
      <c r="R54" s="3">
        <f t="shared" si="14"/>
        <v>0.0834897305582432</v>
      </c>
      <c r="S54" s="8">
        <f t="shared" si="15"/>
        <v>11.97752098747511</v>
      </c>
    </row>
    <row r="55" spans="1:19" ht="15">
      <c r="A55" s="1">
        <v>57</v>
      </c>
      <c r="B55" s="5">
        <v>0.5625</v>
      </c>
      <c r="C55" s="1" t="s">
        <v>540</v>
      </c>
      <c r="D55" s="1">
        <v>3</v>
      </c>
      <c r="E55" s="1">
        <v>4</v>
      </c>
      <c r="F55" s="1" t="s">
        <v>559</v>
      </c>
      <c r="G55" s="2">
        <v>49.0337666666666</v>
      </c>
      <c r="H55" s="6">
        <f>1+_xlfn.COUNTIFS(A:A,A55,O:O,"&lt;"&amp;O55)</f>
        <v>6</v>
      </c>
      <c r="I55" s="2">
        <f>_xlfn.AVERAGEIF(A:A,A55,G:G)</f>
        <v>51.911529999999985</v>
      </c>
      <c r="J55" s="2">
        <f t="shared" si="8"/>
        <v>-2.877763333333384</v>
      </c>
      <c r="K55" s="2">
        <f t="shared" si="9"/>
        <v>87.12223666666662</v>
      </c>
      <c r="L55" s="2">
        <f t="shared" si="10"/>
        <v>186.29551439571574</v>
      </c>
      <c r="M55" s="2">
        <f>SUMIF(A:A,A55,L:L)</f>
        <v>2415.317052177882</v>
      </c>
      <c r="N55" s="3">
        <f t="shared" si="11"/>
        <v>0.0771308736580706</v>
      </c>
      <c r="O55" s="7">
        <f t="shared" si="12"/>
        <v>12.964976961535621</v>
      </c>
      <c r="P55" s="3">
        <f t="shared" si="13"/>
        <v>0.0771308736580706</v>
      </c>
      <c r="Q55" s="3">
        <f>IF(ISNUMBER(P55),SUMIF(A:A,A55,P:P),"")</f>
        <v>0.9999999999999999</v>
      </c>
      <c r="R55" s="3">
        <f t="shared" si="14"/>
        <v>0.0771308736580706</v>
      </c>
      <c r="S55" s="8">
        <f t="shared" si="15"/>
        <v>12.964976961535621</v>
      </c>
    </row>
    <row r="56" spans="1:19" ht="15">
      <c r="A56" s="1">
        <v>57</v>
      </c>
      <c r="B56" s="5">
        <v>0.5625</v>
      </c>
      <c r="C56" s="1" t="s">
        <v>540</v>
      </c>
      <c r="D56" s="1">
        <v>3</v>
      </c>
      <c r="E56" s="1">
        <v>3</v>
      </c>
      <c r="F56" s="1" t="s">
        <v>558</v>
      </c>
      <c r="G56" s="2">
        <v>46.6629333333334</v>
      </c>
      <c r="H56" s="6">
        <f>1+_xlfn.COUNTIFS(A:A,A56,O:O,"&lt;"&amp;O56)</f>
        <v>8</v>
      </c>
      <c r="I56" s="2">
        <f>_xlfn.AVERAGEIF(A:A,A56,G:G)</f>
        <v>51.911529999999985</v>
      </c>
      <c r="J56" s="2">
        <f t="shared" si="8"/>
        <v>-5.248596666666586</v>
      </c>
      <c r="K56" s="2">
        <f t="shared" si="9"/>
        <v>84.75140333333341</v>
      </c>
      <c r="L56" s="2">
        <f t="shared" si="10"/>
        <v>161.59354484127232</v>
      </c>
      <c r="M56" s="2">
        <f>SUMIF(A:A,A56,L:L)</f>
        <v>2415.317052177882</v>
      </c>
      <c r="N56" s="3">
        <f t="shared" si="11"/>
        <v>0.06690365751178051</v>
      </c>
      <c r="O56" s="7">
        <f t="shared" si="12"/>
        <v>14.94686594412149</v>
      </c>
      <c r="P56" s="3">
        <f t="shared" si="13"/>
        <v>0.06690365751178051</v>
      </c>
      <c r="Q56" s="3">
        <f>IF(ISNUMBER(P56),SUMIF(A:A,A56,P:P),"")</f>
        <v>0.9999999999999999</v>
      </c>
      <c r="R56" s="3">
        <f t="shared" si="14"/>
        <v>0.06690365751178051</v>
      </c>
      <c r="S56" s="8">
        <f t="shared" si="15"/>
        <v>14.94686594412149</v>
      </c>
    </row>
    <row r="57" spans="1:19" ht="15">
      <c r="A57" s="1">
        <v>57</v>
      </c>
      <c r="B57" s="5">
        <v>0.5625</v>
      </c>
      <c r="C57" s="1" t="s">
        <v>540</v>
      </c>
      <c r="D57" s="1">
        <v>3</v>
      </c>
      <c r="E57" s="1">
        <v>7</v>
      </c>
      <c r="F57" s="1" t="s">
        <v>562</v>
      </c>
      <c r="G57" s="2">
        <v>46.775800000000004</v>
      </c>
      <c r="H57" s="6">
        <f>1+_xlfn.COUNTIFS(A:A,A57,O:O,"&lt;"&amp;O57)</f>
        <v>7</v>
      </c>
      <c r="I57" s="2">
        <f>_xlfn.AVERAGEIF(A:A,A57,G:G)</f>
        <v>51.911529999999985</v>
      </c>
      <c r="J57" s="2">
        <f t="shared" si="8"/>
        <v>-5.135729999999981</v>
      </c>
      <c r="K57" s="2">
        <f t="shared" si="9"/>
        <v>84.86427000000002</v>
      </c>
      <c r="L57" s="2">
        <f t="shared" si="10"/>
        <v>162.6915700439917</v>
      </c>
      <c r="M57" s="2">
        <f>SUMIF(A:A,A57,L:L)</f>
        <v>2415.317052177882</v>
      </c>
      <c r="N57" s="3">
        <f t="shared" si="11"/>
        <v>0.06735826664962818</v>
      </c>
      <c r="O57" s="7">
        <f t="shared" si="12"/>
        <v>14.845987727113224</v>
      </c>
      <c r="P57" s="3">
        <f t="shared" si="13"/>
        <v>0.06735826664962818</v>
      </c>
      <c r="Q57" s="3">
        <f>IF(ISNUMBER(P57),SUMIF(A:A,A57,P:P),"")</f>
        <v>0.9999999999999999</v>
      </c>
      <c r="R57" s="3">
        <f t="shared" si="14"/>
        <v>0.06735826664962818</v>
      </c>
      <c r="S57" s="8">
        <f t="shared" si="15"/>
        <v>14.845987727113224</v>
      </c>
    </row>
    <row r="58" spans="1:19" ht="15">
      <c r="A58" s="1">
        <v>57</v>
      </c>
      <c r="B58" s="5">
        <v>0.5625</v>
      </c>
      <c r="C58" s="1" t="s">
        <v>540</v>
      </c>
      <c r="D58" s="1">
        <v>3</v>
      </c>
      <c r="E58" s="1">
        <v>10</v>
      </c>
      <c r="F58" s="1" t="s">
        <v>564</v>
      </c>
      <c r="G58" s="2">
        <v>44.8373333333333</v>
      </c>
      <c r="H58" s="6">
        <f>1+_xlfn.COUNTIFS(A:A,A58,O:O,"&lt;"&amp;O58)</f>
        <v>10</v>
      </c>
      <c r="I58" s="2">
        <f>_xlfn.AVERAGEIF(A:A,A58,G:G)</f>
        <v>51.911529999999985</v>
      </c>
      <c r="J58" s="2">
        <f t="shared" si="8"/>
        <v>-7.074196666666687</v>
      </c>
      <c r="K58" s="2">
        <f t="shared" si="9"/>
        <v>82.9258033333333</v>
      </c>
      <c r="L58" s="2">
        <f t="shared" si="10"/>
        <v>144.82819820829482</v>
      </c>
      <c r="M58" s="2">
        <f>SUMIF(A:A,A58,L:L)</f>
        <v>2415.317052177882</v>
      </c>
      <c r="N58" s="3">
        <f t="shared" si="11"/>
        <v>0.05996239627327758</v>
      </c>
      <c r="O58" s="7">
        <f t="shared" si="12"/>
        <v>16.677118696899925</v>
      </c>
      <c r="P58" s="3">
        <f t="shared" si="13"/>
        <v>0.05996239627327758</v>
      </c>
      <c r="Q58" s="3">
        <f>IF(ISNUMBER(P58),SUMIF(A:A,A58,P:P),"")</f>
        <v>0.9999999999999999</v>
      </c>
      <c r="R58" s="3">
        <f t="shared" si="14"/>
        <v>0.05996239627327758</v>
      </c>
      <c r="S58" s="8">
        <f t="shared" si="15"/>
        <v>16.677118696899925</v>
      </c>
    </row>
    <row r="59" spans="1:19" ht="15">
      <c r="A59" s="1">
        <v>57</v>
      </c>
      <c r="B59" s="5">
        <v>0.5625</v>
      </c>
      <c r="C59" s="1" t="s">
        <v>540</v>
      </c>
      <c r="D59" s="1">
        <v>3</v>
      </c>
      <c r="E59" s="1">
        <v>11</v>
      </c>
      <c r="F59" s="1" t="s">
        <v>565</v>
      </c>
      <c r="G59" s="2">
        <v>45.046433333333304</v>
      </c>
      <c r="H59" s="6">
        <f>1+_xlfn.COUNTIFS(A:A,A59,O:O,"&lt;"&amp;O59)</f>
        <v>9</v>
      </c>
      <c r="I59" s="2">
        <f>_xlfn.AVERAGEIF(A:A,A59,G:G)</f>
        <v>51.911529999999985</v>
      </c>
      <c r="J59" s="2">
        <f t="shared" si="8"/>
        <v>-6.86509666666668</v>
      </c>
      <c r="K59" s="2">
        <f t="shared" si="9"/>
        <v>83.13490333333331</v>
      </c>
      <c r="L59" s="2">
        <f t="shared" si="10"/>
        <v>146.65665873231663</v>
      </c>
      <c r="M59" s="2">
        <f>SUMIF(A:A,A59,L:L)</f>
        <v>2415.317052177882</v>
      </c>
      <c r="N59" s="3">
        <f t="shared" si="11"/>
        <v>0.0607194233982975</v>
      </c>
      <c r="O59" s="7">
        <f t="shared" si="12"/>
        <v>16.469194600883494</v>
      </c>
      <c r="P59" s="3">
        <f t="shared" si="13"/>
        <v>0.0607194233982975</v>
      </c>
      <c r="Q59" s="3">
        <f>IF(ISNUMBER(P59),SUMIF(A:A,A59,P:P),"")</f>
        <v>0.9999999999999999</v>
      </c>
      <c r="R59" s="3">
        <f t="shared" si="14"/>
        <v>0.0607194233982975</v>
      </c>
      <c r="S59" s="8">
        <f t="shared" si="15"/>
        <v>16.469194600883494</v>
      </c>
    </row>
    <row r="60" spans="1:19" ht="15">
      <c r="A60" s="1">
        <v>33</v>
      </c>
      <c r="B60" s="5">
        <v>0.5680555555555555</v>
      </c>
      <c r="C60" s="1" t="s">
        <v>351</v>
      </c>
      <c r="D60" s="1">
        <v>2</v>
      </c>
      <c r="E60" s="1">
        <v>7</v>
      </c>
      <c r="F60" s="1" t="s">
        <v>357</v>
      </c>
      <c r="G60" s="2">
        <v>63.263166666666706</v>
      </c>
      <c r="H60" s="6">
        <f>1+_xlfn.COUNTIFS(A:A,A60,O:O,"&lt;"&amp;O60)</f>
        <v>1</v>
      </c>
      <c r="I60" s="2">
        <f>_xlfn.AVERAGEIF(A:A,A60,G:G)</f>
        <v>52.45045833333335</v>
      </c>
      <c r="J60" s="2">
        <f t="shared" si="8"/>
        <v>10.812708333333354</v>
      </c>
      <c r="K60" s="2">
        <f t="shared" si="9"/>
        <v>100.81270833333335</v>
      </c>
      <c r="L60" s="2">
        <f t="shared" si="10"/>
        <v>423.5885147808408</v>
      </c>
      <c r="M60" s="2">
        <f>SUMIF(A:A,A60,L:L)</f>
        <v>2004.0950684630145</v>
      </c>
      <c r="N60" s="3">
        <f t="shared" si="11"/>
        <v>0.21136148750952236</v>
      </c>
      <c r="O60" s="7">
        <f t="shared" si="12"/>
        <v>4.731230896333219</v>
      </c>
      <c r="P60" s="3">
        <f t="shared" si="13"/>
        <v>0.21136148750952236</v>
      </c>
      <c r="Q60" s="3">
        <f>IF(ISNUMBER(P60),SUMIF(A:A,A60,P:P),"")</f>
        <v>0.9999999999999999</v>
      </c>
      <c r="R60" s="3">
        <f t="shared" si="14"/>
        <v>0.21136148750952236</v>
      </c>
      <c r="S60" s="8">
        <f t="shared" si="15"/>
        <v>4.731230896333219</v>
      </c>
    </row>
    <row r="61" spans="1:19" ht="15">
      <c r="A61" s="1">
        <v>33</v>
      </c>
      <c r="B61" s="5">
        <v>0.5680555555555555</v>
      </c>
      <c r="C61" s="1" t="s">
        <v>351</v>
      </c>
      <c r="D61" s="1">
        <v>2</v>
      </c>
      <c r="E61" s="1">
        <v>9</v>
      </c>
      <c r="F61" s="1" t="s">
        <v>358</v>
      </c>
      <c r="G61" s="2">
        <v>61.5071</v>
      </c>
      <c r="H61" s="6">
        <f>1+_xlfn.COUNTIFS(A:A,A61,O:O,"&lt;"&amp;O61)</f>
        <v>2</v>
      </c>
      <c r="I61" s="2">
        <f>_xlfn.AVERAGEIF(A:A,A61,G:G)</f>
        <v>52.45045833333335</v>
      </c>
      <c r="J61" s="2">
        <f t="shared" si="8"/>
        <v>9.05664166666665</v>
      </c>
      <c r="K61" s="2">
        <f t="shared" si="9"/>
        <v>99.05664166666665</v>
      </c>
      <c r="L61" s="2">
        <f t="shared" si="10"/>
        <v>381.22833497047657</v>
      </c>
      <c r="M61" s="2">
        <f>SUMIF(A:A,A61,L:L)</f>
        <v>2004.0950684630145</v>
      </c>
      <c r="N61" s="3">
        <f t="shared" si="11"/>
        <v>0.1902246759495542</v>
      </c>
      <c r="O61" s="7">
        <f t="shared" si="12"/>
        <v>5.256941535099214</v>
      </c>
      <c r="P61" s="3">
        <f t="shared" si="13"/>
        <v>0.1902246759495542</v>
      </c>
      <c r="Q61" s="3">
        <f>IF(ISNUMBER(P61),SUMIF(A:A,A61,P:P),"")</f>
        <v>0.9999999999999999</v>
      </c>
      <c r="R61" s="3">
        <f t="shared" si="14"/>
        <v>0.1902246759495542</v>
      </c>
      <c r="S61" s="8">
        <f t="shared" si="15"/>
        <v>5.256941535099214</v>
      </c>
    </row>
    <row r="62" spans="1:19" ht="15">
      <c r="A62" s="1">
        <v>33</v>
      </c>
      <c r="B62" s="5">
        <v>0.5680555555555555</v>
      </c>
      <c r="C62" s="1" t="s">
        <v>351</v>
      </c>
      <c r="D62" s="1">
        <v>2</v>
      </c>
      <c r="E62" s="1">
        <v>1</v>
      </c>
      <c r="F62" s="1" t="s">
        <v>352</v>
      </c>
      <c r="G62" s="2">
        <v>60.0393666666666</v>
      </c>
      <c r="H62" s="6">
        <f>1+_xlfn.COUNTIFS(A:A,A62,O:O,"&lt;"&amp;O62)</f>
        <v>3</v>
      </c>
      <c r="I62" s="2">
        <f>_xlfn.AVERAGEIF(A:A,A62,G:G)</f>
        <v>52.45045833333335</v>
      </c>
      <c r="J62" s="2">
        <f t="shared" si="8"/>
        <v>7.588908333333251</v>
      </c>
      <c r="K62" s="2">
        <f t="shared" si="9"/>
        <v>97.58890833333325</v>
      </c>
      <c r="L62" s="2">
        <f t="shared" si="10"/>
        <v>349.09165168367326</v>
      </c>
      <c r="M62" s="2">
        <f>SUMIF(A:A,A62,L:L)</f>
        <v>2004.0950684630145</v>
      </c>
      <c r="N62" s="3">
        <f t="shared" si="11"/>
        <v>0.17418916755850283</v>
      </c>
      <c r="O62" s="7">
        <f t="shared" si="12"/>
        <v>5.740885119415603</v>
      </c>
      <c r="P62" s="3">
        <f t="shared" si="13"/>
        <v>0.17418916755850283</v>
      </c>
      <c r="Q62" s="3">
        <f>IF(ISNUMBER(P62),SUMIF(A:A,A62,P:P),"")</f>
        <v>0.9999999999999999</v>
      </c>
      <c r="R62" s="3">
        <f t="shared" si="14"/>
        <v>0.17418916755850283</v>
      </c>
      <c r="S62" s="8">
        <f t="shared" si="15"/>
        <v>5.740885119415603</v>
      </c>
    </row>
    <row r="63" spans="1:19" ht="15">
      <c r="A63" s="1">
        <v>33</v>
      </c>
      <c r="B63" s="5">
        <v>0.5680555555555555</v>
      </c>
      <c r="C63" s="1" t="s">
        <v>351</v>
      </c>
      <c r="D63" s="1">
        <v>2</v>
      </c>
      <c r="E63" s="1">
        <v>2</v>
      </c>
      <c r="F63" s="1" t="s">
        <v>353</v>
      </c>
      <c r="G63" s="2">
        <v>56.10810000000011</v>
      </c>
      <c r="H63" s="6">
        <f>1+_xlfn.COUNTIFS(A:A,A63,O:O,"&lt;"&amp;O63)</f>
        <v>4</v>
      </c>
      <c r="I63" s="2">
        <f>_xlfn.AVERAGEIF(A:A,A63,G:G)</f>
        <v>52.45045833333335</v>
      </c>
      <c r="J63" s="2">
        <f t="shared" si="8"/>
        <v>3.6576416666667555</v>
      </c>
      <c r="K63" s="2">
        <f t="shared" si="9"/>
        <v>93.65764166666676</v>
      </c>
      <c r="L63" s="2">
        <f t="shared" si="10"/>
        <v>275.7400295749152</v>
      </c>
      <c r="M63" s="2">
        <f>SUMIF(A:A,A63,L:L)</f>
        <v>2004.0950684630145</v>
      </c>
      <c r="N63" s="3">
        <f t="shared" si="11"/>
        <v>0.13758829803737124</v>
      </c>
      <c r="O63" s="7">
        <f t="shared" si="12"/>
        <v>7.268059960509022</v>
      </c>
      <c r="P63" s="3">
        <f t="shared" si="13"/>
        <v>0.13758829803737124</v>
      </c>
      <c r="Q63" s="3">
        <f>IF(ISNUMBER(P63),SUMIF(A:A,A63,P:P),"")</f>
        <v>0.9999999999999999</v>
      </c>
      <c r="R63" s="3">
        <f t="shared" si="14"/>
        <v>0.13758829803737124</v>
      </c>
      <c r="S63" s="8">
        <f t="shared" si="15"/>
        <v>7.268059960509022</v>
      </c>
    </row>
    <row r="64" spans="1:19" ht="15">
      <c r="A64" s="1">
        <v>33</v>
      </c>
      <c r="B64" s="5">
        <v>0.5680555555555555</v>
      </c>
      <c r="C64" s="1" t="s">
        <v>351</v>
      </c>
      <c r="D64" s="1">
        <v>2</v>
      </c>
      <c r="E64" s="1">
        <v>4</v>
      </c>
      <c r="F64" s="1" t="s">
        <v>354</v>
      </c>
      <c r="G64" s="2">
        <v>51.849166666666704</v>
      </c>
      <c r="H64" s="6">
        <f>1+_xlfn.COUNTIFS(A:A,A64,O:O,"&lt;"&amp;O64)</f>
        <v>5</v>
      </c>
      <c r="I64" s="2">
        <f>_xlfn.AVERAGEIF(A:A,A64,G:G)</f>
        <v>52.45045833333335</v>
      </c>
      <c r="J64" s="2">
        <f t="shared" si="8"/>
        <v>-0.601291666666647</v>
      </c>
      <c r="K64" s="2">
        <f t="shared" si="9"/>
        <v>89.39870833333336</v>
      </c>
      <c r="L64" s="2">
        <f t="shared" si="10"/>
        <v>213.5609986874885</v>
      </c>
      <c r="M64" s="2">
        <f>SUMIF(A:A,A64,L:L)</f>
        <v>2004.0950684630145</v>
      </c>
      <c r="N64" s="3">
        <f t="shared" si="11"/>
        <v>0.10656230936752578</v>
      </c>
      <c r="O64" s="7">
        <f t="shared" si="12"/>
        <v>9.384181010483468</v>
      </c>
      <c r="P64" s="3">
        <f t="shared" si="13"/>
        <v>0.10656230936752578</v>
      </c>
      <c r="Q64" s="3">
        <f>IF(ISNUMBER(P64),SUMIF(A:A,A64,P:P),"")</f>
        <v>0.9999999999999999</v>
      </c>
      <c r="R64" s="3">
        <f t="shared" si="14"/>
        <v>0.10656230936752578</v>
      </c>
      <c r="S64" s="8">
        <f t="shared" si="15"/>
        <v>9.384181010483468</v>
      </c>
    </row>
    <row r="65" spans="1:19" ht="15">
      <c r="A65" s="1">
        <v>33</v>
      </c>
      <c r="B65" s="5">
        <v>0.5680555555555555</v>
      </c>
      <c r="C65" s="1" t="s">
        <v>351</v>
      </c>
      <c r="D65" s="1">
        <v>2</v>
      </c>
      <c r="E65" s="1">
        <v>10</v>
      </c>
      <c r="F65" s="1" t="s">
        <v>359</v>
      </c>
      <c r="G65" s="2">
        <v>42.7897</v>
      </c>
      <c r="H65" s="6">
        <f>1+_xlfn.COUNTIFS(A:A,A65,O:O,"&lt;"&amp;O65)</f>
        <v>6</v>
      </c>
      <c r="I65" s="2">
        <f>_xlfn.AVERAGEIF(A:A,A65,G:G)</f>
        <v>52.45045833333335</v>
      </c>
      <c r="J65" s="2">
        <f t="shared" si="8"/>
        <v>-9.660758333333348</v>
      </c>
      <c r="K65" s="2">
        <f t="shared" si="9"/>
        <v>80.33924166666665</v>
      </c>
      <c r="L65" s="2">
        <f t="shared" si="10"/>
        <v>124.0090441947877</v>
      </c>
      <c r="M65" s="2">
        <f>SUMIF(A:A,A65,L:L)</f>
        <v>2004.0950684630145</v>
      </c>
      <c r="N65" s="3">
        <f t="shared" si="11"/>
        <v>0.06187782513226432</v>
      </c>
      <c r="O65" s="7">
        <f t="shared" si="12"/>
        <v>16.16087827687047</v>
      </c>
      <c r="P65" s="3">
        <f t="shared" si="13"/>
        <v>0.06187782513226432</v>
      </c>
      <c r="Q65" s="3">
        <f>IF(ISNUMBER(P65),SUMIF(A:A,A65,P:P),"")</f>
        <v>0.9999999999999999</v>
      </c>
      <c r="R65" s="3">
        <f t="shared" si="14"/>
        <v>0.06187782513226432</v>
      </c>
      <c r="S65" s="8">
        <f t="shared" si="15"/>
        <v>16.16087827687047</v>
      </c>
    </row>
    <row r="66" spans="1:19" ht="15">
      <c r="A66" s="1">
        <v>33</v>
      </c>
      <c r="B66" s="5">
        <v>0.5680555555555555</v>
      </c>
      <c r="C66" s="1" t="s">
        <v>351</v>
      </c>
      <c r="D66" s="1">
        <v>2</v>
      </c>
      <c r="E66" s="1">
        <v>6</v>
      </c>
      <c r="F66" s="1" t="s">
        <v>356</v>
      </c>
      <c r="G66" s="2">
        <v>42.086800000000004</v>
      </c>
      <c r="H66" s="6">
        <f>1+_xlfn.COUNTIFS(A:A,A66,O:O,"&lt;"&amp;O66)</f>
        <v>7</v>
      </c>
      <c r="I66" s="2">
        <f>_xlfn.AVERAGEIF(A:A,A66,G:G)</f>
        <v>52.45045833333335</v>
      </c>
      <c r="J66" s="2">
        <f t="shared" si="8"/>
        <v>-10.363658333333348</v>
      </c>
      <c r="K66" s="2">
        <f t="shared" si="9"/>
        <v>79.63634166666665</v>
      </c>
      <c r="L66" s="2">
        <f t="shared" si="10"/>
        <v>118.88783671264315</v>
      </c>
      <c r="M66" s="2">
        <f>SUMIF(A:A,A66,L:L)</f>
        <v>2004.0950684630145</v>
      </c>
      <c r="N66" s="3">
        <f t="shared" si="11"/>
        <v>0.059322453601874735</v>
      </c>
      <c r="O66" s="7">
        <f t="shared" si="12"/>
        <v>16.857023593649835</v>
      </c>
      <c r="P66" s="3">
        <f t="shared" si="13"/>
        <v>0.059322453601874735</v>
      </c>
      <c r="Q66" s="3">
        <f>IF(ISNUMBER(P66),SUMIF(A:A,A66,P:P),"")</f>
        <v>0.9999999999999999</v>
      </c>
      <c r="R66" s="3">
        <f t="shared" si="14"/>
        <v>0.059322453601874735</v>
      </c>
      <c r="S66" s="8">
        <f t="shared" si="15"/>
        <v>16.857023593649835</v>
      </c>
    </row>
    <row r="67" spans="1:19" ht="15">
      <c r="A67" s="1">
        <v>33</v>
      </c>
      <c r="B67" s="5">
        <v>0.5680555555555555</v>
      </c>
      <c r="C67" s="1" t="s">
        <v>351</v>
      </c>
      <c r="D67" s="1">
        <v>2</v>
      </c>
      <c r="E67" s="1">
        <v>5</v>
      </c>
      <c r="F67" s="1" t="s">
        <v>355</v>
      </c>
      <c r="G67" s="2">
        <v>41.9602666666667</v>
      </c>
      <c r="H67" s="6">
        <f>1+_xlfn.COUNTIFS(A:A,A67,O:O,"&lt;"&amp;O67)</f>
        <v>8</v>
      </c>
      <c r="I67" s="2">
        <f>_xlfn.AVERAGEIF(A:A,A67,G:G)</f>
        <v>52.45045833333335</v>
      </c>
      <c r="J67" s="2">
        <f t="shared" si="8"/>
        <v>-10.490191666666654</v>
      </c>
      <c r="K67" s="2">
        <f t="shared" si="9"/>
        <v>79.50980833333335</v>
      </c>
      <c r="L67" s="2">
        <f t="shared" si="10"/>
        <v>117.98865785818913</v>
      </c>
      <c r="M67" s="2">
        <f>SUMIF(A:A,A67,L:L)</f>
        <v>2004.0950684630145</v>
      </c>
      <c r="N67" s="3">
        <f t="shared" si="11"/>
        <v>0.05887378284338441</v>
      </c>
      <c r="O67" s="7">
        <f t="shared" si="12"/>
        <v>16.985489154997776</v>
      </c>
      <c r="P67" s="3">
        <f t="shared" si="13"/>
        <v>0.05887378284338441</v>
      </c>
      <c r="Q67" s="3">
        <f>IF(ISNUMBER(P67),SUMIF(A:A,A67,P:P),"")</f>
        <v>0.9999999999999999</v>
      </c>
      <c r="R67" s="3">
        <f t="shared" si="14"/>
        <v>0.05887378284338441</v>
      </c>
      <c r="S67" s="8">
        <f t="shared" si="15"/>
        <v>16.985489154997776</v>
      </c>
    </row>
    <row r="68" spans="1:19" ht="15">
      <c r="A68" s="1">
        <v>8</v>
      </c>
      <c r="B68" s="5">
        <v>0.5708333333333333</v>
      </c>
      <c r="C68" s="1" t="s">
        <v>91</v>
      </c>
      <c r="D68" s="1">
        <v>3</v>
      </c>
      <c r="E68" s="1">
        <v>9</v>
      </c>
      <c r="F68" s="1" t="s">
        <v>107</v>
      </c>
      <c r="G68" s="2">
        <v>72.1324333333334</v>
      </c>
      <c r="H68" s="6">
        <f>1+_xlfn.COUNTIFS(A:A,A68,O:O,"&lt;"&amp;O68)</f>
        <v>1</v>
      </c>
      <c r="I68" s="2">
        <f>_xlfn.AVERAGEIF(A:A,A68,G:G)</f>
        <v>47.771344444444445</v>
      </c>
      <c r="J68" s="2">
        <f t="shared" si="8"/>
        <v>24.36108888888895</v>
      </c>
      <c r="K68" s="2">
        <f t="shared" si="9"/>
        <v>114.36108888888896</v>
      </c>
      <c r="L68" s="2">
        <f t="shared" si="10"/>
        <v>954.9560641849282</v>
      </c>
      <c r="M68" s="2">
        <f>SUMIF(A:A,A68,L:L)</f>
        <v>3496.05353483895</v>
      </c>
      <c r="N68" s="3">
        <f t="shared" si="11"/>
        <v>0.27315258609989207</v>
      </c>
      <c r="O68" s="7">
        <f t="shared" si="12"/>
        <v>3.6609574680515724</v>
      </c>
      <c r="P68" s="3">
        <f t="shared" si="13"/>
        <v>0.27315258609989207</v>
      </c>
      <c r="Q68" s="3">
        <f>IF(ISNUMBER(P68),SUMIF(A:A,A68,P:P),"")</f>
        <v>0.7873565610787618</v>
      </c>
      <c r="R68" s="3">
        <f t="shared" si="14"/>
        <v>0.34692361707844804</v>
      </c>
      <c r="S68" s="8">
        <f t="shared" si="15"/>
        <v>2.8824788823006973</v>
      </c>
    </row>
    <row r="69" spans="1:19" ht="15">
      <c r="A69" s="1">
        <v>8</v>
      </c>
      <c r="B69" s="5">
        <v>0.5708333333333333</v>
      </c>
      <c r="C69" s="1" t="s">
        <v>91</v>
      </c>
      <c r="D69" s="1">
        <v>3</v>
      </c>
      <c r="E69" s="1">
        <v>4</v>
      </c>
      <c r="F69" s="1" t="s">
        <v>102</v>
      </c>
      <c r="G69" s="2">
        <v>65.10669999999999</v>
      </c>
      <c r="H69" s="6">
        <f>1+_xlfn.COUNTIFS(A:A,A69,O:O,"&lt;"&amp;O69)</f>
        <v>2</v>
      </c>
      <c r="I69" s="2">
        <f>_xlfn.AVERAGEIF(A:A,A69,G:G)</f>
        <v>47.771344444444445</v>
      </c>
      <c r="J69" s="2">
        <f t="shared" si="8"/>
        <v>17.335355555555545</v>
      </c>
      <c r="K69" s="2">
        <f t="shared" si="9"/>
        <v>107.33535555555554</v>
      </c>
      <c r="L69" s="2">
        <f t="shared" si="10"/>
        <v>626.4828084476293</v>
      </c>
      <c r="M69" s="2">
        <f>SUMIF(A:A,A69,L:L)</f>
        <v>3496.05353483895</v>
      </c>
      <c r="N69" s="3">
        <f t="shared" si="11"/>
        <v>0.17919714392373828</v>
      </c>
      <c r="O69" s="7">
        <f t="shared" si="12"/>
        <v>5.5804460835914576</v>
      </c>
      <c r="P69" s="3">
        <f t="shared" si="13"/>
        <v>0.17919714392373828</v>
      </c>
      <c r="Q69" s="3">
        <f>IF(ISNUMBER(P69),SUMIF(A:A,A69,P:P),"")</f>
        <v>0.7873565610787618</v>
      </c>
      <c r="R69" s="3">
        <f t="shared" si="14"/>
        <v>0.22759338371197319</v>
      </c>
      <c r="S69" s="8">
        <f t="shared" si="15"/>
        <v>4.393800837662014</v>
      </c>
    </row>
    <row r="70" spans="1:19" ht="15">
      <c r="A70" s="1">
        <v>8</v>
      </c>
      <c r="B70" s="5">
        <v>0.5708333333333333</v>
      </c>
      <c r="C70" s="1" t="s">
        <v>91</v>
      </c>
      <c r="D70" s="1">
        <v>3</v>
      </c>
      <c r="E70" s="1">
        <v>2</v>
      </c>
      <c r="F70" s="1" t="s">
        <v>23</v>
      </c>
      <c r="G70" s="2">
        <v>54.10923333333329</v>
      </c>
      <c r="H70" s="6">
        <f>1+_xlfn.COUNTIFS(A:A,A70,O:O,"&lt;"&amp;O70)</f>
        <v>3</v>
      </c>
      <c r="I70" s="2">
        <f>_xlfn.AVERAGEIF(A:A,A70,G:G)</f>
        <v>47.771344444444445</v>
      </c>
      <c r="J70" s="2">
        <f t="shared" si="8"/>
        <v>6.337888888888848</v>
      </c>
      <c r="K70" s="2">
        <f t="shared" si="9"/>
        <v>96.33788888888884</v>
      </c>
      <c r="L70" s="2">
        <f t="shared" si="10"/>
        <v>323.8476966912622</v>
      </c>
      <c r="M70" s="2">
        <f>SUMIF(A:A,A70,L:L)</f>
        <v>3496.05353483895</v>
      </c>
      <c r="N70" s="3">
        <f t="shared" si="11"/>
        <v>0.09263236202307773</v>
      </c>
      <c r="O70" s="7">
        <f t="shared" si="12"/>
        <v>10.795363285142912</v>
      </c>
      <c r="P70" s="3">
        <f t="shared" si="13"/>
        <v>0.09263236202307773</v>
      </c>
      <c r="Q70" s="3">
        <f>IF(ISNUMBER(P70),SUMIF(A:A,A70,P:P),"")</f>
        <v>0.7873565610787618</v>
      </c>
      <c r="R70" s="3">
        <f t="shared" si="14"/>
        <v>0.11764982550746969</v>
      </c>
      <c r="S70" s="8">
        <f t="shared" si="15"/>
        <v>8.49980011178605</v>
      </c>
    </row>
    <row r="71" spans="1:19" ht="15">
      <c r="A71" s="1">
        <v>8</v>
      </c>
      <c r="B71" s="5">
        <v>0.5708333333333333</v>
      </c>
      <c r="C71" s="1" t="s">
        <v>91</v>
      </c>
      <c r="D71" s="1">
        <v>3</v>
      </c>
      <c r="E71" s="1">
        <v>5</v>
      </c>
      <c r="F71" s="1" t="s">
        <v>103</v>
      </c>
      <c r="G71" s="2">
        <v>53.06926666666671</v>
      </c>
      <c r="H71" s="6">
        <f>1+_xlfn.COUNTIFS(A:A,A71,O:O,"&lt;"&amp;O71)</f>
        <v>4</v>
      </c>
      <c r="I71" s="2">
        <f>_xlfn.AVERAGEIF(A:A,A71,G:G)</f>
        <v>47.771344444444445</v>
      </c>
      <c r="J71" s="2">
        <f t="shared" si="8"/>
        <v>5.297922222222262</v>
      </c>
      <c r="K71" s="2">
        <f t="shared" si="9"/>
        <v>95.29792222222227</v>
      </c>
      <c r="L71" s="2">
        <f t="shared" si="10"/>
        <v>304.25778934564806</v>
      </c>
      <c r="M71" s="2">
        <f>SUMIF(A:A,A71,L:L)</f>
        <v>3496.05353483895</v>
      </c>
      <c r="N71" s="3">
        <f t="shared" si="11"/>
        <v>0.08702892742163461</v>
      </c>
      <c r="O71" s="7">
        <f t="shared" si="12"/>
        <v>11.49043231516845</v>
      </c>
      <c r="P71" s="3">
        <f t="shared" si="13"/>
        <v>0.08702892742163461</v>
      </c>
      <c r="Q71" s="3">
        <f>IF(ISNUMBER(P71),SUMIF(A:A,A71,P:P),"")</f>
        <v>0.7873565610787618</v>
      </c>
      <c r="R71" s="3">
        <f t="shared" si="14"/>
        <v>0.11053305671625542</v>
      </c>
      <c r="S71" s="8">
        <f t="shared" si="15"/>
        <v>9.047067272979307</v>
      </c>
    </row>
    <row r="72" spans="1:19" ht="15">
      <c r="A72" s="1">
        <v>8</v>
      </c>
      <c r="B72" s="5">
        <v>0.5708333333333333</v>
      </c>
      <c r="C72" s="1" t="s">
        <v>91</v>
      </c>
      <c r="D72" s="1">
        <v>3</v>
      </c>
      <c r="E72" s="1">
        <v>8</v>
      </c>
      <c r="F72" s="1" t="s">
        <v>106</v>
      </c>
      <c r="G72" s="2">
        <v>52.125266666666604</v>
      </c>
      <c r="H72" s="6">
        <f>1+_xlfn.COUNTIFS(A:A,A72,O:O,"&lt;"&amp;O72)</f>
        <v>5</v>
      </c>
      <c r="I72" s="2">
        <f>_xlfn.AVERAGEIF(A:A,A72,G:G)</f>
        <v>47.771344444444445</v>
      </c>
      <c r="J72" s="2">
        <f t="shared" si="8"/>
        <v>4.35392222222216</v>
      </c>
      <c r="K72" s="2">
        <f t="shared" si="9"/>
        <v>94.35392222222217</v>
      </c>
      <c r="L72" s="2">
        <f t="shared" si="10"/>
        <v>287.5035860374427</v>
      </c>
      <c r="M72" s="2">
        <f>SUMIF(A:A,A72,L:L)</f>
        <v>3496.05353483895</v>
      </c>
      <c r="N72" s="3">
        <f t="shared" si="11"/>
        <v>0.08223660855659262</v>
      </c>
      <c r="O72" s="7">
        <f t="shared" si="12"/>
        <v>12.160034533912373</v>
      </c>
      <c r="P72" s="3">
        <f t="shared" si="13"/>
        <v>0.08223660855659262</v>
      </c>
      <c r="Q72" s="3">
        <f>IF(ISNUMBER(P72),SUMIF(A:A,A72,P:P),"")</f>
        <v>0.7873565610787618</v>
      </c>
      <c r="R72" s="3">
        <f t="shared" si="14"/>
        <v>0.10444646380277794</v>
      </c>
      <c r="S72" s="8">
        <f t="shared" si="15"/>
        <v>9.57428297322023</v>
      </c>
    </row>
    <row r="73" spans="1:19" ht="15">
      <c r="A73" s="1">
        <v>8</v>
      </c>
      <c r="B73" s="5">
        <v>0.5708333333333333</v>
      </c>
      <c r="C73" s="1" t="s">
        <v>91</v>
      </c>
      <c r="D73" s="1">
        <v>3</v>
      </c>
      <c r="E73" s="1">
        <v>11</v>
      </c>
      <c r="F73" s="1" t="s">
        <v>109</v>
      </c>
      <c r="G73" s="2">
        <v>50.1644333333333</v>
      </c>
      <c r="H73" s="6">
        <f>1+_xlfn.COUNTIFS(A:A,A73,O:O,"&lt;"&amp;O73)</f>
        <v>6</v>
      </c>
      <c r="I73" s="2">
        <f>_xlfn.AVERAGEIF(A:A,A73,G:G)</f>
        <v>47.771344444444445</v>
      </c>
      <c r="J73" s="2">
        <f t="shared" si="8"/>
        <v>2.3930888888888546</v>
      </c>
      <c r="K73" s="2">
        <f t="shared" si="9"/>
        <v>92.39308888888885</v>
      </c>
      <c r="L73" s="2">
        <f t="shared" si="10"/>
        <v>255.59274383113433</v>
      </c>
      <c r="M73" s="2">
        <f>SUMIF(A:A,A73,L:L)</f>
        <v>3496.05353483895</v>
      </c>
      <c r="N73" s="3">
        <f t="shared" si="11"/>
        <v>0.07310893305382651</v>
      </c>
      <c r="O73" s="7">
        <f t="shared" si="12"/>
        <v>13.678219038756168</v>
      </c>
      <c r="P73" s="3">
        <f t="shared" si="13"/>
        <v>0.07310893305382651</v>
      </c>
      <c r="Q73" s="3">
        <f>IF(ISNUMBER(P73),SUMIF(A:A,A73,P:P),"")</f>
        <v>0.7873565610787618</v>
      </c>
      <c r="R73" s="3">
        <f t="shared" si="14"/>
        <v>0.0928536531830757</v>
      </c>
      <c r="S73" s="8">
        <f t="shared" si="15"/>
        <v>10.769635504037105</v>
      </c>
    </row>
    <row r="74" spans="1:19" ht="15">
      <c r="A74" s="1">
        <v>8</v>
      </c>
      <c r="B74" s="5">
        <v>0.5708333333333333</v>
      </c>
      <c r="C74" s="1" t="s">
        <v>91</v>
      </c>
      <c r="D74" s="1">
        <v>3</v>
      </c>
      <c r="E74" s="1">
        <v>1</v>
      </c>
      <c r="F74" s="1" t="s">
        <v>100</v>
      </c>
      <c r="G74" s="2">
        <v>36.2462333333333</v>
      </c>
      <c r="H74" s="6">
        <f>1+_xlfn.COUNTIFS(A:A,A74,O:O,"&lt;"&amp;O74)</f>
        <v>11</v>
      </c>
      <c r="I74" s="2">
        <f>_xlfn.AVERAGEIF(A:A,A74,G:G)</f>
        <v>47.771344444444445</v>
      </c>
      <c r="J74" s="2">
        <f t="shared" si="8"/>
        <v>-11.525111111111144</v>
      </c>
      <c r="K74" s="2">
        <f t="shared" si="9"/>
        <v>78.47488888888886</v>
      </c>
      <c r="L74" s="2">
        <f t="shared" si="10"/>
        <v>110.88496730149743</v>
      </c>
      <c r="M74" s="2">
        <f>SUMIF(A:A,A74,L:L)</f>
        <v>3496.05353483895</v>
      </c>
      <c r="N74" s="3">
        <f t="shared" si="11"/>
        <v>0.03171718230184524</v>
      </c>
      <c r="O74" s="7">
        <f t="shared" si="12"/>
        <v>31.52865189862159</v>
      </c>
      <c r="P74" s="3">
        <f t="shared" si="13"/>
      </c>
      <c r="Q74" s="3">
        <f>IF(ISNUMBER(P74),SUMIF(A:A,A74,P:P),"")</f>
      </c>
      <c r="R74" s="3">
        <f t="shared" si="14"/>
      </c>
      <c r="S74" s="8">
        <f t="shared" si="15"/>
      </c>
    </row>
    <row r="75" spans="1:19" ht="15">
      <c r="A75" s="1">
        <v>8</v>
      </c>
      <c r="B75" s="5">
        <v>0.5708333333333333</v>
      </c>
      <c r="C75" s="1" t="s">
        <v>91</v>
      </c>
      <c r="D75" s="1">
        <v>3</v>
      </c>
      <c r="E75" s="1">
        <v>3</v>
      </c>
      <c r="F75" s="1" t="s">
        <v>101</v>
      </c>
      <c r="G75" s="2">
        <v>42.8138</v>
      </c>
      <c r="H75" s="6">
        <f>1+_xlfn.COUNTIFS(A:A,A75,O:O,"&lt;"&amp;O75)</f>
        <v>7</v>
      </c>
      <c r="I75" s="2">
        <f>_xlfn.AVERAGEIF(A:A,A75,G:G)</f>
        <v>47.771344444444445</v>
      </c>
      <c r="J75" s="2">
        <f t="shared" si="8"/>
        <v>-4.957544444444444</v>
      </c>
      <c r="K75" s="2">
        <f t="shared" si="9"/>
        <v>85.04245555555556</v>
      </c>
      <c r="L75" s="2">
        <f t="shared" si="10"/>
        <v>164.4402583853762</v>
      </c>
      <c r="M75" s="2">
        <f>SUMIF(A:A,A75,L:L)</f>
        <v>3496.05353483895</v>
      </c>
      <c r="N75" s="3">
        <f t="shared" si="11"/>
        <v>0.0470359669114596</v>
      </c>
      <c r="O75" s="7">
        <f t="shared" si="12"/>
        <v>21.26032620701511</v>
      </c>
      <c r="P75" s="3">
        <f t="shared" si="13"/>
      </c>
      <c r="Q75" s="3">
        <f>IF(ISNUMBER(P75),SUMIF(A:A,A75,P:P),"")</f>
      </c>
      <c r="R75" s="3">
        <f t="shared" si="14"/>
      </c>
      <c r="S75" s="8">
        <f t="shared" si="15"/>
      </c>
    </row>
    <row r="76" spans="1:19" ht="15">
      <c r="A76" s="1">
        <v>8</v>
      </c>
      <c r="B76" s="5">
        <v>0.5708333333333333</v>
      </c>
      <c r="C76" s="1" t="s">
        <v>91</v>
      </c>
      <c r="D76" s="1">
        <v>3</v>
      </c>
      <c r="E76" s="1">
        <v>6</v>
      </c>
      <c r="F76" s="1" t="s">
        <v>104</v>
      </c>
      <c r="G76" s="2">
        <v>32.9111</v>
      </c>
      <c r="H76" s="6">
        <f>1+_xlfn.COUNTIFS(A:A,A76,O:O,"&lt;"&amp;O76)</f>
        <v>12</v>
      </c>
      <c r="I76" s="2">
        <f>_xlfn.AVERAGEIF(A:A,A76,G:G)</f>
        <v>47.771344444444445</v>
      </c>
      <c r="J76" s="2">
        <f t="shared" si="8"/>
        <v>-14.860244444444447</v>
      </c>
      <c r="K76" s="2">
        <f t="shared" si="9"/>
        <v>75.13975555555555</v>
      </c>
      <c r="L76" s="2">
        <f t="shared" si="10"/>
        <v>90.77512854048055</v>
      </c>
      <c r="M76" s="2">
        <f>SUMIF(A:A,A76,L:L)</f>
        <v>3496.05353483895</v>
      </c>
      <c r="N76" s="3">
        <f t="shared" si="11"/>
        <v>0.02596502817702482</v>
      </c>
      <c r="O76" s="7">
        <f t="shared" si="12"/>
        <v>38.513341606339985</v>
      </c>
      <c r="P76" s="3">
        <f t="shared" si="13"/>
      </c>
      <c r="Q76" s="3">
        <f>IF(ISNUMBER(P76),SUMIF(A:A,A76,P:P),"")</f>
      </c>
      <c r="R76" s="3">
        <f t="shared" si="14"/>
      </c>
      <c r="S76" s="8">
        <f t="shared" si="15"/>
      </c>
    </row>
    <row r="77" spans="1:19" ht="15">
      <c r="A77" s="1">
        <v>8</v>
      </c>
      <c r="B77" s="5">
        <v>0.5708333333333333</v>
      </c>
      <c r="C77" s="1" t="s">
        <v>91</v>
      </c>
      <c r="D77" s="1">
        <v>3</v>
      </c>
      <c r="E77" s="1">
        <v>7</v>
      </c>
      <c r="F77" s="1" t="s">
        <v>105</v>
      </c>
      <c r="G77" s="2">
        <v>36.4019666666667</v>
      </c>
      <c r="H77" s="6">
        <f>1+_xlfn.COUNTIFS(A:A,A77,O:O,"&lt;"&amp;O77)</f>
        <v>10</v>
      </c>
      <c r="I77" s="2">
        <f>_xlfn.AVERAGEIF(A:A,A77,G:G)</f>
        <v>47.771344444444445</v>
      </c>
      <c r="J77" s="2">
        <f t="shared" si="8"/>
        <v>-11.369377777777743</v>
      </c>
      <c r="K77" s="2">
        <f t="shared" si="9"/>
        <v>78.63062222222226</v>
      </c>
      <c r="L77" s="2">
        <f t="shared" si="10"/>
        <v>111.92593225029827</v>
      </c>
      <c r="M77" s="2">
        <f>SUMIF(A:A,A77,L:L)</f>
        <v>3496.05353483895</v>
      </c>
      <c r="N77" s="3">
        <f t="shared" si="11"/>
        <v>0.032014936594915236</v>
      </c>
      <c r="O77" s="7">
        <f t="shared" si="12"/>
        <v>31.23542028688024</v>
      </c>
      <c r="P77" s="3">
        <f t="shared" si="13"/>
      </c>
      <c r="Q77" s="3">
        <f>IF(ISNUMBER(P77),SUMIF(A:A,A77,P:P),"")</f>
      </c>
      <c r="R77" s="3">
        <f t="shared" si="14"/>
      </c>
      <c r="S77" s="8">
        <f t="shared" si="15"/>
      </c>
    </row>
    <row r="78" spans="1:19" ht="15">
      <c r="A78" s="1">
        <v>8</v>
      </c>
      <c r="B78" s="5">
        <v>0.5708333333333333</v>
      </c>
      <c r="C78" s="1" t="s">
        <v>91</v>
      </c>
      <c r="D78" s="1">
        <v>3</v>
      </c>
      <c r="E78" s="1">
        <v>10</v>
      </c>
      <c r="F78" s="1" t="s">
        <v>108</v>
      </c>
      <c r="G78" s="2">
        <v>41.3335</v>
      </c>
      <c r="H78" s="6">
        <f>1+_xlfn.COUNTIFS(A:A,A78,O:O,"&lt;"&amp;O78)</f>
        <v>8</v>
      </c>
      <c r="I78" s="2">
        <f>_xlfn.AVERAGEIF(A:A,A78,G:G)</f>
        <v>47.771344444444445</v>
      </c>
      <c r="J78" s="2">
        <f t="shared" si="8"/>
        <v>-6.437844444444444</v>
      </c>
      <c r="K78" s="2">
        <f t="shared" si="9"/>
        <v>83.56215555555556</v>
      </c>
      <c r="L78" s="2">
        <f t="shared" si="10"/>
        <v>150.46482460753194</v>
      </c>
      <c r="M78" s="2">
        <f>SUMIF(A:A,A78,L:L)</f>
        <v>3496.05353483895</v>
      </c>
      <c r="N78" s="3">
        <f t="shared" si="11"/>
        <v>0.043038478418055255</v>
      </c>
      <c r="O78" s="7">
        <f t="shared" si="12"/>
        <v>23.2350221652001</v>
      </c>
      <c r="P78" s="3">
        <f t="shared" si="13"/>
      </c>
      <c r="Q78" s="3">
        <f>IF(ISNUMBER(P78),SUMIF(A:A,A78,P:P),"")</f>
      </c>
      <c r="R78" s="3">
        <f t="shared" si="14"/>
      </c>
      <c r="S78" s="8">
        <f t="shared" si="15"/>
      </c>
    </row>
    <row r="79" spans="1:19" ht="15">
      <c r="A79" s="1">
        <v>8</v>
      </c>
      <c r="B79" s="5">
        <v>0.5708333333333333</v>
      </c>
      <c r="C79" s="1" t="s">
        <v>91</v>
      </c>
      <c r="D79" s="1">
        <v>3</v>
      </c>
      <c r="E79" s="1">
        <v>13</v>
      </c>
      <c r="F79" s="1" t="s">
        <v>110</v>
      </c>
      <c r="G79" s="2">
        <v>36.842200000000005</v>
      </c>
      <c r="H79" s="6">
        <f>1+_xlfn.COUNTIFS(A:A,A79,O:O,"&lt;"&amp;O79)</f>
        <v>9</v>
      </c>
      <c r="I79" s="2">
        <f>_xlfn.AVERAGEIF(A:A,A79,G:G)</f>
        <v>47.771344444444445</v>
      </c>
      <c r="J79" s="2">
        <f t="shared" si="8"/>
        <v>-10.92914444444444</v>
      </c>
      <c r="K79" s="2">
        <f t="shared" si="9"/>
        <v>79.07085555555557</v>
      </c>
      <c r="L79" s="2">
        <f t="shared" si="10"/>
        <v>114.92173521572055</v>
      </c>
      <c r="M79" s="2">
        <f>SUMIF(A:A,A79,L:L)</f>
        <v>3496.05353483895</v>
      </c>
      <c r="N79" s="3">
        <f t="shared" si="11"/>
        <v>0.032871846517937994</v>
      </c>
      <c r="O79" s="7">
        <f t="shared" si="12"/>
        <v>30.421169052803446</v>
      </c>
      <c r="P79" s="3">
        <f t="shared" si="13"/>
      </c>
      <c r="Q79" s="3">
        <f>IF(ISNUMBER(P79),SUMIF(A:A,A79,P:P),"")</f>
      </c>
      <c r="R79" s="3">
        <f t="shared" si="14"/>
      </c>
      <c r="S79" s="8">
        <f t="shared" si="15"/>
      </c>
    </row>
    <row r="80" spans="1:19" ht="15">
      <c r="A80" s="1">
        <v>19</v>
      </c>
      <c r="B80" s="5">
        <v>0.5729166666666666</v>
      </c>
      <c r="C80" s="1" t="s">
        <v>189</v>
      </c>
      <c r="D80" s="1">
        <v>3</v>
      </c>
      <c r="E80" s="1">
        <v>5</v>
      </c>
      <c r="F80" s="1" t="s">
        <v>211</v>
      </c>
      <c r="G80" s="2">
        <v>70.2946</v>
      </c>
      <c r="H80" s="6">
        <f>1+_xlfn.COUNTIFS(A:A,A80,O:O,"&lt;"&amp;O80)</f>
        <v>1</v>
      </c>
      <c r="I80" s="2">
        <f>_xlfn.AVERAGEIF(A:A,A80,G:G)</f>
        <v>54.18813333333332</v>
      </c>
      <c r="J80" s="2">
        <f t="shared" si="8"/>
        <v>16.106466666666684</v>
      </c>
      <c r="K80" s="2">
        <f t="shared" si="9"/>
        <v>106.10646666666668</v>
      </c>
      <c r="L80" s="2">
        <f t="shared" si="10"/>
        <v>581.9520173983591</v>
      </c>
      <c r="M80" s="2">
        <f>SUMIF(A:A,A80,L:L)</f>
        <v>2384.2777191939667</v>
      </c>
      <c r="N80" s="3">
        <f t="shared" si="11"/>
        <v>0.244078956370525</v>
      </c>
      <c r="O80" s="7">
        <f t="shared" si="12"/>
        <v>4.097034889324691</v>
      </c>
      <c r="P80" s="3">
        <f t="shared" si="13"/>
        <v>0.244078956370525</v>
      </c>
      <c r="Q80" s="3">
        <f>IF(ISNUMBER(P80),SUMIF(A:A,A80,P:P),"")</f>
        <v>0.9698381535032965</v>
      </c>
      <c r="R80" s="3">
        <f t="shared" si="14"/>
        <v>0.2516697816938333</v>
      </c>
      <c r="S80" s="8">
        <f t="shared" si="15"/>
        <v>3.9734607519012406</v>
      </c>
    </row>
    <row r="81" spans="1:19" ht="15">
      <c r="A81" s="1">
        <v>19</v>
      </c>
      <c r="B81" s="5">
        <v>0.5729166666666666</v>
      </c>
      <c r="C81" s="1" t="s">
        <v>189</v>
      </c>
      <c r="D81" s="1">
        <v>3</v>
      </c>
      <c r="E81" s="1">
        <v>3</v>
      </c>
      <c r="F81" s="1" t="s">
        <v>209</v>
      </c>
      <c r="G81" s="2">
        <v>64.39399999999999</v>
      </c>
      <c r="H81" s="6">
        <f>1+_xlfn.COUNTIFS(A:A,A81,O:O,"&lt;"&amp;O81)</f>
        <v>2</v>
      </c>
      <c r="I81" s="2">
        <f>_xlfn.AVERAGEIF(A:A,A81,G:G)</f>
        <v>54.18813333333332</v>
      </c>
      <c r="J81" s="2">
        <f t="shared" si="8"/>
        <v>10.205866666666672</v>
      </c>
      <c r="K81" s="2">
        <f t="shared" si="9"/>
        <v>100.20586666666668</v>
      </c>
      <c r="L81" s="2">
        <f t="shared" si="10"/>
        <v>408.44284900664064</v>
      </c>
      <c r="M81" s="2">
        <f>SUMIF(A:A,A81,L:L)</f>
        <v>2384.2777191939667</v>
      </c>
      <c r="N81" s="3">
        <f t="shared" si="11"/>
        <v>0.17130674238096708</v>
      </c>
      <c r="O81" s="7">
        <f t="shared" si="12"/>
        <v>5.837481853318486</v>
      </c>
      <c r="P81" s="3">
        <f t="shared" si="13"/>
        <v>0.17130674238096708</v>
      </c>
      <c r="Q81" s="3">
        <f>IF(ISNUMBER(P81),SUMIF(A:A,A81,P:P),"")</f>
        <v>0.9698381535032965</v>
      </c>
      <c r="R81" s="3">
        <f t="shared" si="14"/>
        <v>0.17663436085924702</v>
      </c>
      <c r="S81" s="8">
        <f t="shared" si="15"/>
        <v>5.661412621731401</v>
      </c>
    </row>
    <row r="82" spans="1:19" ht="15">
      <c r="A82" s="1">
        <v>19</v>
      </c>
      <c r="B82" s="5">
        <v>0.5729166666666666</v>
      </c>
      <c r="C82" s="1" t="s">
        <v>189</v>
      </c>
      <c r="D82" s="1">
        <v>3</v>
      </c>
      <c r="E82" s="1">
        <v>1</v>
      </c>
      <c r="F82" s="1" t="s">
        <v>207</v>
      </c>
      <c r="G82" s="2">
        <v>60.6189</v>
      </c>
      <c r="H82" s="6">
        <f>1+_xlfn.COUNTIFS(A:A,A82,O:O,"&lt;"&amp;O82)</f>
        <v>3</v>
      </c>
      <c r="I82" s="2">
        <f>_xlfn.AVERAGEIF(A:A,A82,G:G)</f>
        <v>54.18813333333332</v>
      </c>
      <c r="J82" s="2">
        <f t="shared" si="8"/>
        <v>6.430766666666678</v>
      </c>
      <c r="K82" s="2">
        <f t="shared" si="9"/>
        <v>96.43076666666667</v>
      </c>
      <c r="L82" s="2">
        <f t="shared" si="10"/>
        <v>325.65742979197665</v>
      </c>
      <c r="M82" s="2">
        <f>SUMIF(A:A,A82,L:L)</f>
        <v>2384.2777191939667</v>
      </c>
      <c r="N82" s="3">
        <f t="shared" si="11"/>
        <v>0.13658535965435645</v>
      </c>
      <c r="O82" s="7">
        <f t="shared" si="12"/>
        <v>7.3214289037317375</v>
      </c>
      <c r="P82" s="3">
        <f t="shared" si="13"/>
        <v>0.13658535965435645</v>
      </c>
      <c r="Q82" s="3">
        <f>IF(ISNUMBER(P82),SUMIF(A:A,A82,P:P),"")</f>
        <v>0.9698381535032965</v>
      </c>
      <c r="R82" s="3">
        <f t="shared" si="14"/>
        <v>0.14083314742875003</v>
      </c>
      <c r="S82" s="8">
        <f t="shared" si="15"/>
        <v>7.100601089000852</v>
      </c>
    </row>
    <row r="83" spans="1:19" ht="15">
      <c r="A83" s="1">
        <v>19</v>
      </c>
      <c r="B83" s="5">
        <v>0.5729166666666666</v>
      </c>
      <c r="C83" s="1" t="s">
        <v>189</v>
      </c>
      <c r="D83" s="1">
        <v>3</v>
      </c>
      <c r="E83" s="1">
        <v>6</v>
      </c>
      <c r="F83" s="1" t="s">
        <v>212</v>
      </c>
      <c r="G83" s="2">
        <v>58.756433333333305</v>
      </c>
      <c r="H83" s="6">
        <f>1+_xlfn.COUNTIFS(A:A,A83,O:O,"&lt;"&amp;O83)</f>
        <v>4</v>
      </c>
      <c r="I83" s="2">
        <f>_xlfn.AVERAGEIF(A:A,A83,G:G)</f>
        <v>54.18813333333332</v>
      </c>
      <c r="J83" s="2">
        <f t="shared" si="8"/>
        <v>4.5682999999999865</v>
      </c>
      <c r="K83" s="2">
        <f t="shared" si="9"/>
        <v>94.5683</v>
      </c>
      <c r="L83" s="2">
        <f t="shared" si="10"/>
        <v>291.22553460634646</v>
      </c>
      <c r="M83" s="2">
        <f>SUMIF(A:A,A83,L:L)</f>
        <v>2384.2777191939667</v>
      </c>
      <c r="N83" s="3">
        <f t="shared" si="11"/>
        <v>0.12214413290109455</v>
      </c>
      <c r="O83" s="7">
        <f t="shared" si="12"/>
        <v>8.187048990799614</v>
      </c>
      <c r="P83" s="3">
        <f t="shared" si="13"/>
        <v>0.12214413290109455</v>
      </c>
      <c r="Q83" s="3">
        <f>IF(ISNUMBER(P83),SUMIF(A:A,A83,P:P),"")</f>
        <v>0.9698381535032965</v>
      </c>
      <c r="R83" s="3">
        <f t="shared" si="14"/>
        <v>0.1259428003114536</v>
      </c>
      <c r="S83" s="8">
        <f t="shared" si="15"/>
        <v>7.940112475878124</v>
      </c>
    </row>
    <row r="84" spans="1:19" ht="15">
      <c r="A84" s="1">
        <v>19</v>
      </c>
      <c r="B84" s="5">
        <v>0.5729166666666666</v>
      </c>
      <c r="C84" s="1" t="s">
        <v>189</v>
      </c>
      <c r="D84" s="1">
        <v>3</v>
      </c>
      <c r="E84" s="1">
        <v>2</v>
      </c>
      <c r="F84" s="1" t="s">
        <v>208</v>
      </c>
      <c r="G84" s="2">
        <v>58.10943333333331</v>
      </c>
      <c r="H84" s="6">
        <f>1+_xlfn.COUNTIFS(A:A,A84,O:O,"&lt;"&amp;O84)</f>
        <v>5</v>
      </c>
      <c r="I84" s="2">
        <f>_xlfn.AVERAGEIF(A:A,A84,G:G)</f>
        <v>54.18813333333332</v>
      </c>
      <c r="J84" s="2">
        <f t="shared" si="8"/>
        <v>3.921299999999988</v>
      </c>
      <c r="K84" s="2">
        <f t="shared" si="9"/>
        <v>93.92129999999999</v>
      </c>
      <c r="L84" s="2">
        <f t="shared" si="10"/>
        <v>280.136784512452</v>
      </c>
      <c r="M84" s="2">
        <f>SUMIF(A:A,A84,L:L)</f>
        <v>2384.2777191939667</v>
      </c>
      <c r="N84" s="3">
        <f t="shared" si="11"/>
        <v>0.11749335333601806</v>
      </c>
      <c r="O84" s="7">
        <f t="shared" si="12"/>
        <v>8.511119749387952</v>
      </c>
      <c r="P84" s="3">
        <f t="shared" si="13"/>
        <v>0.11749335333601806</v>
      </c>
      <c r="Q84" s="3">
        <f>IF(ISNUMBER(P84),SUMIF(A:A,A84,P:P),"")</f>
        <v>0.9698381535032965</v>
      </c>
      <c r="R84" s="3">
        <f t="shared" si="14"/>
        <v>0.12114738207772385</v>
      </c>
      <c r="S84" s="8">
        <f t="shared" si="15"/>
        <v>8.25440866199185</v>
      </c>
    </row>
    <row r="85" spans="1:19" ht="15">
      <c r="A85" s="1">
        <v>19</v>
      </c>
      <c r="B85" s="5">
        <v>0.5729166666666666</v>
      </c>
      <c r="C85" s="1" t="s">
        <v>189</v>
      </c>
      <c r="D85" s="1">
        <v>3</v>
      </c>
      <c r="E85" s="1">
        <v>4</v>
      </c>
      <c r="F85" s="1" t="s">
        <v>210</v>
      </c>
      <c r="G85" s="2">
        <v>48.538199999999996</v>
      </c>
      <c r="H85" s="6">
        <f>1+_xlfn.COUNTIFS(A:A,A85,O:O,"&lt;"&amp;O85)</f>
        <v>6</v>
      </c>
      <c r="I85" s="2">
        <f>_xlfn.AVERAGEIF(A:A,A85,G:G)</f>
        <v>54.18813333333332</v>
      </c>
      <c r="J85" s="2">
        <f t="shared" si="8"/>
        <v>-5.649933333333323</v>
      </c>
      <c r="K85" s="2">
        <f t="shared" si="9"/>
        <v>84.35006666666668</v>
      </c>
      <c r="L85" s="2">
        <f t="shared" si="10"/>
        <v>157.74881665522483</v>
      </c>
      <c r="M85" s="2">
        <f>SUMIF(A:A,A85,L:L)</f>
        <v>2384.2777191939667</v>
      </c>
      <c r="N85" s="3">
        <f t="shared" si="11"/>
        <v>0.06616209822593724</v>
      </c>
      <c r="O85" s="7">
        <f t="shared" si="12"/>
        <v>15.114393690857499</v>
      </c>
      <c r="P85" s="3">
        <f t="shared" si="13"/>
        <v>0.06616209822593724</v>
      </c>
      <c r="Q85" s="3">
        <f>IF(ISNUMBER(P85),SUMIF(A:A,A85,P:P),"")</f>
        <v>0.9698381535032965</v>
      </c>
      <c r="R85" s="3">
        <f t="shared" si="14"/>
        <v>0.06821973128912623</v>
      </c>
      <c r="S85" s="8">
        <f t="shared" si="15"/>
        <v>14.658515668463112</v>
      </c>
    </row>
    <row r="86" spans="1:19" ht="15">
      <c r="A86" s="1">
        <v>19</v>
      </c>
      <c r="B86" s="5">
        <v>0.5729166666666666</v>
      </c>
      <c r="C86" s="1" t="s">
        <v>189</v>
      </c>
      <c r="D86" s="1">
        <v>3</v>
      </c>
      <c r="E86" s="1">
        <v>7</v>
      </c>
      <c r="F86" s="1" t="s">
        <v>213</v>
      </c>
      <c r="G86" s="2">
        <v>45.9657333333333</v>
      </c>
      <c r="H86" s="6">
        <f>1+_xlfn.COUNTIFS(A:A,A86,O:O,"&lt;"&amp;O86)</f>
        <v>7</v>
      </c>
      <c r="I86" s="2">
        <f>_xlfn.AVERAGEIF(A:A,A86,G:G)</f>
        <v>54.18813333333332</v>
      </c>
      <c r="J86" s="2">
        <f t="shared" si="8"/>
        <v>-8.222400000000022</v>
      </c>
      <c r="K86" s="2">
        <f t="shared" si="9"/>
        <v>81.77759999999998</v>
      </c>
      <c r="L86" s="2">
        <f t="shared" si="10"/>
        <v>135.18659374479867</v>
      </c>
      <c r="M86" s="2">
        <f>SUMIF(A:A,A86,L:L)</f>
        <v>2384.2777191939667</v>
      </c>
      <c r="N86" s="3">
        <f t="shared" si="11"/>
        <v>0.05669918091190321</v>
      </c>
      <c r="O86" s="7">
        <f t="shared" si="12"/>
        <v>17.63693908654091</v>
      </c>
      <c r="P86" s="3">
        <f t="shared" si="13"/>
        <v>0.05669918091190321</v>
      </c>
      <c r="Q86" s="3">
        <f>IF(ISNUMBER(P86),SUMIF(A:A,A86,P:P),"")</f>
        <v>0.9698381535032965</v>
      </c>
      <c r="R86" s="3">
        <f t="shared" si="14"/>
        <v>0.05846251841824501</v>
      </c>
      <c r="S86" s="8">
        <f t="shared" si="15"/>
        <v>17.104976437140955</v>
      </c>
    </row>
    <row r="87" spans="1:19" ht="15">
      <c r="A87" s="1">
        <v>19</v>
      </c>
      <c r="B87" s="5">
        <v>0.5729166666666666</v>
      </c>
      <c r="C87" s="1" t="s">
        <v>189</v>
      </c>
      <c r="D87" s="1">
        <v>3</v>
      </c>
      <c r="E87" s="1">
        <v>8</v>
      </c>
      <c r="F87" s="1" t="s">
        <v>214</v>
      </c>
      <c r="G87" s="2">
        <v>45.5698666666667</v>
      </c>
      <c r="H87" s="6">
        <f>1+_xlfn.COUNTIFS(A:A,A87,O:O,"&lt;"&amp;O87)</f>
        <v>8</v>
      </c>
      <c r="I87" s="2">
        <f>_xlfn.AVERAGEIF(A:A,A87,G:G)</f>
        <v>54.18813333333332</v>
      </c>
      <c r="J87" s="2">
        <f t="shared" si="8"/>
        <v>-8.61826666666662</v>
      </c>
      <c r="K87" s="2">
        <f t="shared" si="9"/>
        <v>81.38173333333339</v>
      </c>
      <c r="L87" s="2">
        <f t="shared" si="10"/>
        <v>132.0134749063295</v>
      </c>
      <c r="M87" s="2">
        <f>SUMIF(A:A,A87,L:L)</f>
        <v>2384.2777191939667</v>
      </c>
      <c r="N87" s="3">
        <f t="shared" si="11"/>
        <v>0.05536832972249483</v>
      </c>
      <c r="O87" s="7">
        <f t="shared" si="12"/>
        <v>18.060866293276025</v>
      </c>
      <c r="P87" s="3">
        <f t="shared" si="13"/>
        <v>0.05536832972249483</v>
      </c>
      <c r="Q87" s="3">
        <f>IF(ISNUMBER(P87),SUMIF(A:A,A87,P:P),"")</f>
        <v>0.9698381535032965</v>
      </c>
      <c r="R87" s="3">
        <f t="shared" si="14"/>
        <v>0.0570902779216209</v>
      </c>
      <c r="S87" s="8">
        <f t="shared" si="15"/>
        <v>17.51611721654075</v>
      </c>
    </row>
    <row r="88" spans="1:19" ht="15">
      <c r="A88" s="1">
        <v>19</v>
      </c>
      <c r="B88" s="5">
        <v>0.5729166666666666</v>
      </c>
      <c r="C88" s="1" t="s">
        <v>189</v>
      </c>
      <c r="D88" s="1">
        <v>3</v>
      </c>
      <c r="E88" s="1">
        <v>12</v>
      </c>
      <c r="F88" s="1" t="s">
        <v>215</v>
      </c>
      <c r="G88" s="2">
        <v>35.4460333333333</v>
      </c>
      <c r="H88" s="6">
        <f>1+_xlfn.COUNTIFS(A:A,A88,O:O,"&lt;"&amp;O88)</f>
        <v>9</v>
      </c>
      <c r="I88" s="2">
        <f>_xlfn.AVERAGEIF(A:A,A88,G:G)</f>
        <v>54.18813333333332</v>
      </c>
      <c r="J88" s="2">
        <f t="shared" si="8"/>
        <v>-18.742100000000022</v>
      </c>
      <c r="K88" s="2">
        <f t="shared" si="9"/>
        <v>71.25789999999998</v>
      </c>
      <c r="L88" s="2">
        <f t="shared" si="10"/>
        <v>71.91421857183876</v>
      </c>
      <c r="M88" s="2">
        <f>SUMIF(A:A,A88,L:L)</f>
        <v>2384.2777191939667</v>
      </c>
      <c r="N88" s="3">
        <f t="shared" si="11"/>
        <v>0.0301618464967035</v>
      </c>
      <c r="O88" s="7">
        <f t="shared" si="12"/>
        <v>33.15446884557594</v>
      </c>
      <c r="P88" s="3">
        <f t="shared" si="13"/>
      </c>
      <c r="Q88" s="3">
        <f>IF(ISNUMBER(P88),SUMIF(A:A,A88,P:P),"")</f>
      </c>
      <c r="R88" s="3">
        <f t="shared" si="14"/>
      </c>
      <c r="S88" s="8">
        <f t="shared" si="15"/>
      </c>
    </row>
    <row r="89" spans="1:19" ht="15">
      <c r="A89" s="1">
        <v>49</v>
      </c>
      <c r="B89" s="5">
        <v>0.5812499999999999</v>
      </c>
      <c r="C89" s="1" t="s">
        <v>487</v>
      </c>
      <c r="D89" s="1">
        <v>1</v>
      </c>
      <c r="E89" s="1">
        <v>2</v>
      </c>
      <c r="F89" s="1" t="s">
        <v>489</v>
      </c>
      <c r="G89" s="2">
        <v>59.7583</v>
      </c>
      <c r="H89" s="6">
        <f>1+_xlfn.COUNTIFS(A:A,A89,O:O,"&lt;"&amp;O89)</f>
        <v>1</v>
      </c>
      <c r="I89" s="2">
        <f>_xlfn.AVERAGEIF(A:A,A89,G:G)</f>
        <v>53.65149166666667</v>
      </c>
      <c r="J89" s="2">
        <f t="shared" si="8"/>
        <v>6.106808333333326</v>
      </c>
      <c r="K89" s="2">
        <f t="shared" si="9"/>
        <v>96.10680833333333</v>
      </c>
      <c r="L89" s="2">
        <f t="shared" si="10"/>
        <v>319.3885861955184</v>
      </c>
      <c r="M89" s="2">
        <f>SUMIF(A:A,A89,L:L)</f>
        <v>939.4617538231859</v>
      </c>
      <c r="N89" s="3">
        <f t="shared" si="11"/>
        <v>0.33996975916874833</v>
      </c>
      <c r="O89" s="7">
        <f t="shared" si="12"/>
        <v>2.9414380927441175</v>
      </c>
      <c r="P89" s="3">
        <f t="shared" si="13"/>
        <v>0.33996975916874833</v>
      </c>
      <c r="Q89" s="3">
        <f>IF(ISNUMBER(P89),SUMIF(A:A,A89,P:P),"")</f>
        <v>0.9999999999999999</v>
      </c>
      <c r="R89" s="3">
        <f t="shared" si="14"/>
        <v>0.33996975916874833</v>
      </c>
      <c r="S89" s="8">
        <f t="shared" si="15"/>
        <v>2.9414380927441175</v>
      </c>
    </row>
    <row r="90" spans="1:19" ht="15">
      <c r="A90" s="1">
        <v>49</v>
      </c>
      <c r="B90" s="5">
        <v>0.5812499999999999</v>
      </c>
      <c r="C90" s="1" t="s">
        <v>487</v>
      </c>
      <c r="D90" s="1">
        <v>1</v>
      </c>
      <c r="E90" s="1">
        <v>1</v>
      </c>
      <c r="F90" s="1" t="s">
        <v>488</v>
      </c>
      <c r="G90" s="2">
        <v>56.3509666666667</v>
      </c>
      <c r="H90" s="6">
        <f>1+_xlfn.COUNTIFS(A:A,A90,O:O,"&lt;"&amp;O90)</f>
        <v>2</v>
      </c>
      <c r="I90" s="2">
        <f>_xlfn.AVERAGEIF(A:A,A90,G:G)</f>
        <v>53.65149166666667</v>
      </c>
      <c r="J90" s="2">
        <f t="shared" si="8"/>
        <v>2.699475000000028</v>
      </c>
      <c r="K90" s="2">
        <f t="shared" si="9"/>
        <v>92.69947500000004</v>
      </c>
      <c r="L90" s="2">
        <f t="shared" si="10"/>
        <v>260.3348013124722</v>
      </c>
      <c r="M90" s="2">
        <f>SUMIF(A:A,A90,L:L)</f>
        <v>939.4617538231859</v>
      </c>
      <c r="N90" s="3">
        <f t="shared" si="11"/>
        <v>0.27711059045568054</v>
      </c>
      <c r="O90" s="7">
        <f t="shared" si="12"/>
        <v>3.6086675660991534</v>
      </c>
      <c r="P90" s="3">
        <f t="shared" si="13"/>
        <v>0.27711059045568054</v>
      </c>
      <c r="Q90" s="3">
        <f>IF(ISNUMBER(P90),SUMIF(A:A,A90,P:P),"")</f>
        <v>0.9999999999999999</v>
      </c>
      <c r="R90" s="3">
        <f t="shared" si="14"/>
        <v>0.27711059045568054</v>
      </c>
      <c r="S90" s="8">
        <f t="shared" si="15"/>
        <v>3.6086675660991534</v>
      </c>
    </row>
    <row r="91" spans="1:19" ht="15">
      <c r="A91" s="1">
        <v>49</v>
      </c>
      <c r="B91" s="5">
        <v>0.5812499999999999</v>
      </c>
      <c r="C91" s="1" t="s">
        <v>487</v>
      </c>
      <c r="D91" s="1">
        <v>1</v>
      </c>
      <c r="E91" s="1">
        <v>4</v>
      </c>
      <c r="F91" s="1" t="s">
        <v>490</v>
      </c>
      <c r="G91" s="2">
        <v>54.899666666666604</v>
      </c>
      <c r="H91" s="6">
        <f>1+_xlfn.COUNTIFS(A:A,A91,O:O,"&lt;"&amp;O91)</f>
        <v>3</v>
      </c>
      <c r="I91" s="2">
        <f>_xlfn.AVERAGEIF(A:A,A91,G:G)</f>
        <v>53.65149166666667</v>
      </c>
      <c r="J91" s="2">
        <f t="shared" si="8"/>
        <v>1.2481749999999323</v>
      </c>
      <c r="K91" s="2">
        <f t="shared" si="9"/>
        <v>91.24817499999993</v>
      </c>
      <c r="L91" s="2">
        <f t="shared" si="10"/>
        <v>238.62433613521668</v>
      </c>
      <c r="M91" s="2">
        <f>SUMIF(A:A,A91,L:L)</f>
        <v>939.4617538231859</v>
      </c>
      <c r="N91" s="3">
        <f t="shared" si="11"/>
        <v>0.2540011183681754</v>
      </c>
      <c r="O91" s="7">
        <f t="shared" si="12"/>
        <v>3.9369905393506848</v>
      </c>
      <c r="P91" s="3">
        <f t="shared" si="13"/>
        <v>0.2540011183681754</v>
      </c>
      <c r="Q91" s="3">
        <f>IF(ISNUMBER(P91),SUMIF(A:A,A91,P:P),"")</f>
        <v>0.9999999999999999</v>
      </c>
      <c r="R91" s="3">
        <f t="shared" si="14"/>
        <v>0.2540011183681754</v>
      </c>
      <c r="S91" s="8">
        <f t="shared" si="15"/>
        <v>3.9369905393506848</v>
      </c>
    </row>
    <row r="92" spans="1:19" ht="15">
      <c r="A92" s="1">
        <v>49</v>
      </c>
      <c r="B92" s="5">
        <v>0.5812499999999999</v>
      </c>
      <c r="C92" s="1" t="s">
        <v>487</v>
      </c>
      <c r="D92" s="1">
        <v>1</v>
      </c>
      <c r="E92" s="1">
        <v>5</v>
      </c>
      <c r="F92" s="1" t="s">
        <v>491</v>
      </c>
      <c r="G92" s="2">
        <v>43.5970333333334</v>
      </c>
      <c r="H92" s="6">
        <f>1+_xlfn.COUNTIFS(A:A,A92,O:O,"&lt;"&amp;O92)</f>
        <v>4</v>
      </c>
      <c r="I92" s="2">
        <f>_xlfn.AVERAGEIF(A:A,A92,G:G)</f>
        <v>53.65149166666667</v>
      </c>
      <c r="J92" s="2">
        <f t="shared" si="8"/>
        <v>-10.054458333333272</v>
      </c>
      <c r="K92" s="2">
        <f t="shared" si="9"/>
        <v>79.94554166666673</v>
      </c>
      <c r="L92" s="2">
        <f t="shared" si="10"/>
        <v>121.11403017997846</v>
      </c>
      <c r="M92" s="2">
        <f>SUMIF(A:A,A92,L:L)</f>
        <v>939.4617538231859</v>
      </c>
      <c r="N92" s="3">
        <f t="shared" si="11"/>
        <v>0.12891853200739567</v>
      </c>
      <c r="O92" s="7">
        <f t="shared" si="12"/>
        <v>7.756836697012909</v>
      </c>
      <c r="P92" s="3">
        <f t="shared" si="13"/>
        <v>0.12891853200739567</v>
      </c>
      <c r="Q92" s="3">
        <f>IF(ISNUMBER(P92),SUMIF(A:A,A92,P:P),"")</f>
        <v>0.9999999999999999</v>
      </c>
      <c r="R92" s="3">
        <f t="shared" si="14"/>
        <v>0.12891853200739567</v>
      </c>
      <c r="S92" s="8">
        <f t="shared" si="15"/>
        <v>7.756836697012909</v>
      </c>
    </row>
    <row r="93" spans="1:19" ht="15">
      <c r="A93" s="1">
        <v>27</v>
      </c>
      <c r="B93" s="5">
        <v>0.5840277777777778</v>
      </c>
      <c r="C93" s="1" t="s">
        <v>284</v>
      </c>
      <c r="D93" s="1">
        <v>3</v>
      </c>
      <c r="E93" s="1">
        <v>11</v>
      </c>
      <c r="F93" s="1" t="s">
        <v>302</v>
      </c>
      <c r="G93" s="2">
        <v>72.8886</v>
      </c>
      <c r="H93" s="6">
        <f>1+_xlfn.COUNTIFS(A:A,A93,O:O,"&lt;"&amp;O93)</f>
        <v>1</v>
      </c>
      <c r="I93" s="2">
        <f>_xlfn.AVERAGEIF(A:A,A93,G:G)</f>
        <v>47.45429999999999</v>
      </c>
      <c r="J93" s="2">
        <f t="shared" si="8"/>
        <v>25.434300000000007</v>
      </c>
      <c r="K93" s="2">
        <f t="shared" si="9"/>
        <v>115.43430000000001</v>
      </c>
      <c r="L93" s="2">
        <f t="shared" si="10"/>
        <v>1018.4712423793001</v>
      </c>
      <c r="M93" s="2">
        <f>SUMIF(A:A,A93,L:L)</f>
        <v>3087.1162124954576</v>
      </c>
      <c r="N93" s="3">
        <f t="shared" si="11"/>
        <v>0.32991023734607744</v>
      </c>
      <c r="O93" s="7">
        <f t="shared" si="12"/>
        <v>3.031127521365744</v>
      </c>
      <c r="P93" s="3">
        <f t="shared" si="13"/>
        <v>0.32991023734607744</v>
      </c>
      <c r="Q93" s="3">
        <f>IF(ISNUMBER(P93),SUMIF(A:A,A93,P:P),"")</f>
        <v>0.9447074182456637</v>
      </c>
      <c r="R93" s="3">
        <f t="shared" si="14"/>
        <v>0.349219484227959</v>
      </c>
      <c r="S93" s="8">
        <f t="shared" si="15"/>
        <v>2.86352865508281</v>
      </c>
    </row>
    <row r="94" spans="1:19" ht="15">
      <c r="A94" s="1">
        <v>27</v>
      </c>
      <c r="B94" s="5">
        <v>0.5840277777777778</v>
      </c>
      <c r="C94" s="1" t="s">
        <v>284</v>
      </c>
      <c r="D94" s="1">
        <v>3</v>
      </c>
      <c r="E94" s="1">
        <v>6</v>
      </c>
      <c r="F94" s="1" t="s">
        <v>298</v>
      </c>
      <c r="G94" s="2">
        <v>62.3558333333334</v>
      </c>
      <c r="H94" s="6">
        <f>1+_xlfn.COUNTIFS(A:A,A94,O:O,"&lt;"&amp;O94)</f>
        <v>2</v>
      </c>
      <c r="I94" s="2">
        <f>_xlfn.AVERAGEIF(A:A,A94,G:G)</f>
        <v>47.45429999999999</v>
      </c>
      <c r="J94" s="2">
        <f t="shared" si="8"/>
        <v>14.901533333333411</v>
      </c>
      <c r="K94" s="2">
        <f t="shared" si="9"/>
        <v>104.90153333333342</v>
      </c>
      <c r="L94" s="2">
        <f t="shared" si="10"/>
        <v>541.3640645873006</v>
      </c>
      <c r="M94" s="2">
        <f>SUMIF(A:A,A94,L:L)</f>
        <v>3087.1162124954576</v>
      </c>
      <c r="N94" s="3">
        <f t="shared" si="11"/>
        <v>0.17536238590438136</v>
      </c>
      <c r="O94" s="7">
        <f t="shared" si="12"/>
        <v>5.702477158044959</v>
      </c>
      <c r="P94" s="3">
        <f t="shared" si="13"/>
        <v>0.17536238590438136</v>
      </c>
      <c r="Q94" s="3">
        <f>IF(ISNUMBER(P94),SUMIF(A:A,A94,P:P),"")</f>
        <v>0.9447074182456637</v>
      </c>
      <c r="R94" s="3">
        <f t="shared" si="14"/>
        <v>0.18562613409983802</v>
      </c>
      <c r="S94" s="8">
        <f t="shared" si="15"/>
        <v>5.387172473581524</v>
      </c>
    </row>
    <row r="95" spans="1:19" ht="15">
      <c r="A95" s="1">
        <v>27</v>
      </c>
      <c r="B95" s="5">
        <v>0.5840277777777778</v>
      </c>
      <c r="C95" s="1" t="s">
        <v>284</v>
      </c>
      <c r="D95" s="1">
        <v>3</v>
      </c>
      <c r="E95" s="1">
        <v>2</v>
      </c>
      <c r="F95" s="1" t="s">
        <v>294</v>
      </c>
      <c r="G95" s="2">
        <v>55.1248999999999</v>
      </c>
      <c r="H95" s="6">
        <f>1+_xlfn.COUNTIFS(A:A,A95,O:O,"&lt;"&amp;O95)</f>
        <v>3</v>
      </c>
      <c r="I95" s="2">
        <f>_xlfn.AVERAGEIF(A:A,A95,G:G)</f>
        <v>47.45429999999999</v>
      </c>
      <c r="J95" s="2">
        <f t="shared" si="8"/>
        <v>7.670599999999908</v>
      </c>
      <c r="K95" s="2">
        <f t="shared" si="9"/>
        <v>97.67059999999991</v>
      </c>
      <c r="L95" s="2">
        <f t="shared" si="10"/>
        <v>350.80692468563444</v>
      </c>
      <c r="M95" s="2">
        <f>SUMIF(A:A,A95,L:L)</f>
        <v>3087.1162124954576</v>
      </c>
      <c r="N95" s="3">
        <f t="shared" si="11"/>
        <v>0.11363580135587481</v>
      </c>
      <c r="O95" s="7">
        <f t="shared" si="12"/>
        <v>8.800043543216509</v>
      </c>
      <c r="P95" s="3">
        <f t="shared" si="13"/>
        <v>0.11363580135587481</v>
      </c>
      <c r="Q95" s="3">
        <f>IF(ISNUMBER(P95),SUMIF(A:A,A95,P:P),"")</f>
        <v>0.9447074182456637</v>
      </c>
      <c r="R95" s="3">
        <f t="shared" si="14"/>
        <v>0.12028676726906437</v>
      </c>
      <c r="S95" s="8">
        <f t="shared" si="15"/>
        <v>8.313466416161491</v>
      </c>
    </row>
    <row r="96" spans="1:19" ht="15">
      <c r="A96" s="1">
        <v>27</v>
      </c>
      <c r="B96" s="5">
        <v>0.5840277777777778</v>
      </c>
      <c r="C96" s="1" t="s">
        <v>284</v>
      </c>
      <c r="D96" s="1">
        <v>3</v>
      </c>
      <c r="E96" s="1">
        <v>1</v>
      </c>
      <c r="F96" s="1" t="s">
        <v>293</v>
      </c>
      <c r="G96" s="2">
        <v>51.3569</v>
      </c>
      <c r="H96" s="6">
        <f>1+_xlfn.COUNTIFS(A:A,A96,O:O,"&lt;"&amp;O96)</f>
        <v>4</v>
      </c>
      <c r="I96" s="2">
        <f>_xlfn.AVERAGEIF(A:A,A96,G:G)</f>
        <v>47.45429999999999</v>
      </c>
      <c r="J96" s="2">
        <f t="shared" si="8"/>
        <v>3.902600000000014</v>
      </c>
      <c r="K96" s="2">
        <f t="shared" si="9"/>
        <v>93.9026</v>
      </c>
      <c r="L96" s="2">
        <f t="shared" si="10"/>
        <v>279.8226473041584</v>
      </c>
      <c r="M96" s="2">
        <f>SUMIF(A:A,A96,L:L)</f>
        <v>3087.1162124954576</v>
      </c>
      <c r="N96" s="3">
        <f t="shared" si="11"/>
        <v>0.09064208408207766</v>
      </c>
      <c r="O96" s="7">
        <f t="shared" si="12"/>
        <v>11.032402996101526</v>
      </c>
      <c r="P96" s="3">
        <f t="shared" si="13"/>
        <v>0.09064208408207766</v>
      </c>
      <c r="Q96" s="3">
        <f>IF(ISNUMBER(P96),SUMIF(A:A,A96,P:P),"")</f>
        <v>0.9447074182456637</v>
      </c>
      <c r="R96" s="3">
        <f t="shared" si="14"/>
        <v>0.09594725555389563</v>
      </c>
      <c r="S96" s="8">
        <f t="shared" si="15"/>
        <v>10.422392951492798</v>
      </c>
    </row>
    <row r="97" spans="1:19" ht="15">
      <c r="A97" s="1">
        <v>27</v>
      </c>
      <c r="B97" s="5">
        <v>0.5840277777777778</v>
      </c>
      <c r="C97" s="1" t="s">
        <v>284</v>
      </c>
      <c r="D97" s="1">
        <v>3</v>
      </c>
      <c r="E97" s="1">
        <v>3</v>
      </c>
      <c r="F97" s="1" t="s">
        <v>295</v>
      </c>
      <c r="G97" s="2">
        <v>44.9423</v>
      </c>
      <c r="H97" s="6">
        <f>1+_xlfn.COUNTIFS(A:A,A97,O:O,"&lt;"&amp;O97)</f>
        <v>6</v>
      </c>
      <c r="I97" s="2">
        <f>_xlfn.AVERAGEIF(A:A,A97,G:G)</f>
        <v>47.45429999999999</v>
      </c>
      <c r="J97" s="2">
        <f t="shared" si="8"/>
        <v>-2.5119999999999862</v>
      </c>
      <c r="K97" s="2">
        <f t="shared" si="9"/>
        <v>87.48800000000001</v>
      </c>
      <c r="L97" s="2">
        <f t="shared" si="10"/>
        <v>190.42911012826406</v>
      </c>
      <c r="M97" s="2">
        <f>SUMIF(A:A,A97,L:L)</f>
        <v>3087.1162124954576</v>
      </c>
      <c r="N97" s="3">
        <f t="shared" si="11"/>
        <v>0.06168511226026424</v>
      </c>
      <c r="O97" s="7">
        <f t="shared" si="12"/>
        <v>16.211367108821346</v>
      </c>
      <c r="P97" s="3">
        <f t="shared" si="13"/>
        <v>0.06168511226026424</v>
      </c>
      <c r="Q97" s="3">
        <f>IF(ISNUMBER(P97),SUMIF(A:A,A97,P:P),"")</f>
        <v>0.9447074182456637</v>
      </c>
      <c r="R97" s="3">
        <f t="shared" si="14"/>
        <v>0.06529546721969691</v>
      </c>
      <c r="S97" s="8">
        <f t="shared" si="15"/>
        <v>15.314998767607284</v>
      </c>
    </row>
    <row r="98" spans="1:19" ht="15">
      <c r="A98" s="1">
        <v>27</v>
      </c>
      <c r="B98" s="5">
        <v>0.5840277777777778</v>
      </c>
      <c r="C98" s="1" t="s">
        <v>284</v>
      </c>
      <c r="D98" s="1">
        <v>3</v>
      </c>
      <c r="E98" s="1">
        <v>4</v>
      </c>
      <c r="F98" s="1" t="s">
        <v>296</v>
      </c>
      <c r="G98" s="2">
        <v>45.4489333333333</v>
      </c>
      <c r="H98" s="6">
        <f>1+_xlfn.COUNTIFS(A:A,A98,O:O,"&lt;"&amp;O98)</f>
        <v>5</v>
      </c>
      <c r="I98" s="2">
        <f>_xlfn.AVERAGEIF(A:A,A98,G:G)</f>
        <v>47.45429999999999</v>
      </c>
      <c r="J98" s="2">
        <f t="shared" si="8"/>
        <v>-2.0053666666666885</v>
      </c>
      <c r="K98" s="2">
        <f t="shared" si="9"/>
        <v>87.99463333333331</v>
      </c>
      <c r="L98" s="2">
        <f t="shared" si="10"/>
        <v>196.3066544310493</v>
      </c>
      <c r="M98" s="2">
        <f>SUMIF(A:A,A98,L:L)</f>
        <v>3087.1162124954576</v>
      </c>
      <c r="N98" s="3">
        <f t="shared" si="11"/>
        <v>0.06358900699509645</v>
      </c>
      <c r="O98" s="7">
        <f t="shared" si="12"/>
        <v>15.725988614307393</v>
      </c>
      <c r="P98" s="3">
        <f t="shared" si="13"/>
        <v>0.06358900699509645</v>
      </c>
      <c r="Q98" s="3">
        <f>IF(ISNUMBER(P98),SUMIF(A:A,A98,P:P),"")</f>
        <v>0.9447074182456637</v>
      </c>
      <c r="R98" s="3">
        <f t="shared" si="14"/>
        <v>0.0673107946089618</v>
      </c>
      <c r="S98" s="8">
        <f t="shared" si="15"/>
        <v>14.856458103183042</v>
      </c>
    </row>
    <row r="99" spans="1:19" ht="15">
      <c r="A99" s="1">
        <v>27</v>
      </c>
      <c r="B99" s="5">
        <v>0.5840277777777778</v>
      </c>
      <c r="C99" s="1" t="s">
        <v>284</v>
      </c>
      <c r="D99" s="1">
        <v>3</v>
      </c>
      <c r="E99" s="1">
        <v>5</v>
      </c>
      <c r="F99" s="1" t="s">
        <v>297</v>
      </c>
      <c r="G99" s="2">
        <v>43.6321666666666</v>
      </c>
      <c r="H99" s="6">
        <f>1+_xlfn.COUNTIFS(A:A,A99,O:O,"&lt;"&amp;O99)</f>
        <v>7</v>
      </c>
      <c r="I99" s="2">
        <f>_xlfn.AVERAGEIF(A:A,A99,G:G)</f>
        <v>47.45429999999999</v>
      </c>
      <c r="J99" s="2">
        <f t="shared" si="8"/>
        <v>-3.8221333333333902</v>
      </c>
      <c r="K99" s="2">
        <f t="shared" si="9"/>
        <v>86.1778666666666</v>
      </c>
      <c r="L99" s="2">
        <f t="shared" si="10"/>
        <v>176.03309198391574</v>
      </c>
      <c r="M99" s="2">
        <f>SUMIF(A:A,A99,L:L)</f>
        <v>3087.1162124954576</v>
      </c>
      <c r="N99" s="3">
        <f t="shared" si="11"/>
        <v>0.05702185465885656</v>
      </c>
      <c r="O99" s="7">
        <f t="shared" si="12"/>
        <v>17.53713564707214</v>
      </c>
      <c r="P99" s="3">
        <f t="shared" si="13"/>
        <v>0.05702185465885656</v>
      </c>
      <c r="Q99" s="3">
        <f>IF(ISNUMBER(P99),SUMIF(A:A,A99,P:P),"")</f>
        <v>0.9447074182456637</v>
      </c>
      <c r="R99" s="3">
        <f t="shared" si="14"/>
        <v>0.06035927479509691</v>
      </c>
      <c r="S99" s="8">
        <f t="shared" si="15"/>
        <v>16.567462140569518</v>
      </c>
    </row>
    <row r="100" spans="1:19" ht="15">
      <c r="A100" s="1">
        <v>27</v>
      </c>
      <c r="B100" s="5">
        <v>0.5840277777777778</v>
      </c>
      <c r="C100" s="1" t="s">
        <v>284</v>
      </c>
      <c r="D100" s="1">
        <v>3</v>
      </c>
      <c r="E100" s="1">
        <v>8</v>
      </c>
      <c r="F100" s="1" t="s">
        <v>299</v>
      </c>
      <c r="G100" s="2">
        <v>42.369333333333294</v>
      </c>
      <c r="H100" s="6">
        <f>1+_xlfn.COUNTIFS(A:A,A100,O:O,"&lt;"&amp;O100)</f>
        <v>8</v>
      </c>
      <c r="I100" s="2">
        <f>_xlfn.AVERAGEIF(A:A,A100,G:G)</f>
        <v>47.45429999999999</v>
      </c>
      <c r="J100" s="2">
        <f aca="true" t="shared" si="16" ref="J100:J153">G100-I100</f>
        <v>-5.084966666666695</v>
      </c>
      <c r="K100" s="2">
        <f aca="true" t="shared" si="17" ref="K100:K153">90+J100</f>
        <v>84.9150333333333</v>
      </c>
      <c r="L100" s="2">
        <f aca="true" t="shared" si="18" ref="L100:L153">EXP(0.06*K100)</f>
        <v>163.18785143129324</v>
      </c>
      <c r="M100" s="2">
        <f>SUMIF(A:A,A100,L:L)</f>
        <v>3087.1162124954576</v>
      </c>
      <c r="N100" s="3">
        <f aca="true" t="shared" si="19" ref="N100:N153">L100/M100</f>
        <v>0.05286093564303529</v>
      </c>
      <c r="O100" s="7">
        <f aca="true" t="shared" si="20" ref="O100:O153">1/N100</f>
        <v>18.91756148156177</v>
      </c>
      <c r="P100" s="3">
        <f aca="true" t="shared" si="21" ref="P100:P153">IF(O100&gt;21,"",N100)</f>
        <v>0.05286093564303529</v>
      </c>
      <c r="Q100" s="3">
        <f>IF(ISNUMBER(P100),SUMIF(A:A,A100,P:P),"")</f>
        <v>0.9447074182456637</v>
      </c>
      <c r="R100" s="3">
        <f aca="true" t="shared" si="22" ref="R100:R153">_xlfn.IFERROR(P100*(1/Q100),"")</f>
        <v>0.0559548222254874</v>
      </c>
      <c r="S100" s="8">
        <f aca="true" t="shared" si="23" ref="S100:S153">_xlfn.IFERROR(1/R100,"")</f>
        <v>17.871560666749833</v>
      </c>
    </row>
    <row r="101" spans="1:19" ht="15">
      <c r="A101" s="1">
        <v>27</v>
      </c>
      <c r="B101" s="5">
        <v>0.5840277777777778</v>
      </c>
      <c r="C101" s="1" t="s">
        <v>284</v>
      </c>
      <c r="D101" s="1">
        <v>3</v>
      </c>
      <c r="E101" s="1">
        <v>9</v>
      </c>
      <c r="F101" s="1" t="s">
        <v>300</v>
      </c>
      <c r="G101" s="2">
        <v>17.2797666666667</v>
      </c>
      <c r="H101" s="6">
        <f>1+_xlfn.COUNTIFS(A:A,A101,O:O,"&lt;"&amp;O101)</f>
        <v>10</v>
      </c>
      <c r="I101" s="2">
        <f>_xlfn.AVERAGEIF(A:A,A101,G:G)</f>
        <v>47.45429999999999</v>
      </c>
      <c r="J101" s="2">
        <f t="shared" si="16"/>
        <v>-30.17453333333329</v>
      </c>
      <c r="K101" s="2">
        <f t="shared" si="17"/>
        <v>59.82546666666671</v>
      </c>
      <c r="L101" s="2">
        <f t="shared" si="18"/>
        <v>36.2169774781905</v>
      </c>
      <c r="M101" s="2">
        <f>SUMIF(A:A,A101,L:L)</f>
        <v>3087.1162124954576</v>
      </c>
      <c r="N101" s="3">
        <f t="shared" si="19"/>
        <v>0.01173165342192112</v>
      </c>
      <c r="O101" s="7">
        <f t="shared" si="20"/>
        <v>85.2394768269795</v>
      </c>
      <c r="P101" s="3">
        <f t="shared" si="21"/>
      </c>
      <c r="Q101" s="3">
        <f>IF(ISNUMBER(P101),SUMIF(A:A,A101,P:P),"")</f>
      </c>
      <c r="R101" s="3">
        <f t="shared" si="22"/>
      </c>
      <c r="S101" s="8">
        <f t="shared" si="23"/>
      </c>
    </row>
    <row r="102" spans="1:19" ht="15">
      <c r="A102" s="1">
        <v>27</v>
      </c>
      <c r="B102" s="5">
        <v>0.5840277777777778</v>
      </c>
      <c r="C102" s="1" t="s">
        <v>284</v>
      </c>
      <c r="D102" s="1">
        <v>3</v>
      </c>
      <c r="E102" s="1">
        <v>10</v>
      </c>
      <c r="F102" s="1" t="s">
        <v>301</v>
      </c>
      <c r="G102" s="2">
        <v>39.1442666666667</v>
      </c>
      <c r="H102" s="6">
        <f>1+_xlfn.COUNTIFS(A:A,A102,O:O,"&lt;"&amp;O102)</f>
        <v>9</v>
      </c>
      <c r="I102" s="2">
        <f>_xlfn.AVERAGEIF(A:A,A102,G:G)</f>
        <v>47.45429999999999</v>
      </c>
      <c r="J102" s="2">
        <f t="shared" si="16"/>
        <v>-8.310033333333287</v>
      </c>
      <c r="K102" s="2">
        <f t="shared" si="17"/>
        <v>81.68996666666672</v>
      </c>
      <c r="L102" s="2">
        <f t="shared" si="18"/>
        <v>134.47764808635046</v>
      </c>
      <c r="M102" s="2">
        <f>SUMIF(A:A,A102,L:L)</f>
        <v>3087.1162124954576</v>
      </c>
      <c r="N102" s="3">
        <f t="shared" si="19"/>
        <v>0.0435609283324148</v>
      </c>
      <c r="O102" s="7">
        <f t="shared" si="20"/>
        <v>22.95635190253451</v>
      </c>
      <c r="P102" s="3">
        <f t="shared" si="21"/>
      </c>
      <c r="Q102" s="3">
        <f>IF(ISNUMBER(P102),SUMIF(A:A,A102,P:P),"")</f>
      </c>
      <c r="R102" s="3">
        <f t="shared" si="22"/>
      </c>
      <c r="S102" s="8">
        <f t="shared" si="23"/>
      </c>
    </row>
    <row r="103" spans="1:19" ht="15">
      <c r="A103" s="1">
        <v>58</v>
      </c>
      <c r="B103" s="5">
        <v>0.5868055555555556</v>
      </c>
      <c r="C103" s="1" t="s">
        <v>540</v>
      </c>
      <c r="D103" s="1">
        <v>4</v>
      </c>
      <c r="E103" s="1">
        <v>1</v>
      </c>
      <c r="F103" s="1" t="s">
        <v>567</v>
      </c>
      <c r="G103" s="2">
        <v>61.932933333333395</v>
      </c>
      <c r="H103" s="6">
        <f>1+_xlfn.COUNTIFS(A:A,A103,O:O,"&lt;"&amp;O103)</f>
        <v>1</v>
      </c>
      <c r="I103" s="2">
        <f>_xlfn.AVERAGEIF(A:A,A103,G:G)</f>
        <v>53.107919047619035</v>
      </c>
      <c r="J103" s="2">
        <f t="shared" si="16"/>
        <v>8.82501428571436</v>
      </c>
      <c r="K103" s="2">
        <f t="shared" si="17"/>
        <v>98.82501428571436</v>
      </c>
      <c r="L103" s="2">
        <f t="shared" si="18"/>
        <v>375.96680583643126</v>
      </c>
      <c r="M103" s="2">
        <f>SUMIF(A:A,A103,L:L)</f>
        <v>1691.1967907376006</v>
      </c>
      <c r="N103" s="3">
        <f t="shared" si="19"/>
        <v>0.22230813580982295</v>
      </c>
      <c r="O103" s="7">
        <f t="shared" si="20"/>
        <v>4.498260922197944</v>
      </c>
      <c r="P103" s="3">
        <f t="shared" si="21"/>
        <v>0.22230813580982295</v>
      </c>
      <c r="Q103" s="3">
        <f>IF(ISNUMBER(P103),SUMIF(A:A,A103,P:P),"")</f>
        <v>1.0000000000000002</v>
      </c>
      <c r="R103" s="3">
        <f t="shared" si="22"/>
        <v>0.2223081358098229</v>
      </c>
      <c r="S103" s="8">
        <f t="shared" si="23"/>
        <v>4.498260922197946</v>
      </c>
    </row>
    <row r="104" spans="1:19" ht="15">
      <c r="A104" s="1">
        <v>58</v>
      </c>
      <c r="B104" s="5">
        <v>0.5868055555555556</v>
      </c>
      <c r="C104" s="1" t="s">
        <v>540</v>
      </c>
      <c r="D104" s="1">
        <v>4</v>
      </c>
      <c r="E104" s="1">
        <v>3</v>
      </c>
      <c r="F104" s="1" t="s">
        <v>568</v>
      </c>
      <c r="G104" s="2">
        <v>60.1031</v>
      </c>
      <c r="H104" s="6">
        <f>1+_xlfn.COUNTIFS(A:A,A104,O:O,"&lt;"&amp;O104)</f>
        <v>2</v>
      </c>
      <c r="I104" s="2">
        <f>_xlfn.AVERAGEIF(A:A,A104,G:G)</f>
        <v>53.107919047619035</v>
      </c>
      <c r="J104" s="2">
        <f t="shared" si="16"/>
        <v>6.995180952380963</v>
      </c>
      <c r="K104" s="2">
        <f t="shared" si="17"/>
        <v>96.99518095238096</v>
      </c>
      <c r="L104" s="2">
        <f t="shared" si="18"/>
        <v>336.87463465238704</v>
      </c>
      <c r="M104" s="2">
        <f>SUMIF(A:A,A104,L:L)</f>
        <v>1691.1967907376006</v>
      </c>
      <c r="N104" s="3">
        <f t="shared" si="19"/>
        <v>0.1991930427596555</v>
      </c>
      <c r="O104" s="7">
        <f t="shared" si="20"/>
        <v>5.020255658259063</v>
      </c>
      <c r="P104" s="3">
        <f t="shared" si="21"/>
        <v>0.1991930427596555</v>
      </c>
      <c r="Q104" s="3">
        <f>IF(ISNUMBER(P104),SUMIF(A:A,A104,P:P),"")</f>
        <v>1.0000000000000002</v>
      </c>
      <c r="R104" s="3">
        <f t="shared" si="22"/>
        <v>0.19919304275965544</v>
      </c>
      <c r="S104" s="8">
        <f t="shared" si="23"/>
        <v>5.020255658259065</v>
      </c>
    </row>
    <row r="105" spans="1:19" ht="15">
      <c r="A105" s="1">
        <v>58</v>
      </c>
      <c r="B105" s="5">
        <v>0.5868055555555556</v>
      </c>
      <c r="C105" s="1" t="s">
        <v>540</v>
      </c>
      <c r="D105" s="1">
        <v>4</v>
      </c>
      <c r="E105" s="1">
        <v>7</v>
      </c>
      <c r="F105" s="1" t="s">
        <v>572</v>
      </c>
      <c r="G105" s="2">
        <v>57.3085333333333</v>
      </c>
      <c r="H105" s="6">
        <f>1+_xlfn.COUNTIFS(A:A,A105,O:O,"&lt;"&amp;O105)</f>
        <v>3</v>
      </c>
      <c r="I105" s="2">
        <f>_xlfn.AVERAGEIF(A:A,A105,G:G)</f>
        <v>53.107919047619035</v>
      </c>
      <c r="J105" s="2">
        <f t="shared" si="16"/>
        <v>4.200614285714266</v>
      </c>
      <c r="K105" s="2">
        <f t="shared" si="17"/>
        <v>94.20061428571427</v>
      </c>
      <c r="L105" s="2">
        <f t="shared" si="18"/>
        <v>284.8711170597132</v>
      </c>
      <c r="M105" s="2">
        <f>SUMIF(A:A,A105,L:L)</f>
        <v>1691.1967907376006</v>
      </c>
      <c r="N105" s="3">
        <f t="shared" si="19"/>
        <v>0.1684435061726135</v>
      </c>
      <c r="O105" s="7">
        <f t="shared" si="20"/>
        <v>5.936708530486441</v>
      </c>
      <c r="P105" s="3">
        <f t="shared" si="21"/>
        <v>0.1684435061726135</v>
      </c>
      <c r="Q105" s="3">
        <f>IF(ISNUMBER(P105),SUMIF(A:A,A105,P:P),"")</f>
        <v>1.0000000000000002</v>
      </c>
      <c r="R105" s="3">
        <f t="shared" si="22"/>
        <v>0.16844350617261347</v>
      </c>
      <c r="S105" s="8">
        <f t="shared" si="23"/>
        <v>5.936708530486442</v>
      </c>
    </row>
    <row r="106" spans="1:19" ht="15">
      <c r="A106" s="1">
        <v>58</v>
      </c>
      <c r="B106" s="5">
        <v>0.5868055555555556</v>
      </c>
      <c r="C106" s="1" t="s">
        <v>540</v>
      </c>
      <c r="D106" s="1">
        <v>4</v>
      </c>
      <c r="E106" s="1">
        <v>5</v>
      </c>
      <c r="F106" s="1" t="s">
        <v>570</v>
      </c>
      <c r="G106" s="2">
        <v>56.7578666666666</v>
      </c>
      <c r="H106" s="6">
        <f>1+_xlfn.COUNTIFS(A:A,A106,O:O,"&lt;"&amp;O106)</f>
        <v>4</v>
      </c>
      <c r="I106" s="2">
        <f>_xlfn.AVERAGEIF(A:A,A106,G:G)</f>
        <v>53.107919047619035</v>
      </c>
      <c r="J106" s="2">
        <f t="shared" si="16"/>
        <v>3.649947619047566</v>
      </c>
      <c r="K106" s="2">
        <f t="shared" si="17"/>
        <v>93.64994761904757</v>
      </c>
      <c r="L106" s="2">
        <f t="shared" si="18"/>
        <v>275.61276553735814</v>
      </c>
      <c r="M106" s="2">
        <f>SUMIF(A:A,A106,L:L)</f>
        <v>1691.1967907376006</v>
      </c>
      <c r="N106" s="3">
        <f t="shared" si="19"/>
        <v>0.1629690684412617</v>
      </c>
      <c r="O106" s="7">
        <f t="shared" si="20"/>
        <v>6.1361337434436285</v>
      </c>
      <c r="P106" s="3">
        <f t="shared" si="21"/>
        <v>0.1629690684412617</v>
      </c>
      <c r="Q106" s="3">
        <f>IF(ISNUMBER(P106),SUMIF(A:A,A106,P:P),"")</f>
        <v>1.0000000000000002</v>
      </c>
      <c r="R106" s="3">
        <f t="shared" si="22"/>
        <v>0.16296906844126166</v>
      </c>
      <c r="S106" s="8">
        <f t="shared" si="23"/>
        <v>6.136133743443629</v>
      </c>
    </row>
    <row r="107" spans="1:19" ht="15">
      <c r="A107" s="1">
        <v>58</v>
      </c>
      <c r="B107" s="5">
        <v>0.5868055555555556</v>
      </c>
      <c r="C107" s="1" t="s">
        <v>540</v>
      </c>
      <c r="D107" s="1">
        <v>4</v>
      </c>
      <c r="E107" s="1">
        <v>6</v>
      </c>
      <c r="F107" s="1" t="s">
        <v>571</v>
      </c>
      <c r="G107" s="2">
        <v>48.3614666666667</v>
      </c>
      <c r="H107" s="6">
        <f>1+_xlfn.COUNTIFS(A:A,A107,O:O,"&lt;"&amp;O107)</f>
        <v>5</v>
      </c>
      <c r="I107" s="2">
        <f>_xlfn.AVERAGEIF(A:A,A107,G:G)</f>
        <v>53.107919047619035</v>
      </c>
      <c r="J107" s="2">
        <f t="shared" si="16"/>
        <v>-4.746452380952334</v>
      </c>
      <c r="K107" s="2">
        <f t="shared" si="17"/>
        <v>85.25354761904767</v>
      </c>
      <c r="L107" s="2">
        <f t="shared" si="18"/>
        <v>166.53622563603253</v>
      </c>
      <c r="M107" s="2">
        <f>SUMIF(A:A,A107,L:L)</f>
        <v>1691.1967907376006</v>
      </c>
      <c r="N107" s="3">
        <f t="shared" si="19"/>
        <v>0.09847241110444588</v>
      </c>
      <c r="O107" s="7">
        <f t="shared" si="20"/>
        <v>10.155128617083811</v>
      </c>
      <c r="P107" s="3">
        <f t="shared" si="21"/>
        <v>0.09847241110444588</v>
      </c>
      <c r="Q107" s="3">
        <f>IF(ISNUMBER(P107),SUMIF(A:A,A107,P:P),"")</f>
        <v>1.0000000000000002</v>
      </c>
      <c r="R107" s="3">
        <f t="shared" si="22"/>
        <v>0.09847241110444585</v>
      </c>
      <c r="S107" s="8">
        <f t="shared" si="23"/>
        <v>10.155128617083815</v>
      </c>
    </row>
    <row r="108" spans="1:19" ht="15">
      <c r="A108" s="1">
        <v>58</v>
      </c>
      <c r="B108" s="5">
        <v>0.5868055555555556</v>
      </c>
      <c r="C108" s="1" t="s">
        <v>540</v>
      </c>
      <c r="D108" s="1">
        <v>4</v>
      </c>
      <c r="E108" s="1">
        <v>8</v>
      </c>
      <c r="F108" s="1" t="s">
        <v>573</v>
      </c>
      <c r="G108" s="2">
        <v>44.5182666666667</v>
      </c>
      <c r="H108" s="6">
        <f>1+_xlfn.COUNTIFS(A:A,A108,O:O,"&lt;"&amp;O108)</f>
        <v>6</v>
      </c>
      <c r="I108" s="2">
        <f>_xlfn.AVERAGEIF(A:A,A108,G:G)</f>
        <v>53.107919047619035</v>
      </c>
      <c r="J108" s="2">
        <f t="shared" si="16"/>
        <v>-8.589652380952337</v>
      </c>
      <c r="K108" s="2">
        <f t="shared" si="17"/>
        <v>81.41034761904766</v>
      </c>
      <c r="L108" s="2">
        <f t="shared" si="18"/>
        <v>132.24031785642512</v>
      </c>
      <c r="M108" s="2">
        <f>SUMIF(A:A,A108,L:L)</f>
        <v>1691.1967907376006</v>
      </c>
      <c r="N108" s="3">
        <f t="shared" si="19"/>
        <v>0.07819333538277924</v>
      </c>
      <c r="O108" s="7">
        <f t="shared" si="20"/>
        <v>12.788813715449118</v>
      </c>
      <c r="P108" s="3">
        <f t="shared" si="21"/>
        <v>0.07819333538277924</v>
      </c>
      <c r="Q108" s="3">
        <f>IF(ISNUMBER(P108),SUMIF(A:A,A108,P:P),"")</f>
        <v>1.0000000000000002</v>
      </c>
      <c r="R108" s="3">
        <f t="shared" si="22"/>
        <v>0.07819333538277923</v>
      </c>
      <c r="S108" s="8">
        <f t="shared" si="23"/>
        <v>12.788813715449121</v>
      </c>
    </row>
    <row r="109" spans="1:19" ht="15">
      <c r="A109" s="1">
        <v>58</v>
      </c>
      <c r="B109" s="5">
        <v>0.5868055555555556</v>
      </c>
      <c r="C109" s="1" t="s">
        <v>540</v>
      </c>
      <c r="D109" s="1">
        <v>4</v>
      </c>
      <c r="E109" s="1">
        <v>4</v>
      </c>
      <c r="F109" s="1" t="s">
        <v>569</v>
      </c>
      <c r="G109" s="2">
        <v>42.7732666666666</v>
      </c>
      <c r="H109" s="6">
        <f>1+_xlfn.COUNTIFS(A:A,A109,O:O,"&lt;"&amp;O109)</f>
        <v>7</v>
      </c>
      <c r="I109" s="2">
        <f>_xlfn.AVERAGEIF(A:A,A109,G:G)</f>
        <v>53.107919047619035</v>
      </c>
      <c r="J109" s="2">
        <f t="shared" si="16"/>
        <v>-10.334652380952434</v>
      </c>
      <c r="K109" s="2">
        <f t="shared" si="17"/>
        <v>79.66534761904757</v>
      </c>
      <c r="L109" s="2">
        <f t="shared" si="18"/>
        <v>119.09492415925348</v>
      </c>
      <c r="M109" s="2">
        <f>SUMIF(A:A,A109,L:L)</f>
        <v>1691.1967907376006</v>
      </c>
      <c r="N109" s="3">
        <f t="shared" si="19"/>
        <v>0.07042050032942132</v>
      </c>
      <c r="O109" s="7">
        <f t="shared" si="20"/>
        <v>14.200410325431971</v>
      </c>
      <c r="P109" s="3">
        <f t="shared" si="21"/>
        <v>0.07042050032942132</v>
      </c>
      <c r="Q109" s="3">
        <f>IF(ISNUMBER(P109),SUMIF(A:A,A109,P:P),"")</f>
        <v>1.0000000000000002</v>
      </c>
      <c r="R109" s="3">
        <f t="shared" si="22"/>
        <v>0.0704205003294213</v>
      </c>
      <c r="S109" s="8">
        <f t="shared" si="23"/>
        <v>14.200410325431973</v>
      </c>
    </row>
    <row r="110" spans="1:19" ht="15">
      <c r="A110" s="1">
        <v>34</v>
      </c>
      <c r="B110" s="5">
        <v>0.59375</v>
      </c>
      <c r="C110" s="1" t="s">
        <v>351</v>
      </c>
      <c r="D110" s="1">
        <v>3</v>
      </c>
      <c r="E110" s="1">
        <v>6</v>
      </c>
      <c r="F110" s="1" t="s">
        <v>365</v>
      </c>
      <c r="G110" s="2">
        <v>61.0593333333333</v>
      </c>
      <c r="H110" s="6">
        <f>1+_xlfn.COUNTIFS(A:A,A110,O:O,"&lt;"&amp;O110)</f>
        <v>1</v>
      </c>
      <c r="I110" s="2">
        <f>_xlfn.AVERAGEIF(A:A,A110,G:G)</f>
        <v>51.943148484848464</v>
      </c>
      <c r="J110" s="2">
        <f t="shared" si="16"/>
        <v>9.116184848484835</v>
      </c>
      <c r="K110" s="2">
        <f t="shared" si="17"/>
        <v>99.11618484848483</v>
      </c>
      <c r="L110" s="2">
        <f t="shared" si="18"/>
        <v>382.5927436400764</v>
      </c>
      <c r="M110" s="2">
        <f>SUMIF(A:A,A110,L:L)</f>
        <v>2611.6249691438024</v>
      </c>
      <c r="N110" s="3">
        <f t="shared" si="19"/>
        <v>0.14649605060465704</v>
      </c>
      <c r="O110" s="7">
        <f t="shared" si="20"/>
        <v>6.826122587418138</v>
      </c>
      <c r="P110" s="3">
        <f t="shared" si="21"/>
        <v>0.14649605060465704</v>
      </c>
      <c r="Q110" s="3">
        <f>IF(ISNUMBER(P110),SUMIF(A:A,A110,P:P),"")</f>
        <v>0.9591346518779325</v>
      </c>
      <c r="R110" s="3">
        <f t="shared" si="22"/>
        <v>0.15273773115988032</v>
      </c>
      <c r="S110" s="8">
        <f t="shared" si="23"/>
        <v>6.547170711559387</v>
      </c>
    </row>
    <row r="111" spans="1:19" ht="15">
      <c r="A111" s="1">
        <v>34</v>
      </c>
      <c r="B111" s="5">
        <v>0.59375</v>
      </c>
      <c r="C111" s="1" t="s">
        <v>351</v>
      </c>
      <c r="D111" s="1">
        <v>3</v>
      </c>
      <c r="E111" s="1">
        <v>4</v>
      </c>
      <c r="F111" s="1" t="s">
        <v>363</v>
      </c>
      <c r="G111" s="2">
        <v>59.4635</v>
      </c>
      <c r="H111" s="6">
        <f>1+_xlfn.COUNTIFS(A:A,A111,O:O,"&lt;"&amp;O111)</f>
        <v>2</v>
      </c>
      <c r="I111" s="2">
        <f>_xlfn.AVERAGEIF(A:A,A111,G:G)</f>
        <v>51.943148484848464</v>
      </c>
      <c r="J111" s="2">
        <f t="shared" si="16"/>
        <v>7.520351515151539</v>
      </c>
      <c r="K111" s="2">
        <f t="shared" si="17"/>
        <v>97.52035151515153</v>
      </c>
      <c r="L111" s="2">
        <f t="shared" si="18"/>
        <v>347.658644203633</v>
      </c>
      <c r="M111" s="2">
        <f>SUMIF(A:A,A111,L:L)</f>
        <v>2611.6249691438024</v>
      </c>
      <c r="N111" s="3">
        <f t="shared" si="19"/>
        <v>0.13311966622742535</v>
      </c>
      <c r="O111" s="7">
        <f t="shared" si="20"/>
        <v>7.512038065747341</v>
      </c>
      <c r="P111" s="3">
        <f t="shared" si="21"/>
        <v>0.13311966622742535</v>
      </c>
      <c r="Q111" s="3">
        <f>IF(ISNUMBER(P111),SUMIF(A:A,A111,P:P),"")</f>
        <v>0.9591346518779325</v>
      </c>
      <c r="R111" s="3">
        <f t="shared" si="22"/>
        <v>0.13879142617440046</v>
      </c>
      <c r="S111" s="8">
        <f t="shared" si="23"/>
        <v>7.205056015084353</v>
      </c>
    </row>
    <row r="112" spans="1:19" ht="15">
      <c r="A112" s="1">
        <v>34</v>
      </c>
      <c r="B112" s="5">
        <v>0.59375</v>
      </c>
      <c r="C112" s="1" t="s">
        <v>351</v>
      </c>
      <c r="D112" s="1">
        <v>3</v>
      </c>
      <c r="E112" s="1">
        <v>5</v>
      </c>
      <c r="F112" s="1" t="s">
        <v>364</v>
      </c>
      <c r="G112" s="2">
        <v>55.8633666666666</v>
      </c>
      <c r="H112" s="6">
        <f>1+_xlfn.COUNTIFS(A:A,A112,O:O,"&lt;"&amp;O112)</f>
        <v>3</v>
      </c>
      <c r="I112" s="2">
        <f>_xlfn.AVERAGEIF(A:A,A112,G:G)</f>
        <v>51.943148484848464</v>
      </c>
      <c r="J112" s="2">
        <f t="shared" si="16"/>
        <v>3.920218181818136</v>
      </c>
      <c r="K112" s="2">
        <f t="shared" si="17"/>
        <v>93.92021818181814</v>
      </c>
      <c r="L112" s="2">
        <f t="shared" si="18"/>
        <v>280.11860167856076</v>
      </c>
      <c r="M112" s="2">
        <f>SUMIF(A:A,A112,L:L)</f>
        <v>2611.6249691438024</v>
      </c>
      <c r="N112" s="3">
        <f t="shared" si="19"/>
        <v>0.10725835638276773</v>
      </c>
      <c r="O112" s="7">
        <f t="shared" si="20"/>
        <v>9.32328290050752</v>
      </c>
      <c r="P112" s="3">
        <f t="shared" si="21"/>
        <v>0.10725835638276773</v>
      </c>
      <c r="Q112" s="3">
        <f>IF(ISNUMBER(P112),SUMIF(A:A,A112,P:P),"")</f>
        <v>0.9591346518779325</v>
      </c>
      <c r="R112" s="3">
        <f t="shared" si="22"/>
        <v>0.11182825703644617</v>
      </c>
      <c r="S112" s="8">
        <f t="shared" si="23"/>
        <v>8.942283699137759</v>
      </c>
    </row>
    <row r="113" spans="1:19" ht="15">
      <c r="A113" s="1">
        <v>34</v>
      </c>
      <c r="B113" s="5">
        <v>0.59375</v>
      </c>
      <c r="C113" s="1" t="s">
        <v>351</v>
      </c>
      <c r="D113" s="1">
        <v>3</v>
      </c>
      <c r="E113" s="1">
        <v>7</v>
      </c>
      <c r="F113" s="1" t="s">
        <v>366</v>
      </c>
      <c r="G113" s="2">
        <v>55.53789999999999</v>
      </c>
      <c r="H113" s="6">
        <f>1+_xlfn.COUNTIFS(A:A,A113,O:O,"&lt;"&amp;O113)</f>
        <v>4</v>
      </c>
      <c r="I113" s="2">
        <f>_xlfn.AVERAGEIF(A:A,A113,G:G)</f>
        <v>51.943148484848464</v>
      </c>
      <c r="J113" s="2">
        <f t="shared" si="16"/>
        <v>3.594751515151529</v>
      </c>
      <c r="K113" s="2">
        <f t="shared" si="17"/>
        <v>93.59475151515153</v>
      </c>
      <c r="L113" s="2">
        <f t="shared" si="18"/>
        <v>274.7015102519717</v>
      </c>
      <c r="M113" s="2">
        <f>SUMIF(A:A,A113,L:L)</f>
        <v>2611.6249691438024</v>
      </c>
      <c r="N113" s="3">
        <f t="shared" si="19"/>
        <v>0.10518413382378944</v>
      </c>
      <c r="O113" s="7">
        <f t="shared" si="20"/>
        <v>9.507137280564177</v>
      </c>
      <c r="P113" s="3">
        <f t="shared" si="21"/>
        <v>0.10518413382378944</v>
      </c>
      <c r="Q113" s="3">
        <f>IF(ISNUMBER(P113),SUMIF(A:A,A113,P:P),"")</f>
        <v>0.9591346518779325</v>
      </c>
      <c r="R113" s="3">
        <f t="shared" si="22"/>
        <v>0.10966565916250105</v>
      </c>
      <c r="S113" s="8">
        <f t="shared" si="23"/>
        <v>9.118624805949635</v>
      </c>
    </row>
    <row r="114" spans="1:19" ht="15">
      <c r="A114" s="1">
        <v>34</v>
      </c>
      <c r="B114" s="5">
        <v>0.59375</v>
      </c>
      <c r="C114" s="1" t="s">
        <v>351</v>
      </c>
      <c r="D114" s="1">
        <v>3</v>
      </c>
      <c r="E114" s="1">
        <v>11</v>
      </c>
      <c r="F114" s="1" t="s">
        <v>370</v>
      </c>
      <c r="G114" s="2">
        <v>55.0065</v>
      </c>
      <c r="H114" s="6">
        <f>1+_xlfn.COUNTIFS(A:A,A114,O:O,"&lt;"&amp;O114)</f>
        <v>5</v>
      </c>
      <c r="I114" s="2">
        <f>_xlfn.AVERAGEIF(A:A,A114,G:G)</f>
        <v>51.943148484848464</v>
      </c>
      <c r="J114" s="2">
        <f t="shared" si="16"/>
        <v>3.0633515151515383</v>
      </c>
      <c r="K114" s="2">
        <f t="shared" si="17"/>
        <v>93.06335151515154</v>
      </c>
      <c r="L114" s="2">
        <f t="shared" si="18"/>
        <v>266.0810844017971</v>
      </c>
      <c r="M114" s="2">
        <f>SUMIF(A:A,A114,L:L)</f>
        <v>2611.6249691438024</v>
      </c>
      <c r="N114" s="3">
        <f t="shared" si="19"/>
        <v>0.10188334372106626</v>
      </c>
      <c r="O114" s="7">
        <f t="shared" si="20"/>
        <v>9.815147044425393</v>
      </c>
      <c r="P114" s="3">
        <f t="shared" si="21"/>
        <v>0.10188334372106626</v>
      </c>
      <c r="Q114" s="3">
        <f>IF(ISNUMBER(P114),SUMIF(A:A,A114,P:P),"")</f>
        <v>0.9591346518779325</v>
      </c>
      <c r="R114" s="3">
        <f t="shared" si="22"/>
        <v>0.10622423402343387</v>
      </c>
      <c r="S114" s="8">
        <f t="shared" si="23"/>
        <v>9.414047643585667</v>
      </c>
    </row>
    <row r="115" spans="1:19" ht="15">
      <c r="A115" s="1">
        <v>34</v>
      </c>
      <c r="B115" s="5">
        <v>0.59375</v>
      </c>
      <c r="C115" s="1" t="s">
        <v>351</v>
      </c>
      <c r="D115" s="1">
        <v>3</v>
      </c>
      <c r="E115" s="1">
        <v>1</v>
      </c>
      <c r="F115" s="1" t="s">
        <v>360</v>
      </c>
      <c r="G115" s="2">
        <v>53.7480666666666</v>
      </c>
      <c r="H115" s="6">
        <f>1+_xlfn.COUNTIFS(A:A,A115,O:O,"&lt;"&amp;O115)</f>
        <v>6</v>
      </c>
      <c r="I115" s="2">
        <f>_xlfn.AVERAGEIF(A:A,A115,G:G)</f>
        <v>51.943148484848464</v>
      </c>
      <c r="J115" s="2">
        <f t="shared" si="16"/>
        <v>1.8049181818181381</v>
      </c>
      <c r="K115" s="2">
        <f t="shared" si="17"/>
        <v>91.80491818181814</v>
      </c>
      <c r="L115" s="2">
        <f t="shared" si="18"/>
        <v>246.73011585915523</v>
      </c>
      <c r="M115" s="2">
        <f>SUMIF(A:A,A115,L:L)</f>
        <v>2611.6249691438024</v>
      </c>
      <c r="N115" s="3">
        <f t="shared" si="19"/>
        <v>0.09447379266711615</v>
      </c>
      <c r="O115" s="7">
        <f t="shared" si="20"/>
        <v>10.584946065662438</v>
      </c>
      <c r="P115" s="3">
        <f t="shared" si="21"/>
        <v>0.09447379266711615</v>
      </c>
      <c r="Q115" s="3">
        <f>IF(ISNUMBER(P115),SUMIF(A:A,A115,P:P),"")</f>
        <v>0.9591346518779325</v>
      </c>
      <c r="R115" s="3">
        <f t="shared" si="22"/>
        <v>0.09849898810572813</v>
      </c>
      <c r="S115" s="8">
        <f t="shared" si="23"/>
        <v>10.152388559835833</v>
      </c>
    </row>
    <row r="116" spans="1:19" ht="15">
      <c r="A116" s="1">
        <v>34</v>
      </c>
      <c r="B116" s="5">
        <v>0.59375</v>
      </c>
      <c r="C116" s="1" t="s">
        <v>351</v>
      </c>
      <c r="D116" s="1">
        <v>3</v>
      </c>
      <c r="E116" s="1">
        <v>9</v>
      </c>
      <c r="F116" s="1" t="s">
        <v>368</v>
      </c>
      <c r="G116" s="2">
        <v>53.4614666666666</v>
      </c>
      <c r="H116" s="6">
        <f>1+_xlfn.COUNTIFS(A:A,A116,O:O,"&lt;"&amp;O116)</f>
        <v>7</v>
      </c>
      <c r="I116" s="2">
        <f>_xlfn.AVERAGEIF(A:A,A116,G:G)</f>
        <v>51.943148484848464</v>
      </c>
      <c r="J116" s="2">
        <f t="shared" si="16"/>
        <v>1.5183181818181382</v>
      </c>
      <c r="K116" s="2">
        <f t="shared" si="17"/>
        <v>91.51831818181813</v>
      </c>
      <c r="L116" s="2">
        <f t="shared" si="18"/>
        <v>242.52361592874797</v>
      </c>
      <c r="M116" s="2">
        <f>SUMIF(A:A,A116,L:L)</f>
        <v>2611.6249691438024</v>
      </c>
      <c r="N116" s="3">
        <f t="shared" si="19"/>
        <v>0.09286310967085644</v>
      </c>
      <c r="O116" s="7">
        <f t="shared" si="20"/>
        <v>10.768538804530618</v>
      </c>
      <c r="P116" s="3">
        <f t="shared" si="21"/>
        <v>0.09286310967085644</v>
      </c>
      <c r="Q116" s="3">
        <f>IF(ISNUMBER(P116),SUMIF(A:A,A116,P:P),"")</f>
        <v>0.9591346518779325</v>
      </c>
      <c r="R116" s="3">
        <f t="shared" si="22"/>
        <v>0.0968196795820437</v>
      </c>
      <c r="S116" s="8">
        <f t="shared" si="23"/>
        <v>10.32847871751748</v>
      </c>
    </row>
    <row r="117" spans="1:19" ht="15">
      <c r="A117" s="1">
        <v>34</v>
      </c>
      <c r="B117" s="5">
        <v>0.59375</v>
      </c>
      <c r="C117" s="1" t="s">
        <v>351</v>
      </c>
      <c r="D117" s="1">
        <v>3</v>
      </c>
      <c r="E117" s="1">
        <v>8</v>
      </c>
      <c r="F117" s="1" t="s">
        <v>367</v>
      </c>
      <c r="G117" s="2">
        <v>48.7446333333334</v>
      </c>
      <c r="H117" s="6">
        <f>1+_xlfn.COUNTIFS(A:A,A117,O:O,"&lt;"&amp;O117)</f>
        <v>8</v>
      </c>
      <c r="I117" s="2">
        <f>_xlfn.AVERAGEIF(A:A,A117,G:G)</f>
        <v>51.943148484848464</v>
      </c>
      <c r="J117" s="2">
        <f t="shared" si="16"/>
        <v>-3.1985151515150676</v>
      </c>
      <c r="K117" s="2">
        <f t="shared" si="17"/>
        <v>86.80148484848493</v>
      </c>
      <c r="L117" s="2">
        <f t="shared" si="18"/>
        <v>182.7445161713042</v>
      </c>
      <c r="M117" s="2">
        <f>SUMIF(A:A,A117,L:L)</f>
        <v>2611.6249691438024</v>
      </c>
      <c r="N117" s="3">
        <f t="shared" si="19"/>
        <v>0.06997349096076966</v>
      </c>
      <c r="O117" s="7">
        <f t="shared" si="20"/>
        <v>14.291126343269708</v>
      </c>
      <c r="P117" s="3">
        <f t="shared" si="21"/>
        <v>0.06997349096076966</v>
      </c>
      <c r="Q117" s="3">
        <f>IF(ISNUMBER(P117),SUMIF(A:A,A117,P:P),"")</f>
        <v>0.9591346518779325</v>
      </c>
      <c r="R117" s="3">
        <f t="shared" si="22"/>
        <v>0.07295481486751151</v>
      </c>
      <c r="S117" s="8">
        <f t="shared" si="23"/>
        <v>13.707114490195538</v>
      </c>
    </row>
    <row r="118" spans="1:19" ht="15">
      <c r="A118" s="1">
        <v>34</v>
      </c>
      <c r="B118" s="5">
        <v>0.59375</v>
      </c>
      <c r="C118" s="1" t="s">
        <v>351</v>
      </c>
      <c r="D118" s="1">
        <v>3</v>
      </c>
      <c r="E118" s="1">
        <v>10</v>
      </c>
      <c r="F118" s="1" t="s">
        <v>369</v>
      </c>
      <c r="G118" s="2">
        <v>45.6854666666667</v>
      </c>
      <c r="H118" s="6">
        <f>1+_xlfn.COUNTIFS(A:A,A118,O:O,"&lt;"&amp;O118)</f>
        <v>9</v>
      </c>
      <c r="I118" s="2">
        <f>_xlfn.AVERAGEIF(A:A,A118,G:G)</f>
        <v>51.943148484848464</v>
      </c>
      <c r="J118" s="2">
        <f t="shared" si="16"/>
        <v>-6.257681818181766</v>
      </c>
      <c r="K118" s="2">
        <f t="shared" si="17"/>
        <v>83.74231818181823</v>
      </c>
      <c r="L118" s="2">
        <f t="shared" si="18"/>
        <v>152.10013561908949</v>
      </c>
      <c r="M118" s="2">
        <f>SUMIF(A:A,A118,L:L)</f>
        <v>2611.6249691438024</v>
      </c>
      <c r="N118" s="3">
        <f t="shared" si="19"/>
        <v>0.058239654397604465</v>
      </c>
      <c r="O118" s="7">
        <f t="shared" si="20"/>
        <v>17.17043156150893</v>
      </c>
      <c r="P118" s="3">
        <f t="shared" si="21"/>
        <v>0.058239654397604465</v>
      </c>
      <c r="Q118" s="3">
        <f>IF(ISNUMBER(P118),SUMIF(A:A,A118,P:P),"")</f>
        <v>0.9591346518779325</v>
      </c>
      <c r="R118" s="3">
        <f t="shared" si="22"/>
        <v>0.060721040871137805</v>
      </c>
      <c r="S118" s="8">
        <f t="shared" si="23"/>
        <v>16.46875589834173</v>
      </c>
    </row>
    <row r="119" spans="1:19" ht="15">
      <c r="A119" s="1">
        <v>34</v>
      </c>
      <c r="B119" s="5">
        <v>0.59375</v>
      </c>
      <c r="C119" s="1" t="s">
        <v>351</v>
      </c>
      <c r="D119" s="1">
        <v>3</v>
      </c>
      <c r="E119" s="1">
        <v>3</v>
      </c>
      <c r="F119" s="1" t="s">
        <v>362</v>
      </c>
      <c r="G119" s="2">
        <v>43.0236666666667</v>
      </c>
      <c r="H119" s="6">
        <f>1+_xlfn.COUNTIFS(A:A,A119,O:O,"&lt;"&amp;O119)</f>
        <v>10</v>
      </c>
      <c r="I119" s="2">
        <f>_xlfn.AVERAGEIF(A:A,A119,G:G)</f>
        <v>51.943148484848464</v>
      </c>
      <c r="J119" s="2">
        <f t="shared" si="16"/>
        <v>-8.919481818181765</v>
      </c>
      <c r="K119" s="2">
        <f t="shared" si="17"/>
        <v>81.08051818181823</v>
      </c>
      <c r="L119" s="2">
        <f t="shared" si="18"/>
        <v>129.6490378611212</v>
      </c>
      <c r="M119" s="2">
        <f>SUMIF(A:A,A119,L:L)</f>
        <v>2611.6249691438024</v>
      </c>
      <c r="N119" s="3">
        <f t="shared" si="19"/>
        <v>0.04964305342187989</v>
      </c>
      <c r="O119" s="7">
        <f t="shared" si="20"/>
        <v>20.143805247065156</v>
      </c>
      <c r="P119" s="3">
        <f t="shared" si="21"/>
        <v>0.04964305342187989</v>
      </c>
      <c r="Q119" s="3">
        <f>IF(ISNUMBER(P119),SUMIF(A:A,A119,P:P),"")</f>
        <v>0.9591346518779325</v>
      </c>
      <c r="R119" s="3">
        <f t="shared" si="22"/>
        <v>0.051758169016917016</v>
      </c>
      <c r="S119" s="8">
        <f t="shared" si="23"/>
        <v>19.320621633140707</v>
      </c>
    </row>
    <row r="120" spans="1:19" ht="15">
      <c r="A120" s="1">
        <v>34</v>
      </c>
      <c r="B120" s="5">
        <v>0.59375</v>
      </c>
      <c r="C120" s="1" t="s">
        <v>351</v>
      </c>
      <c r="D120" s="1">
        <v>3</v>
      </c>
      <c r="E120" s="1">
        <v>12</v>
      </c>
      <c r="F120" s="1" t="s">
        <v>371</v>
      </c>
      <c r="G120" s="2">
        <v>39.7807333333333</v>
      </c>
      <c r="H120" s="6">
        <f>1+_xlfn.COUNTIFS(A:A,A120,O:O,"&lt;"&amp;O120)</f>
        <v>11</v>
      </c>
      <c r="I120" s="2">
        <f>_xlfn.AVERAGEIF(A:A,A120,G:G)</f>
        <v>51.943148484848464</v>
      </c>
      <c r="J120" s="2">
        <f t="shared" si="16"/>
        <v>-12.162415151515162</v>
      </c>
      <c r="K120" s="2">
        <f t="shared" si="17"/>
        <v>77.83758484848484</v>
      </c>
      <c r="L120" s="2">
        <f t="shared" si="18"/>
        <v>106.72496352834523</v>
      </c>
      <c r="M120" s="2">
        <f>SUMIF(A:A,A120,L:L)</f>
        <v>2611.6249691438024</v>
      </c>
      <c r="N120" s="3">
        <f t="shared" si="19"/>
        <v>0.04086534812206748</v>
      </c>
      <c r="O120" s="7">
        <f t="shared" si="20"/>
        <v>24.470610087865502</v>
      </c>
      <c r="P120" s="3">
        <f t="shared" si="21"/>
      </c>
      <c r="Q120" s="3">
        <f>IF(ISNUMBER(P120),SUMIF(A:A,A120,P:P),"")</f>
      </c>
      <c r="R120" s="3">
        <f t="shared" si="22"/>
      </c>
      <c r="S120" s="8">
        <f t="shared" si="23"/>
      </c>
    </row>
    <row r="121" spans="1:19" ht="15">
      <c r="A121" s="1">
        <v>9</v>
      </c>
      <c r="B121" s="5">
        <v>0.5972222222222222</v>
      </c>
      <c r="C121" s="1" t="s">
        <v>91</v>
      </c>
      <c r="D121" s="1">
        <v>4</v>
      </c>
      <c r="E121" s="1">
        <v>1</v>
      </c>
      <c r="F121" s="1" t="s">
        <v>111</v>
      </c>
      <c r="G121" s="2">
        <v>77.2299333333334</v>
      </c>
      <c r="H121" s="6">
        <f>1+_xlfn.COUNTIFS(A:A,A121,O:O,"&lt;"&amp;O121)</f>
        <v>1</v>
      </c>
      <c r="I121" s="2">
        <f>_xlfn.AVERAGEIF(A:A,A121,G:G)</f>
        <v>50.36775833333335</v>
      </c>
      <c r="J121" s="2">
        <f t="shared" si="16"/>
        <v>26.862175000000057</v>
      </c>
      <c r="K121" s="2">
        <f t="shared" si="17"/>
        <v>116.86217500000006</v>
      </c>
      <c r="L121" s="2">
        <f t="shared" si="18"/>
        <v>1109.572960486378</v>
      </c>
      <c r="M121" s="2">
        <f>SUMIF(A:A,A121,L:L)</f>
        <v>3651.7138371981478</v>
      </c>
      <c r="N121" s="3">
        <f t="shared" si="19"/>
        <v>0.3038499208737891</v>
      </c>
      <c r="O121" s="7">
        <f t="shared" si="20"/>
        <v>3.291098438085072</v>
      </c>
      <c r="P121" s="3">
        <f t="shared" si="21"/>
        <v>0.3038499208737891</v>
      </c>
      <c r="Q121" s="3">
        <f>IF(ISNUMBER(P121),SUMIF(A:A,A121,P:P),"")</f>
        <v>0.8926661033577052</v>
      </c>
      <c r="R121" s="3">
        <f t="shared" si="22"/>
        <v>0.34038474154096077</v>
      </c>
      <c r="S121" s="8">
        <f t="shared" si="23"/>
        <v>2.9378520184920314</v>
      </c>
    </row>
    <row r="122" spans="1:19" ht="15">
      <c r="A122" s="1">
        <v>9</v>
      </c>
      <c r="B122" s="5">
        <v>0.5972222222222222</v>
      </c>
      <c r="C122" s="1" t="s">
        <v>91</v>
      </c>
      <c r="D122" s="1">
        <v>4</v>
      </c>
      <c r="E122" s="1">
        <v>8</v>
      </c>
      <c r="F122" s="1" t="s">
        <v>117</v>
      </c>
      <c r="G122" s="2">
        <v>66.1055333333334</v>
      </c>
      <c r="H122" s="6">
        <f>1+_xlfn.COUNTIFS(A:A,A122,O:O,"&lt;"&amp;O122)</f>
        <v>2</v>
      </c>
      <c r="I122" s="2">
        <f>_xlfn.AVERAGEIF(A:A,A122,G:G)</f>
        <v>50.36775833333335</v>
      </c>
      <c r="J122" s="2">
        <f t="shared" si="16"/>
        <v>15.737775000000049</v>
      </c>
      <c r="K122" s="2">
        <f t="shared" si="17"/>
        <v>105.73777500000006</v>
      </c>
      <c r="L122" s="2">
        <f t="shared" si="18"/>
        <v>569.2197138914083</v>
      </c>
      <c r="M122" s="2">
        <f>SUMIF(A:A,A122,L:L)</f>
        <v>3651.7138371981478</v>
      </c>
      <c r="N122" s="3">
        <f t="shared" si="19"/>
        <v>0.15587741517231093</v>
      </c>
      <c r="O122" s="7">
        <f t="shared" si="20"/>
        <v>6.415297552211615</v>
      </c>
      <c r="P122" s="3">
        <f t="shared" si="21"/>
        <v>0.15587741517231093</v>
      </c>
      <c r="Q122" s="3">
        <f>IF(ISNUMBER(P122),SUMIF(A:A,A122,P:P),"")</f>
        <v>0.8926661033577052</v>
      </c>
      <c r="R122" s="3">
        <f t="shared" si="22"/>
        <v>0.1746200674428974</v>
      </c>
      <c r="S122" s="8">
        <f t="shared" si="23"/>
        <v>5.726718667812968</v>
      </c>
    </row>
    <row r="123" spans="1:19" ht="15">
      <c r="A123" s="1">
        <v>9</v>
      </c>
      <c r="B123" s="5">
        <v>0.5972222222222222</v>
      </c>
      <c r="C123" s="1" t="s">
        <v>91</v>
      </c>
      <c r="D123" s="1">
        <v>4</v>
      </c>
      <c r="E123" s="1">
        <v>7</v>
      </c>
      <c r="F123" s="1" t="s">
        <v>116</v>
      </c>
      <c r="G123" s="2">
        <v>62.4981666666666</v>
      </c>
      <c r="H123" s="6">
        <f>1+_xlfn.COUNTIFS(A:A,A123,O:O,"&lt;"&amp;O123)</f>
        <v>3</v>
      </c>
      <c r="I123" s="2">
        <f>_xlfn.AVERAGEIF(A:A,A123,G:G)</f>
        <v>50.36775833333335</v>
      </c>
      <c r="J123" s="2">
        <f t="shared" si="16"/>
        <v>12.13040833333325</v>
      </c>
      <c r="K123" s="2">
        <f t="shared" si="17"/>
        <v>102.13040833333325</v>
      </c>
      <c r="L123" s="2">
        <f t="shared" si="18"/>
        <v>458.43774373418097</v>
      </c>
      <c r="M123" s="2">
        <f>SUMIF(A:A,A123,L:L)</f>
        <v>3651.7138371981478</v>
      </c>
      <c r="N123" s="3">
        <f t="shared" si="19"/>
        <v>0.12554043503198672</v>
      </c>
      <c r="O123" s="7">
        <f t="shared" si="20"/>
        <v>7.965561054055674</v>
      </c>
      <c r="P123" s="3">
        <f t="shared" si="21"/>
        <v>0.12554043503198672</v>
      </c>
      <c r="Q123" s="3">
        <f>IF(ISNUMBER(P123),SUMIF(A:A,A123,P:P),"")</f>
        <v>0.8926661033577052</v>
      </c>
      <c r="R123" s="3">
        <f t="shared" si="22"/>
        <v>0.1406353781775454</v>
      </c>
      <c r="S123" s="8">
        <f t="shared" si="23"/>
        <v>7.1105863471817745</v>
      </c>
    </row>
    <row r="124" spans="1:19" ht="15">
      <c r="A124" s="1">
        <v>9</v>
      </c>
      <c r="B124" s="5">
        <v>0.5972222222222222</v>
      </c>
      <c r="C124" s="1" t="s">
        <v>91</v>
      </c>
      <c r="D124" s="1">
        <v>4</v>
      </c>
      <c r="E124" s="1">
        <v>10</v>
      </c>
      <c r="F124" s="1" t="s">
        <v>119</v>
      </c>
      <c r="G124" s="2">
        <v>52.9215666666667</v>
      </c>
      <c r="H124" s="6">
        <f>1+_xlfn.COUNTIFS(A:A,A124,O:O,"&lt;"&amp;O124)</f>
        <v>4</v>
      </c>
      <c r="I124" s="2">
        <f>_xlfn.AVERAGEIF(A:A,A124,G:G)</f>
        <v>50.36775833333335</v>
      </c>
      <c r="J124" s="2">
        <f t="shared" si="16"/>
        <v>2.5538083333333503</v>
      </c>
      <c r="K124" s="2">
        <f t="shared" si="17"/>
        <v>92.55380833333335</v>
      </c>
      <c r="L124" s="2">
        <f t="shared" si="18"/>
        <v>258.0693894197355</v>
      </c>
      <c r="M124" s="2">
        <f>SUMIF(A:A,A124,L:L)</f>
        <v>3651.7138371981478</v>
      </c>
      <c r="N124" s="3">
        <f t="shared" si="19"/>
        <v>0.07067075924485489</v>
      </c>
      <c r="O124" s="7">
        <f t="shared" si="20"/>
        <v>14.150123908182067</v>
      </c>
      <c r="P124" s="3">
        <f t="shared" si="21"/>
        <v>0.07067075924485489</v>
      </c>
      <c r="Q124" s="3">
        <f>IF(ISNUMBER(P124),SUMIF(A:A,A124,P:P),"")</f>
        <v>0.8926661033577052</v>
      </c>
      <c r="R124" s="3">
        <f t="shared" si="22"/>
        <v>0.0791681895156895</v>
      </c>
      <c r="S124" s="8">
        <f t="shared" si="23"/>
        <v>12.63133597114559</v>
      </c>
    </row>
    <row r="125" spans="1:19" ht="15">
      <c r="A125" s="1">
        <v>9</v>
      </c>
      <c r="B125" s="5">
        <v>0.5972222222222222</v>
      </c>
      <c r="C125" s="1" t="s">
        <v>91</v>
      </c>
      <c r="D125" s="1">
        <v>4</v>
      </c>
      <c r="E125" s="1">
        <v>9</v>
      </c>
      <c r="F125" s="1" t="s">
        <v>118</v>
      </c>
      <c r="G125" s="2">
        <v>52.2876333333334</v>
      </c>
      <c r="H125" s="6">
        <f>1+_xlfn.COUNTIFS(A:A,A125,O:O,"&lt;"&amp;O125)</f>
        <v>5</v>
      </c>
      <c r="I125" s="2">
        <f>_xlfn.AVERAGEIF(A:A,A125,G:G)</f>
        <v>50.36775833333335</v>
      </c>
      <c r="J125" s="2">
        <f t="shared" si="16"/>
        <v>1.9198750000000544</v>
      </c>
      <c r="K125" s="2">
        <f t="shared" si="17"/>
        <v>91.91987500000005</v>
      </c>
      <c r="L125" s="2">
        <f t="shared" si="18"/>
        <v>248.43779692059144</v>
      </c>
      <c r="M125" s="2">
        <f>SUMIF(A:A,A125,L:L)</f>
        <v>3651.7138371981478</v>
      </c>
      <c r="N125" s="3">
        <f t="shared" si="19"/>
        <v>0.06803320522815402</v>
      </c>
      <c r="O125" s="7">
        <f t="shared" si="20"/>
        <v>14.698704796377466</v>
      </c>
      <c r="P125" s="3">
        <f t="shared" si="21"/>
        <v>0.06803320522815402</v>
      </c>
      <c r="Q125" s="3">
        <f>IF(ISNUMBER(P125),SUMIF(A:A,A125,P:P),"")</f>
        <v>0.8926661033577052</v>
      </c>
      <c r="R125" s="3">
        <f t="shared" si="22"/>
        <v>0.07621349681840899</v>
      </c>
      <c r="S125" s="8">
        <f t="shared" si="23"/>
        <v>13.121035534987486</v>
      </c>
    </row>
    <row r="126" spans="1:19" ht="15">
      <c r="A126" s="1">
        <v>9</v>
      </c>
      <c r="B126" s="5">
        <v>0.5972222222222222</v>
      </c>
      <c r="C126" s="1" t="s">
        <v>91</v>
      </c>
      <c r="D126" s="1">
        <v>4</v>
      </c>
      <c r="E126" s="1">
        <v>3</v>
      </c>
      <c r="F126" s="1" t="s">
        <v>113</v>
      </c>
      <c r="G126" s="2">
        <v>51.8730333333333</v>
      </c>
      <c r="H126" s="6">
        <f>1+_xlfn.COUNTIFS(A:A,A126,O:O,"&lt;"&amp;O126)</f>
        <v>6</v>
      </c>
      <c r="I126" s="2">
        <f>_xlfn.AVERAGEIF(A:A,A126,G:G)</f>
        <v>50.36775833333335</v>
      </c>
      <c r="J126" s="2">
        <f t="shared" si="16"/>
        <v>1.5052749999999477</v>
      </c>
      <c r="K126" s="2">
        <f t="shared" si="17"/>
        <v>91.50527499999995</v>
      </c>
      <c r="L126" s="2">
        <f t="shared" si="18"/>
        <v>242.33389339892884</v>
      </c>
      <c r="M126" s="2">
        <f>SUMIF(A:A,A126,L:L)</f>
        <v>3651.7138371981478</v>
      </c>
      <c r="N126" s="3">
        <f t="shared" si="19"/>
        <v>0.06636168774518884</v>
      </c>
      <c r="O126" s="7">
        <f t="shared" si="20"/>
        <v>15.068935615979704</v>
      </c>
      <c r="P126" s="3">
        <f t="shared" si="21"/>
        <v>0.06636168774518884</v>
      </c>
      <c r="Q126" s="3">
        <f>IF(ISNUMBER(P126),SUMIF(A:A,A126,P:P),"")</f>
        <v>0.8926661033577052</v>
      </c>
      <c r="R126" s="3">
        <f t="shared" si="22"/>
        <v>0.07434099658940077</v>
      </c>
      <c r="S126" s="8">
        <f t="shared" si="23"/>
        <v>13.451528038064744</v>
      </c>
    </row>
    <row r="127" spans="1:19" ht="15">
      <c r="A127" s="1">
        <v>9</v>
      </c>
      <c r="B127" s="5">
        <v>0.5972222222222222</v>
      </c>
      <c r="C127" s="1" t="s">
        <v>91</v>
      </c>
      <c r="D127" s="1">
        <v>4</v>
      </c>
      <c r="E127" s="1">
        <v>2</v>
      </c>
      <c r="F127" s="1" t="s">
        <v>112</v>
      </c>
      <c r="G127" s="2">
        <v>35.662666666666695</v>
      </c>
      <c r="H127" s="6">
        <f>1+_xlfn.COUNTIFS(A:A,A127,O:O,"&lt;"&amp;O127)</f>
        <v>11</v>
      </c>
      <c r="I127" s="2">
        <f>_xlfn.AVERAGEIF(A:A,A127,G:G)</f>
        <v>50.36775833333335</v>
      </c>
      <c r="J127" s="2">
        <f t="shared" si="16"/>
        <v>-14.705091666666654</v>
      </c>
      <c r="K127" s="2">
        <f t="shared" si="17"/>
        <v>75.29490833333335</v>
      </c>
      <c r="L127" s="2">
        <f t="shared" si="18"/>
        <v>91.62411488782581</v>
      </c>
      <c r="M127" s="2">
        <f>SUMIF(A:A,A127,L:L)</f>
        <v>3651.7138371981478</v>
      </c>
      <c r="N127" s="3">
        <f t="shared" si="19"/>
        <v>0.025090716023390892</v>
      </c>
      <c r="O127" s="7">
        <f t="shared" si="20"/>
        <v>39.85537913974823</v>
      </c>
      <c r="P127" s="3">
        <f t="shared" si="21"/>
      </c>
      <c r="Q127" s="3">
        <f>IF(ISNUMBER(P127),SUMIF(A:A,A127,P:P),"")</f>
      </c>
      <c r="R127" s="3">
        <f t="shared" si="22"/>
      </c>
      <c r="S127" s="8">
        <f t="shared" si="23"/>
      </c>
    </row>
    <row r="128" spans="1:19" ht="15">
      <c r="A128" s="1">
        <v>9</v>
      </c>
      <c r="B128" s="5">
        <v>0.5972222222222222</v>
      </c>
      <c r="C128" s="1" t="s">
        <v>91</v>
      </c>
      <c r="D128" s="1">
        <v>4</v>
      </c>
      <c r="E128" s="1">
        <v>4</v>
      </c>
      <c r="F128" s="1" t="s">
        <v>114</v>
      </c>
      <c r="G128" s="2">
        <v>46.9177333333333</v>
      </c>
      <c r="H128" s="6">
        <f>1+_xlfn.COUNTIFS(A:A,A128,O:O,"&lt;"&amp;O128)</f>
        <v>8</v>
      </c>
      <c r="I128" s="2">
        <f>_xlfn.AVERAGEIF(A:A,A128,G:G)</f>
        <v>50.36775833333335</v>
      </c>
      <c r="J128" s="2">
        <f t="shared" si="16"/>
        <v>-3.4500250000000463</v>
      </c>
      <c r="K128" s="2">
        <f t="shared" si="17"/>
        <v>86.54997499999996</v>
      </c>
      <c r="L128" s="2">
        <f t="shared" si="18"/>
        <v>180.00749699588215</v>
      </c>
      <c r="M128" s="2">
        <f>SUMIF(A:A,A128,L:L)</f>
        <v>3651.7138371981478</v>
      </c>
      <c r="N128" s="3">
        <f t="shared" si="19"/>
        <v>0.04929397675202189</v>
      </c>
      <c r="O128" s="7">
        <f t="shared" si="20"/>
        <v>20.286454165193376</v>
      </c>
      <c r="P128" s="3">
        <f t="shared" si="21"/>
        <v>0.04929397675202189</v>
      </c>
      <c r="Q128" s="3">
        <f>IF(ISNUMBER(P128),SUMIF(A:A,A128,P:P),"")</f>
        <v>0.8926661033577052</v>
      </c>
      <c r="R128" s="3">
        <f t="shared" si="22"/>
        <v>0.05522106929635372</v>
      </c>
      <c r="S128" s="8">
        <f t="shared" si="23"/>
        <v>18.10902999058786</v>
      </c>
    </row>
    <row r="129" spans="1:19" ht="15">
      <c r="A129" s="1">
        <v>9</v>
      </c>
      <c r="B129" s="5">
        <v>0.5972222222222222</v>
      </c>
      <c r="C129" s="1" t="s">
        <v>91</v>
      </c>
      <c r="D129" s="1">
        <v>4</v>
      </c>
      <c r="E129" s="1">
        <v>5</v>
      </c>
      <c r="F129" s="1" t="s">
        <v>24</v>
      </c>
      <c r="G129" s="2">
        <v>40.416766666666696</v>
      </c>
      <c r="H129" s="6">
        <f>1+_xlfn.COUNTIFS(A:A,A129,O:O,"&lt;"&amp;O129)</f>
        <v>9</v>
      </c>
      <c r="I129" s="2">
        <f>_xlfn.AVERAGEIF(A:A,A129,G:G)</f>
        <v>50.36775833333335</v>
      </c>
      <c r="J129" s="2">
        <f t="shared" si="16"/>
        <v>-9.950991666666653</v>
      </c>
      <c r="K129" s="2">
        <f t="shared" si="17"/>
        <v>80.04900833333335</v>
      </c>
      <c r="L129" s="2">
        <f t="shared" si="18"/>
        <v>121.86824473908898</v>
      </c>
      <c r="M129" s="2">
        <f>SUMIF(A:A,A129,L:L)</f>
        <v>3651.7138371981478</v>
      </c>
      <c r="N129" s="3">
        <f t="shared" si="19"/>
        <v>0.033372890147546415</v>
      </c>
      <c r="O129" s="7">
        <f t="shared" si="20"/>
        <v>29.964441065153608</v>
      </c>
      <c r="P129" s="3">
        <f t="shared" si="21"/>
      </c>
      <c r="Q129" s="3">
        <f>IF(ISNUMBER(P129),SUMIF(A:A,A129,P:P),"")</f>
      </c>
      <c r="R129" s="3">
        <f t="shared" si="22"/>
      </c>
      <c r="S129" s="8">
        <f t="shared" si="23"/>
      </c>
    </row>
    <row r="130" spans="1:19" ht="15">
      <c r="A130" s="1">
        <v>9</v>
      </c>
      <c r="B130" s="5">
        <v>0.5972222222222222</v>
      </c>
      <c r="C130" s="1" t="s">
        <v>91</v>
      </c>
      <c r="D130" s="1">
        <v>4</v>
      </c>
      <c r="E130" s="1">
        <v>6</v>
      </c>
      <c r="F130" s="1" t="s">
        <v>115</v>
      </c>
      <c r="G130" s="2">
        <v>48.1380666666666</v>
      </c>
      <c r="H130" s="6">
        <f>1+_xlfn.COUNTIFS(A:A,A130,O:O,"&lt;"&amp;O130)</f>
        <v>7</v>
      </c>
      <c r="I130" s="2">
        <f>_xlfn.AVERAGEIF(A:A,A130,G:G)</f>
        <v>50.36775833333335</v>
      </c>
      <c r="J130" s="2">
        <f t="shared" si="16"/>
        <v>-2.2296916666667457</v>
      </c>
      <c r="K130" s="2">
        <f t="shared" si="17"/>
        <v>87.77030833333325</v>
      </c>
      <c r="L130" s="2">
        <f t="shared" si="18"/>
        <v>193.68216678197896</v>
      </c>
      <c r="M130" s="2">
        <f>SUMIF(A:A,A130,L:L)</f>
        <v>3651.7138371981478</v>
      </c>
      <c r="N130" s="3">
        <f t="shared" si="19"/>
        <v>0.053038703309398846</v>
      </c>
      <c r="O130" s="7">
        <f t="shared" si="20"/>
        <v>18.854156259562867</v>
      </c>
      <c r="P130" s="3">
        <f t="shared" si="21"/>
        <v>0.053038703309398846</v>
      </c>
      <c r="Q130" s="3">
        <f>IF(ISNUMBER(P130),SUMIF(A:A,A130,P:P),"")</f>
        <v>0.8926661033577052</v>
      </c>
      <c r="R130" s="3">
        <f t="shared" si="22"/>
        <v>0.05941606061874336</v>
      </c>
      <c r="S130" s="8">
        <f t="shared" si="23"/>
        <v>16.830466200321272</v>
      </c>
    </row>
    <row r="131" spans="1:19" ht="15">
      <c r="A131" s="1">
        <v>9</v>
      </c>
      <c r="B131" s="5">
        <v>0.5972222222222222</v>
      </c>
      <c r="C131" s="1" t="s">
        <v>91</v>
      </c>
      <c r="D131" s="1">
        <v>4</v>
      </c>
      <c r="E131" s="1">
        <v>11</v>
      </c>
      <c r="F131" s="1" t="s">
        <v>120</v>
      </c>
      <c r="G131" s="2">
        <v>36.3420666666667</v>
      </c>
      <c r="H131" s="6">
        <f>1+_xlfn.COUNTIFS(A:A,A131,O:O,"&lt;"&amp;O131)</f>
        <v>10</v>
      </c>
      <c r="I131" s="2">
        <f>_xlfn.AVERAGEIF(A:A,A131,G:G)</f>
        <v>50.36775833333335</v>
      </c>
      <c r="J131" s="2">
        <f t="shared" si="16"/>
        <v>-14.025691666666646</v>
      </c>
      <c r="K131" s="2">
        <f t="shared" si="17"/>
        <v>75.97430833333335</v>
      </c>
      <c r="L131" s="2">
        <f t="shared" si="18"/>
        <v>95.43625140137372</v>
      </c>
      <c r="M131" s="2">
        <f>SUMIF(A:A,A131,L:L)</f>
        <v>3651.7138371981478</v>
      </c>
      <c r="N131" s="3">
        <f t="shared" si="19"/>
        <v>0.026134646814110478</v>
      </c>
      <c r="O131" s="7">
        <f t="shared" si="20"/>
        <v>38.263382976351735</v>
      </c>
      <c r="P131" s="3">
        <f t="shared" si="21"/>
      </c>
      <c r="Q131" s="3">
        <f>IF(ISNUMBER(P131),SUMIF(A:A,A131,P:P),"")</f>
      </c>
      <c r="R131" s="3">
        <f t="shared" si="22"/>
      </c>
      <c r="S131" s="8">
        <f t="shared" si="23"/>
      </c>
    </row>
    <row r="132" spans="1:19" ht="15">
      <c r="A132" s="1">
        <v>9</v>
      </c>
      <c r="B132" s="5">
        <v>0.5972222222222222</v>
      </c>
      <c r="C132" s="1" t="s">
        <v>91</v>
      </c>
      <c r="D132" s="1">
        <v>4</v>
      </c>
      <c r="E132" s="1">
        <v>12</v>
      </c>
      <c r="F132" s="1" t="s">
        <v>121</v>
      </c>
      <c r="G132" s="2">
        <v>34.0199333333333</v>
      </c>
      <c r="H132" s="6">
        <f>1+_xlfn.COUNTIFS(A:A,A132,O:O,"&lt;"&amp;O132)</f>
        <v>12</v>
      </c>
      <c r="I132" s="2">
        <f>_xlfn.AVERAGEIF(A:A,A132,G:G)</f>
        <v>50.36775833333335</v>
      </c>
      <c r="J132" s="2">
        <f t="shared" si="16"/>
        <v>-16.34782500000005</v>
      </c>
      <c r="K132" s="2">
        <f t="shared" si="17"/>
        <v>73.65217499999994</v>
      </c>
      <c r="L132" s="2">
        <f t="shared" si="18"/>
        <v>83.02406454077489</v>
      </c>
      <c r="M132" s="2">
        <f>SUMIF(A:A,A132,L:L)</f>
        <v>3651.7138371981478</v>
      </c>
      <c r="N132" s="3">
        <f t="shared" si="19"/>
        <v>0.022735643657246923</v>
      </c>
      <c r="O132" s="7">
        <f t="shared" si="20"/>
        <v>43.983799846425406</v>
      </c>
      <c r="P132" s="3">
        <f t="shared" si="21"/>
      </c>
      <c r="Q132" s="3">
        <f>IF(ISNUMBER(P132),SUMIF(A:A,A132,P:P),"")</f>
      </c>
      <c r="R132" s="3">
        <f t="shared" si="22"/>
      </c>
      <c r="S132" s="8">
        <f t="shared" si="23"/>
      </c>
    </row>
    <row r="133" spans="1:19" ht="15">
      <c r="A133" s="1">
        <v>20</v>
      </c>
      <c r="B133" s="5">
        <v>0.6006944444444444</v>
      </c>
      <c r="C133" s="1" t="s">
        <v>189</v>
      </c>
      <c r="D133" s="1">
        <v>4</v>
      </c>
      <c r="E133" s="1">
        <v>1</v>
      </c>
      <c r="F133" s="1" t="s">
        <v>216</v>
      </c>
      <c r="G133" s="2">
        <v>77.9952666666667</v>
      </c>
      <c r="H133" s="6">
        <f>1+_xlfn.COUNTIFS(A:A,A133,O:O,"&lt;"&amp;O133)</f>
        <v>1</v>
      </c>
      <c r="I133" s="2">
        <f>_xlfn.AVERAGEIF(A:A,A133,G:G)</f>
        <v>51.31447333333331</v>
      </c>
      <c r="J133" s="2">
        <f t="shared" si="16"/>
        <v>26.680793333333384</v>
      </c>
      <c r="K133" s="2">
        <f t="shared" si="17"/>
        <v>116.68079333333338</v>
      </c>
      <c r="L133" s="2">
        <f t="shared" si="18"/>
        <v>1097.5630587296214</v>
      </c>
      <c r="M133" s="2">
        <f>SUMIF(A:A,A133,L:L)</f>
        <v>3072.61822042506</v>
      </c>
      <c r="N133" s="3">
        <f t="shared" si="19"/>
        <v>0.35720775572885416</v>
      </c>
      <c r="O133" s="7">
        <f t="shared" si="20"/>
        <v>2.7994912875269997</v>
      </c>
      <c r="P133" s="3">
        <f t="shared" si="21"/>
        <v>0.35720775572885416</v>
      </c>
      <c r="Q133" s="3">
        <f>IF(ISNUMBER(P133),SUMIF(A:A,A133,P:P),"")</f>
        <v>0.9412155455787794</v>
      </c>
      <c r="R133" s="3">
        <f t="shared" si="22"/>
        <v>0.3795174839671791</v>
      </c>
      <c r="S133" s="8">
        <f t="shared" si="23"/>
        <v>2.6349247195327647</v>
      </c>
    </row>
    <row r="134" spans="1:19" ht="15">
      <c r="A134" s="1">
        <v>20</v>
      </c>
      <c r="B134" s="5">
        <v>0.6006944444444444</v>
      </c>
      <c r="C134" s="1" t="s">
        <v>189</v>
      </c>
      <c r="D134" s="1">
        <v>4</v>
      </c>
      <c r="E134" s="1">
        <v>4</v>
      </c>
      <c r="F134" s="1" t="s">
        <v>219</v>
      </c>
      <c r="G134" s="2">
        <v>60.2982666666666</v>
      </c>
      <c r="H134" s="6">
        <f>1+_xlfn.COUNTIFS(A:A,A134,O:O,"&lt;"&amp;O134)</f>
        <v>2</v>
      </c>
      <c r="I134" s="2">
        <f>_xlfn.AVERAGEIF(A:A,A134,G:G)</f>
        <v>51.31447333333331</v>
      </c>
      <c r="J134" s="2">
        <f t="shared" si="16"/>
        <v>8.983793333333288</v>
      </c>
      <c r="K134" s="2">
        <f t="shared" si="17"/>
        <v>98.9837933333333</v>
      </c>
      <c r="L134" s="2">
        <f t="shared" si="18"/>
        <v>379.5656603804198</v>
      </c>
      <c r="M134" s="2">
        <f>SUMIF(A:A,A134,L:L)</f>
        <v>3072.61822042506</v>
      </c>
      <c r="N134" s="3">
        <f t="shared" si="19"/>
        <v>0.12353167011029162</v>
      </c>
      <c r="O134" s="7">
        <f t="shared" si="20"/>
        <v>8.095090102053824</v>
      </c>
      <c r="P134" s="3">
        <f t="shared" si="21"/>
        <v>0.12353167011029162</v>
      </c>
      <c r="Q134" s="3">
        <f>IF(ISNUMBER(P134),SUMIF(A:A,A134,P:P),"")</f>
        <v>0.9412155455787794</v>
      </c>
      <c r="R134" s="3">
        <f t="shared" si="22"/>
        <v>0.1312469504892512</v>
      </c>
      <c r="S134" s="8">
        <f t="shared" si="23"/>
        <v>7.619224646913968</v>
      </c>
    </row>
    <row r="135" spans="1:19" ht="15">
      <c r="A135" s="1">
        <v>20</v>
      </c>
      <c r="B135" s="5">
        <v>0.6006944444444444</v>
      </c>
      <c r="C135" s="1" t="s">
        <v>189</v>
      </c>
      <c r="D135" s="1">
        <v>4</v>
      </c>
      <c r="E135" s="1">
        <v>2</v>
      </c>
      <c r="F135" s="1" t="s">
        <v>217</v>
      </c>
      <c r="G135" s="2">
        <v>60.25</v>
      </c>
      <c r="H135" s="6">
        <f>1+_xlfn.COUNTIFS(A:A,A135,O:O,"&lt;"&amp;O135)</f>
        <v>3</v>
      </c>
      <c r="I135" s="2">
        <f>_xlfn.AVERAGEIF(A:A,A135,G:G)</f>
        <v>51.31447333333331</v>
      </c>
      <c r="J135" s="2">
        <f t="shared" si="16"/>
        <v>8.93552666666669</v>
      </c>
      <c r="K135" s="2">
        <f t="shared" si="17"/>
        <v>98.93552666666669</v>
      </c>
      <c r="L135" s="2">
        <f t="shared" si="18"/>
        <v>378.4680283662524</v>
      </c>
      <c r="M135" s="2">
        <f>SUMIF(A:A,A135,L:L)</f>
        <v>3072.61822042506</v>
      </c>
      <c r="N135" s="3">
        <f t="shared" si="19"/>
        <v>0.12317443991264748</v>
      </c>
      <c r="O135" s="7">
        <f t="shared" si="20"/>
        <v>8.118567461797896</v>
      </c>
      <c r="P135" s="3">
        <f t="shared" si="21"/>
        <v>0.12317443991264748</v>
      </c>
      <c r="Q135" s="3">
        <f>IF(ISNUMBER(P135),SUMIF(A:A,A135,P:P),"")</f>
        <v>0.9412155455787794</v>
      </c>
      <c r="R135" s="3">
        <f t="shared" si="22"/>
        <v>0.13086740916173895</v>
      </c>
      <c r="S135" s="8">
        <f t="shared" si="23"/>
        <v>7.641321902874234</v>
      </c>
    </row>
    <row r="136" spans="1:19" ht="15">
      <c r="A136" s="1">
        <v>20</v>
      </c>
      <c r="B136" s="5">
        <v>0.6006944444444444</v>
      </c>
      <c r="C136" s="1" t="s">
        <v>189</v>
      </c>
      <c r="D136" s="1">
        <v>4</v>
      </c>
      <c r="E136" s="1">
        <v>3</v>
      </c>
      <c r="F136" s="1" t="s">
        <v>218</v>
      </c>
      <c r="G136" s="2">
        <v>55.7088666666666</v>
      </c>
      <c r="H136" s="6">
        <f>1+_xlfn.COUNTIFS(A:A,A136,O:O,"&lt;"&amp;O136)</f>
        <v>4</v>
      </c>
      <c r="I136" s="2">
        <f>_xlfn.AVERAGEIF(A:A,A136,G:G)</f>
        <v>51.31447333333331</v>
      </c>
      <c r="J136" s="2">
        <f t="shared" si="16"/>
        <v>4.394393333333291</v>
      </c>
      <c r="K136" s="2">
        <f t="shared" si="17"/>
        <v>94.39439333333328</v>
      </c>
      <c r="L136" s="2">
        <f t="shared" si="18"/>
        <v>288.20256972790094</v>
      </c>
      <c r="M136" s="2">
        <f>SUMIF(A:A,A136,L:L)</f>
        <v>3072.61822042506</v>
      </c>
      <c r="N136" s="3">
        <f t="shared" si="19"/>
        <v>0.0937970646050623</v>
      </c>
      <c r="O136" s="7">
        <f t="shared" si="20"/>
        <v>10.661314447424926</v>
      </c>
      <c r="P136" s="3">
        <f t="shared" si="21"/>
        <v>0.0937970646050623</v>
      </c>
      <c r="Q136" s="3">
        <f>IF(ISNUMBER(P136),SUMIF(A:A,A136,P:P),"")</f>
        <v>0.9412155455787794</v>
      </c>
      <c r="R136" s="3">
        <f t="shared" si="22"/>
        <v>0.09965524373844029</v>
      </c>
      <c r="S136" s="8">
        <f t="shared" si="23"/>
        <v>10.034594894219975</v>
      </c>
    </row>
    <row r="137" spans="1:19" ht="15">
      <c r="A137" s="1">
        <v>20</v>
      </c>
      <c r="B137" s="5">
        <v>0.6006944444444444</v>
      </c>
      <c r="C137" s="1" t="s">
        <v>189</v>
      </c>
      <c r="D137" s="1">
        <v>4</v>
      </c>
      <c r="E137" s="1">
        <v>6</v>
      </c>
      <c r="F137" s="1" t="s">
        <v>221</v>
      </c>
      <c r="G137" s="2">
        <v>51.52266666666661</v>
      </c>
      <c r="H137" s="6">
        <f>1+_xlfn.COUNTIFS(A:A,A137,O:O,"&lt;"&amp;O137)</f>
        <v>5</v>
      </c>
      <c r="I137" s="2">
        <f>_xlfn.AVERAGEIF(A:A,A137,G:G)</f>
        <v>51.31447333333331</v>
      </c>
      <c r="J137" s="2">
        <f t="shared" si="16"/>
        <v>0.20819333333329837</v>
      </c>
      <c r="K137" s="2">
        <f t="shared" si="17"/>
        <v>90.2081933333333</v>
      </c>
      <c r="L137" s="2">
        <f t="shared" si="18"/>
        <v>224.18948288163077</v>
      </c>
      <c r="M137" s="2">
        <f>SUMIF(A:A,A137,L:L)</f>
        <v>3072.61822042506</v>
      </c>
      <c r="N137" s="3">
        <f t="shared" si="19"/>
        <v>0.07296366381978196</v>
      </c>
      <c r="O137" s="7">
        <f t="shared" si="20"/>
        <v>13.705452106544014</v>
      </c>
      <c r="P137" s="3">
        <f t="shared" si="21"/>
        <v>0.07296366381978196</v>
      </c>
      <c r="Q137" s="3">
        <f>IF(ISNUMBER(P137),SUMIF(A:A,A137,P:P),"")</f>
        <v>0.9412155455787794</v>
      </c>
      <c r="R137" s="3">
        <f t="shared" si="22"/>
        <v>0.07752067436892428</v>
      </c>
      <c r="S137" s="8">
        <f t="shared" si="23"/>
        <v>12.899784581864656</v>
      </c>
    </row>
    <row r="138" spans="1:19" ht="15">
      <c r="A138" s="1">
        <v>20</v>
      </c>
      <c r="B138" s="5">
        <v>0.6006944444444444</v>
      </c>
      <c r="C138" s="1" t="s">
        <v>189</v>
      </c>
      <c r="D138" s="1">
        <v>4</v>
      </c>
      <c r="E138" s="1">
        <v>5</v>
      </c>
      <c r="F138" s="1" t="s">
        <v>220</v>
      </c>
      <c r="G138" s="2">
        <v>51.17</v>
      </c>
      <c r="H138" s="6">
        <f>1+_xlfn.COUNTIFS(A:A,A138,O:O,"&lt;"&amp;O138)</f>
        <v>6</v>
      </c>
      <c r="I138" s="2">
        <f>_xlfn.AVERAGEIF(A:A,A138,G:G)</f>
        <v>51.31447333333331</v>
      </c>
      <c r="J138" s="2">
        <f t="shared" si="16"/>
        <v>-0.14447333333330903</v>
      </c>
      <c r="K138" s="2">
        <f t="shared" si="17"/>
        <v>89.85552666666669</v>
      </c>
      <c r="L138" s="2">
        <f t="shared" si="18"/>
        <v>219.49547120962842</v>
      </c>
      <c r="M138" s="2">
        <f>SUMIF(A:A,A138,L:L)</f>
        <v>3072.61822042506</v>
      </c>
      <c r="N138" s="3">
        <f t="shared" si="19"/>
        <v>0.07143597266674538</v>
      </c>
      <c r="O138" s="7">
        <f t="shared" si="20"/>
        <v>13.99854950761406</v>
      </c>
      <c r="P138" s="3">
        <f t="shared" si="21"/>
        <v>0.07143597266674538</v>
      </c>
      <c r="Q138" s="3">
        <f>IF(ISNUMBER(P138),SUMIF(A:A,A138,P:P),"")</f>
        <v>0.9412155455787794</v>
      </c>
      <c r="R138" s="3">
        <f t="shared" si="22"/>
        <v>0.07589756990553895</v>
      </c>
      <c r="S138" s="8">
        <f t="shared" si="23"/>
        <v>13.17565241212052</v>
      </c>
    </row>
    <row r="139" spans="1:19" ht="15">
      <c r="A139" s="1">
        <v>20</v>
      </c>
      <c r="B139" s="5">
        <v>0.6006944444444444</v>
      </c>
      <c r="C139" s="1" t="s">
        <v>189</v>
      </c>
      <c r="D139" s="1">
        <v>4</v>
      </c>
      <c r="E139" s="1">
        <v>8</v>
      </c>
      <c r="F139" s="1" t="s">
        <v>223</v>
      </c>
      <c r="G139" s="2">
        <v>45.6568</v>
      </c>
      <c r="H139" s="6">
        <f>1+_xlfn.COUNTIFS(A:A,A139,O:O,"&lt;"&amp;O139)</f>
        <v>7</v>
      </c>
      <c r="I139" s="2">
        <f>_xlfn.AVERAGEIF(A:A,A139,G:G)</f>
        <v>51.31447333333331</v>
      </c>
      <c r="J139" s="2">
        <f t="shared" si="16"/>
        <v>-5.657673333333314</v>
      </c>
      <c r="K139" s="2">
        <f t="shared" si="17"/>
        <v>84.34232666666668</v>
      </c>
      <c r="L139" s="2">
        <f t="shared" si="18"/>
        <v>157.67557511277258</v>
      </c>
      <c r="M139" s="2">
        <f>SUMIF(A:A,A139,L:L)</f>
        <v>3072.61822042506</v>
      </c>
      <c r="N139" s="3">
        <f t="shared" si="19"/>
        <v>0.051316357517062455</v>
      </c>
      <c r="O139" s="7">
        <f t="shared" si="20"/>
        <v>19.486963775001072</v>
      </c>
      <c r="P139" s="3">
        <f t="shared" si="21"/>
        <v>0.051316357517062455</v>
      </c>
      <c r="Q139" s="3">
        <f>IF(ISNUMBER(P139),SUMIF(A:A,A139,P:P),"")</f>
        <v>0.9412155455787794</v>
      </c>
      <c r="R139" s="3">
        <f t="shared" si="22"/>
        <v>0.05452136628863967</v>
      </c>
      <c r="S139" s="8">
        <f t="shared" si="23"/>
        <v>18.341433241161543</v>
      </c>
    </row>
    <row r="140" spans="1:19" ht="15">
      <c r="A140" s="1">
        <v>20</v>
      </c>
      <c r="B140" s="5">
        <v>0.6006944444444444</v>
      </c>
      <c r="C140" s="1" t="s">
        <v>189</v>
      </c>
      <c r="D140" s="1">
        <v>4</v>
      </c>
      <c r="E140" s="1">
        <v>7</v>
      </c>
      <c r="F140" s="1" t="s">
        <v>222</v>
      </c>
      <c r="G140" s="2">
        <v>44.4697666666666</v>
      </c>
      <c r="H140" s="6">
        <f>1+_xlfn.COUNTIFS(A:A,A140,O:O,"&lt;"&amp;O140)</f>
        <v>8</v>
      </c>
      <c r="I140" s="2">
        <f>_xlfn.AVERAGEIF(A:A,A140,G:G)</f>
        <v>51.31447333333331</v>
      </c>
      <c r="J140" s="2">
        <f t="shared" si="16"/>
        <v>-6.84470666666671</v>
      </c>
      <c r="K140" s="2">
        <f t="shared" si="17"/>
        <v>83.15529333333329</v>
      </c>
      <c r="L140" s="2">
        <f t="shared" si="18"/>
        <v>146.8361882844447</v>
      </c>
      <c r="M140" s="2">
        <f>SUMIF(A:A,A140,L:L)</f>
        <v>3072.61822042506</v>
      </c>
      <c r="N140" s="3">
        <f t="shared" si="19"/>
        <v>0.04778862121833401</v>
      </c>
      <c r="O140" s="7">
        <f t="shared" si="20"/>
        <v>20.92548339972512</v>
      </c>
      <c r="P140" s="3">
        <f t="shared" si="21"/>
        <v>0.04778862121833401</v>
      </c>
      <c r="Q140" s="3">
        <f>IF(ISNUMBER(P140),SUMIF(A:A,A140,P:P),"")</f>
        <v>0.9412155455787794</v>
      </c>
      <c r="R140" s="3">
        <f t="shared" si="22"/>
        <v>0.05077330208028753</v>
      </c>
      <c r="S140" s="8">
        <f t="shared" si="23"/>
        <v>19.695390274571974</v>
      </c>
    </row>
    <row r="141" spans="1:19" ht="15">
      <c r="A141" s="1">
        <v>20</v>
      </c>
      <c r="B141" s="5">
        <v>0.6006944444444444</v>
      </c>
      <c r="C141" s="1" t="s">
        <v>189</v>
      </c>
      <c r="D141" s="1">
        <v>4</v>
      </c>
      <c r="E141" s="1">
        <v>9</v>
      </c>
      <c r="F141" s="1" t="s">
        <v>224</v>
      </c>
      <c r="G141" s="2">
        <v>22.1428666666667</v>
      </c>
      <c r="H141" s="6">
        <f>1+_xlfn.COUNTIFS(A:A,A141,O:O,"&lt;"&amp;O141)</f>
        <v>10</v>
      </c>
      <c r="I141" s="2">
        <f>_xlfn.AVERAGEIF(A:A,A141,G:G)</f>
        <v>51.31447333333331</v>
      </c>
      <c r="J141" s="2">
        <f t="shared" si="16"/>
        <v>-29.171606666666612</v>
      </c>
      <c r="K141" s="2">
        <f t="shared" si="17"/>
        <v>60.82839333333339</v>
      </c>
      <c r="L141" s="2">
        <f t="shared" si="18"/>
        <v>38.463263847905</v>
      </c>
      <c r="M141" s="2">
        <f>SUMIF(A:A,A141,L:L)</f>
        <v>3072.61822042506</v>
      </c>
      <c r="N141" s="3">
        <f t="shared" si="19"/>
        <v>0.012518074517759015</v>
      </c>
      <c r="O141" s="7">
        <f t="shared" si="20"/>
        <v>79.88449010918814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20</v>
      </c>
      <c r="B142" s="5">
        <v>0.6006944444444444</v>
      </c>
      <c r="C142" s="1" t="s">
        <v>189</v>
      </c>
      <c r="D142" s="1">
        <v>4</v>
      </c>
      <c r="E142" s="1">
        <v>10</v>
      </c>
      <c r="F142" s="1" t="s">
        <v>225</v>
      </c>
      <c r="G142" s="2">
        <v>43.930233333333305</v>
      </c>
      <c r="H142" s="6">
        <f>1+_xlfn.COUNTIFS(A:A,A142,O:O,"&lt;"&amp;O142)</f>
        <v>9</v>
      </c>
      <c r="I142" s="2">
        <f>_xlfn.AVERAGEIF(A:A,A142,G:G)</f>
        <v>51.31447333333331</v>
      </c>
      <c r="J142" s="2">
        <f t="shared" si="16"/>
        <v>-7.3842400000000055</v>
      </c>
      <c r="K142" s="2">
        <f t="shared" si="17"/>
        <v>82.61576</v>
      </c>
      <c r="L142" s="2">
        <f t="shared" si="18"/>
        <v>142.15892188448439</v>
      </c>
      <c r="M142" s="2">
        <f>SUMIF(A:A,A142,L:L)</f>
        <v>3072.61822042506</v>
      </c>
      <c r="N142" s="3">
        <f t="shared" si="19"/>
        <v>0.046266379903461746</v>
      </c>
      <c r="O142" s="7">
        <f t="shared" si="20"/>
        <v>21.613966817515756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44</v>
      </c>
      <c r="B143" s="5">
        <v>0.6062500000000001</v>
      </c>
      <c r="C143" s="1" t="s">
        <v>438</v>
      </c>
      <c r="D143" s="1">
        <v>3</v>
      </c>
      <c r="E143" s="1">
        <v>5</v>
      </c>
      <c r="F143" s="1" t="s">
        <v>25</v>
      </c>
      <c r="G143" s="2">
        <v>60.9513333333333</v>
      </c>
      <c r="H143" s="6">
        <f>1+_xlfn.COUNTIFS(A:A,A143,O:O,"&lt;"&amp;O143)</f>
        <v>1</v>
      </c>
      <c r="I143" s="2">
        <f>_xlfn.AVERAGEIF(A:A,A143,G:G)</f>
        <v>49.75237</v>
      </c>
      <c r="J143" s="2">
        <f t="shared" si="16"/>
        <v>11.198963333333303</v>
      </c>
      <c r="K143" s="2">
        <f t="shared" si="17"/>
        <v>101.1989633333333</v>
      </c>
      <c r="L143" s="2">
        <f t="shared" si="18"/>
        <v>433.5199430970959</v>
      </c>
      <c r="M143" s="2">
        <f>SUMIF(A:A,A143,L:L)</f>
        <v>2448.609811039283</v>
      </c>
      <c r="N143" s="3">
        <f t="shared" si="19"/>
        <v>0.17704737649200775</v>
      </c>
      <c r="O143" s="7">
        <f t="shared" si="20"/>
        <v>5.648205693943971</v>
      </c>
      <c r="P143" s="3">
        <f t="shared" si="21"/>
        <v>0.17704737649200775</v>
      </c>
      <c r="Q143" s="3">
        <f>IF(ISNUMBER(P143),SUMIF(A:A,A143,P:P),"")</f>
        <v>0.9999999999999999</v>
      </c>
      <c r="R143" s="3">
        <f t="shared" si="22"/>
        <v>0.17704737649200775</v>
      </c>
      <c r="S143" s="8">
        <f t="shared" si="23"/>
        <v>5.648205693943971</v>
      </c>
    </row>
    <row r="144" spans="1:19" ht="15">
      <c r="A144" s="1">
        <v>44</v>
      </c>
      <c r="B144" s="5">
        <v>0.6062500000000001</v>
      </c>
      <c r="C144" s="1" t="s">
        <v>438</v>
      </c>
      <c r="D144" s="1">
        <v>3</v>
      </c>
      <c r="E144" s="1">
        <v>8</v>
      </c>
      <c r="F144" s="1" t="s">
        <v>443</v>
      </c>
      <c r="G144" s="2">
        <v>60.8483</v>
      </c>
      <c r="H144" s="6">
        <f>1+_xlfn.COUNTIFS(A:A,A144,O:O,"&lt;"&amp;O144)</f>
        <v>2</v>
      </c>
      <c r="I144" s="2">
        <f>_xlfn.AVERAGEIF(A:A,A144,G:G)</f>
        <v>49.75237</v>
      </c>
      <c r="J144" s="2">
        <f t="shared" si="16"/>
        <v>11.095930000000003</v>
      </c>
      <c r="K144" s="2">
        <f t="shared" si="17"/>
        <v>101.09593000000001</v>
      </c>
      <c r="L144" s="2">
        <f t="shared" si="18"/>
        <v>430.84818970748694</v>
      </c>
      <c r="M144" s="2">
        <f>SUMIF(A:A,A144,L:L)</f>
        <v>2448.609811039283</v>
      </c>
      <c r="N144" s="3">
        <f t="shared" si="19"/>
        <v>0.1759562457705822</v>
      </c>
      <c r="O144" s="7">
        <f t="shared" si="20"/>
        <v>5.683231053382637</v>
      </c>
      <c r="P144" s="3">
        <f t="shared" si="21"/>
        <v>0.1759562457705822</v>
      </c>
      <c r="Q144" s="3">
        <f>IF(ISNUMBER(P144),SUMIF(A:A,A144,P:P),"")</f>
        <v>0.9999999999999999</v>
      </c>
      <c r="R144" s="3">
        <f t="shared" si="22"/>
        <v>0.1759562457705822</v>
      </c>
      <c r="S144" s="8">
        <f t="shared" si="23"/>
        <v>5.683231053382637</v>
      </c>
    </row>
    <row r="145" spans="1:19" ht="15">
      <c r="A145" s="1">
        <v>44</v>
      </c>
      <c r="B145" s="5">
        <v>0.6062500000000001</v>
      </c>
      <c r="C145" s="1" t="s">
        <v>438</v>
      </c>
      <c r="D145" s="1">
        <v>3</v>
      </c>
      <c r="E145" s="1">
        <v>4</v>
      </c>
      <c r="F145" s="1" t="s">
        <v>440</v>
      </c>
      <c r="G145" s="2">
        <v>57.2858333333333</v>
      </c>
      <c r="H145" s="6">
        <f>1+_xlfn.COUNTIFS(A:A,A145,O:O,"&lt;"&amp;O145)</f>
        <v>3</v>
      </c>
      <c r="I145" s="2">
        <f>_xlfn.AVERAGEIF(A:A,A145,G:G)</f>
        <v>49.75237</v>
      </c>
      <c r="J145" s="2">
        <f t="shared" si="16"/>
        <v>7.533463333333302</v>
      </c>
      <c r="K145" s="2">
        <f t="shared" si="17"/>
        <v>97.5334633333333</v>
      </c>
      <c r="L145" s="2">
        <f t="shared" si="18"/>
        <v>347.9322580326917</v>
      </c>
      <c r="M145" s="2">
        <f>SUMIF(A:A,A145,L:L)</f>
        <v>2448.609811039283</v>
      </c>
      <c r="N145" s="3">
        <f t="shared" si="19"/>
        <v>0.14209379398223354</v>
      </c>
      <c r="O145" s="7">
        <f t="shared" si="20"/>
        <v>7.037605035199731</v>
      </c>
      <c r="P145" s="3">
        <f t="shared" si="21"/>
        <v>0.14209379398223354</v>
      </c>
      <c r="Q145" s="3">
        <f>IF(ISNUMBER(P145),SUMIF(A:A,A145,P:P),"")</f>
        <v>0.9999999999999999</v>
      </c>
      <c r="R145" s="3">
        <f t="shared" si="22"/>
        <v>0.14209379398223354</v>
      </c>
      <c r="S145" s="8">
        <f t="shared" si="23"/>
        <v>7.037605035199731</v>
      </c>
    </row>
    <row r="146" spans="1:19" ht="15">
      <c r="A146" s="1">
        <v>44</v>
      </c>
      <c r="B146" s="5">
        <v>0.6062500000000001</v>
      </c>
      <c r="C146" s="1" t="s">
        <v>438</v>
      </c>
      <c r="D146" s="1">
        <v>3</v>
      </c>
      <c r="E146" s="1">
        <v>7</v>
      </c>
      <c r="F146" s="1" t="s">
        <v>442</v>
      </c>
      <c r="G146" s="2">
        <v>52.8389333333333</v>
      </c>
      <c r="H146" s="6">
        <f>1+_xlfn.COUNTIFS(A:A,A146,O:O,"&lt;"&amp;O146)</f>
        <v>4</v>
      </c>
      <c r="I146" s="2">
        <f>_xlfn.AVERAGEIF(A:A,A146,G:G)</f>
        <v>49.75237</v>
      </c>
      <c r="J146" s="2">
        <f t="shared" si="16"/>
        <v>3.0865633333333022</v>
      </c>
      <c r="K146" s="2">
        <f t="shared" si="17"/>
        <v>93.0865633333333</v>
      </c>
      <c r="L146" s="2">
        <f t="shared" si="18"/>
        <v>266.4519161173724</v>
      </c>
      <c r="M146" s="2">
        <f>SUMIF(A:A,A146,L:L)</f>
        <v>2448.609811039283</v>
      </c>
      <c r="N146" s="3">
        <f t="shared" si="19"/>
        <v>0.10881762987149024</v>
      </c>
      <c r="O146" s="7">
        <f t="shared" si="20"/>
        <v>9.189687380445287</v>
      </c>
      <c r="P146" s="3">
        <f t="shared" si="21"/>
        <v>0.10881762987149024</v>
      </c>
      <c r="Q146" s="3">
        <f>IF(ISNUMBER(P146),SUMIF(A:A,A146,P:P),"")</f>
        <v>0.9999999999999999</v>
      </c>
      <c r="R146" s="3">
        <f t="shared" si="22"/>
        <v>0.10881762987149024</v>
      </c>
      <c r="S146" s="8">
        <f t="shared" si="23"/>
        <v>9.189687380445287</v>
      </c>
    </row>
    <row r="147" spans="1:19" ht="15">
      <c r="A147" s="1">
        <v>44</v>
      </c>
      <c r="B147" s="5">
        <v>0.6062500000000001</v>
      </c>
      <c r="C147" s="1" t="s">
        <v>438</v>
      </c>
      <c r="D147" s="1">
        <v>3</v>
      </c>
      <c r="E147" s="1">
        <v>1</v>
      </c>
      <c r="F147" s="1" t="s">
        <v>439</v>
      </c>
      <c r="G147" s="2">
        <v>48.5361333333333</v>
      </c>
      <c r="H147" s="6">
        <f>1+_xlfn.COUNTIFS(A:A,A147,O:O,"&lt;"&amp;O147)</f>
        <v>5</v>
      </c>
      <c r="I147" s="2">
        <f>_xlfn.AVERAGEIF(A:A,A147,G:G)</f>
        <v>49.75237</v>
      </c>
      <c r="J147" s="2">
        <f t="shared" si="16"/>
        <v>-1.2162366666667026</v>
      </c>
      <c r="K147" s="2">
        <f t="shared" si="17"/>
        <v>88.7837633333333</v>
      </c>
      <c r="L147" s="2">
        <f t="shared" si="18"/>
        <v>205.82489849032697</v>
      </c>
      <c r="M147" s="2">
        <f>SUMIF(A:A,A147,L:L)</f>
        <v>2448.609811039283</v>
      </c>
      <c r="N147" s="3">
        <f t="shared" si="19"/>
        <v>0.08405785910126981</v>
      </c>
      <c r="O147" s="7">
        <f t="shared" si="20"/>
        <v>11.896567563007247</v>
      </c>
      <c r="P147" s="3">
        <f t="shared" si="21"/>
        <v>0.08405785910126981</v>
      </c>
      <c r="Q147" s="3">
        <f>IF(ISNUMBER(P147),SUMIF(A:A,A147,P:P),"")</f>
        <v>0.9999999999999999</v>
      </c>
      <c r="R147" s="3">
        <f t="shared" si="22"/>
        <v>0.08405785910126981</v>
      </c>
      <c r="S147" s="8">
        <f t="shared" si="23"/>
        <v>11.896567563007247</v>
      </c>
    </row>
    <row r="148" spans="1:19" ht="15">
      <c r="A148" s="1">
        <v>44</v>
      </c>
      <c r="B148" s="5">
        <v>0.6062500000000001</v>
      </c>
      <c r="C148" s="1" t="s">
        <v>438</v>
      </c>
      <c r="D148" s="1">
        <v>3</v>
      </c>
      <c r="E148" s="1">
        <v>11</v>
      </c>
      <c r="F148" s="1" t="s">
        <v>446</v>
      </c>
      <c r="G148" s="2">
        <v>46.0041333333333</v>
      </c>
      <c r="H148" s="6">
        <f>1+_xlfn.COUNTIFS(A:A,A148,O:O,"&lt;"&amp;O148)</f>
        <v>6</v>
      </c>
      <c r="I148" s="2">
        <f>_xlfn.AVERAGEIF(A:A,A148,G:G)</f>
        <v>49.75237</v>
      </c>
      <c r="J148" s="2">
        <f t="shared" si="16"/>
        <v>-3.748236666666699</v>
      </c>
      <c r="K148" s="2">
        <f t="shared" si="17"/>
        <v>86.2517633333333</v>
      </c>
      <c r="L148" s="2">
        <f t="shared" si="18"/>
        <v>176.81532034775617</v>
      </c>
      <c r="M148" s="2">
        <f>SUMIF(A:A,A148,L:L)</f>
        <v>2448.609811039283</v>
      </c>
      <c r="N148" s="3">
        <f t="shared" si="19"/>
        <v>0.07221049248051041</v>
      </c>
      <c r="O148" s="7">
        <f t="shared" si="20"/>
        <v>13.848402990325813</v>
      </c>
      <c r="P148" s="3">
        <f t="shared" si="21"/>
        <v>0.07221049248051041</v>
      </c>
      <c r="Q148" s="3">
        <f>IF(ISNUMBER(P148),SUMIF(A:A,A148,P:P),"")</f>
        <v>0.9999999999999999</v>
      </c>
      <c r="R148" s="3">
        <f t="shared" si="22"/>
        <v>0.07221049248051041</v>
      </c>
      <c r="S148" s="8">
        <f t="shared" si="23"/>
        <v>13.848402990325813</v>
      </c>
    </row>
    <row r="149" spans="1:19" ht="15">
      <c r="A149" s="1">
        <v>44</v>
      </c>
      <c r="B149" s="5">
        <v>0.6062500000000001</v>
      </c>
      <c r="C149" s="1" t="s">
        <v>438</v>
      </c>
      <c r="D149" s="1">
        <v>3</v>
      </c>
      <c r="E149" s="1">
        <v>6</v>
      </c>
      <c r="F149" s="1" t="s">
        <v>441</v>
      </c>
      <c r="G149" s="2">
        <v>44.5488333333334</v>
      </c>
      <c r="H149" s="6">
        <f>1+_xlfn.COUNTIFS(A:A,A149,O:O,"&lt;"&amp;O149)</f>
        <v>7</v>
      </c>
      <c r="I149" s="2">
        <f>_xlfn.AVERAGEIF(A:A,A149,G:G)</f>
        <v>49.75237</v>
      </c>
      <c r="J149" s="2">
        <f t="shared" si="16"/>
        <v>-5.203536666666601</v>
      </c>
      <c r="K149" s="2">
        <f t="shared" si="17"/>
        <v>84.7964633333334</v>
      </c>
      <c r="L149" s="2">
        <f t="shared" si="18"/>
        <v>162.03102026190336</v>
      </c>
      <c r="M149" s="2">
        <f>SUMIF(A:A,A149,L:L)</f>
        <v>2448.609811039283</v>
      </c>
      <c r="N149" s="3">
        <f t="shared" si="19"/>
        <v>0.06617265826976787</v>
      </c>
      <c r="O149" s="7">
        <f t="shared" si="20"/>
        <v>15.111981687712664</v>
      </c>
      <c r="P149" s="3">
        <f t="shared" si="21"/>
        <v>0.06617265826976787</v>
      </c>
      <c r="Q149" s="3">
        <f>IF(ISNUMBER(P149),SUMIF(A:A,A149,P:P),"")</f>
        <v>0.9999999999999999</v>
      </c>
      <c r="R149" s="3">
        <f t="shared" si="22"/>
        <v>0.06617265826976787</v>
      </c>
      <c r="S149" s="8">
        <f t="shared" si="23"/>
        <v>15.111981687712664</v>
      </c>
    </row>
    <row r="150" spans="1:19" ht="15">
      <c r="A150" s="1">
        <v>44</v>
      </c>
      <c r="B150" s="5">
        <v>0.6062500000000001</v>
      </c>
      <c r="C150" s="1" t="s">
        <v>438</v>
      </c>
      <c r="D150" s="1">
        <v>3</v>
      </c>
      <c r="E150" s="1">
        <v>9</v>
      </c>
      <c r="F150" s="1" t="s">
        <v>444</v>
      </c>
      <c r="G150" s="2">
        <v>44.4123</v>
      </c>
      <c r="H150" s="6">
        <f>1+_xlfn.COUNTIFS(A:A,A150,O:O,"&lt;"&amp;O150)</f>
        <v>8</v>
      </c>
      <c r="I150" s="2">
        <f>_xlfn.AVERAGEIF(A:A,A150,G:G)</f>
        <v>49.75237</v>
      </c>
      <c r="J150" s="2">
        <f t="shared" si="16"/>
        <v>-5.340069999999997</v>
      </c>
      <c r="K150" s="2">
        <f t="shared" si="17"/>
        <v>84.65993</v>
      </c>
      <c r="L150" s="2">
        <f t="shared" si="18"/>
        <v>160.70908418687452</v>
      </c>
      <c r="M150" s="2">
        <f>SUMIF(A:A,A150,L:L)</f>
        <v>2448.609811039283</v>
      </c>
      <c r="N150" s="3">
        <f t="shared" si="19"/>
        <v>0.06563278618844685</v>
      </c>
      <c r="O150" s="7">
        <f t="shared" si="20"/>
        <v>15.23628750315078</v>
      </c>
      <c r="P150" s="3">
        <f t="shared" si="21"/>
        <v>0.06563278618844685</v>
      </c>
      <c r="Q150" s="3">
        <f>IF(ISNUMBER(P150),SUMIF(A:A,A150,P:P),"")</f>
        <v>0.9999999999999999</v>
      </c>
      <c r="R150" s="3">
        <f t="shared" si="22"/>
        <v>0.06563278618844685</v>
      </c>
      <c r="S150" s="8">
        <f t="shared" si="23"/>
        <v>15.23628750315078</v>
      </c>
    </row>
    <row r="151" spans="1:19" ht="15">
      <c r="A151" s="1">
        <v>44</v>
      </c>
      <c r="B151" s="5">
        <v>0.6062500000000001</v>
      </c>
      <c r="C151" s="1" t="s">
        <v>438</v>
      </c>
      <c r="D151" s="1">
        <v>3</v>
      </c>
      <c r="E151" s="1">
        <v>13</v>
      </c>
      <c r="F151" s="1" t="s">
        <v>447</v>
      </c>
      <c r="G151" s="2">
        <v>42.9966666666667</v>
      </c>
      <c r="H151" s="6">
        <f>1+_xlfn.COUNTIFS(A:A,A151,O:O,"&lt;"&amp;O151)</f>
        <v>9</v>
      </c>
      <c r="I151" s="2">
        <f>_xlfn.AVERAGEIF(A:A,A151,G:G)</f>
        <v>49.75237</v>
      </c>
      <c r="J151" s="2">
        <f t="shared" si="16"/>
        <v>-6.755703333333301</v>
      </c>
      <c r="K151" s="2">
        <f t="shared" si="17"/>
        <v>83.2442966666667</v>
      </c>
      <c r="L151" s="2">
        <f t="shared" si="18"/>
        <v>147.62242034688956</v>
      </c>
      <c r="M151" s="2">
        <f>SUMIF(A:A,A151,L:L)</f>
        <v>2448.609811039283</v>
      </c>
      <c r="N151" s="3">
        <f t="shared" si="19"/>
        <v>0.060288258129715236</v>
      </c>
      <c r="O151" s="7">
        <f t="shared" si="20"/>
        <v>16.586977813298507</v>
      </c>
      <c r="P151" s="3">
        <f t="shared" si="21"/>
        <v>0.060288258129715236</v>
      </c>
      <c r="Q151" s="3">
        <f>IF(ISNUMBER(P151),SUMIF(A:A,A151,P:P),"")</f>
        <v>0.9999999999999999</v>
      </c>
      <c r="R151" s="3">
        <f t="shared" si="22"/>
        <v>0.060288258129715236</v>
      </c>
      <c r="S151" s="8">
        <f t="shared" si="23"/>
        <v>16.586977813298507</v>
      </c>
    </row>
    <row r="152" spans="1:19" ht="15">
      <c r="A152" s="1">
        <v>44</v>
      </c>
      <c r="B152" s="5">
        <v>0.6062500000000001</v>
      </c>
      <c r="C152" s="1" t="s">
        <v>438</v>
      </c>
      <c r="D152" s="1">
        <v>3</v>
      </c>
      <c r="E152" s="1">
        <v>10</v>
      </c>
      <c r="F152" s="1" t="s">
        <v>445</v>
      </c>
      <c r="G152" s="2">
        <v>39.101233333333305</v>
      </c>
      <c r="H152" s="6">
        <f>1+_xlfn.COUNTIFS(A:A,A152,O:O,"&lt;"&amp;O152)</f>
        <v>10</v>
      </c>
      <c r="I152" s="2">
        <f>_xlfn.AVERAGEIF(A:A,A152,G:G)</f>
        <v>49.75237</v>
      </c>
      <c r="J152" s="2">
        <f t="shared" si="16"/>
        <v>-10.651136666666694</v>
      </c>
      <c r="K152" s="2">
        <f t="shared" si="17"/>
        <v>79.3488633333333</v>
      </c>
      <c r="L152" s="2">
        <f t="shared" si="18"/>
        <v>116.85476045088545</v>
      </c>
      <c r="M152" s="2">
        <f>SUMIF(A:A,A152,L:L)</f>
        <v>2448.609811039283</v>
      </c>
      <c r="N152" s="3">
        <f t="shared" si="19"/>
        <v>0.04772289971397601</v>
      </c>
      <c r="O152" s="7">
        <f t="shared" si="20"/>
        <v>20.9543008910488</v>
      </c>
      <c r="P152" s="3">
        <f t="shared" si="21"/>
        <v>0.04772289971397601</v>
      </c>
      <c r="Q152" s="3">
        <f>IF(ISNUMBER(P152),SUMIF(A:A,A152,P:P),"")</f>
        <v>0.9999999999999999</v>
      </c>
      <c r="R152" s="3">
        <f t="shared" si="22"/>
        <v>0.04772289971397601</v>
      </c>
      <c r="S152" s="8">
        <f t="shared" si="23"/>
        <v>20.9543008910488</v>
      </c>
    </row>
    <row r="153" spans="1:19" ht="15">
      <c r="A153" s="1">
        <v>50</v>
      </c>
      <c r="B153" s="5">
        <v>0.6090277777777778</v>
      </c>
      <c r="C153" s="1" t="s">
        <v>487</v>
      </c>
      <c r="D153" s="1">
        <v>2</v>
      </c>
      <c r="E153" s="1">
        <v>1</v>
      </c>
      <c r="F153" s="1" t="s">
        <v>492</v>
      </c>
      <c r="G153" s="2">
        <v>66.57046666666659</v>
      </c>
      <c r="H153" s="6">
        <f>1+_xlfn.COUNTIFS(A:A,A153,O:O,"&lt;"&amp;O153)</f>
        <v>1</v>
      </c>
      <c r="I153" s="2">
        <f>_xlfn.AVERAGEIF(A:A,A153,G:G)</f>
        <v>53.861286666666615</v>
      </c>
      <c r="J153" s="2">
        <f t="shared" si="16"/>
        <v>12.709179999999975</v>
      </c>
      <c r="K153" s="2">
        <f t="shared" si="17"/>
        <v>102.70917999999998</v>
      </c>
      <c r="L153" s="2">
        <f t="shared" si="18"/>
        <v>474.63723667751105</v>
      </c>
      <c r="M153" s="2">
        <f>SUMIF(A:A,A153,L:L)</f>
        <v>1255.1991865619557</v>
      </c>
      <c r="N153" s="3">
        <f t="shared" si="19"/>
        <v>0.37813698555490843</v>
      </c>
      <c r="O153" s="7">
        <f t="shared" si="20"/>
        <v>2.644544274166993</v>
      </c>
      <c r="P153" s="3">
        <f t="shared" si="21"/>
        <v>0.37813698555490843</v>
      </c>
      <c r="Q153" s="3">
        <f>IF(ISNUMBER(P153),SUMIF(A:A,A153,P:P),"")</f>
        <v>1</v>
      </c>
      <c r="R153" s="3">
        <f t="shared" si="22"/>
        <v>0.37813698555490843</v>
      </c>
      <c r="S153" s="8">
        <f t="shared" si="23"/>
        <v>2.644544274166993</v>
      </c>
    </row>
    <row r="154" spans="1:19" ht="15">
      <c r="A154" s="1">
        <v>50</v>
      </c>
      <c r="B154" s="5">
        <v>0.6090277777777778</v>
      </c>
      <c r="C154" s="1" t="s">
        <v>487</v>
      </c>
      <c r="D154" s="1">
        <v>2</v>
      </c>
      <c r="E154" s="1">
        <v>3</v>
      </c>
      <c r="F154" s="1" t="s">
        <v>494</v>
      </c>
      <c r="G154" s="2">
        <v>57.8764666666666</v>
      </c>
      <c r="H154" s="6">
        <f>1+_xlfn.COUNTIFS(A:A,A154,O:O,"&lt;"&amp;O154)</f>
        <v>2</v>
      </c>
      <c r="I154" s="2">
        <f>_xlfn.AVERAGEIF(A:A,A154,G:G)</f>
        <v>53.861286666666615</v>
      </c>
      <c r="J154" s="2">
        <f aca="true" t="shared" si="24" ref="J154:J196">G154-I154</f>
        <v>4.015179999999987</v>
      </c>
      <c r="K154" s="2">
        <f aca="true" t="shared" si="25" ref="K154:K196">90+J154</f>
        <v>94.01517999999999</v>
      </c>
      <c r="L154" s="2">
        <f aca="true" t="shared" si="26" ref="L154:L196">EXP(0.06*K154)</f>
        <v>281.71919149935223</v>
      </c>
      <c r="M154" s="2">
        <f>SUMIF(A:A,A154,L:L)</f>
        <v>1255.1991865619557</v>
      </c>
      <c r="N154" s="3">
        <f aca="true" t="shared" si="27" ref="N154:N196">L154/M154</f>
        <v>0.22444182127857584</v>
      </c>
      <c r="O154" s="7">
        <f aca="true" t="shared" si="28" ref="O154:O196">1/N154</f>
        <v>4.455497617615595</v>
      </c>
      <c r="P154" s="3">
        <f aca="true" t="shared" si="29" ref="P154:P196">IF(O154&gt;21,"",N154)</f>
        <v>0.22444182127857584</v>
      </c>
      <c r="Q154" s="3">
        <f>IF(ISNUMBER(P154),SUMIF(A:A,A154,P:P),"")</f>
        <v>1</v>
      </c>
      <c r="R154" s="3">
        <f aca="true" t="shared" si="30" ref="R154:R196">_xlfn.IFERROR(P154*(1/Q154),"")</f>
        <v>0.22444182127857584</v>
      </c>
      <c r="S154" s="8">
        <f aca="true" t="shared" si="31" ref="S154:S196">_xlfn.IFERROR(1/R154,"")</f>
        <v>4.455497617615595</v>
      </c>
    </row>
    <row r="155" spans="1:19" ht="15">
      <c r="A155" s="1">
        <v>50</v>
      </c>
      <c r="B155" s="5">
        <v>0.6090277777777778</v>
      </c>
      <c r="C155" s="1" t="s">
        <v>487</v>
      </c>
      <c r="D155" s="1">
        <v>2</v>
      </c>
      <c r="E155" s="1">
        <v>2</v>
      </c>
      <c r="F155" s="1" t="s">
        <v>493</v>
      </c>
      <c r="G155" s="2">
        <v>54.5245333333333</v>
      </c>
      <c r="H155" s="6">
        <f>1+_xlfn.COUNTIFS(A:A,A155,O:O,"&lt;"&amp;O155)</f>
        <v>3</v>
      </c>
      <c r="I155" s="2">
        <f>_xlfn.AVERAGEIF(A:A,A155,G:G)</f>
        <v>53.861286666666615</v>
      </c>
      <c r="J155" s="2">
        <f t="shared" si="24"/>
        <v>0.6632466666666872</v>
      </c>
      <c r="K155" s="2">
        <f t="shared" si="25"/>
        <v>90.66324666666668</v>
      </c>
      <c r="L155" s="2">
        <f t="shared" si="26"/>
        <v>230.39490157588335</v>
      </c>
      <c r="M155" s="2">
        <f>SUMIF(A:A,A155,L:L)</f>
        <v>1255.1991865619557</v>
      </c>
      <c r="N155" s="3">
        <f t="shared" si="27"/>
        <v>0.18355246246370255</v>
      </c>
      <c r="O155" s="7">
        <f t="shared" si="28"/>
        <v>5.4480336933521105</v>
      </c>
      <c r="P155" s="3">
        <f t="shared" si="29"/>
        <v>0.18355246246370255</v>
      </c>
      <c r="Q155" s="3">
        <f>IF(ISNUMBER(P155),SUMIF(A:A,A155,P:P),"")</f>
        <v>1</v>
      </c>
      <c r="R155" s="3">
        <f t="shared" si="30"/>
        <v>0.18355246246370255</v>
      </c>
      <c r="S155" s="8">
        <f t="shared" si="31"/>
        <v>5.4480336933521105</v>
      </c>
    </row>
    <row r="156" spans="1:19" ht="15">
      <c r="A156" s="1">
        <v>50</v>
      </c>
      <c r="B156" s="5">
        <v>0.6090277777777778</v>
      </c>
      <c r="C156" s="1" t="s">
        <v>487</v>
      </c>
      <c r="D156" s="1">
        <v>2</v>
      </c>
      <c r="E156" s="1">
        <v>5</v>
      </c>
      <c r="F156" s="1" t="s">
        <v>495</v>
      </c>
      <c r="G156" s="2">
        <v>48.6064</v>
      </c>
      <c r="H156" s="6">
        <f>1+_xlfn.COUNTIFS(A:A,A156,O:O,"&lt;"&amp;O156)</f>
        <v>4</v>
      </c>
      <c r="I156" s="2">
        <f>_xlfn.AVERAGEIF(A:A,A156,G:G)</f>
        <v>53.861286666666615</v>
      </c>
      <c r="J156" s="2">
        <f t="shared" si="24"/>
        <v>-5.254886666666614</v>
      </c>
      <c r="K156" s="2">
        <f t="shared" si="25"/>
        <v>84.74511333333339</v>
      </c>
      <c r="L156" s="2">
        <f t="shared" si="26"/>
        <v>161.5325709439473</v>
      </c>
      <c r="M156" s="2">
        <f>SUMIF(A:A,A156,L:L)</f>
        <v>1255.1991865619557</v>
      </c>
      <c r="N156" s="3">
        <f t="shared" si="27"/>
        <v>0.12869078682754084</v>
      </c>
      <c r="O156" s="7">
        <f t="shared" si="28"/>
        <v>7.770564036880938</v>
      </c>
      <c r="P156" s="3">
        <f t="shared" si="29"/>
        <v>0.12869078682754084</v>
      </c>
      <c r="Q156" s="3">
        <f>IF(ISNUMBER(P156),SUMIF(A:A,A156,P:P),"")</f>
        <v>1</v>
      </c>
      <c r="R156" s="3">
        <f t="shared" si="30"/>
        <v>0.12869078682754084</v>
      </c>
      <c r="S156" s="8">
        <f t="shared" si="31"/>
        <v>7.770564036880938</v>
      </c>
    </row>
    <row r="157" spans="1:19" ht="15">
      <c r="A157" s="1">
        <v>50</v>
      </c>
      <c r="B157" s="5">
        <v>0.6090277777777778</v>
      </c>
      <c r="C157" s="1" t="s">
        <v>487</v>
      </c>
      <c r="D157" s="1">
        <v>2</v>
      </c>
      <c r="E157" s="1">
        <v>6</v>
      </c>
      <c r="F157" s="1" t="s">
        <v>496</v>
      </c>
      <c r="G157" s="2">
        <v>41.7285666666666</v>
      </c>
      <c r="H157" s="6">
        <f>1+_xlfn.COUNTIFS(A:A,A157,O:O,"&lt;"&amp;O157)</f>
        <v>5</v>
      </c>
      <c r="I157" s="2">
        <f>_xlfn.AVERAGEIF(A:A,A157,G:G)</f>
        <v>53.861286666666615</v>
      </c>
      <c r="J157" s="2">
        <f t="shared" si="24"/>
        <v>-12.132720000000013</v>
      </c>
      <c r="K157" s="2">
        <f t="shared" si="25"/>
        <v>77.86728</v>
      </c>
      <c r="L157" s="2">
        <f t="shared" si="26"/>
        <v>106.91528586526165</v>
      </c>
      <c r="M157" s="2">
        <f>SUMIF(A:A,A157,L:L)</f>
        <v>1255.1991865619557</v>
      </c>
      <c r="N157" s="3">
        <f t="shared" si="27"/>
        <v>0.08517794387527225</v>
      </c>
      <c r="O157" s="7">
        <f t="shared" si="28"/>
        <v>11.740128424141346</v>
      </c>
      <c r="P157" s="3">
        <f t="shared" si="29"/>
        <v>0.08517794387527225</v>
      </c>
      <c r="Q157" s="3">
        <f>IF(ISNUMBER(P157),SUMIF(A:A,A157,P:P),"")</f>
        <v>1</v>
      </c>
      <c r="R157" s="3">
        <f t="shared" si="30"/>
        <v>0.08517794387527225</v>
      </c>
      <c r="S157" s="8">
        <f t="shared" si="31"/>
        <v>11.740128424141346</v>
      </c>
    </row>
    <row r="158" spans="1:19" ht="15">
      <c r="A158" s="1">
        <v>28</v>
      </c>
      <c r="B158" s="5">
        <v>0.6118055555555556</v>
      </c>
      <c r="C158" s="1" t="s">
        <v>284</v>
      </c>
      <c r="D158" s="1">
        <v>4</v>
      </c>
      <c r="E158" s="1">
        <v>7</v>
      </c>
      <c r="F158" s="1" t="s">
        <v>309</v>
      </c>
      <c r="G158" s="2">
        <v>61.8467</v>
      </c>
      <c r="H158" s="6">
        <f>1+_xlfn.COUNTIFS(A:A,A158,O:O,"&lt;"&amp;O158)</f>
        <v>1</v>
      </c>
      <c r="I158" s="2">
        <f>_xlfn.AVERAGEIF(A:A,A158,G:G)</f>
        <v>50.482554166666645</v>
      </c>
      <c r="J158" s="2">
        <f t="shared" si="24"/>
        <v>11.364145833333353</v>
      </c>
      <c r="K158" s="2">
        <f t="shared" si="25"/>
        <v>101.36414583333335</v>
      </c>
      <c r="L158" s="2">
        <f t="shared" si="26"/>
        <v>437.837899758511</v>
      </c>
      <c r="M158" s="2">
        <f>SUMIF(A:A,A158,L:L)</f>
        <v>1913.0287077659598</v>
      </c>
      <c r="N158" s="3">
        <f t="shared" si="27"/>
        <v>0.2288715783412468</v>
      </c>
      <c r="O158" s="7">
        <f t="shared" si="28"/>
        <v>4.369262480066455</v>
      </c>
      <c r="P158" s="3">
        <f t="shared" si="29"/>
        <v>0.2288715783412468</v>
      </c>
      <c r="Q158" s="3">
        <f>IF(ISNUMBER(P158),SUMIF(A:A,A158,P:P),"")</f>
        <v>1</v>
      </c>
      <c r="R158" s="3">
        <f t="shared" si="30"/>
        <v>0.2288715783412468</v>
      </c>
      <c r="S158" s="8">
        <f t="shared" si="31"/>
        <v>4.369262480066455</v>
      </c>
    </row>
    <row r="159" spans="1:19" ht="15">
      <c r="A159" s="1">
        <v>28</v>
      </c>
      <c r="B159" s="5">
        <v>0.6118055555555556</v>
      </c>
      <c r="C159" s="1" t="s">
        <v>284</v>
      </c>
      <c r="D159" s="1">
        <v>4</v>
      </c>
      <c r="E159" s="1">
        <v>5</v>
      </c>
      <c r="F159" s="1" t="s">
        <v>307</v>
      </c>
      <c r="G159" s="2">
        <v>57.350500000000004</v>
      </c>
      <c r="H159" s="6">
        <f>1+_xlfn.COUNTIFS(A:A,A159,O:O,"&lt;"&amp;O159)</f>
        <v>2</v>
      </c>
      <c r="I159" s="2">
        <f>_xlfn.AVERAGEIF(A:A,A159,G:G)</f>
        <v>50.482554166666645</v>
      </c>
      <c r="J159" s="2">
        <f t="shared" si="24"/>
        <v>6.8679458333333585</v>
      </c>
      <c r="K159" s="2">
        <f t="shared" si="25"/>
        <v>96.86794583333335</v>
      </c>
      <c r="L159" s="2">
        <f t="shared" si="26"/>
        <v>334.31268912348713</v>
      </c>
      <c r="M159" s="2">
        <f>SUMIF(A:A,A159,L:L)</f>
        <v>1913.0287077659598</v>
      </c>
      <c r="N159" s="3">
        <f t="shared" si="27"/>
        <v>0.17475570950207978</v>
      </c>
      <c r="O159" s="7">
        <f t="shared" si="28"/>
        <v>5.7222736976619295</v>
      </c>
      <c r="P159" s="3">
        <f t="shared" si="29"/>
        <v>0.17475570950207978</v>
      </c>
      <c r="Q159" s="3">
        <f>IF(ISNUMBER(P159),SUMIF(A:A,A159,P:P),"")</f>
        <v>1</v>
      </c>
      <c r="R159" s="3">
        <f t="shared" si="30"/>
        <v>0.17475570950207978</v>
      </c>
      <c r="S159" s="8">
        <f t="shared" si="31"/>
        <v>5.7222736976619295</v>
      </c>
    </row>
    <row r="160" spans="1:19" ht="15">
      <c r="A160" s="1">
        <v>28</v>
      </c>
      <c r="B160" s="5">
        <v>0.6118055555555556</v>
      </c>
      <c r="C160" s="1" t="s">
        <v>284</v>
      </c>
      <c r="D160" s="1">
        <v>4</v>
      </c>
      <c r="E160" s="1">
        <v>3</v>
      </c>
      <c r="F160" s="1" t="s">
        <v>305</v>
      </c>
      <c r="G160" s="2">
        <v>55.842233333333304</v>
      </c>
      <c r="H160" s="6">
        <f>1+_xlfn.COUNTIFS(A:A,A160,O:O,"&lt;"&amp;O160)</f>
        <v>3</v>
      </c>
      <c r="I160" s="2">
        <f>_xlfn.AVERAGEIF(A:A,A160,G:G)</f>
        <v>50.482554166666645</v>
      </c>
      <c r="J160" s="2">
        <f t="shared" si="24"/>
        <v>5.359679166666659</v>
      </c>
      <c r="K160" s="2">
        <f t="shared" si="25"/>
        <v>95.35967916666667</v>
      </c>
      <c r="L160" s="2">
        <f t="shared" si="26"/>
        <v>305.3872825584004</v>
      </c>
      <c r="M160" s="2">
        <f>SUMIF(A:A,A160,L:L)</f>
        <v>1913.0287077659598</v>
      </c>
      <c r="N160" s="3">
        <f t="shared" si="27"/>
        <v>0.1596354938734989</v>
      </c>
      <c r="O160" s="7">
        <f t="shared" si="28"/>
        <v>6.264271032308374</v>
      </c>
      <c r="P160" s="3">
        <f t="shared" si="29"/>
        <v>0.1596354938734989</v>
      </c>
      <c r="Q160" s="3">
        <f>IF(ISNUMBER(P160),SUMIF(A:A,A160,P:P),"")</f>
        <v>1</v>
      </c>
      <c r="R160" s="3">
        <f t="shared" si="30"/>
        <v>0.1596354938734989</v>
      </c>
      <c r="S160" s="8">
        <f t="shared" si="31"/>
        <v>6.264271032308374</v>
      </c>
    </row>
    <row r="161" spans="1:19" ht="15">
      <c r="A161" s="1">
        <v>28</v>
      </c>
      <c r="B161" s="5">
        <v>0.6118055555555556</v>
      </c>
      <c r="C161" s="1" t="s">
        <v>284</v>
      </c>
      <c r="D161" s="1">
        <v>4</v>
      </c>
      <c r="E161" s="1">
        <v>1</v>
      </c>
      <c r="F161" s="1" t="s">
        <v>303</v>
      </c>
      <c r="G161" s="2">
        <v>47.3320333333333</v>
      </c>
      <c r="H161" s="6">
        <f>1+_xlfn.COUNTIFS(A:A,A161,O:O,"&lt;"&amp;O161)</f>
        <v>4</v>
      </c>
      <c r="I161" s="2">
        <f>_xlfn.AVERAGEIF(A:A,A161,G:G)</f>
        <v>50.482554166666645</v>
      </c>
      <c r="J161" s="2">
        <f t="shared" si="24"/>
        <v>-3.1505208333333456</v>
      </c>
      <c r="K161" s="2">
        <f t="shared" si="25"/>
        <v>86.84947916666665</v>
      </c>
      <c r="L161" s="2">
        <f t="shared" si="26"/>
        <v>183.2715165050844</v>
      </c>
      <c r="M161" s="2">
        <f>SUMIF(A:A,A161,L:L)</f>
        <v>1913.0287077659598</v>
      </c>
      <c r="N161" s="3">
        <f t="shared" si="27"/>
        <v>0.09580175967098235</v>
      </c>
      <c r="O161" s="7">
        <f t="shared" si="28"/>
        <v>10.438221630107412</v>
      </c>
      <c r="P161" s="3">
        <f t="shared" si="29"/>
        <v>0.09580175967098235</v>
      </c>
      <c r="Q161" s="3">
        <f>IF(ISNUMBER(P161),SUMIF(A:A,A161,P:P),"")</f>
        <v>1</v>
      </c>
      <c r="R161" s="3">
        <f t="shared" si="30"/>
        <v>0.09580175967098235</v>
      </c>
      <c r="S161" s="8">
        <f t="shared" si="31"/>
        <v>10.438221630107412</v>
      </c>
    </row>
    <row r="162" spans="1:19" ht="15">
      <c r="A162" s="1">
        <v>28</v>
      </c>
      <c r="B162" s="5">
        <v>0.6118055555555556</v>
      </c>
      <c r="C162" s="1" t="s">
        <v>284</v>
      </c>
      <c r="D162" s="1">
        <v>4</v>
      </c>
      <c r="E162" s="1">
        <v>4</v>
      </c>
      <c r="F162" s="1" t="s">
        <v>306</v>
      </c>
      <c r="G162" s="2">
        <v>46.0521</v>
      </c>
      <c r="H162" s="6">
        <f>1+_xlfn.COUNTIFS(A:A,A162,O:O,"&lt;"&amp;O162)</f>
        <v>5</v>
      </c>
      <c r="I162" s="2">
        <f>_xlfn.AVERAGEIF(A:A,A162,G:G)</f>
        <v>50.482554166666645</v>
      </c>
      <c r="J162" s="2">
        <f t="shared" si="24"/>
        <v>-4.430454166666642</v>
      </c>
      <c r="K162" s="2">
        <f t="shared" si="25"/>
        <v>85.56954583333336</v>
      </c>
      <c r="L162" s="2">
        <f t="shared" si="26"/>
        <v>169.723857722735</v>
      </c>
      <c r="M162" s="2">
        <f>SUMIF(A:A,A162,L:L)</f>
        <v>1913.0287077659598</v>
      </c>
      <c r="N162" s="3">
        <f t="shared" si="27"/>
        <v>0.08871997426580126</v>
      </c>
      <c r="O162" s="7">
        <f t="shared" si="28"/>
        <v>11.27141895920802</v>
      </c>
      <c r="P162" s="3">
        <f t="shared" si="29"/>
        <v>0.08871997426580126</v>
      </c>
      <c r="Q162" s="3">
        <f>IF(ISNUMBER(P162),SUMIF(A:A,A162,P:P),"")</f>
        <v>1</v>
      </c>
      <c r="R162" s="3">
        <f t="shared" si="30"/>
        <v>0.08871997426580126</v>
      </c>
      <c r="S162" s="8">
        <f t="shared" si="31"/>
        <v>11.27141895920802</v>
      </c>
    </row>
    <row r="163" spans="1:19" ht="15">
      <c r="A163" s="1">
        <v>28</v>
      </c>
      <c r="B163" s="5">
        <v>0.6118055555555556</v>
      </c>
      <c r="C163" s="1" t="s">
        <v>284</v>
      </c>
      <c r="D163" s="1">
        <v>4</v>
      </c>
      <c r="E163" s="1">
        <v>6</v>
      </c>
      <c r="F163" s="1" t="s">
        <v>308</v>
      </c>
      <c r="G163" s="2">
        <v>45.9401666666666</v>
      </c>
      <c r="H163" s="6">
        <f>1+_xlfn.COUNTIFS(A:A,A163,O:O,"&lt;"&amp;O163)</f>
        <v>6</v>
      </c>
      <c r="I163" s="2">
        <f>_xlfn.AVERAGEIF(A:A,A163,G:G)</f>
        <v>50.482554166666645</v>
      </c>
      <c r="J163" s="2">
        <f t="shared" si="24"/>
        <v>-4.542387500000046</v>
      </c>
      <c r="K163" s="2">
        <f t="shared" si="25"/>
        <v>85.45761249999995</v>
      </c>
      <c r="L163" s="2">
        <f t="shared" si="26"/>
        <v>168.58781140787187</v>
      </c>
      <c r="M163" s="2">
        <f>SUMIF(A:A,A163,L:L)</f>
        <v>1913.0287077659598</v>
      </c>
      <c r="N163" s="3">
        <f t="shared" si="27"/>
        <v>0.0881261272888838</v>
      </c>
      <c r="O163" s="7">
        <f t="shared" si="28"/>
        <v>11.347372575694015</v>
      </c>
      <c r="P163" s="3">
        <f t="shared" si="29"/>
        <v>0.0881261272888838</v>
      </c>
      <c r="Q163" s="3">
        <f>IF(ISNUMBER(P163),SUMIF(A:A,A163,P:P),"")</f>
        <v>1</v>
      </c>
      <c r="R163" s="3">
        <f t="shared" si="30"/>
        <v>0.0881261272888838</v>
      </c>
      <c r="S163" s="8">
        <f t="shared" si="31"/>
        <v>11.347372575694015</v>
      </c>
    </row>
    <row r="164" spans="1:19" ht="15">
      <c r="A164" s="1">
        <v>28</v>
      </c>
      <c r="B164" s="5">
        <v>0.6118055555555556</v>
      </c>
      <c r="C164" s="1" t="s">
        <v>284</v>
      </c>
      <c r="D164" s="1">
        <v>4</v>
      </c>
      <c r="E164" s="1">
        <v>8</v>
      </c>
      <c r="F164" s="1" t="s">
        <v>310</v>
      </c>
      <c r="G164" s="2">
        <v>44.7949333333333</v>
      </c>
      <c r="H164" s="6">
        <f>1+_xlfn.COUNTIFS(A:A,A164,O:O,"&lt;"&amp;O164)</f>
        <v>7</v>
      </c>
      <c r="I164" s="2">
        <f>_xlfn.AVERAGEIF(A:A,A164,G:G)</f>
        <v>50.482554166666645</v>
      </c>
      <c r="J164" s="2">
        <f t="shared" si="24"/>
        <v>-5.687620833333348</v>
      </c>
      <c r="K164" s="2">
        <f t="shared" si="25"/>
        <v>84.31237916666666</v>
      </c>
      <c r="L164" s="2">
        <f t="shared" si="26"/>
        <v>157.39251014443553</v>
      </c>
      <c r="M164" s="2">
        <f>SUMIF(A:A,A164,L:L)</f>
        <v>1913.0287077659598</v>
      </c>
      <c r="N164" s="3">
        <f t="shared" si="27"/>
        <v>0.0822739928081053</v>
      </c>
      <c r="O164" s="7">
        <f t="shared" si="28"/>
        <v>12.154509169530472</v>
      </c>
      <c r="P164" s="3">
        <f t="shared" si="29"/>
        <v>0.0822739928081053</v>
      </c>
      <c r="Q164" s="3">
        <f>IF(ISNUMBER(P164),SUMIF(A:A,A164,P:P),"")</f>
        <v>1</v>
      </c>
      <c r="R164" s="3">
        <f t="shared" si="30"/>
        <v>0.0822739928081053</v>
      </c>
      <c r="S164" s="8">
        <f t="shared" si="31"/>
        <v>12.154509169530472</v>
      </c>
    </row>
    <row r="165" spans="1:19" ht="15">
      <c r="A165" s="1">
        <v>28</v>
      </c>
      <c r="B165" s="5">
        <v>0.6118055555555556</v>
      </c>
      <c r="C165" s="1" t="s">
        <v>284</v>
      </c>
      <c r="D165" s="1">
        <v>4</v>
      </c>
      <c r="E165" s="1">
        <v>2</v>
      </c>
      <c r="F165" s="1" t="s">
        <v>304</v>
      </c>
      <c r="G165" s="2">
        <v>44.7017666666667</v>
      </c>
      <c r="H165" s="6">
        <f>1+_xlfn.COUNTIFS(A:A,A165,O:O,"&lt;"&amp;O165)</f>
        <v>8</v>
      </c>
      <c r="I165" s="2">
        <f>_xlfn.AVERAGEIF(A:A,A165,G:G)</f>
        <v>50.482554166666645</v>
      </c>
      <c r="J165" s="2">
        <f t="shared" si="24"/>
        <v>-5.780787499999946</v>
      </c>
      <c r="K165" s="2">
        <f t="shared" si="25"/>
        <v>84.21921250000005</v>
      </c>
      <c r="L165" s="2">
        <f t="shared" si="26"/>
        <v>156.5151405454345</v>
      </c>
      <c r="M165" s="2">
        <f>SUMIF(A:A,A165,L:L)</f>
        <v>1913.0287077659598</v>
      </c>
      <c r="N165" s="3">
        <f t="shared" si="27"/>
        <v>0.08181536424940183</v>
      </c>
      <c r="O165" s="7">
        <f t="shared" si="28"/>
        <v>12.22264313279411</v>
      </c>
      <c r="P165" s="3">
        <f t="shared" si="29"/>
        <v>0.08181536424940183</v>
      </c>
      <c r="Q165" s="3">
        <f>IF(ISNUMBER(P165),SUMIF(A:A,A165,P:P),"")</f>
        <v>1</v>
      </c>
      <c r="R165" s="3">
        <f t="shared" si="30"/>
        <v>0.08181536424940183</v>
      </c>
      <c r="S165" s="8">
        <f t="shared" si="31"/>
        <v>12.22264313279411</v>
      </c>
    </row>
    <row r="166" spans="1:19" ht="15">
      <c r="A166" s="1">
        <v>59</v>
      </c>
      <c r="B166" s="5">
        <v>0.6145833333333334</v>
      </c>
      <c r="C166" s="1" t="s">
        <v>540</v>
      </c>
      <c r="D166" s="1">
        <v>5</v>
      </c>
      <c r="E166" s="1">
        <v>8</v>
      </c>
      <c r="F166" s="1" t="s">
        <v>579</v>
      </c>
      <c r="G166" s="2">
        <v>66.8615333333334</v>
      </c>
      <c r="H166" s="6">
        <f>1+_xlfn.COUNTIFS(A:A,A166,O:O,"&lt;"&amp;O166)</f>
        <v>1</v>
      </c>
      <c r="I166" s="2">
        <f>_xlfn.AVERAGEIF(A:A,A166,G:G)</f>
        <v>52.37537142857144</v>
      </c>
      <c r="J166" s="2">
        <f t="shared" si="24"/>
        <v>14.486161904761957</v>
      </c>
      <c r="K166" s="2">
        <f t="shared" si="25"/>
        <v>104.48616190476196</v>
      </c>
      <c r="L166" s="2">
        <f t="shared" si="26"/>
        <v>528.0387727694888</v>
      </c>
      <c r="M166" s="2">
        <f>SUMIF(A:A,A166,L:L)</f>
        <v>1803.076853025418</v>
      </c>
      <c r="N166" s="3">
        <f t="shared" si="27"/>
        <v>0.29285427955191273</v>
      </c>
      <c r="O166" s="7">
        <f t="shared" si="28"/>
        <v>3.4146675320233295</v>
      </c>
      <c r="P166" s="3">
        <f t="shared" si="29"/>
        <v>0.29285427955191273</v>
      </c>
      <c r="Q166" s="3">
        <f>IF(ISNUMBER(P166),SUMIF(A:A,A166,P:P),"")</f>
        <v>1</v>
      </c>
      <c r="R166" s="3">
        <f t="shared" si="30"/>
        <v>0.29285427955191273</v>
      </c>
      <c r="S166" s="8">
        <f t="shared" si="31"/>
        <v>3.4146675320233295</v>
      </c>
    </row>
    <row r="167" spans="1:19" ht="15">
      <c r="A167" s="1">
        <v>59</v>
      </c>
      <c r="B167" s="5">
        <v>0.6145833333333334</v>
      </c>
      <c r="C167" s="1" t="s">
        <v>540</v>
      </c>
      <c r="D167" s="1">
        <v>5</v>
      </c>
      <c r="E167" s="1">
        <v>2</v>
      </c>
      <c r="F167" s="1" t="s">
        <v>575</v>
      </c>
      <c r="G167" s="2">
        <v>59.455833333333295</v>
      </c>
      <c r="H167" s="6">
        <f>1+_xlfn.COUNTIFS(A:A,A167,O:O,"&lt;"&amp;O167)</f>
        <v>2</v>
      </c>
      <c r="I167" s="2">
        <f>_xlfn.AVERAGEIF(A:A,A167,G:G)</f>
        <v>52.37537142857144</v>
      </c>
      <c r="J167" s="2">
        <f t="shared" si="24"/>
        <v>7.080461904761854</v>
      </c>
      <c r="K167" s="2">
        <f t="shared" si="25"/>
        <v>97.08046190476185</v>
      </c>
      <c r="L167" s="2">
        <f t="shared" si="26"/>
        <v>338.60279162855625</v>
      </c>
      <c r="M167" s="2">
        <f>SUMIF(A:A,A167,L:L)</f>
        <v>1803.076853025418</v>
      </c>
      <c r="N167" s="3">
        <f t="shared" si="27"/>
        <v>0.18779165794314756</v>
      </c>
      <c r="O167" s="7">
        <f t="shared" si="28"/>
        <v>5.325050169708508</v>
      </c>
      <c r="P167" s="3">
        <f t="shared" si="29"/>
        <v>0.18779165794314756</v>
      </c>
      <c r="Q167" s="3">
        <f>IF(ISNUMBER(P167),SUMIF(A:A,A167,P:P),"")</f>
        <v>1</v>
      </c>
      <c r="R167" s="3">
        <f t="shared" si="30"/>
        <v>0.18779165794314756</v>
      </c>
      <c r="S167" s="8">
        <f t="shared" si="31"/>
        <v>5.325050169708508</v>
      </c>
    </row>
    <row r="168" spans="1:19" ht="15">
      <c r="A168" s="1">
        <v>59</v>
      </c>
      <c r="B168" s="5">
        <v>0.6145833333333334</v>
      </c>
      <c r="C168" s="1" t="s">
        <v>540</v>
      </c>
      <c r="D168" s="1">
        <v>5</v>
      </c>
      <c r="E168" s="1">
        <v>1</v>
      </c>
      <c r="F168" s="1" t="s">
        <v>574</v>
      </c>
      <c r="G168" s="2">
        <v>58.420066666666706</v>
      </c>
      <c r="H168" s="6">
        <f>1+_xlfn.COUNTIFS(A:A,A168,O:O,"&lt;"&amp;O168)</f>
        <v>3</v>
      </c>
      <c r="I168" s="2">
        <f>_xlfn.AVERAGEIF(A:A,A168,G:G)</f>
        <v>52.37537142857144</v>
      </c>
      <c r="J168" s="2">
        <f t="shared" si="24"/>
        <v>6.044695238095265</v>
      </c>
      <c r="K168" s="2">
        <f t="shared" si="25"/>
        <v>96.04469523809527</v>
      </c>
      <c r="L168" s="2">
        <f t="shared" si="26"/>
        <v>318.2005086055684</v>
      </c>
      <c r="M168" s="2">
        <f>SUMIF(A:A,A168,L:L)</f>
        <v>1803.076853025418</v>
      </c>
      <c r="N168" s="3">
        <f t="shared" si="27"/>
        <v>0.17647639814778476</v>
      </c>
      <c r="O168" s="7">
        <f t="shared" si="28"/>
        <v>5.666480110063106</v>
      </c>
      <c r="P168" s="3">
        <f t="shared" si="29"/>
        <v>0.17647639814778476</v>
      </c>
      <c r="Q168" s="3">
        <f>IF(ISNUMBER(P168),SUMIF(A:A,A168,P:P),"")</f>
        <v>1</v>
      </c>
      <c r="R168" s="3">
        <f t="shared" si="30"/>
        <v>0.17647639814778476</v>
      </c>
      <c r="S168" s="8">
        <f t="shared" si="31"/>
        <v>5.666480110063106</v>
      </c>
    </row>
    <row r="169" spans="1:19" ht="15">
      <c r="A169" s="1">
        <v>59</v>
      </c>
      <c r="B169" s="5">
        <v>0.6145833333333334</v>
      </c>
      <c r="C169" s="1" t="s">
        <v>540</v>
      </c>
      <c r="D169" s="1">
        <v>5</v>
      </c>
      <c r="E169" s="1">
        <v>6</v>
      </c>
      <c r="F169" s="1" t="s">
        <v>578</v>
      </c>
      <c r="G169" s="2">
        <v>52.8134666666667</v>
      </c>
      <c r="H169" s="6">
        <f>1+_xlfn.COUNTIFS(A:A,A169,O:O,"&lt;"&amp;O169)</f>
        <v>4</v>
      </c>
      <c r="I169" s="2">
        <f>_xlfn.AVERAGEIF(A:A,A169,G:G)</f>
        <v>52.37537142857144</v>
      </c>
      <c r="J169" s="2">
        <f t="shared" si="24"/>
        <v>0.43809523809525786</v>
      </c>
      <c r="K169" s="2">
        <f t="shared" si="25"/>
        <v>90.43809523809526</v>
      </c>
      <c r="L169" s="2">
        <f t="shared" si="26"/>
        <v>227.30340575852145</v>
      </c>
      <c r="M169" s="2">
        <f>SUMIF(A:A,A169,L:L)</f>
        <v>1803.076853025418</v>
      </c>
      <c r="N169" s="3">
        <f t="shared" si="27"/>
        <v>0.12606418044639894</v>
      </c>
      <c r="O169" s="7">
        <f t="shared" si="28"/>
        <v>7.932467386524507</v>
      </c>
      <c r="P169" s="3">
        <f t="shared" si="29"/>
        <v>0.12606418044639894</v>
      </c>
      <c r="Q169" s="3">
        <f>IF(ISNUMBER(P169),SUMIF(A:A,A169,P:P),"")</f>
        <v>1</v>
      </c>
      <c r="R169" s="3">
        <f t="shared" si="30"/>
        <v>0.12606418044639894</v>
      </c>
      <c r="S169" s="8">
        <f t="shared" si="31"/>
        <v>7.932467386524507</v>
      </c>
    </row>
    <row r="170" spans="1:19" ht="15">
      <c r="A170" s="1">
        <v>59</v>
      </c>
      <c r="B170" s="5">
        <v>0.6145833333333334</v>
      </c>
      <c r="C170" s="1" t="s">
        <v>540</v>
      </c>
      <c r="D170" s="1">
        <v>5</v>
      </c>
      <c r="E170" s="1">
        <v>3</v>
      </c>
      <c r="F170" s="1" t="s">
        <v>576</v>
      </c>
      <c r="G170" s="2">
        <v>48.7108</v>
      </c>
      <c r="H170" s="6">
        <f>1+_xlfn.COUNTIFS(A:A,A170,O:O,"&lt;"&amp;O170)</f>
        <v>5</v>
      </c>
      <c r="I170" s="2">
        <f>_xlfn.AVERAGEIF(A:A,A170,G:G)</f>
        <v>52.37537142857144</v>
      </c>
      <c r="J170" s="2">
        <f t="shared" si="24"/>
        <v>-3.664571428571442</v>
      </c>
      <c r="K170" s="2">
        <f t="shared" si="25"/>
        <v>86.33542857142857</v>
      </c>
      <c r="L170" s="2">
        <f t="shared" si="26"/>
        <v>177.7051496651477</v>
      </c>
      <c r="M170" s="2">
        <f>SUMIF(A:A,A170,L:L)</f>
        <v>1803.076853025418</v>
      </c>
      <c r="N170" s="3">
        <f t="shared" si="27"/>
        <v>0.09855661413820091</v>
      </c>
      <c r="O170" s="7">
        <f t="shared" si="28"/>
        <v>10.146452460285934</v>
      </c>
      <c r="P170" s="3">
        <f t="shared" si="29"/>
        <v>0.09855661413820091</v>
      </c>
      <c r="Q170" s="3">
        <f>IF(ISNUMBER(P170),SUMIF(A:A,A170,P:P),"")</f>
        <v>1</v>
      </c>
      <c r="R170" s="3">
        <f t="shared" si="30"/>
        <v>0.09855661413820091</v>
      </c>
      <c r="S170" s="8">
        <f t="shared" si="31"/>
        <v>10.146452460285934</v>
      </c>
    </row>
    <row r="171" spans="1:19" ht="15">
      <c r="A171" s="1">
        <v>59</v>
      </c>
      <c r="B171" s="5">
        <v>0.6145833333333334</v>
      </c>
      <c r="C171" s="1" t="s">
        <v>540</v>
      </c>
      <c r="D171" s="1">
        <v>5</v>
      </c>
      <c r="E171" s="1">
        <v>9</v>
      </c>
      <c r="F171" s="1" t="s">
        <v>580</v>
      </c>
      <c r="G171" s="2">
        <v>40.8293</v>
      </c>
      <c r="H171" s="6">
        <f>1+_xlfn.COUNTIFS(A:A,A171,O:O,"&lt;"&amp;O171)</f>
        <v>6</v>
      </c>
      <c r="I171" s="2">
        <f>_xlfn.AVERAGEIF(A:A,A171,G:G)</f>
        <v>52.37537142857144</v>
      </c>
      <c r="J171" s="2">
        <f t="shared" si="24"/>
        <v>-11.546071428571437</v>
      </c>
      <c r="K171" s="2">
        <f t="shared" si="25"/>
        <v>78.45392857142856</v>
      </c>
      <c r="L171" s="2">
        <f t="shared" si="26"/>
        <v>110.7456039059232</v>
      </c>
      <c r="M171" s="2">
        <f>SUMIF(A:A,A171,L:L)</f>
        <v>1803.076853025418</v>
      </c>
      <c r="N171" s="3">
        <f t="shared" si="27"/>
        <v>0.0614203458494301</v>
      </c>
      <c r="O171" s="7">
        <f t="shared" si="28"/>
        <v>16.281249904575045</v>
      </c>
      <c r="P171" s="3">
        <f t="shared" si="29"/>
        <v>0.0614203458494301</v>
      </c>
      <c r="Q171" s="3">
        <f>IF(ISNUMBER(P171),SUMIF(A:A,A171,P:P),"")</f>
        <v>1</v>
      </c>
      <c r="R171" s="3">
        <f t="shared" si="30"/>
        <v>0.0614203458494301</v>
      </c>
      <c r="S171" s="8">
        <f t="shared" si="31"/>
        <v>16.281249904575045</v>
      </c>
    </row>
    <row r="172" spans="1:19" ht="15">
      <c r="A172" s="1">
        <v>59</v>
      </c>
      <c r="B172" s="5">
        <v>0.6145833333333334</v>
      </c>
      <c r="C172" s="1" t="s">
        <v>540</v>
      </c>
      <c r="D172" s="1">
        <v>5</v>
      </c>
      <c r="E172" s="1">
        <v>5</v>
      </c>
      <c r="F172" s="1" t="s">
        <v>577</v>
      </c>
      <c r="G172" s="2">
        <v>39.5366</v>
      </c>
      <c r="H172" s="6">
        <f>1+_xlfn.COUNTIFS(A:A,A172,O:O,"&lt;"&amp;O172)</f>
        <v>7</v>
      </c>
      <c r="I172" s="2">
        <f>_xlfn.AVERAGEIF(A:A,A172,G:G)</f>
        <v>52.37537142857144</v>
      </c>
      <c r="J172" s="2">
        <f t="shared" si="24"/>
        <v>-12.838771428571441</v>
      </c>
      <c r="K172" s="2">
        <f t="shared" si="25"/>
        <v>77.16122857142855</v>
      </c>
      <c r="L172" s="2">
        <f t="shared" si="26"/>
        <v>102.4806206922122</v>
      </c>
      <c r="M172" s="2">
        <f>SUMIF(A:A,A172,L:L)</f>
        <v>1803.076853025418</v>
      </c>
      <c r="N172" s="3">
        <f t="shared" si="27"/>
        <v>0.056836523923125055</v>
      </c>
      <c r="O172" s="7">
        <f t="shared" si="28"/>
        <v>17.59432018313721</v>
      </c>
      <c r="P172" s="3">
        <f t="shared" si="29"/>
        <v>0.056836523923125055</v>
      </c>
      <c r="Q172" s="3">
        <f>IF(ISNUMBER(P172),SUMIF(A:A,A172,P:P),"")</f>
        <v>1</v>
      </c>
      <c r="R172" s="3">
        <f t="shared" si="30"/>
        <v>0.056836523923125055</v>
      </c>
      <c r="S172" s="8">
        <f t="shared" si="31"/>
        <v>17.59432018313721</v>
      </c>
    </row>
    <row r="173" spans="1:19" ht="15">
      <c r="A173" s="1">
        <v>35</v>
      </c>
      <c r="B173" s="5">
        <v>0.6215277777777778</v>
      </c>
      <c r="C173" s="1" t="s">
        <v>351</v>
      </c>
      <c r="D173" s="1">
        <v>4</v>
      </c>
      <c r="E173" s="1">
        <v>6</v>
      </c>
      <c r="F173" s="1" t="s">
        <v>376</v>
      </c>
      <c r="G173" s="2">
        <v>65.2841666666666</v>
      </c>
      <c r="H173" s="6">
        <f>1+_xlfn.COUNTIFS(A:A,A173,O:O,"&lt;"&amp;O173)</f>
        <v>1</v>
      </c>
      <c r="I173" s="2">
        <f>_xlfn.AVERAGEIF(A:A,A173,G:G)</f>
        <v>50.214582051282065</v>
      </c>
      <c r="J173" s="2">
        <f t="shared" si="24"/>
        <v>15.069584615384528</v>
      </c>
      <c r="K173" s="2">
        <f t="shared" si="25"/>
        <v>105.06958461538453</v>
      </c>
      <c r="L173" s="2">
        <f t="shared" si="26"/>
        <v>546.8502926423917</v>
      </c>
      <c r="M173" s="2">
        <f>SUMIF(A:A,A173,L:L)</f>
        <v>3245.048857223839</v>
      </c>
      <c r="N173" s="3">
        <f t="shared" si="27"/>
        <v>0.16851835417671515</v>
      </c>
      <c r="O173" s="7">
        <f t="shared" si="28"/>
        <v>5.934071721062263</v>
      </c>
      <c r="P173" s="3">
        <f t="shared" si="29"/>
        <v>0.16851835417671515</v>
      </c>
      <c r="Q173" s="3">
        <f>IF(ISNUMBER(P173),SUMIF(A:A,A173,P:P),"")</f>
        <v>0.7900555770637274</v>
      </c>
      <c r="R173" s="3">
        <f t="shared" si="30"/>
        <v>0.21329936661294163</v>
      </c>
      <c r="S173" s="8">
        <f t="shared" si="31"/>
        <v>4.688246457921392</v>
      </c>
    </row>
    <row r="174" spans="1:19" ht="15">
      <c r="A174" s="1">
        <v>35</v>
      </c>
      <c r="B174" s="5">
        <v>0.6215277777777778</v>
      </c>
      <c r="C174" s="1" t="s">
        <v>351</v>
      </c>
      <c r="D174" s="1">
        <v>4</v>
      </c>
      <c r="E174" s="1">
        <v>4</v>
      </c>
      <c r="F174" s="1" t="s">
        <v>374</v>
      </c>
      <c r="G174" s="2">
        <v>62.0626666666667</v>
      </c>
      <c r="H174" s="6">
        <f>1+_xlfn.COUNTIFS(A:A,A174,O:O,"&lt;"&amp;O174)</f>
        <v>2</v>
      </c>
      <c r="I174" s="2">
        <f>_xlfn.AVERAGEIF(A:A,A174,G:G)</f>
        <v>50.214582051282065</v>
      </c>
      <c r="J174" s="2">
        <f t="shared" si="24"/>
        <v>11.848084615384636</v>
      </c>
      <c r="K174" s="2">
        <f t="shared" si="25"/>
        <v>101.84808461538464</v>
      </c>
      <c r="L174" s="2">
        <f t="shared" si="26"/>
        <v>450.73747601296424</v>
      </c>
      <c r="M174" s="2">
        <f>SUMIF(A:A,A174,L:L)</f>
        <v>3245.048857223839</v>
      </c>
      <c r="N174" s="3">
        <f t="shared" si="27"/>
        <v>0.13890005847202347</v>
      </c>
      <c r="O174" s="7">
        <f t="shared" si="28"/>
        <v>7.199421015372825</v>
      </c>
      <c r="P174" s="3">
        <f t="shared" si="29"/>
        <v>0.13890005847202347</v>
      </c>
      <c r="Q174" s="3">
        <f>IF(ISNUMBER(P174),SUMIF(A:A,A174,P:P),"")</f>
        <v>0.7900555770637274</v>
      </c>
      <c r="R174" s="3">
        <f t="shared" si="30"/>
        <v>0.1758104904318896</v>
      </c>
      <c r="S174" s="8">
        <f t="shared" si="31"/>
        <v>5.687942724825104</v>
      </c>
    </row>
    <row r="175" spans="1:19" ht="15">
      <c r="A175" s="1">
        <v>35</v>
      </c>
      <c r="B175" s="5">
        <v>0.6215277777777778</v>
      </c>
      <c r="C175" s="1" t="s">
        <v>351</v>
      </c>
      <c r="D175" s="1">
        <v>4</v>
      </c>
      <c r="E175" s="1">
        <v>2</v>
      </c>
      <c r="F175" s="1" t="s">
        <v>373</v>
      </c>
      <c r="G175" s="2">
        <v>57.7746666666667</v>
      </c>
      <c r="H175" s="6">
        <f>1+_xlfn.COUNTIFS(A:A,A175,O:O,"&lt;"&amp;O175)</f>
        <v>3</v>
      </c>
      <c r="I175" s="2">
        <f>_xlfn.AVERAGEIF(A:A,A175,G:G)</f>
        <v>50.214582051282065</v>
      </c>
      <c r="J175" s="2">
        <f t="shared" si="24"/>
        <v>7.560084615384632</v>
      </c>
      <c r="K175" s="2">
        <f t="shared" si="25"/>
        <v>97.56008461538462</v>
      </c>
      <c r="L175" s="2">
        <f t="shared" si="26"/>
        <v>348.4884462743139</v>
      </c>
      <c r="M175" s="2">
        <f>SUMIF(A:A,A175,L:L)</f>
        <v>3245.048857223839</v>
      </c>
      <c r="N175" s="3">
        <f t="shared" si="27"/>
        <v>0.1073908164736996</v>
      </c>
      <c r="O175" s="7">
        <f t="shared" si="28"/>
        <v>9.311783193723121</v>
      </c>
      <c r="P175" s="3">
        <f t="shared" si="29"/>
        <v>0.1073908164736996</v>
      </c>
      <c r="Q175" s="3">
        <f>IF(ISNUMBER(P175),SUMIF(A:A,A175,P:P),"")</f>
        <v>0.7900555770637274</v>
      </c>
      <c r="R175" s="3">
        <f t="shared" si="30"/>
        <v>0.13592817972733232</v>
      </c>
      <c r="S175" s="8">
        <f t="shared" si="31"/>
        <v>7.356826244609239</v>
      </c>
    </row>
    <row r="176" spans="1:19" ht="15">
      <c r="A176" s="1">
        <v>35</v>
      </c>
      <c r="B176" s="5">
        <v>0.6215277777777778</v>
      </c>
      <c r="C176" s="1" t="s">
        <v>351</v>
      </c>
      <c r="D176" s="1">
        <v>4</v>
      </c>
      <c r="E176" s="1">
        <v>17</v>
      </c>
      <c r="F176" s="1" t="s">
        <v>384</v>
      </c>
      <c r="G176" s="2">
        <v>55.2289666666667</v>
      </c>
      <c r="H176" s="6">
        <f>1+_xlfn.COUNTIFS(A:A,A176,O:O,"&lt;"&amp;O176)</f>
        <v>4</v>
      </c>
      <c r="I176" s="2">
        <f>_xlfn.AVERAGEIF(A:A,A176,G:G)</f>
        <v>50.214582051282065</v>
      </c>
      <c r="J176" s="2">
        <f t="shared" si="24"/>
        <v>5.014384615384635</v>
      </c>
      <c r="K176" s="2">
        <f t="shared" si="25"/>
        <v>95.01438461538464</v>
      </c>
      <c r="L176" s="2">
        <f t="shared" si="26"/>
        <v>299.12545786935505</v>
      </c>
      <c r="M176" s="2">
        <f>SUMIF(A:A,A176,L:L)</f>
        <v>3245.048857223839</v>
      </c>
      <c r="N176" s="3">
        <f t="shared" si="27"/>
        <v>0.09217903058792738</v>
      </c>
      <c r="O176" s="7">
        <f t="shared" si="28"/>
        <v>10.848454291848121</v>
      </c>
      <c r="P176" s="3">
        <f t="shared" si="29"/>
        <v>0.09217903058792738</v>
      </c>
      <c r="Q176" s="3">
        <f>IF(ISNUMBER(P176),SUMIF(A:A,A176,P:P),"")</f>
        <v>0.7900555770637274</v>
      </c>
      <c r="R176" s="3">
        <f t="shared" si="30"/>
        <v>0.11667410909307718</v>
      </c>
      <c r="S176" s="8">
        <f t="shared" si="31"/>
        <v>8.570881815795538</v>
      </c>
    </row>
    <row r="177" spans="1:19" ht="15">
      <c r="A177" s="1">
        <v>35</v>
      </c>
      <c r="B177" s="5">
        <v>0.6215277777777778</v>
      </c>
      <c r="C177" s="1" t="s">
        <v>351</v>
      </c>
      <c r="D177" s="1">
        <v>4</v>
      </c>
      <c r="E177" s="1">
        <v>13</v>
      </c>
      <c r="F177" s="1" t="s">
        <v>380</v>
      </c>
      <c r="G177" s="2">
        <v>54.33576666666669</v>
      </c>
      <c r="H177" s="6">
        <f>1+_xlfn.COUNTIFS(A:A,A177,O:O,"&lt;"&amp;O177)</f>
        <v>5</v>
      </c>
      <c r="I177" s="2">
        <f>_xlfn.AVERAGEIF(A:A,A177,G:G)</f>
        <v>50.214582051282065</v>
      </c>
      <c r="J177" s="2">
        <f t="shared" si="24"/>
        <v>4.121184615384628</v>
      </c>
      <c r="K177" s="2">
        <f t="shared" si="25"/>
        <v>94.12118461538464</v>
      </c>
      <c r="L177" s="2">
        <f t="shared" si="26"/>
        <v>283.5167138822875</v>
      </c>
      <c r="M177" s="2">
        <f>SUMIF(A:A,A177,L:L)</f>
        <v>3245.048857223839</v>
      </c>
      <c r="N177" s="3">
        <f t="shared" si="27"/>
        <v>0.08736901241136873</v>
      </c>
      <c r="O177" s="7">
        <f t="shared" si="28"/>
        <v>11.44570566154044</v>
      </c>
      <c r="P177" s="3">
        <f t="shared" si="29"/>
        <v>0.08736901241136873</v>
      </c>
      <c r="Q177" s="3">
        <f>IF(ISNUMBER(P177),SUMIF(A:A,A177,P:P),"")</f>
        <v>0.7900555770637274</v>
      </c>
      <c r="R177" s="3">
        <f t="shared" si="30"/>
        <v>0.11058590679921416</v>
      </c>
      <c r="S177" s="8">
        <f t="shared" si="31"/>
        <v>9.042743591329904</v>
      </c>
    </row>
    <row r="178" spans="1:19" ht="15">
      <c r="A178" s="1">
        <v>35</v>
      </c>
      <c r="B178" s="5">
        <v>0.6215277777777778</v>
      </c>
      <c r="C178" s="1" t="s">
        <v>351</v>
      </c>
      <c r="D178" s="1">
        <v>4</v>
      </c>
      <c r="E178" s="1">
        <v>1</v>
      </c>
      <c r="F178" s="1" t="s">
        <v>372</v>
      </c>
      <c r="G178" s="2">
        <v>52.7321</v>
      </c>
      <c r="H178" s="6">
        <f>1+_xlfn.COUNTIFS(A:A,A178,O:O,"&lt;"&amp;O178)</f>
        <v>6</v>
      </c>
      <c r="I178" s="2">
        <f>_xlfn.AVERAGEIF(A:A,A178,G:G)</f>
        <v>50.214582051282065</v>
      </c>
      <c r="J178" s="2">
        <f t="shared" si="24"/>
        <v>2.5175179487179378</v>
      </c>
      <c r="K178" s="2">
        <f t="shared" si="25"/>
        <v>92.51751794871794</v>
      </c>
      <c r="L178" s="2">
        <f t="shared" si="26"/>
        <v>257.5080745075607</v>
      </c>
      <c r="M178" s="2">
        <f>SUMIF(A:A,A178,L:L)</f>
        <v>3245.048857223839</v>
      </c>
      <c r="N178" s="3">
        <f t="shared" si="27"/>
        <v>0.07935414406298356</v>
      </c>
      <c r="O178" s="7">
        <f t="shared" si="28"/>
        <v>12.60173632780032</v>
      </c>
      <c r="P178" s="3">
        <f t="shared" si="29"/>
        <v>0.07935414406298356</v>
      </c>
      <c r="Q178" s="3">
        <f>IF(ISNUMBER(P178),SUMIF(A:A,A178,P:P),"")</f>
        <v>0.7900555770637274</v>
      </c>
      <c r="R178" s="3">
        <f t="shared" si="30"/>
        <v>0.10044121751270506</v>
      </c>
      <c r="S178" s="8">
        <f t="shared" si="31"/>
        <v>9.95607206646522</v>
      </c>
    </row>
    <row r="179" spans="1:19" ht="15">
      <c r="A179" s="1">
        <v>35</v>
      </c>
      <c r="B179" s="5">
        <v>0.6215277777777778</v>
      </c>
      <c r="C179" s="1" t="s">
        <v>351</v>
      </c>
      <c r="D179" s="1">
        <v>4</v>
      </c>
      <c r="E179" s="1">
        <v>5</v>
      </c>
      <c r="F179" s="1" t="s">
        <v>375</v>
      </c>
      <c r="G179" s="2">
        <v>39.5948333333333</v>
      </c>
      <c r="H179" s="6">
        <f>1+_xlfn.COUNTIFS(A:A,A179,O:O,"&lt;"&amp;O179)</f>
        <v>13</v>
      </c>
      <c r="I179" s="2">
        <f>_xlfn.AVERAGEIF(A:A,A179,G:G)</f>
        <v>50.214582051282065</v>
      </c>
      <c r="J179" s="2">
        <f t="shared" si="24"/>
        <v>-10.619748717948767</v>
      </c>
      <c r="K179" s="2">
        <f t="shared" si="25"/>
        <v>79.38025128205123</v>
      </c>
      <c r="L179" s="2">
        <f t="shared" si="26"/>
        <v>117.0750376810009</v>
      </c>
      <c r="M179" s="2">
        <f>SUMIF(A:A,A179,L:L)</f>
        <v>3245.048857223839</v>
      </c>
      <c r="N179" s="3">
        <f t="shared" si="27"/>
        <v>0.0360780508497981</v>
      </c>
      <c r="O179" s="7">
        <f t="shared" si="28"/>
        <v>27.71768364547322</v>
      </c>
      <c r="P179" s="3">
        <f t="shared" si="29"/>
      </c>
      <c r="Q179" s="3">
        <f>IF(ISNUMBER(P179),SUMIF(A:A,A179,P:P),"")</f>
      </c>
      <c r="R179" s="3">
        <f t="shared" si="30"/>
      </c>
      <c r="S179" s="8">
        <f t="shared" si="31"/>
      </c>
    </row>
    <row r="180" spans="1:19" ht="15">
      <c r="A180" s="1">
        <v>35</v>
      </c>
      <c r="B180" s="5">
        <v>0.6215277777777778</v>
      </c>
      <c r="C180" s="1" t="s">
        <v>351</v>
      </c>
      <c r="D180" s="1">
        <v>4</v>
      </c>
      <c r="E180" s="1">
        <v>7</v>
      </c>
      <c r="F180" s="1" t="s">
        <v>377</v>
      </c>
      <c r="G180" s="2">
        <v>41.0418</v>
      </c>
      <c r="H180" s="6">
        <f>1+_xlfn.COUNTIFS(A:A,A180,O:O,"&lt;"&amp;O180)</f>
        <v>12</v>
      </c>
      <c r="I180" s="2">
        <f>_xlfn.AVERAGEIF(A:A,A180,G:G)</f>
        <v>50.214582051282065</v>
      </c>
      <c r="J180" s="2">
        <f t="shared" si="24"/>
        <v>-9.172782051282063</v>
      </c>
      <c r="K180" s="2">
        <f t="shared" si="25"/>
        <v>80.82721794871793</v>
      </c>
      <c r="L180" s="2">
        <f t="shared" si="26"/>
        <v>127.69352754709428</v>
      </c>
      <c r="M180" s="2">
        <f>SUMIF(A:A,A180,L:L)</f>
        <v>3245.048857223839</v>
      </c>
      <c r="N180" s="3">
        <f t="shared" si="27"/>
        <v>0.039350263483039494</v>
      </c>
      <c r="O180" s="7">
        <f t="shared" si="28"/>
        <v>25.41279044881145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35</v>
      </c>
      <c r="B181" s="5">
        <v>0.6215277777777778</v>
      </c>
      <c r="C181" s="1" t="s">
        <v>351</v>
      </c>
      <c r="D181" s="1">
        <v>4</v>
      </c>
      <c r="E181" s="1">
        <v>11</v>
      </c>
      <c r="F181" s="1" t="s">
        <v>378</v>
      </c>
      <c r="G181" s="2">
        <v>47.0193333333333</v>
      </c>
      <c r="H181" s="6">
        <f>1+_xlfn.COUNTIFS(A:A,A181,O:O,"&lt;"&amp;O181)</f>
        <v>8</v>
      </c>
      <c r="I181" s="2">
        <f>_xlfn.AVERAGEIF(A:A,A181,G:G)</f>
        <v>50.214582051282065</v>
      </c>
      <c r="J181" s="2">
        <f t="shared" si="24"/>
        <v>-3.1952487179487647</v>
      </c>
      <c r="K181" s="2">
        <f t="shared" si="25"/>
        <v>86.80475128205123</v>
      </c>
      <c r="L181" s="2">
        <f t="shared" si="26"/>
        <v>182.78033505048995</v>
      </c>
      <c r="M181" s="2">
        <f>SUMIF(A:A,A181,L:L)</f>
        <v>3245.048857223839</v>
      </c>
      <c r="N181" s="3">
        <f t="shared" si="27"/>
        <v>0.05632591159408914</v>
      </c>
      <c r="O181" s="7">
        <f t="shared" si="28"/>
        <v>17.753818299585948</v>
      </c>
      <c r="P181" s="3">
        <f t="shared" si="29"/>
        <v>0.05632591159408914</v>
      </c>
      <c r="Q181" s="3">
        <f>IF(ISNUMBER(P181),SUMIF(A:A,A181,P:P),"")</f>
        <v>0.7900555770637274</v>
      </c>
      <c r="R181" s="3">
        <f t="shared" si="30"/>
        <v>0.07129360671489289</v>
      </c>
      <c r="S181" s="8">
        <f t="shared" si="31"/>
        <v>14.02650316176394</v>
      </c>
    </row>
    <row r="182" spans="1:19" ht="15">
      <c r="A182" s="1">
        <v>35</v>
      </c>
      <c r="B182" s="5">
        <v>0.6215277777777778</v>
      </c>
      <c r="C182" s="1" t="s">
        <v>351</v>
      </c>
      <c r="D182" s="1">
        <v>4</v>
      </c>
      <c r="E182" s="1">
        <v>14</v>
      </c>
      <c r="F182" s="1" t="s">
        <v>381</v>
      </c>
      <c r="G182" s="2">
        <v>43.0640666666667</v>
      </c>
      <c r="H182" s="6">
        <f>1+_xlfn.COUNTIFS(A:A,A182,O:O,"&lt;"&amp;O182)</f>
        <v>10</v>
      </c>
      <c r="I182" s="2">
        <f>_xlfn.AVERAGEIF(A:A,A182,G:G)</f>
        <v>50.214582051282065</v>
      </c>
      <c r="J182" s="2">
        <f t="shared" si="24"/>
        <v>-7.1505153846153675</v>
      </c>
      <c r="K182" s="2">
        <f t="shared" si="25"/>
        <v>82.84948461538463</v>
      </c>
      <c r="L182" s="2">
        <f t="shared" si="26"/>
        <v>144.16652815417547</v>
      </c>
      <c r="M182" s="2">
        <f>SUMIF(A:A,A182,L:L)</f>
        <v>3245.048857223839</v>
      </c>
      <c r="N182" s="3">
        <f t="shared" si="27"/>
        <v>0.04442661250946801</v>
      </c>
      <c r="O182" s="7">
        <f t="shared" si="28"/>
        <v>22.50903104050268</v>
      </c>
      <c r="P182" s="3">
        <f t="shared" si="29"/>
      </c>
      <c r="Q182" s="3">
        <f>IF(ISNUMBER(P182),SUMIF(A:A,A182,P:P),"")</f>
      </c>
      <c r="R182" s="3">
        <f t="shared" si="30"/>
      </c>
      <c r="S182" s="8">
        <f t="shared" si="31"/>
      </c>
    </row>
    <row r="183" spans="1:19" ht="15">
      <c r="A183" s="1">
        <v>35</v>
      </c>
      <c r="B183" s="5">
        <v>0.6215277777777778</v>
      </c>
      <c r="C183" s="1" t="s">
        <v>351</v>
      </c>
      <c r="D183" s="1">
        <v>4</v>
      </c>
      <c r="E183" s="1">
        <v>15</v>
      </c>
      <c r="F183" s="1" t="s">
        <v>382</v>
      </c>
      <c r="G183" s="2">
        <v>48.0775666666666</v>
      </c>
      <c r="H183" s="6">
        <f>1+_xlfn.COUNTIFS(A:A,A183,O:O,"&lt;"&amp;O183)</f>
        <v>7</v>
      </c>
      <c r="I183" s="2">
        <f>_xlfn.AVERAGEIF(A:A,A183,G:G)</f>
        <v>50.214582051282065</v>
      </c>
      <c r="J183" s="2">
        <f t="shared" si="24"/>
        <v>-2.1370153846154665</v>
      </c>
      <c r="K183" s="2">
        <f t="shared" si="25"/>
        <v>87.86298461538453</v>
      </c>
      <c r="L183" s="2">
        <f t="shared" si="26"/>
        <v>194.76215125460638</v>
      </c>
      <c r="M183" s="2">
        <f>SUMIF(A:A,A183,L:L)</f>
        <v>3245.048857223839</v>
      </c>
      <c r="N183" s="3">
        <f t="shared" si="27"/>
        <v>0.06001824928492038</v>
      </c>
      <c r="O183" s="7">
        <f t="shared" si="28"/>
        <v>16.66159896222182</v>
      </c>
      <c r="P183" s="3">
        <f t="shared" si="29"/>
        <v>0.06001824928492038</v>
      </c>
      <c r="Q183" s="3">
        <f>IF(ISNUMBER(P183),SUMIF(A:A,A183,P:P),"")</f>
        <v>0.7900555770637274</v>
      </c>
      <c r="R183" s="3">
        <f t="shared" si="30"/>
        <v>0.07596712310794712</v>
      </c>
      <c r="S183" s="8">
        <f t="shared" si="31"/>
        <v>13.163589182902562</v>
      </c>
    </row>
    <row r="184" spans="1:19" ht="15">
      <c r="A184" s="1">
        <v>35</v>
      </c>
      <c r="B184" s="5">
        <v>0.6215277777777778</v>
      </c>
      <c r="C184" s="1" t="s">
        <v>351</v>
      </c>
      <c r="D184" s="1">
        <v>4</v>
      </c>
      <c r="E184" s="1">
        <v>16</v>
      </c>
      <c r="F184" s="1" t="s">
        <v>383</v>
      </c>
      <c r="G184" s="2">
        <v>42.7852666666667</v>
      </c>
      <c r="H184" s="6">
        <f>1+_xlfn.COUNTIFS(A:A,A184,O:O,"&lt;"&amp;O184)</f>
        <v>11</v>
      </c>
      <c r="I184" s="2">
        <f>_xlfn.AVERAGEIF(A:A,A184,G:G)</f>
        <v>50.214582051282065</v>
      </c>
      <c r="J184" s="2">
        <f t="shared" si="24"/>
        <v>-7.429315384615364</v>
      </c>
      <c r="K184" s="2">
        <f t="shared" si="25"/>
        <v>82.57068461538464</v>
      </c>
      <c r="L184" s="2">
        <f t="shared" si="26"/>
        <v>141.77496923808727</v>
      </c>
      <c r="M184" s="2">
        <f>SUMIF(A:A,A184,L:L)</f>
        <v>3245.048857223839</v>
      </c>
      <c r="N184" s="3">
        <f t="shared" si="27"/>
        <v>0.0436896254805164</v>
      </c>
      <c r="O184" s="7">
        <f t="shared" si="28"/>
        <v>22.888729051842176</v>
      </c>
      <c r="P184" s="3">
        <f t="shared" si="29"/>
      </c>
      <c r="Q184" s="3">
        <f>IF(ISNUMBER(P184),SUMIF(A:A,A184,P:P),"")</f>
      </c>
      <c r="R184" s="3">
        <f t="shared" si="30"/>
      </c>
      <c r="S184" s="8">
        <f t="shared" si="31"/>
      </c>
    </row>
    <row r="185" spans="1:19" ht="15">
      <c r="A185" s="1">
        <v>35</v>
      </c>
      <c r="B185" s="5">
        <v>0.6215277777777778</v>
      </c>
      <c r="C185" s="1" t="s">
        <v>351</v>
      </c>
      <c r="D185" s="1">
        <v>4</v>
      </c>
      <c r="E185" s="1">
        <v>19</v>
      </c>
      <c r="F185" s="1" t="s">
        <v>385</v>
      </c>
      <c r="G185" s="2">
        <v>43.788366666666704</v>
      </c>
      <c r="H185" s="6">
        <f>1+_xlfn.COUNTIFS(A:A,A185,O:O,"&lt;"&amp;O185)</f>
        <v>9</v>
      </c>
      <c r="I185" s="2">
        <f>_xlfn.AVERAGEIF(A:A,A185,G:G)</f>
        <v>50.214582051282065</v>
      </c>
      <c r="J185" s="2">
        <f t="shared" si="24"/>
        <v>-6.426215384615361</v>
      </c>
      <c r="K185" s="2">
        <f t="shared" si="25"/>
        <v>83.57378461538464</v>
      </c>
      <c r="L185" s="2">
        <f t="shared" si="26"/>
        <v>150.56984710951178</v>
      </c>
      <c r="M185" s="2">
        <f>SUMIF(A:A,A185,L:L)</f>
        <v>3245.048857223839</v>
      </c>
      <c r="N185" s="3">
        <f t="shared" si="27"/>
        <v>0.04639987061345058</v>
      </c>
      <c r="O185" s="7">
        <f t="shared" si="28"/>
        <v>21.551784235150777</v>
      </c>
      <c r="P185" s="3">
        <f t="shared" si="29"/>
      </c>
      <c r="Q185" s="3">
        <f>IF(ISNUMBER(P185),SUMIF(A:A,A185,P:P),"")</f>
      </c>
      <c r="R185" s="3">
        <f t="shared" si="30"/>
      </c>
      <c r="S185" s="8">
        <f t="shared" si="31"/>
      </c>
    </row>
    <row r="186" spans="1:19" ht="15">
      <c r="A186" s="1">
        <v>21</v>
      </c>
      <c r="B186" s="5">
        <v>0.6284722222222222</v>
      </c>
      <c r="C186" s="1" t="s">
        <v>189</v>
      </c>
      <c r="D186" s="1">
        <v>5</v>
      </c>
      <c r="E186" s="1">
        <v>6</v>
      </c>
      <c r="F186" s="1" t="s">
        <v>230</v>
      </c>
      <c r="G186" s="2">
        <v>55.3333999999999</v>
      </c>
      <c r="H186" s="6">
        <f>1+_xlfn.COUNTIFS(A:A,A186,O:O,"&lt;"&amp;O186)</f>
        <v>1</v>
      </c>
      <c r="I186" s="2">
        <f>_xlfn.AVERAGEIF(A:A,A186,G:G)</f>
        <v>48.032638888888876</v>
      </c>
      <c r="J186" s="2">
        <f t="shared" si="24"/>
        <v>7.300761111111022</v>
      </c>
      <c r="K186" s="2">
        <f t="shared" si="25"/>
        <v>97.30076111111103</v>
      </c>
      <c r="L186" s="2">
        <f t="shared" si="26"/>
        <v>343.10813733134995</v>
      </c>
      <c r="M186" s="2">
        <f>SUMIF(A:A,A186,L:L)</f>
        <v>1437.866190162858</v>
      </c>
      <c r="N186" s="3">
        <f t="shared" si="27"/>
        <v>0.2386231345299859</v>
      </c>
      <c r="O186" s="7">
        <f t="shared" si="28"/>
        <v>4.190708507662897</v>
      </c>
      <c r="P186" s="3">
        <f t="shared" si="29"/>
        <v>0.2386231345299859</v>
      </c>
      <c r="Q186" s="3">
        <f>IF(ISNUMBER(P186),SUMIF(A:A,A186,P:P),"")</f>
        <v>1</v>
      </c>
      <c r="R186" s="3">
        <f t="shared" si="30"/>
        <v>0.2386231345299859</v>
      </c>
      <c r="S186" s="8">
        <f t="shared" si="31"/>
        <v>4.190708507662897</v>
      </c>
    </row>
    <row r="187" spans="1:19" ht="15">
      <c r="A187" s="1">
        <v>21</v>
      </c>
      <c r="B187" s="5">
        <v>0.6284722222222222</v>
      </c>
      <c r="C187" s="1" t="s">
        <v>189</v>
      </c>
      <c r="D187" s="1">
        <v>5</v>
      </c>
      <c r="E187" s="1">
        <v>2</v>
      </c>
      <c r="F187" s="1" t="s">
        <v>226</v>
      </c>
      <c r="G187" s="2">
        <v>54.435266666666706</v>
      </c>
      <c r="H187" s="6">
        <f>1+_xlfn.COUNTIFS(A:A,A187,O:O,"&lt;"&amp;O187)</f>
        <v>2</v>
      </c>
      <c r="I187" s="2">
        <f>_xlfn.AVERAGEIF(A:A,A187,G:G)</f>
        <v>48.032638888888876</v>
      </c>
      <c r="J187" s="2">
        <f t="shared" si="24"/>
        <v>6.40262777777783</v>
      </c>
      <c r="K187" s="2">
        <f t="shared" si="25"/>
        <v>96.40262777777784</v>
      </c>
      <c r="L187" s="2">
        <f t="shared" si="26"/>
        <v>325.10807537519213</v>
      </c>
      <c r="M187" s="2">
        <f>SUMIF(A:A,A187,L:L)</f>
        <v>1437.866190162858</v>
      </c>
      <c r="N187" s="3">
        <f t="shared" si="27"/>
        <v>0.22610454129835908</v>
      </c>
      <c r="O187" s="7">
        <f t="shared" si="28"/>
        <v>4.4227329281300785</v>
      </c>
      <c r="P187" s="3">
        <f t="shared" si="29"/>
        <v>0.22610454129835908</v>
      </c>
      <c r="Q187" s="3">
        <f>IF(ISNUMBER(P187),SUMIF(A:A,A187,P:P),"")</f>
        <v>1</v>
      </c>
      <c r="R187" s="3">
        <f t="shared" si="30"/>
        <v>0.22610454129835908</v>
      </c>
      <c r="S187" s="8">
        <f t="shared" si="31"/>
        <v>4.4227329281300785</v>
      </c>
    </row>
    <row r="188" spans="1:19" ht="15">
      <c r="A188" s="1">
        <v>21</v>
      </c>
      <c r="B188" s="5">
        <v>0.6284722222222222</v>
      </c>
      <c r="C188" s="1" t="s">
        <v>189</v>
      </c>
      <c r="D188" s="1">
        <v>5</v>
      </c>
      <c r="E188" s="1">
        <v>3</v>
      </c>
      <c r="F188" s="1" t="s">
        <v>227</v>
      </c>
      <c r="G188" s="2">
        <v>53.08953333333331</v>
      </c>
      <c r="H188" s="6">
        <f>1+_xlfn.COUNTIFS(A:A,A188,O:O,"&lt;"&amp;O188)</f>
        <v>3</v>
      </c>
      <c r="I188" s="2">
        <f>_xlfn.AVERAGEIF(A:A,A188,G:G)</f>
        <v>48.032638888888876</v>
      </c>
      <c r="J188" s="2">
        <f t="shared" si="24"/>
        <v>5.056894444444431</v>
      </c>
      <c r="K188" s="2">
        <f t="shared" si="25"/>
        <v>95.05689444444442</v>
      </c>
      <c r="L188" s="2">
        <f t="shared" si="26"/>
        <v>299.8893780035312</v>
      </c>
      <c r="M188" s="2">
        <f>SUMIF(A:A,A188,L:L)</f>
        <v>1437.866190162858</v>
      </c>
      <c r="N188" s="3">
        <f t="shared" si="27"/>
        <v>0.2085655675439205</v>
      </c>
      <c r="O188" s="7">
        <f t="shared" si="28"/>
        <v>4.794655281674989</v>
      </c>
      <c r="P188" s="3">
        <f t="shared" si="29"/>
        <v>0.2085655675439205</v>
      </c>
      <c r="Q188" s="3">
        <f>IF(ISNUMBER(P188),SUMIF(A:A,A188,P:P),"")</f>
        <v>1</v>
      </c>
      <c r="R188" s="3">
        <f t="shared" si="30"/>
        <v>0.2085655675439205</v>
      </c>
      <c r="S188" s="8">
        <f t="shared" si="31"/>
        <v>4.794655281674989</v>
      </c>
    </row>
    <row r="189" spans="1:19" ht="15">
      <c r="A189" s="1">
        <v>21</v>
      </c>
      <c r="B189" s="5">
        <v>0.6284722222222222</v>
      </c>
      <c r="C189" s="1" t="s">
        <v>189</v>
      </c>
      <c r="D189" s="1">
        <v>5</v>
      </c>
      <c r="E189" s="1">
        <v>5</v>
      </c>
      <c r="F189" s="1" t="s">
        <v>229</v>
      </c>
      <c r="G189" s="2">
        <v>46.2571333333334</v>
      </c>
      <c r="H189" s="6">
        <f>1+_xlfn.COUNTIFS(A:A,A189,O:O,"&lt;"&amp;O189)</f>
        <v>4</v>
      </c>
      <c r="I189" s="2">
        <f>_xlfn.AVERAGEIF(A:A,A189,G:G)</f>
        <v>48.032638888888876</v>
      </c>
      <c r="J189" s="2">
        <f t="shared" si="24"/>
        <v>-1.7755055555554762</v>
      </c>
      <c r="K189" s="2">
        <f t="shared" si="25"/>
        <v>88.22449444444453</v>
      </c>
      <c r="L189" s="2">
        <f t="shared" si="26"/>
        <v>199.03280625034247</v>
      </c>
      <c r="M189" s="2">
        <f>SUMIF(A:A,A189,L:L)</f>
        <v>1437.866190162858</v>
      </c>
      <c r="N189" s="3">
        <f t="shared" si="27"/>
        <v>0.13842234250448526</v>
      </c>
      <c r="O189" s="7">
        <f t="shared" si="28"/>
        <v>7.224267281617469</v>
      </c>
      <c r="P189" s="3">
        <f t="shared" si="29"/>
        <v>0.13842234250448526</v>
      </c>
      <c r="Q189" s="3">
        <f>IF(ISNUMBER(P189),SUMIF(A:A,A189,P:P),"")</f>
        <v>1</v>
      </c>
      <c r="R189" s="3">
        <f t="shared" si="30"/>
        <v>0.13842234250448526</v>
      </c>
      <c r="S189" s="8">
        <f t="shared" si="31"/>
        <v>7.224267281617469</v>
      </c>
    </row>
    <row r="190" spans="1:19" ht="15">
      <c r="A190" s="1">
        <v>21</v>
      </c>
      <c r="B190" s="5">
        <v>0.6284722222222222</v>
      </c>
      <c r="C190" s="1" t="s">
        <v>189</v>
      </c>
      <c r="D190" s="1">
        <v>5</v>
      </c>
      <c r="E190" s="1">
        <v>7</v>
      </c>
      <c r="F190" s="1" t="s">
        <v>231</v>
      </c>
      <c r="G190" s="2">
        <v>42.668299999999995</v>
      </c>
      <c r="H190" s="6">
        <f>1+_xlfn.COUNTIFS(A:A,A190,O:O,"&lt;"&amp;O190)</f>
        <v>5</v>
      </c>
      <c r="I190" s="2">
        <f>_xlfn.AVERAGEIF(A:A,A190,G:G)</f>
        <v>48.032638888888876</v>
      </c>
      <c r="J190" s="2">
        <f t="shared" si="24"/>
        <v>-5.364338888888881</v>
      </c>
      <c r="K190" s="2">
        <f t="shared" si="25"/>
        <v>84.63566111111112</v>
      </c>
      <c r="L190" s="2">
        <f t="shared" si="26"/>
        <v>160.47524062744012</v>
      </c>
      <c r="M190" s="2">
        <f>SUMIF(A:A,A190,L:L)</f>
        <v>1437.866190162858</v>
      </c>
      <c r="N190" s="3">
        <f t="shared" si="27"/>
        <v>0.11160651924729109</v>
      </c>
      <c r="O190" s="7">
        <f t="shared" si="28"/>
        <v>8.960050064676414</v>
      </c>
      <c r="P190" s="3">
        <f t="shared" si="29"/>
        <v>0.11160651924729109</v>
      </c>
      <c r="Q190" s="3">
        <f>IF(ISNUMBER(P190),SUMIF(A:A,A190,P:P),"")</f>
        <v>1</v>
      </c>
      <c r="R190" s="3">
        <f t="shared" si="30"/>
        <v>0.11160651924729109</v>
      </c>
      <c r="S190" s="8">
        <f t="shared" si="31"/>
        <v>8.960050064676414</v>
      </c>
    </row>
    <row r="191" spans="1:19" ht="15">
      <c r="A191" s="1">
        <v>21</v>
      </c>
      <c r="B191" s="5">
        <v>0.6284722222222222</v>
      </c>
      <c r="C191" s="1" t="s">
        <v>189</v>
      </c>
      <c r="D191" s="1">
        <v>5</v>
      </c>
      <c r="E191" s="1">
        <v>4</v>
      </c>
      <c r="F191" s="1" t="s">
        <v>228</v>
      </c>
      <c r="G191" s="2">
        <v>36.4122</v>
      </c>
      <c r="H191" s="6">
        <f>1+_xlfn.COUNTIFS(A:A,A191,O:O,"&lt;"&amp;O191)</f>
        <v>6</v>
      </c>
      <c r="I191" s="2">
        <f>_xlfn.AVERAGEIF(A:A,A191,G:G)</f>
        <v>48.032638888888876</v>
      </c>
      <c r="J191" s="2">
        <f t="shared" si="24"/>
        <v>-11.620438888888877</v>
      </c>
      <c r="K191" s="2">
        <f t="shared" si="25"/>
        <v>78.37956111111112</v>
      </c>
      <c r="L191" s="2">
        <f t="shared" si="26"/>
        <v>110.25255257500207</v>
      </c>
      <c r="M191" s="2">
        <f>SUMIF(A:A,A191,L:L)</f>
        <v>1437.866190162858</v>
      </c>
      <c r="N191" s="3">
        <f t="shared" si="27"/>
        <v>0.07667789487595815</v>
      </c>
      <c r="O191" s="7">
        <f t="shared" si="28"/>
        <v>13.04156825924473</v>
      </c>
      <c r="P191" s="3">
        <f t="shared" si="29"/>
        <v>0.07667789487595815</v>
      </c>
      <c r="Q191" s="3">
        <f>IF(ISNUMBER(P191),SUMIF(A:A,A191,P:P),"")</f>
        <v>1</v>
      </c>
      <c r="R191" s="3">
        <f t="shared" si="30"/>
        <v>0.07667789487595815</v>
      </c>
      <c r="S191" s="8">
        <f t="shared" si="31"/>
        <v>13.04156825924473</v>
      </c>
    </row>
    <row r="192" spans="1:19" ht="15">
      <c r="A192" s="1">
        <v>45</v>
      </c>
      <c r="B192" s="5">
        <v>0.6340277777777777</v>
      </c>
      <c r="C192" s="1" t="s">
        <v>438</v>
      </c>
      <c r="D192" s="1">
        <v>4</v>
      </c>
      <c r="E192" s="1">
        <v>9</v>
      </c>
      <c r="F192" s="1" t="s">
        <v>456</v>
      </c>
      <c r="G192" s="2">
        <v>62.569233333333294</v>
      </c>
      <c r="H192" s="6">
        <f>1+_xlfn.COUNTIFS(A:A,A192,O:O,"&lt;"&amp;O192)</f>
        <v>1</v>
      </c>
      <c r="I192" s="2">
        <f>_xlfn.AVERAGEIF(A:A,A192,G:G)</f>
        <v>49.83751818181818</v>
      </c>
      <c r="J192" s="2">
        <f t="shared" si="24"/>
        <v>12.731715151515111</v>
      </c>
      <c r="K192" s="2">
        <f t="shared" si="25"/>
        <v>102.73171515151512</v>
      </c>
      <c r="L192" s="2">
        <f t="shared" si="26"/>
        <v>475.2794320613764</v>
      </c>
      <c r="M192" s="2">
        <f>SUMIF(A:A,A192,L:L)</f>
        <v>2789.3396269528503</v>
      </c>
      <c r="N192" s="3">
        <f t="shared" si="27"/>
        <v>0.17039138133945506</v>
      </c>
      <c r="O192" s="7">
        <f t="shared" si="28"/>
        <v>5.868841441033876</v>
      </c>
      <c r="P192" s="3">
        <f t="shared" si="29"/>
        <v>0.17039138133945506</v>
      </c>
      <c r="Q192" s="3">
        <f>IF(ISNUMBER(P192),SUMIF(A:A,A192,P:P),"")</f>
        <v>0.8788325829913909</v>
      </c>
      <c r="R192" s="3">
        <f t="shared" si="30"/>
        <v>0.19388377790849867</v>
      </c>
      <c r="S192" s="8">
        <f t="shared" si="31"/>
        <v>5.157729082790717</v>
      </c>
    </row>
    <row r="193" spans="1:19" ht="15">
      <c r="A193" s="1">
        <v>45</v>
      </c>
      <c r="B193" s="5">
        <v>0.6340277777777777</v>
      </c>
      <c r="C193" s="1" t="s">
        <v>438</v>
      </c>
      <c r="D193" s="1">
        <v>4</v>
      </c>
      <c r="E193" s="1">
        <v>2</v>
      </c>
      <c r="F193" s="1" t="s">
        <v>449</v>
      </c>
      <c r="G193" s="2">
        <v>61.2255</v>
      </c>
      <c r="H193" s="6">
        <f>1+_xlfn.COUNTIFS(A:A,A193,O:O,"&lt;"&amp;O193)</f>
        <v>2</v>
      </c>
      <c r="I193" s="2">
        <f>_xlfn.AVERAGEIF(A:A,A193,G:G)</f>
        <v>49.83751818181818</v>
      </c>
      <c r="J193" s="2">
        <f t="shared" si="24"/>
        <v>11.387981818181814</v>
      </c>
      <c r="K193" s="2">
        <f t="shared" si="25"/>
        <v>101.38798181818181</v>
      </c>
      <c r="L193" s="2">
        <f t="shared" si="26"/>
        <v>438.4645255917045</v>
      </c>
      <c r="M193" s="2">
        <f>SUMIF(A:A,A193,L:L)</f>
        <v>2789.3396269528503</v>
      </c>
      <c r="N193" s="3">
        <f t="shared" si="27"/>
        <v>0.1571929503868609</v>
      </c>
      <c r="O193" s="7">
        <f t="shared" si="28"/>
        <v>6.361608440702605</v>
      </c>
      <c r="P193" s="3">
        <f t="shared" si="29"/>
        <v>0.1571929503868609</v>
      </c>
      <c r="Q193" s="3">
        <f>IF(ISNUMBER(P193),SUMIF(A:A,A193,P:P),"")</f>
        <v>0.8788325829913909</v>
      </c>
      <c r="R193" s="3">
        <f t="shared" si="30"/>
        <v>0.17886563769837013</v>
      </c>
      <c r="S193" s="8">
        <f t="shared" si="31"/>
        <v>5.590788777922503</v>
      </c>
    </row>
    <row r="194" spans="1:19" ht="15">
      <c r="A194" s="1">
        <v>45</v>
      </c>
      <c r="B194" s="5">
        <v>0.6340277777777777</v>
      </c>
      <c r="C194" s="1" t="s">
        <v>438</v>
      </c>
      <c r="D194" s="1">
        <v>4</v>
      </c>
      <c r="E194" s="1">
        <v>4</v>
      </c>
      <c r="F194" s="1" t="s">
        <v>451</v>
      </c>
      <c r="G194" s="2">
        <v>59.58313333333341</v>
      </c>
      <c r="H194" s="6">
        <f>1+_xlfn.COUNTIFS(A:A,A194,O:O,"&lt;"&amp;O194)</f>
        <v>3</v>
      </c>
      <c r="I194" s="2">
        <f>_xlfn.AVERAGEIF(A:A,A194,G:G)</f>
        <v>49.83751818181818</v>
      </c>
      <c r="J194" s="2">
        <f t="shared" si="24"/>
        <v>9.745615151515224</v>
      </c>
      <c r="K194" s="2">
        <f t="shared" si="25"/>
        <v>99.74561515151522</v>
      </c>
      <c r="L194" s="2">
        <f t="shared" si="26"/>
        <v>397.3179767499015</v>
      </c>
      <c r="M194" s="2">
        <f>SUMIF(A:A,A194,L:L)</f>
        <v>2789.3396269528503</v>
      </c>
      <c r="N194" s="3">
        <f t="shared" si="27"/>
        <v>0.14244159187740876</v>
      </c>
      <c r="O194" s="7">
        <f t="shared" si="28"/>
        <v>7.020421400939146</v>
      </c>
      <c r="P194" s="3">
        <f t="shared" si="29"/>
        <v>0.14244159187740876</v>
      </c>
      <c r="Q194" s="3">
        <f>IF(ISNUMBER(P194),SUMIF(A:A,A194,P:P),"")</f>
        <v>0.8788325829913909</v>
      </c>
      <c r="R194" s="3">
        <f t="shared" si="30"/>
        <v>0.1620804629165691</v>
      </c>
      <c r="S194" s="8">
        <f t="shared" si="31"/>
        <v>6.169775073475388</v>
      </c>
    </row>
    <row r="195" spans="1:19" ht="15">
      <c r="A195" s="1">
        <v>45</v>
      </c>
      <c r="B195" s="5">
        <v>0.6340277777777777</v>
      </c>
      <c r="C195" s="1" t="s">
        <v>438</v>
      </c>
      <c r="D195" s="1">
        <v>4</v>
      </c>
      <c r="E195" s="1">
        <v>1</v>
      </c>
      <c r="F195" s="1" t="s">
        <v>448</v>
      </c>
      <c r="G195" s="2">
        <v>54.3105333333333</v>
      </c>
      <c r="H195" s="6">
        <f>1+_xlfn.COUNTIFS(A:A,A195,O:O,"&lt;"&amp;O195)</f>
        <v>4</v>
      </c>
      <c r="I195" s="2">
        <f>_xlfn.AVERAGEIF(A:A,A195,G:G)</f>
        <v>49.83751818181818</v>
      </c>
      <c r="J195" s="2">
        <f t="shared" si="24"/>
        <v>4.4730151515151135</v>
      </c>
      <c r="K195" s="2">
        <f t="shared" si="25"/>
        <v>94.47301515151511</v>
      </c>
      <c r="L195" s="2">
        <f t="shared" si="26"/>
        <v>289.5653220649858</v>
      </c>
      <c r="M195" s="2">
        <f>SUMIF(A:A,A195,L:L)</f>
        <v>2789.3396269528503</v>
      </c>
      <c r="N195" s="3">
        <f t="shared" si="27"/>
        <v>0.10381142520866661</v>
      </c>
      <c r="O195" s="7">
        <f t="shared" si="28"/>
        <v>9.632851085417098</v>
      </c>
      <c r="P195" s="3">
        <f t="shared" si="29"/>
        <v>0.10381142520866661</v>
      </c>
      <c r="Q195" s="3">
        <f>IF(ISNUMBER(P195),SUMIF(A:A,A195,P:P),"")</f>
        <v>0.8788325829913909</v>
      </c>
      <c r="R195" s="3">
        <f t="shared" si="30"/>
        <v>0.1181242334635692</v>
      </c>
      <c r="S195" s="8">
        <f t="shared" si="31"/>
        <v>8.46566340096853</v>
      </c>
    </row>
    <row r="196" spans="1:19" ht="15">
      <c r="A196" s="1">
        <v>45</v>
      </c>
      <c r="B196" s="5">
        <v>0.6340277777777777</v>
      </c>
      <c r="C196" s="1" t="s">
        <v>438</v>
      </c>
      <c r="D196" s="1">
        <v>4</v>
      </c>
      <c r="E196" s="1">
        <v>5</v>
      </c>
      <c r="F196" s="1" t="s">
        <v>452</v>
      </c>
      <c r="G196" s="2">
        <v>54.0797333333334</v>
      </c>
      <c r="H196" s="6">
        <f>1+_xlfn.COUNTIFS(A:A,A196,O:O,"&lt;"&amp;O196)</f>
        <v>5</v>
      </c>
      <c r="I196" s="2">
        <f>_xlfn.AVERAGEIF(A:A,A196,G:G)</f>
        <v>49.83751818181818</v>
      </c>
      <c r="J196" s="2">
        <f t="shared" si="24"/>
        <v>4.242215151515218</v>
      </c>
      <c r="K196" s="2">
        <f t="shared" si="25"/>
        <v>94.24221515151521</v>
      </c>
      <c r="L196" s="2">
        <f t="shared" si="26"/>
        <v>285.5830583179449</v>
      </c>
      <c r="M196" s="2">
        <f>SUMIF(A:A,A196,L:L)</f>
        <v>2789.3396269528503</v>
      </c>
      <c r="N196" s="3">
        <f t="shared" si="27"/>
        <v>0.1023837526124144</v>
      </c>
      <c r="O196" s="7">
        <f t="shared" si="28"/>
        <v>9.767174717512223</v>
      </c>
      <c r="P196" s="3">
        <f t="shared" si="29"/>
        <v>0.1023837526124144</v>
      </c>
      <c r="Q196" s="3">
        <f>IF(ISNUMBER(P196),SUMIF(A:A,A196,P:P),"")</f>
        <v>0.8788325829913909</v>
      </c>
      <c r="R196" s="3">
        <f t="shared" si="30"/>
        <v>0.11649972314854122</v>
      </c>
      <c r="S196" s="8">
        <f t="shared" si="31"/>
        <v>8.583711385519475</v>
      </c>
    </row>
    <row r="197" spans="1:19" ht="15">
      <c r="A197" s="1">
        <v>45</v>
      </c>
      <c r="B197" s="5">
        <v>0.6340277777777777</v>
      </c>
      <c r="C197" s="1" t="s">
        <v>438</v>
      </c>
      <c r="D197" s="1">
        <v>4</v>
      </c>
      <c r="E197" s="1">
        <v>6</v>
      </c>
      <c r="F197" s="1" t="s">
        <v>453</v>
      </c>
      <c r="G197" s="2">
        <v>49.733066666666694</v>
      </c>
      <c r="H197" s="6">
        <f>1+_xlfn.COUNTIFS(A:A,A197,O:O,"&lt;"&amp;O197)</f>
        <v>6</v>
      </c>
      <c r="I197" s="2">
        <f>_xlfn.AVERAGEIF(A:A,A197,G:G)</f>
        <v>49.83751818181818</v>
      </c>
      <c r="J197" s="2">
        <f aca="true" t="shared" si="32" ref="J197:J252">G197-I197</f>
        <v>-0.10445151515148865</v>
      </c>
      <c r="K197" s="2">
        <f aca="true" t="shared" si="33" ref="K197:K252">90+J197</f>
        <v>89.89554848484852</v>
      </c>
      <c r="L197" s="2">
        <f aca="true" t="shared" si="34" ref="L197:L252">EXP(0.06*K197)</f>
        <v>220.0231810236675</v>
      </c>
      <c r="M197" s="2">
        <f>SUMIF(A:A,A197,L:L)</f>
        <v>2789.3396269528503</v>
      </c>
      <c r="N197" s="3">
        <f aca="true" t="shared" si="35" ref="N197:N252">L197/M197</f>
        <v>0.07888002554354658</v>
      </c>
      <c r="O197" s="7">
        <f aca="true" t="shared" si="36" ref="O197:O252">1/N197</f>
        <v>12.677480681696016</v>
      </c>
      <c r="P197" s="3">
        <f aca="true" t="shared" si="37" ref="P197:P252">IF(O197&gt;21,"",N197)</f>
        <v>0.07888002554354658</v>
      </c>
      <c r="Q197" s="3">
        <f>IF(ISNUMBER(P197),SUMIF(A:A,A197,P:P),"")</f>
        <v>0.8788325829913909</v>
      </c>
      <c r="R197" s="3">
        <f aca="true" t="shared" si="38" ref="R197:R252">_xlfn.IFERROR(P197*(1/Q197),"")</f>
        <v>0.0897554631794066</v>
      </c>
      <c r="S197" s="8">
        <f aca="true" t="shared" si="39" ref="S197:S252">_xlfn.IFERROR(1/R197,"")</f>
        <v>11.14138309331837</v>
      </c>
    </row>
    <row r="198" spans="1:19" ht="15">
      <c r="A198" s="1">
        <v>45</v>
      </c>
      <c r="B198" s="5">
        <v>0.6340277777777777</v>
      </c>
      <c r="C198" s="1" t="s">
        <v>438</v>
      </c>
      <c r="D198" s="1">
        <v>4</v>
      </c>
      <c r="E198" s="1">
        <v>10</v>
      </c>
      <c r="F198" s="1" t="s">
        <v>457</v>
      </c>
      <c r="G198" s="2">
        <v>47.3296666666666</v>
      </c>
      <c r="H198" s="6">
        <f>1+_xlfn.COUNTIFS(A:A,A198,O:O,"&lt;"&amp;O198)</f>
        <v>7</v>
      </c>
      <c r="I198" s="2">
        <f>_xlfn.AVERAGEIF(A:A,A198,G:G)</f>
        <v>49.83751818181818</v>
      </c>
      <c r="J198" s="2">
        <f t="shared" si="32"/>
        <v>-2.507851515151586</v>
      </c>
      <c r="K198" s="2">
        <f t="shared" si="33"/>
        <v>87.49214848484841</v>
      </c>
      <c r="L198" s="2">
        <f t="shared" si="34"/>
        <v>190.47651556452502</v>
      </c>
      <c r="M198" s="2">
        <f>SUMIF(A:A,A198,L:L)</f>
        <v>2789.3396269528503</v>
      </c>
      <c r="N198" s="3">
        <f t="shared" si="35"/>
        <v>0.0682873156513417</v>
      </c>
      <c r="O198" s="7">
        <f t="shared" si="36"/>
        <v>14.64400804837248</v>
      </c>
      <c r="P198" s="3">
        <f t="shared" si="37"/>
        <v>0.0682873156513417</v>
      </c>
      <c r="Q198" s="3">
        <f>IF(ISNUMBER(P198),SUMIF(A:A,A198,P:P),"")</f>
        <v>0.8788325829913909</v>
      </c>
      <c r="R198" s="3">
        <f t="shared" si="38"/>
        <v>0.07770230300167495</v>
      </c>
      <c r="S198" s="8">
        <f t="shared" si="39"/>
        <v>12.869631418497905</v>
      </c>
    </row>
    <row r="199" spans="1:19" ht="15">
      <c r="A199" s="1">
        <v>45</v>
      </c>
      <c r="B199" s="5">
        <v>0.6340277777777777</v>
      </c>
      <c r="C199" s="1" t="s">
        <v>438</v>
      </c>
      <c r="D199" s="1">
        <v>4</v>
      </c>
      <c r="E199" s="1">
        <v>8</v>
      </c>
      <c r="F199" s="1" t="s">
        <v>455</v>
      </c>
      <c r="G199" s="2">
        <v>43.8572</v>
      </c>
      <c r="H199" s="6">
        <f>1+_xlfn.COUNTIFS(A:A,A199,O:O,"&lt;"&amp;O199)</f>
        <v>8</v>
      </c>
      <c r="I199" s="2">
        <f>_xlfn.AVERAGEIF(A:A,A199,G:G)</f>
        <v>49.83751818181818</v>
      </c>
      <c r="J199" s="2">
        <f t="shared" si="32"/>
        <v>-5.980318181818184</v>
      </c>
      <c r="K199" s="2">
        <f t="shared" si="33"/>
        <v>84.01968181818182</v>
      </c>
      <c r="L199" s="2">
        <f t="shared" si="34"/>
        <v>154.65253782111049</v>
      </c>
      <c r="M199" s="2">
        <f>SUMIF(A:A,A199,L:L)</f>
        <v>2789.3396269528503</v>
      </c>
      <c r="N199" s="3">
        <f t="shared" si="35"/>
        <v>0.0554441403716969</v>
      </c>
      <c r="O199" s="7">
        <f t="shared" si="36"/>
        <v>18.036171059664937</v>
      </c>
      <c r="P199" s="3">
        <f t="shared" si="37"/>
        <v>0.0554441403716969</v>
      </c>
      <c r="Q199" s="3">
        <f>IF(ISNUMBER(P199),SUMIF(A:A,A199,P:P),"")</f>
        <v>0.8788325829913909</v>
      </c>
      <c r="R199" s="3">
        <f t="shared" si="38"/>
        <v>0.06308839868337021</v>
      </c>
      <c r="S199" s="8">
        <f t="shared" si="39"/>
        <v>15.850774799639906</v>
      </c>
    </row>
    <row r="200" spans="1:19" ht="15">
      <c r="A200" s="1">
        <v>45</v>
      </c>
      <c r="B200" s="5">
        <v>0.6340277777777777</v>
      </c>
      <c r="C200" s="1" t="s">
        <v>438</v>
      </c>
      <c r="D200" s="1">
        <v>4</v>
      </c>
      <c r="E200" s="1">
        <v>3</v>
      </c>
      <c r="F200" s="1" t="s">
        <v>450</v>
      </c>
      <c r="G200" s="2">
        <v>40.430899999999994</v>
      </c>
      <c r="H200" s="6">
        <f>1+_xlfn.COUNTIFS(A:A,A200,O:O,"&lt;"&amp;O200)</f>
        <v>9</v>
      </c>
      <c r="I200" s="2">
        <f>_xlfn.AVERAGEIF(A:A,A200,G:G)</f>
        <v>49.83751818181818</v>
      </c>
      <c r="J200" s="2">
        <f t="shared" si="32"/>
        <v>-9.406618181818189</v>
      </c>
      <c r="K200" s="2">
        <f t="shared" si="33"/>
        <v>80.59338181818181</v>
      </c>
      <c r="L200" s="2">
        <f t="shared" si="34"/>
        <v>125.91447530839535</v>
      </c>
      <c r="M200" s="2">
        <f>SUMIF(A:A,A200,L:L)</f>
        <v>2789.3396269528503</v>
      </c>
      <c r="N200" s="3">
        <f t="shared" si="35"/>
        <v>0.045141320939088264</v>
      </c>
      <c r="O200" s="7">
        <f t="shared" si="36"/>
        <v>22.152652585185898</v>
      </c>
      <c r="P200" s="3">
        <f t="shared" si="37"/>
      </c>
      <c r="Q200" s="3">
        <f>IF(ISNUMBER(P200),SUMIF(A:A,A200,P:P),"")</f>
      </c>
      <c r="R200" s="3">
        <f t="shared" si="38"/>
      </c>
      <c r="S200" s="8">
        <f t="shared" si="39"/>
      </c>
    </row>
    <row r="201" spans="1:19" ht="15">
      <c r="A201" s="1">
        <v>45</v>
      </c>
      <c r="B201" s="5">
        <v>0.6340277777777777</v>
      </c>
      <c r="C201" s="1" t="s">
        <v>438</v>
      </c>
      <c r="D201" s="1">
        <v>4</v>
      </c>
      <c r="E201" s="1">
        <v>7</v>
      </c>
      <c r="F201" s="1" t="s">
        <v>454</v>
      </c>
      <c r="G201" s="2">
        <v>38.3544333333334</v>
      </c>
      <c r="H201" s="6">
        <f>1+_xlfn.COUNTIFS(A:A,A201,O:O,"&lt;"&amp;O201)</f>
        <v>10</v>
      </c>
      <c r="I201" s="2">
        <f>_xlfn.AVERAGEIF(A:A,A201,G:G)</f>
        <v>49.83751818181818</v>
      </c>
      <c r="J201" s="2">
        <f t="shared" si="32"/>
        <v>-11.483084848484786</v>
      </c>
      <c r="K201" s="2">
        <f t="shared" si="33"/>
        <v>78.5169151515152</v>
      </c>
      <c r="L201" s="2">
        <f t="shared" si="34"/>
        <v>111.16492496581587</v>
      </c>
      <c r="M201" s="2">
        <f>SUMIF(A:A,A201,L:L)</f>
        <v>2789.3396269528503</v>
      </c>
      <c r="N201" s="3">
        <f t="shared" si="35"/>
        <v>0.039853492164113206</v>
      </c>
      <c r="O201" s="7">
        <f t="shared" si="36"/>
        <v>25.09190401388383</v>
      </c>
      <c r="P201" s="3">
        <f t="shared" si="37"/>
      </c>
      <c r="Q201" s="3">
        <f>IF(ISNUMBER(P201),SUMIF(A:A,A201,P:P),"")</f>
      </c>
      <c r="R201" s="3">
        <f t="shared" si="38"/>
      </c>
      <c r="S201" s="8">
        <f t="shared" si="39"/>
      </c>
    </row>
    <row r="202" spans="1:19" ht="15">
      <c r="A202" s="1">
        <v>45</v>
      </c>
      <c r="B202" s="5">
        <v>0.6340277777777777</v>
      </c>
      <c r="C202" s="1" t="s">
        <v>438</v>
      </c>
      <c r="D202" s="1">
        <v>4</v>
      </c>
      <c r="E202" s="1">
        <v>11</v>
      </c>
      <c r="F202" s="1" t="s">
        <v>458</v>
      </c>
      <c r="G202" s="2">
        <v>36.7393</v>
      </c>
      <c r="H202" s="6">
        <f>1+_xlfn.COUNTIFS(A:A,A202,O:O,"&lt;"&amp;O202)</f>
        <v>11</v>
      </c>
      <c r="I202" s="2">
        <f>_xlfn.AVERAGEIF(A:A,A202,G:G)</f>
        <v>49.83751818181818</v>
      </c>
      <c r="J202" s="2">
        <f t="shared" si="32"/>
        <v>-13.098218181818183</v>
      </c>
      <c r="K202" s="2">
        <f t="shared" si="33"/>
        <v>76.90178181818182</v>
      </c>
      <c r="L202" s="2">
        <f t="shared" si="34"/>
        <v>100.89767748342302</v>
      </c>
      <c r="M202" s="2">
        <f>SUMIF(A:A,A202,L:L)</f>
        <v>2789.3396269528503</v>
      </c>
      <c r="N202" s="3">
        <f t="shared" si="35"/>
        <v>0.03617260390540766</v>
      </c>
      <c r="O202" s="7">
        <f t="shared" si="36"/>
        <v>27.64523125332716</v>
      </c>
      <c r="P202" s="3">
        <f t="shared" si="37"/>
      </c>
      <c r="Q202" s="3">
        <f>IF(ISNUMBER(P202),SUMIF(A:A,A202,P:P),"")</f>
      </c>
      <c r="R202" s="3">
        <f t="shared" si="38"/>
      </c>
      <c r="S202" s="8">
        <f t="shared" si="39"/>
      </c>
    </row>
    <row r="203" spans="1:19" ht="15">
      <c r="A203" s="1">
        <v>29</v>
      </c>
      <c r="B203" s="5">
        <v>0.6395833333333333</v>
      </c>
      <c r="C203" s="1" t="s">
        <v>284</v>
      </c>
      <c r="D203" s="1">
        <v>5</v>
      </c>
      <c r="E203" s="1">
        <v>11</v>
      </c>
      <c r="F203" s="1" t="s">
        <v>319</v>
      </c>
      <c r="G203" s="2">
        <v>63.9749</v>
      </c>
      <c r="H203" s="6">
        <f>1+_xlfn.COUNTIFS(A:A,A203,O:O,"&lt;"&amp;O203)</f>
        <v>1</v>
      </c>
      <c r="I203" s="2">
        <f>_xlfn.AVERAGEIF(A:A,A203,G:G)</f>
        <v>49.0596125</v>
      </c>
      <c r="J203" s="2">
        <f t="shared" si="32"/>
        <v>14.915287499999998</v>
      </c>
      <c r="K203" s="2">
        <f t="shared" si="33"/>
        <v>104.9152875</v>
      </c>
      <c r="L203" s="2">
        <f t="shared" si="34"/>
        <v>541.811009676951</v>
      </c>
      <c r="M203" s="2">
        <f>SUMIF(A:A,A203,L:L)</f>
        <v>3816.3141002563584</v>
      </c>
      <c r="N203" s="3">
        <f t="shared" si="35"/>
        <v>0.1419723312713058</v>
      </c>
      <c r="O203" s="7">
        <f t="shared" si="36"/>
        <v>7.043625973070933</v>
      </c>
      <c r="P203" s="3">
        <f t="shared" si="37"/>
        <v>0.1419723312713058</v>
      </c>
      <c r="Q203" s="3">
        <f>IF(ISNUMBER(P203),SUMIF(A:A,A203,P:P),"")</f>
        <v>0.81281531216228</v>
      </c>
      <c r="R203" s="3">
        <f t="shared" si="38"/>
        <v>0.17466739263760422</v>
      </c>
      <c r="S203" s="8">
        <f t="shared" si="39"/>
        <v>5.7251670440559925</v>
      </c>
    </row>
    <row r="204" spans="1:19" ht="15">
      <c r="A204" s="1">
        <v>29</v>
      </c>
      <c r="B204" s="5">
        <v>0.6395833333333333</v>
      </c>
      <c r="C204" s="1" t="s">
        <v>284</v>
      </c>
      <c r="D204" s="1">
        <v>5</v>
      </c>
      <c r="E204" s="1">
        <v>4</v>
      </c>
      <c r="F204" s="1" t="s">
        <v>313</v>
      </c>
      <c r="G204" s="2">
        <v>55.9347333333333</v>
      </c>
      <c r="H204" s="6">
        <f>1+_xlfn.COUNTIFS(A:A,A204,O:O,"&lt;"&amp;O204)</f>
        <v>2</v>
      </c>
      <c r="I204" s="2">
        <f>_xlfn.AVERAGEIF(A:A,A204,G:G)</f>
        <v>49.0596125</v>
      </c>
      <c r="J204" s="2">
        <f t="shared" si="32"/>
        <v>6.875120833333298</v>
      </c>
      <c r="K204" s="2">
        <f t="shared" si="33"/>
        <v>96.8751208333333</v>
      </c>
      <c r="L204" s="2">
        <f t="shared" si="34"/>
        <v>334.4566417197268</v>
      </c>
      <c r="M204" s="2">
        <f>SUMIF(A:A,A204,L:L)</f>
        <v>3816.3141002563584</v>
      </c>
      <c r="N204" s="3">
        <f t="shared" si="35"/>
        <v>0.0876386568121476</v>
      </c>
      <c r="O204" s="7">
        <f t="shared" si="36"/>
        <v>11.410489804099667</v>
      </c>
      <c r="P204" s="3">
        <f t="shared" si="37"/>
        <v>0.0876386568121476</v>
      </c>
      <c r="Q204" s="3">
        <f>IF(ISNUMBER(P204),SUMIF(A:A,A204,P:P),"")</f>
        <v>0.81281531216228</v>
      </c>
      <c r="R204" s="3">
        <f t="shared" si="38"/>
        <v>0.10782111938689756</v>
      </c>
      <c r="S204" s="8">
        <f t="shared" si="39"/>
        <v>9.274620832043784</v>
      </c>
    </row>
    <row r="205" spans="1:19" ht="15">
      <c r="A205" s="1">
        <v>29</v>
      </c>
      <c r="B205" s="5">
        <v>0.6395833333333333</v>
      </c>
      <c r="C205" s="1" t="s">
        <v>284</v>
      </c>
      <c r="D205" s="1">
        <v>5</v>
      </c>
      <c r="E205" s="1">
        <v>10</v>
      </c>
      <c r="F205" s="1" t="s">
        <v>318</v>
      </c>
      <c r="G205" s="2">
        <v>53.8711333333333</v>
      </c>
      <c r="H205" s="6">
        <f>1+_xlfn.COUNTIFS(A:A,A205,O:O,"&lt;"&amp;O205)</f>
        <v>3</v>
      </c>
      <c r="I205" s="2">
        <f>_xlfn.AVERAGEIF(A:A,A205,G:G)</f>
        <v>49.0596125</v>
      </c>
      <c r="J205" s="2">
        <f t="shared" si="32"/>
        <v>4.811520833333297</v>
      </c>
      <c r="K205" s="2">
        <f t="shared" si="33"/>
        <v>94.8115208333333</v>
      </c>
      <c r="L205" s="2">
        <f t="shared" si="34"/>
        <v>295.50662316118394</v>
      </c>
      <c r="M205" s="2">
        <f>SUMIF(A:A,A205,L:L)</f>
        <v>3816.3141002563584</v>
      </c>
      <c r="N205" s="3">
        <f t="shared" si="35"/>
        <v>0.07743246897348766</v>
      </c>
      <c r="O205" s="7">
        <f t="shared" si="36"/>
        <v>12.914479071336253</v>
      </c>
      <c r="P205" s="3">
        <f t="shared" si="37"/>
        <v>0.07743246897348766</v>
      </c>
      <c r="Q205" s="3">
        <f>IF(ISNUMBER(P205),SUMIF(A:A,A205,P:P),"")</f>
        <v>0.81281531216228</v>
      </c>
      <c r="R205" s="3">
        <f t="shared" si="38"/>
        <v>0.0952645303488428</v>
      </c>
      <c r="S205" s="8">
        <f t="shared" si="39"/>
        <v>10.497086337781408</v>
      </c>
    </row>
    <row r="206" spans="1:19" ht="15">
      <c r="A206" s="1">
        <v>29</v>
      </c>
      <c r="B206" s="5">
        <v>0.6395833333333333</v>
      </c>
      <c r="C206" s="1" t="s">
        <v>284</v>
      </c>
      <c r="D206" s="1">
        <v>5</v>
      </c>
      <c r="E206" s="1">
        <v>13</v>
      </c>
      <c r="F206" s="1" t="s">
        <v>321</v>
      </c>
      <c r="G206" s="2">
        <v>53.7618333333334</v>
      </c>
      <c r="H206" s="6">
        <f>1+_xlfn.COUNTIFS(A:A,A206,O:O,"&lt;"&amp;O206)</f>
        <v>4</v>
      </c>
      <c r="I206" s="2">
        <f>_xlfn.AVERAGEIF(A:A,A206,G:G)</f>
        <v>49.0596125</v>
      </c>
      <c r="J206" s="2">
        <f t="shared" si="32"/>
        <v>4.702220833333399</v>
      </c>
      <c r="K206" s="2">
        <f t="shared" si="33"/>
        <v>94.7022208333334</v>
      </c>
      <c r="L206" s="2">
        <f t="shared" si="34"/>
        <v>293.57503133879806</v>
      </c>
      <c r="M206" s="2">
        <f>SUMIF(A:A,A206,L:L)</f>
        <v>3816.3141002563584</v>
      </c>
      <c r="N206" s="3">
        <f t="shared" si="35"/>
        <v>0.07692632829123718</v>
      </c>
      <c r="O206" s="7">
        <f t="shared" si="36"/>
        <v>12.99945054200529</v>
      </c>
      <c r="P206" s="3">
        <f t="shared" si="37"/>
        <v>0.07692632829123718</v>
      </c>
      <c r="Q206" s="3">
        <f>IF(ISNUMBER(P206),SUMIF(A:A,A206,P:P),"")</f>
        <v>0.81281531216228</v>
      </c>
      <c r="R206" s="3">
        <f t="shared" si="38"/>
        <v>0.09464182962620997</v>
      </c>
      <c r="S206" s="8">
        <f t="shared" si="39"/>
        <v>10.56615245023815</v>
      </c>
    </row>
    <row r="207" spans="1:19" ht="15">
      <c r="A207" s="1">
        <v>29</v>
      </c>
      <c r="B207" s="5">
        <v>0.6395833333333333</v>
      </c>
      <c r="C207" s="1" t="s">
        <v>284</v>
      </c>
      <c r="D207" s="1">
        <v>5</v>
      </c>
      <c r="E207" s="1">
        <v>17</v>
      </c>
      <c r="F207" s="1" t="s">
        <v>325</v>
      </c>
      <c r="G207" s="2">
        <v>53.4615333333333</v>
      </c>
      <c r="H207" s="6">
        <f>1+_xlfn.COUNTIFS(A:A,A207,O:O,"&lt;"&amp;O207)</f>
        <v>5</v>
      </c>
      <c r="I207" s="2">
        <f>_xlfn.AVERAGEIF(A:A,A207,G:G)</f>
        <v>49.0596125</v>
      </c>
      <c r="J207" s="2">
        <f t="shared" si="32"/>
        <v>4.4019208333333</v>
      </c>
      <c r="K207" s="2">
        <f t="shared" si="33"/>
        <v>94.40192083333329</v>
      </c>
      <c r="L207" s="2">
        <f t="shared" si="34"/>
        <v>288.3327658178375</v>
      </c>
      <c r="M207" s="2">
        <f>SUMIF(A:A,A207,L:L)</f>
        <v>3816.3141002563584</v>
      </c>
      <c r="N207" s="3">
        <f t="shared" si="35"/>
        <v>0.07555268204953805</v>
      </c>
      <c r="O207" s="7">
        <f t="shared" si="36"/>
        <v>13.235797497490882</v>
      </c>
      <c r="P207" s="3">
        <f t="shared" si="37"/>
        <v>0.07555268204953805</v>
      </c>
      <c r="Q207" s="3">
        <f>IF(ISNUMBER(P207),SUMIF(A:A,A207,P:P),"")</f>
        <v>0.81281531216228</v>
      </c>
      <c r="R207" s="3">
        <f t="shared" si="38"/>
        <v>0.09295184394170693</v>
      </c>
      <c r="S207" s="8">
        <f t="shared" si="39"/>
        <v>10.758258874639775</v>
      </c>
    </row>
    <row r="208" spans="1:19" ht="15">
      <c r="A208" s="1">
        <v>29</v>
      </c>
      <c r="B208" s="5">
        <v>0.6395833333333333</v>
      </c>
      <c r="C208" s="1" t="s">
        <v>284</v>
      </c>
      <c r="D208" s="1">
        <v>5</v>
      </c>
      <c r="E208" s="1">
        <v>3</v>
      </c>
      <c r="F208" s="1" t="s">
        <v>312</v>
      </c>
      <c r="G208" s="2">
        <v>52.448166666666594</v>
      </c>
      <c r="H208" s="6">
        <f>1+_xlfn.COUNTIFS(A:A,A208,O:O,"&lt;"&amp;O208)</f>
        <v>6</v>
      </c>
      <c r="I208" s="2">
        <f>_xlfn.AVERAGEIF(A:A,A208,G:G)</f>
        <v>49.0596125</v>
      </c>
      <c r="J208" s="2">
        <f t="shared" si="32"/>
        <v>3.3885541666665944</v>
      </c>
      <c r="K208" s="2">
        <f t="shared" si="33"/>
        <v>93.3885541666666</v>
      </c>
      <c r="L208" s="2">
        <f t="shared" si="34"/>
        <v>271.3238836811441</v>
      </c>
      <c r="M208" s="2">
        <f>SUMIF(A:A,A208,L:L)</f>
        <v>3816.3141002563584</v>
      </c>
      <c r="N208" s="3">
        <f t="shared" si="35"/>
        <v>0.07109579467343059</v>
      </c>
      <c r="O208" s="7">
        <f t="shared" si="36"/>
        <v>14.065529537905464</v>
      </c>
      <c r="P208" s="3">
        <f t="shared" si="37"/>
        <v>0.07109579467343059</v>
      </c>
      <c r="Q208" s="3">
        <f>IF(ISNUMBER(P208),SUMIF(A:A,A208,P:P),"")</f>
        <v>0.81281531216228</v>
      </c>
      <c r="R208" s="3">
        <f t="shared" si="38"/>
        <v>0.08746857202320543</v>
      </c>
      <c r="S208" s="8">
        <f t="shared" si="39"/>
        <v>11.4326777820804</v>
      </c>
    </row>
    <row r="209" spans="1:19" ht="15">
      <c r="A209" s="1">
        <v>29</v>
      </c>
      <c r="B209" s="5">
        <v>0.6395833333333333</v>
      </c>
      <c r="C209" s="1" t="s">
        <v>284</v>
      </c>
      <c r="D209" s="1">
        <v>5</v>
      </c>
      <c r="E209" s="1">
        <v>8</v>
      </c>
      <c r="F209" s="1" t="s">
        <v>316</v>
      </c>
      <c r="G209" s="2">
        <v>49.4205333333333</v>
      </c>
      <c r="H209" s="6">
        <f>1+_xlfn.COUNTIFS(A:A,A209,O:O,"&lt;"&amp;O209)</f>
        <v>7</v>
      </c>
      <c r="I209" s="2">
        <f>_xlfn.AVERAGEIF(A:A,A209,G:G)</f>
        <v>49.0596125</v>
      </c>
      <c r="J209" s="2">
        <f t="shared" si="32"/>
        <v>0.36092083333330294</v>
      </c>
      <c r="K209" s="2">
        <f t="shared" si="33"/>
        <v>90.3609208333333</v>
      </c>
      <c r="L209" s="2">
        <f t="shared" si="34"/>
        <v>226.25331852810356</v>
      </c>
      <c r="M209" s="2">
        <f>SUMIF(A:A,A209,L:L)</f>
        <v>3816.3141002563584</v>
      </c>
      <c r="N209" s="3">
        <f t="shared" si="35"/>
        <v>0.059285822022067086</v>
      </c>
      <c r="O209" s="7">
        <f t="shared" si="36"/>
        <v>16.86743922733811</v>
      </c>
      <c r="P209" s="3">
        <f t="shared" si="37"/>
        <v>0.059285822022067086</v>
      </c>
      <c r="Q209" s="3">
        <f>IF(ISNUMBER(P209),SUMIF(A:A,A209,P:P),"")</f>
        <v>0.81281531216228</v>
      </c>
      <c r="R209" s="3">
        <f t="shared" si="38"/>
        <v>0.07293885970769036</v>
      </c>
      <c r="S209" s="8">
        <f t="shared" si="39"/>
        <v>13.710112880947113</v>
      </c>
    </row>
    <row r="210" spans="1:19" ht="15">
      <c r="A210" s="1">
        <v>29</v>
      </c>
      <c r="B210" s="5">
        <v>0.6395833333333333</v>
      </c>
      <c r="C210" s="1" t="s">
        <v>284</v>
      </c>
      <c r="D210" s="1">
        <v>5</v>
      </c>
      <c r="E210" s="1">
        <v>1</v>
      </c>
      <c r="F210" s="1" t="s">
        <v>311</v>
      </c>
      <c r="G210" s="2">
        <v>48.9120000000001</v>
      </c>
      <c r="H210" s="6">
        <f>1+_xlfn.COUNTIFS(A:A,A210,O:O,"&lt;"&amp;O210)</f>
        <v>8</v>
      </c>
      <c r="I210" s="2">
        <f>_xlfn.AVERAGEIF(A:A,A210,G:G)</f>
        <v>49.0596125</v>
      </c>
      <c r="J210" s="2">
        <f t="shared" si="32"/>
        <v>-0.14761249999990156</v>
      </c>
      <c r="K210" s="2">
        <f t="shared" si="33"/>
        <v>89.8523875000001</v>
      </c>
      <c r="L210" s="2">
        <f t="shared" si="34"/>
        <v>219.45413313076298</v>
      </c>
      <c r="M210" s="2">
        <f>SUMIF(A:A,A210,L:L)</f>
        <v>3816.3141002563584</v>
      </c>
      <c r="N210" s="3">
        <f t="shared" si="35"/>
        <v>0.05750421148930621</v>
      </c>
      <c r="O210" s="7">
        <f t="shared" si="36"/>
        <v>17.390030644728782</v>
      </c>
      <c r="P210" s="3">
        <f t="shared" si="37"/>
        <v>0.05750421148930621</v>
      </c>
      <c r="Q210" s="3">
        <f>IF(ISNUMBER(P210),SUMIF(A:A,A210,P:P),"")</f>
        <v>0.81281531216228</v>
      </c>
      <c r="R210" s="3">
        <f t="shared" si="38"/>
        <v>0.07074695890796087</v>
      </c>
      <c r="S210" s="8">
        <f t="shared" si="39"/>
        <v>14.13488318700684</v>
      </c>
    </row>
    <row r="211" spans="1:19" ht="15">
      <c r="A211" s="1">
        <v>29</v>
      </c>
      <c r="B211" s="5">
        <v>0.6395833333333333</v>
      </c>
      <c r="C211" s="1" t="s">
        <v>284</v>
      </c>
      <c r="D211" s="1">
        <v>5</v>
      </c>
      <c r="E211" s="1">
        <v>5</v>
      </c>
      <c r="F211" s="1" t="s">
        <v>314</v>
      </c>
      <c r="G211" s="2">
        <v>41.4552333333334</v>
      </c>
      <c r="H211" s="6">
        <f>1+_xlfn.COUNTIFS(A:A,A211,O:O,"&lt;"&amp;O211)</f>
        <v>15</v>
      </c>
      <c r="I211" s="2">
        <f>_xlfn.AVERAGEIF(A:A,A211,G:G)</f>
        <v>49.0596125</v>
      </c>
      <c r="J211" s="2">
        <f t="shared" si="32"/>
        <v>-7.604379166666597</v>
      </c>
      <c r="K211" s="2">
        <f t="shared" si="33"/>
        <v>82.3956208333334</v>
      </c>
      <c r="L211" s="2">
        <f t="shared" si="34"/>
        <v>140.29358323043317</v>
      </c>
      <c r="M211" s="2">
        <f>SUMIF(A:A,A211,L:L)</f>
        <v>3816.3141002563584</v>
      </c>
      <c r="N211" s="3">
        <f t="shared" si="35"/>
        <v>0.036761539942692094</v>
      </c>
      <c r="O211" s="7">
        <f t="shared" si="36"/>
        <v>27.202342490518877</v>
      </c>
      <c r="P211" s="3">
        <f t="shared" si="37"/>
      </c>
      <c r="Q211" s="3">
        <f>IF(ISNUMBER(P211),SUMIF(A:A,A211,P:P),"")</f>
      </c>
      <c r="R211" s="3">
        <f t="shared" si="38"/>
      </c>
      <c r="S211" s="8">
        <f t="shared" si="39"/>
      </c>
    </row>
    <row r="212" spans="1:19" ht="15">
      <c r="A212" s="1">
        <v>29</v>
      </c>
      <c r="B212" s="5">
        <v>0.6395833333333333</v>
      </c>
      <c r="C212" s="1" t="s">
        <v>284</v>
      </c>
      <c r="D212" s="1">
        <v>5</v>
      </c>
      <c r="E212" s="1">
        <v>7</v>
      </c>
      <c r="F212" s="1" t="s">
        <v>315</v>
      </c>
      <c r="G212" s="2">
        <v>41.646899999999995</v>
      </c>
      <c r="H212" s="6">
        <f>1+_xlfn.COUNTIFS(A:A,A212,O:O,"&lt;"&amp;O212)</f>
        <v>14</v>
      </c>
      <c r="I212" s="2">
        <f>_xlfn.AVERAGEIF(A:A,A212,G:G)</f>
        <v>49.0596125</v>
      </c>
      <c r="J212" s="2">
        <f t="shared" si="32"/>
        <v>-7.412712500000005</v>
      </c>
      <c r="K212" s="2">
        <f t="shared" si="33"/>
        <v>82.5872875</v>
      </c>
      <c r="L212" s="2">
        <f t="shared" si="34"/>
        <v>141.91627201474924</v>
      </c>
      <c r="M212" s="2">
        <f>SUMIF(A:A,A212,L:L)</f>
        <v>3816.3141002563584</v>
      </c>
      <c r="N212" s="3">
        <f t="shared" si="35"/>
        <v>0.037186737853997946</v>
      </c>
      <c r="O212" s="7">
        <f t="shared" si="36"/>
        <v>26.891307431326354</v>
      </c>
      <c r="P212" s="3">
        <f t="shared" si="37"/>
      </c>
      <c r="Q212" s="3">
        <f>IF(ISNUMBER(P212),SUMIF(A:A,A212,P:P),"")</f>
      </c>
      <c r="R212" s="3">
        <f t="shared" si="38"/>
      </c>
      <c r="S212" s="8">
        <f t="shared" si="39"/>
      </c>
    </row>
    <row r="213" spans="1:19" ht="15">
      <c r="A213" s="1">
        <v>29</v>
      </c>
      <c r="B213" s="5">
        <v>0.6395833333333333</v>
      </c>
      <c r="C213" s="1" t="s">
        <v>284</v>
      </c>
      <c r="D213" s="1">
        <v>5</v>
      </c>
      <c r="E213" s="1">
        <v>9</v>
      </c>
      <c r="F213" s="1" t="s">
        <v>317</v>
      </c>
      <c r="G213" s="2">
        <v>48.7002</v>
      </c>
      <c r="H213" s="6">
        <f>1+_xlfn.COUNTIFS(A:A,A213,O:O,"&lt;"&amp;O213)</f>
        <v>9</v>
      </c>
      <c r="I213" s="2">
        <f>_xlfn.AVERAGEIF(A:A,A213,G:G)</f>
        <v>49.0596125</v>
      </c>
      <c r="J213" s="2">
        <f t="shared" si="32"/>
        <v>-0.3594124999999977</v>
      </c>
      <c r="K213" s="2">
        <f t="shared" si="33"/>
        <v>89.64058750000001</v>
      </c>
      <c r="L213" s="2">
        <f t="shared" si="34"/>
        <v>216.68295536424276</v>
      </c>
      <c r="M213" s="2">
        <f>SUMIF(A:A,A213,L:L)</f>
        <v>3816.3141002563584</v>
      </c>
      <c r="N213" s="3">
        <f t="shared" si="35"/>
        <v>0.056778071634535326</v>
      </c>
      <c r="O213" s="7">
        <f t="shared" si="36"/>
        <v>17.61243330764599</v>
      </c>
      <c r="P213" s="3">
        <f t="shared" si="37"/>
        <v>0.056778071634535326</v>
      </c>
      <c r="Q213" s="3">
        <f>IF(ISNUMBER(P213),SUMIF(A:A,A213,P:P),"")</f>
        <v>0.81281531216228</v>
      </c>
      <c r="R213" s="3">
        <f t="shared" si="38"/>
        <v>0.06985359501101461</v>
      </c>
      <c r="S213" s="8">
        <f t="shared" si="39"/>
        <v>14.315655476891614</v>
      </c>
    </row>
    <row r="214" spans="1:19" ht="15">
      <c r="A214" s="1">
        <v>29</v>
      </c>
      <c r="B214" s="5">
        <v>0.6395833333333333</v>
      </c>
      <c r="C214" s="1" t="s">
        <v>284</v>
      </c>
      <c r="D214" s="1">
        <v>5</v>
      </c>
      <c r="E214" s="1">
        <v>12</v>
      </c>
      <c r="F214" s="1" t="s">
        <v>320</v>
      </c>
      <c r="G214" s="2">
        <v>42.1175666666667</v>
      </c>
      <c r="H214" s="6">
        <f>1+_xlfn.COUNTIFS(A:A,A214,O:O,"&lt;"&amp;O214)</f>
        <v>13</v>
      </c>
      <c r="I214" s="2">
        <f>_xlfn.AVERAGEIF(A:A,A214,G:G)</f>
        <v>49.0596125</v>
      </c>
      <c r="J214" s="2">
        <f t="shared" si="32"/>
        <v>-6.942045833333303</v>
      </c>
      <c r="K214" s="2">
        <f t="shared" si="33"/>
        <v>83.05795416666669</v>
      </c>
      <c r="L214" s="2">
        <f t="shared" si="34"/>
        <v>145.98111295233417</v>
      </c>
      <c r="M214" s="2">
        <f>SUMIF(A:A,A214,L:L)</f>
        <v>3816.3141002563584</v>
      </c>
      <c r="N214" s="3">
        <f t="shared" si="35"/>
        <v>0.03825186007161412</v>
      </c>
      <c r="O214" s="7">
        <f t="shared" si="36"/>
        <v>26.142519556639243</v>
      </c>
      <c r="P214" s="3">
        <f t="shared" si="37"/>
      </c>
      <c r="Q214" s="3">
        <f>IF(ISNUMBER(P214),SUMIF(A:A,A214,P:P),"")</f>
      </c>
      <c r="R214" s="3">
        <f t="shared" si="38"/>
      </c>
      <c r="S214" s="8">
        <f t="shared" si="39"/>
      </c>
    </row>
    <row r="215" spans="1:19" ht="15">
      <c r="A215" s="1">
        <v>29</v>
      </c>
      <c r="B215" s="5">
        <v>0.6395833333333333</v>
      </c>
      <c r="C215" s="1" t="s">
        <v>284</v>
      </c>
      <c r="D215" s="1">
        <v>5</v>
      </c>
      <c r="E215" s="1">
        <v>14</v>
      </c>
      <c r="F215" s="1" t="s">
        <v>322</v>
      </c>
      <c r="G215" s="2">
        <v>39.6756333333333</v>
      </c>
      <c r="H215" s="6">
        <f>1+_xlfn.COUNTIFS(A:A,A215,O:O,"&lt;"&amp;O215)</f>
        <v>16</v>
      </c>
      <c r="I215" s="2">
        <f>_xlfn.AVERAGEIF(A:A,A215,G:G)</f>
        <v>49.0596125</v>
      </c>
      <c r="J215" s="2">
        <f t="shared" si="32"/>
        <v>-9.383979166666698</v>
      </c>
      <c r="K215" s="2">
        <f t="shared" si="33"/>
        <v>80.6160208333333</v>
      </c>
      <c r="L215" s="2">
        <f t="shared" si="34"/>
        <v>126.08562630563807</v>
      </c>
      <c r="M215" s="2">
        <f>SUMIF(A:A,A215,L:L)</f>
        <v>3816.3141002563584</v>
      </c>
      <c r="N215" s="3">
        <f t="shared" si="35"/>
        <v>0.03303858723189696</v>
      </c>
      <c r="O215" s="7">
        <f t="shared" si="36"/>
        <v>30.267638049442812</v>
      </c>
      <c r="P215" s="3">
        <f t="shared" si="37"/>
      </c>
      <c r="Q215" s="3">
        <f>IF(ISNUMBER(P215),SUMIF(A:A,A215,P:P),"")</f>
      </c>
      <c r="R215" s="3">
        <f t="shared" si="38"/>
      </c>
      <c r="S215" s="8">
        <f t="shared" si="39"/>
      </c>
    </row>
    <row r="216" spans="1:19" ht="15">
      <c r="A216" s="1">
        <v>29</v>
      </c>
      <c r="B216" s="5">
        <v>0.6395833333333333</v>
      </c>
      <c r="C216" s="1" t="s">
        <v>284</v>
      </c>
      <c r="D216" s="1">
        <v>5</v>
      </c>
      <c r="E216" s="1">
        <v>15</v>
      </c>
      <c r="F216" s="1" t="s">
        <v>323</v>
      </c>
      <c r="G216" s="2">
        <v>43.6540666666667</v>
      </c>
      <c r="H216" s="6">
        <f>1+_xlfn.COUNTIFS(A:A,A216,O:O,"&lt;"&amp;O216)</f>
        <v>12</v>
      </c>
      <c r="I216" s="2">
        <f>_xlfn.AVERAGEIF(A:A,A216,G:G)</f>
        <v>49.0596125</v>
      </c>
      <c r="J216" s="2">
        <f t="shared" si="32"/>
        <v>-5.405545833333299</v>
      </c>
      <c r="K216" s="2">
        <f t="shared" si="33"/>
        <v>84.59445416666671</v>
      </c>
      <c r="L216" s="2">
        <f t="shared" si="34"/>
        <v>160.07896904402165</v>
      </c>
      <c r="M216" s="2">
        <f>SUMIF(A:A,A216,L:L)</f>
        <v>3816.3141002563584</v>
      </c>
      <c r="N216" s="3">
        <f t="shared" si="35"/>
        <v>0.04194596273751902</v>
      </c>
      <c r="O216" s="7">
        <f t="shared" si="36"/>
        <v>23.840196641989078</v>
      </c>
      <c r="P216" s="3">
        <f t="shared" si="37"/>
      </c>
      <c r="Q216" s="3">
        <f>IF(ISNUMBER(P216),SUMIF(A:A,A216,P:P),"")</f>
      </c>
      <c r="R216" s="3">
        <f t="shared" si="38"/>
      </c>
      <c r="S216" s="8">
        <f t="shared" si="39"/>
      </c>
    </row>
    <row r="217" spans="1:19" ht="15">
      <c r="A217" s="1">
        <v>29</v>
      </c>
      <c r="B217" s="5">
        <v>0.6395833333333333</v>
      </c>
      <c r="C217" s="1" t="s">
        <v>284</v>
      </c>
      <c r="D217" s="1">
        <v>5</v>
      </c>
      <c r="E217" s="1">
        <v>16</v>
      </c>
      <c r="F217" s="1" t="s">
        <v>324</v>
      </c>
      <c r="G217" s="2">
        <v>48.1590333333333</v>
      </c>
      <c r="H217" s="6">
        <f>1+_xlfn.COUNTIFS(A:A,A217,O:O,"&lt;"&amp;O217)</f>
        <v>10</v>
      </c>
      <c r="I217" s="2">
        <f>_xlfn.AVERAGEIF(A:A,A217,G:G)</f>
        <v>49.0596125</v>
      </c>
      <c r="J217" s="2">
        <f t="shared" si="32"/>
        <v>-0.9005791666667022</v>
      </c>
      <c r="K217" s="2">
        <f t="shared" si="33"/>
        <v>89.0994208333333</v>
      </c>
      <c r="L217" s="2">
        <f t="shared" si="34"/>
        <v>209.76025800172994</v>
      </c>
      <c r="M217" s="2">
        <f>SUMIF(A:A,A217,L:L)</f>
        <v>3816.3141002563584</v>
      </c>
      <c r="N217" s="3">
        <f t="shared" si="35"/>
        <v>0.05496409689853344</v>
      </c>
      <c r="O217" s="7">
        <f t="shared" si="36"/>
        <v>18.193694728507076</v>
      </c>
      <c r="P217" s="3">
        <f t="shared" si="37"/>
        <v>0.05496409689853344</v>
      </c>
      <c r="Q217" s="3">
        <f>IF(ISNUMBER(P217),SUMIF(A:A,A217,P:P),"")</f>
        <v>0.81281531216228</v>
      </c>
      <c r="R217" s="3">
        <f t="shared" si="38"/>
        <v>0.06762187679796043</v>
      </c>
      <c r="S217" s="8">
        <f t="shared" si="39"/>
        <v>14.788113660136705</v>
      </c>
    </row>
    <row r="218" spans="1:19" ht="15">
      <c r="A218" s="1">
        <v>29</v>
      </c>
      <c r="B218" s="5">
        <v>0.6395833333333333</v>
      </c>
      <c r="C218" s="1" t="s">
        <v>284</v>
      </c>
      <c r="D218" s="1">
        <v>5</v>
      </c>
      <c r="E218" s="1">
        <v>19</v>
      </c>
      <c r="F218" s="1" t="s">
        <v>326</v>
      </c>
      <c r="G218" s="2">
        <v>47.7603333333334</v>
      </c>
      <c r="H218" s="6">
        <f>1+_xlfn.COUNTIFS(A:A,A218,O:O,"&lt;"&amp;O218)</f>
        <v>11</v>
      </c>
      <c r="I218" s="2">
        <f>_xlfn.AVERAGEIF(A:A,A218,G:G)</f>
        <v>49.0596125</v>
      </c>
      <c r="J218" s="2">
        <f t="shared" si="32"/>
        <v>-1.2992791666666008</v>
      </c>
      <c r="K218" s="2">
        <f t="shared" si="33"/>
        <v>88.7007208333334</v>
      </c>
      <c r="L218" s="2">
        <f t="shared" si="34"/>
        <v>204.80191628870188</v>
      </c>
      <c r="M218" s="2">
        <f>SUMIF(A:A,A218,L:L)</f>
        <v>3816.3141002563584</v>
      </c>
      <c r="N218" s="3">
        <f t="shared" si="35"/>
        <v>0.053664848046691034</v>
      </c>
      <c r="O218" s="7">
        <f t="shared" si="36"/>
        <v>18.63417183497755</v>
      </c>
      <c r="P218" s="3">
        <f t="shared" si="37"/>
        <v>0.053664848046691034</v>
      </c>
      <c r="Q218" s="3">
        <f>IF(ISNUMBER(P218),SUMIF(A:A,A218,P:P),"")</f>
        <v>0.81281531216228</v>
      </c>
      <c r="R218" s="3">
        <f t="shared" si="38"/>
        <v>0.0660234216109068</v>
      </c>
      <c r="S218" s="8">
        <f t="shared" si="39"/>
        <v>15.146140196932842</v>
      </c>
    </row>
    <row r="219" spans="1:19" ht="15">
      <c r="A219" s="1">
        <v>60</v>
      </c>
      <c r="B219" s="5">
        <v>0.642361111111111</v>
      </c>
      <c r="C219" s="1" t="s">
        <v>540</v>
      </c>
      <c r="D219" s="1">
        <v>6</v>
      </c>
      <c r="E219" s="1">
        <v>4</v>
      </c>
      <c r="F219" s="1" t="s">
        <v>584</v>
      </c>
      <c r="G219" s="2">
        <v>64.75189999999999</v>
      </c>
      <c r="H219" s="6">
        <f>1+_xlfn.COUNTIFS(A:A,A219,O:O,"&lt;"&amp;O219)</f>
        <v>1</v>
      </c>
      <c r="I219" s="2">
        <f>_xlfn.AVERAGEIF(A:A,A219,G:G)</f>
        <v>52.9954111111111</v>
      </c>
      <c r="J219" s="2">
        <f t="shared" si="32"/>
        <v>11.756488888888889</v>
      </c>
      <c r="K219" s="2">
        <f t="shared" si="33"/>
        <v>101.7564888888889</v>
      </c>
      <c r="L219" s="2">
        <f t="shared" si="34"/>
        <v>448.26713282257015</v>
      </c>
      <c r="M219" s="2">
        <f>SUMIF(A:A,A219,L:L)</f>
        <v>2942.2076316748153</v>
      </c>
      <c r="N219" s="3">
        <f t="shared" si="35"/>
        <v>0.15235740944883608</v>
      </c>
      <c r="O219" s="7">
        <f t="shared" si="36"/>
        <v>6.563514066152556</v>
      </c>
      <c r="P219" s="3">
        <f t="shared" si="37"/>
        <v>0.15235740944883608</v>
      </c>
      <c r="Q219" s="3">
        <f>IF(ISNUMBER(P219),SUMIF(A:A,A219,P:P),"")</f>
        <v>0.9151694230911454</v>
      </c>
      <c r="R219" s="3">
        <f t="shared" si="38"/>
        <v>0.16648000425344434</v>
      </c>
      <c r="S219" s="8">
        <f t="shared" si="39"/>
        <v>6.006727381371452</v>
      </c>
    </row>
    <row r="220" spans="1:19" ht="15">
      <c r="A220" s="1">
        <v>60</v>
      </c>
      <c r="B220" s="5">
        <v>0.642361111111111</v>
      </c>
      <c r="C220" s="1" t="s">
        <v>540</v>
      </c>
      <c r="D220" s="1">
        <v>6</v>
      </c>
      <c r="E220" s="1">
        <v>1</v>
      </c>
      <c r="F220" s="1" t="s">
        <v>581</v>
      </c>
      <c r="G220" s="2">
        <v>62.9043</v>
      </c>
      <c r="H220" s="6">
        <f>1+_xlfn.COUNTIFS(A:A,A220,O:O,"&lt;"&amp;O220)</f>
        <v>2</v>
      </c>
      <c r="I220" s="2">
        <f>_xlfn.AVERAGEIF(A:A,A220,G:G)</f>
        <v>52.9954111111111</v>
      </c>
      <c r="J220" s="2">
        <f t="shared" si="32"/>
        <v>9.908888888888896</v>
      </c>
      <c r="K220" s="2">
        <f t="shared" si="33"/>
        <v>99.9088888888889</v>
      </c>
      <c r="L220" s="2">
        <f t="shared" si="34"/>
        <v>401.22939990807504</v>
      </c>
      <c r="M220" s="2">
        <f>SUMIF(A:A,A220,L:L)</f>
        <v>2942.2076316748153</v>
      </c>
      <c r="N220" s="3">
        <f t="shared" si="35"/>
        <v>0.1363701852950739</v>
      </c>
      <c r="O220" s="7">
        <f t="shared" si="36"/>
        <v>7.332981163266947</v>
      </c>
      <c r="P220" s="3">
        <f t="shared" si="37"/>
        <v>0.1363701852950739</v>
      </c>
      <c r="Q220" s="3">
        <f>IF(ISNUMBER(P220),SUMIF(A:A,A220,P:P),"")</f>
        <v>0.9151694230911454</v>
      </c>
      <c r="R220" s="3">
        <f t="shared" si="38"/>
        <v>0.14901086274764255</v>
      </c>
      <c r="S220" s="8">
        <f t="shared" si="39"/>
        <v>6.710920140725248</v>
      </c>
    </row>
    <row r="221" spans="1:19" ht="15">
      <c r="A221" s="1">
        <v>60</v>
      </c>
      <c r="B221" s="5">
        <v>0.642361111111111</v>
      </c>
      <c r="C221" s="1" t="s">
        <v>540</v>
      </c>
      <c r="D221" s="1">
        <v>6</v>
      </c>
      <c r="E221" s="1">
        <v>8</v>
      </c>
      <c r="F221" s="1" t="s">
        <v>588</v>
      </c>
      <c r="G221" s="2">
        <v>62.52703333333331</v>
      </c>
      <c r="H221" s="6">
        <f>1+_xlfn.COUNTIFS(A:A,A221,O:O,"&lt;"&amp;O221)</f>
        <v>3</v>
      </c>
      <c r="I221" s="2">
        <f>_xlfn.AVERAGEIF(A:A,A221,G:G)</f>
        <v>52.9954111111111</v>
      </c>
      <c r="J221" s="2">
        <f t="shared" si="32"/>
        <v>9.531622222222204</v>
      </c>
      <c r="K221" s="2">
        <f t="shared" si="33"/>
        <v>99.53162222222221</v>
      </c>
      <c r="L221" s="2">
        <f t="shared" si="34"/>
        <v>392.2491926405757</v>
      </c>
      <c r="M221" s="2">
        <f>SUMIF(A:A,A221,L:L)</f>
        <v>2942.2076316748153</v>
      </c>
      <c r="N221" s="3">
        <f t="shared" si="35"/>
        <v>0.13331798490961452</v>
      </c>
      <c r="O221" s="7">
        <f t="shared" si="36"/>
        <v>7.500863448228452</v>
      </c>
      <c r="P221" s="3">
        <f t="shared" si="37"/>
        <v>0.13331798490961452</v>
      </c>
      <c r="Q221" s="3">
        <f>IF(ISNUMBER(P221),SUMIF(A:A,A221,P:P),"")</f>
        <v>0.9151694230911454</v>
      </c>
      <c r="R221" s="3">
        <f t="shared" si="38"/>
        <v>0.14567574215854986</v>
      </c>
      <c r="S221" s="8">
        <f t="shared" si="39"/>
        <v>6.864560874600692</v>
      </c>
    </row>
    <row r="222" spans="1:19" ht="15">
      <c r="A222" s="1">
        <v>60</v>
      </c>
      <c r="B222" s="5">
        <v>0.642361111111111</v>
      </c>
      <c r="C222" s="1" t="s">
        <v>540</v>
      </c>
      <c r="D222" s="1">
        <v>6</v>
      </c>
      <c r="E222" s="1">
        <v>3</v>
      </c>
      <c r="F222" s="1" t="s">
        <v>583</v>
      </c>
      <c r="G222" s="2">
        <v>60.1187666666666</v>
      </c>
      <c r="H222" s="6">
        <f>1+_xlfn.COUNTIFS(A:A,A222,O:O,"&lt;"&amp;O222)</f>
        <v>4</v>
      </c>
      <c r="I222" s="2">
        <f>_xlfn.AVERAGEIF(A:A,A222,G:G)</f>
        <v>52.9954111111111</v>
      </c>
      <c r="J222" s="2">
        <f t="shared" si="32"/>
        <v>7.123355555555499</v>
      </c>
      <c r="K222" s="2">
        <f t="shared" si="33"/>
        <v>97.12335555555549</v>
      </c>
      <c r="L222" s="2">
        <f t="shared" si="34"/>
        <v>339.475348555616</v>
      </c>
      <c r="M222" s="2">
        <f>SUMIF(A:A,A222,L:L)</f>
        <v>2942.2076316748153</v>
      </c>
      <c r="N222" s="3">
        <f t="shared" si="35"/>
        <v>0.11538116647545159</v>
      </c>
      <c r="O222" s="7">
        <f t="shared" si="36"/>
        <v>8.6669257258095</v>
      </c>
      <c r="P222" s="3">
        <f t="shared" si="37"/>
        <v>0.11538116647545159</v>
      </c>
      <c r="Q222" s="3">
        <f>IF(ISNUMBER(P222),SUMIF(A:A,A222,P:P),"")</f>
        <v>0.9151694230911454</v>
      </c>
      <c r="R222" s="3">
        <f t="shared" si="38"/>
        <v>0.1260762909732402</v>
      </c>
      <c r="S222" s="8">
        <f t="shared" si="39"/>
        <v>7.9317054164628855</v>
      </c>
    </row>
    <row r="223" spans="1:19" ht="15">
      <c r="A223" s="1">
        <v>60</v>
      </c>
      <c r="B223" s="5">
        <v>0.642361111111111</v>
      </c>
      <c r="C223" s="1" t="s">
        <v>540</v>
      </c>
      <c r="D223" s="1">
        <v>6</v>
      </c>
      <c r="E223" s="1">
        <v>5</v>
      </c>
      <c r="F223" s="1" t="s">
        <v>585</v>
      </c>
      <c r="G223" s="2">
        <v>54.5558</v>
      </c>
      <c r="H223" s="6">
        <f>1+_xlfn.COUNTIFS(A:A,A223,O:O,"&lt;"&amp;O223)</f>
        <v>5</v>
      </c>
      <c r="I223" s="2">
        <f>_xlfn.AVERAGEIF(A:A,A223,G:G)</f>
        <v>52.9954111111111</v>
      </c>
      <c r="J223" s="2">
        <f t="shared" si="32"/>
        <v>1.5603888888888946</v>
      </c>
      <c r="K223" s="2">
        <f t="shared" si="33"/>
        <v>91.5603888888889</v>
      </c>
      <c r="L223" s="2">
        <f t="shared" si="34"/>
        <v>243.13657763545677</v>
      </c>
      <c r="M223" s="2">
        <f>SUMIF(A:A,A223,L:L)</f>
        <v>2942.2076316748153</v>
      </c>
      <c r="N223" s="3">
        <f t="shared" si="35"/>
        <v>0.08263746413337059</v>
      </c>
      <c r="O223" s="7">
        <f t="shared" si="36"/>
        <v>12.101048967161868</v>
      </c>
      <c r="P223" s="3">
        <f t="shared" si="37"/>
        <v>0.08263746413337059</v>
      </c>
      <c r="Q223" s="3">
        <f>IF(ISNUMBER(P223),SUMIF(A:A,A223,P:P),"")</f>
        <v>0.9151694230911454</v>
      </c>
      <c r="R223" s="3">
        <f t="shared" si="38"/>
        <v>0.09029744880925769</v>
      </c>
      <c r="S223" s="8">
        <f t="shared" si="39"/>
        <v>11.074510002075225</v>
      </c>
    </row>
    <row r="224" spans="1:19" ht="15">
      <c r="A224" s="1">
        <v>60</v>
      </c>
      <c r="B224" s="5">
        <v>0.642361111111111</v>
      </c>
      <c r="C224" s="1" t="s">
        <v>540</v>
      </c>
      <c r="D224" s="1">
        <v>6</v>
      </c>
      <c r="E224" s="1">
        <v>9</v>
      </c>
      <c r="F224" s="1" t="s">
        <v>589</v>
      </c>
      <c r="G224" s="2">
        <v>50.9292333333333</v>
      </c>
      <c r="H224" s="6">
        <f>1+_xlfn.COUNTIFS(A:A,A224,O:O,"&lt;"&amp;O224)</f>
        <v>6</v>
      </c>
      <c r="I224" s="2">
        <f>_xlfn.AVERAGEIF(A:A,A224,G:G)</f>
        <v>52.9954111111111</v>
      </c>
      <c r="J224" s="2">
        <f t="shared" si="32"/>
        <v>-2.0661777777778028</v>
      </c>
      <c r="K224" s="2">
        <f t="shared" si="33"/>
        <v>87.9338222222222</v>
      </c>
      <c r="L224" s="2">
        <f t="shared" si="34"/>
        <v>195.59170198931923</v>
      </c>
      <c r="M224" s="2">
        <f>SUMIF(A:A,A224,L:L)</f>
        <v>2942.2076316748153</v>
      </c>
      <c r="N224" s="3">
        <f t="shared" si="35"/>
        <v>0.06647787188220332</v>
      </c>
      <c r="O224" s="7">
        <f t="shared" si="36"/>
        <v>15.042599464856039</v>
      </c>
      <c r="P224" s="3">
        <f t="shared" si="37"/>
        <v>0.06647787188220332</v>
      </c>
      <c r="Q224" s="3">
        <f>IF(ISNUMBER(P224),SUMIF(A:A,A224,P:P),"")</f>
        <v>0.9151694230911454</v>
      </c>
      <c r="R224" s="3">
        <f t="shared" si="38"/>
        <v>0.07263996174354541</v>
      </c>
      <c r="S224" s="8">
        <f t="shared" si="39"/>
        <v>13.766527074043474</v>
      </c>
    </row>
    <row r="225" spans="1:19" ht="15">
      <c r="A225" s="1">
        <v>60</v>
      </c>
      <c r="B225" s="5">
        <v>0.642361111111111</v>
      </c>
      <c r="C225" s="1" t="s">
        <v>540</v>
      </c>
      <c r="D225" s="1">
        <v>6</v>
      </c>
      <c r="E225" s="1">
        <v>6</v>
      </c>
      <c r="F225" s="1" t="s">
        <v>586</v>
      </c>
      <c r="G225" s="2">
        <v>49.5664</v>
      </c>
      <c r="H225" s="6">
        <f>1+_xlfn.COUNTIFS(A:A,A225,O:O,"&lt;"&amp;O225)</f>
        <v>7</v>
      </c>
      <c r="I225" s="2">
        <f>_xlfn.AVERAGEIF(A:A,A225,G:G)</f>
        <v>52.9954111111111</v>
      </c>
      <c r="J225" s="2">
        <f t="shared" si="32"/>
        <v>-3.4290111111111017</v>
      </c>
      <c r="K225" s="2">
        <f t="shared" si="33"/>
        <v>86.5709888888889</v>
      </c>
      <c r="L225" s="2">
        <f t="shared" si="34"/>
        <v>180.23459958751846</v>
      </c>
      <c r="M225" s="2">
        <f>SUMIF(A:A,A225,L:L)</f>
        <v>2942.2076316748153</v>
      </c>
      <c r="N225" s="3">
        <f t="shared" si="35"/>
        <v>0.06125828702474072</v>
      </c>
      <c r="O225" s="7">
        <f t="shared" si="36"/>
        <v>16.32432195820501</v>
      </c>
      <c r="P225" s="3">
        <f t="shared" si="37"/>
        <v>0.06125828702474072</v>
      </c>
      <c r="Q225" s="3">
        <f>IF(ISNUMBER(P225),SUMIF(A:A,A225,P:P),"")</f>
        <v>0.9151694230911454</v>
      </c>
      <c r="R225" s="3">
        <f t="shared" si="38"/>
        <v>0.06693655347206652</v>
      </c>
      <c r="S225" s="8">
        <f t="shared" si="39"/>
        <v>14.939520308844596</v>
      </c>
    </row>
    <row r="226" spans="1:19" ht="15">
      <c r="A226" s="1">
        <v>60</v>
      </c>
      <c r="B226" s="5">
        <v>0.642361111111111</v>
      </c>
      <c r="C226" s="1" t="s">
        <v>540</v>
      </c>
      <c r="D226" s="1">
        <v>6</v>
      </c>
      <c r="E226" s="1">
        <v>11</v>
      </c>
      <c r="F226" s="1" t="s">
        <v>591</v>
      </c>
      <c r="G226" s="2">
        <v>48.8075</v>
      </c>
      <c r="H226" s="6">
        <f>1+_xlfn.COUNTIFS(A:A,A226,O:O,"&lt;"&amp;O226)</f>
        <v>8</v>
      </c>
      <c r="I226" s="2">
        <f>_xlfn.AVERAGEIF(A:A,A226,G:G)</f>
        <v>52.9954111111111</v>
      </c>
      <c r="J226" s="2">
        <f t="shared" si="32"/>
        <v>-4.187911111111106</v>
      </c>
      <c r="K226" s="2">
        <f t="shared" si="33"/>
        <v>85.8120888888889</v>
      </c>
      <c r="L226" s="2">
        <f t="shared" si="34"/>
        <v>172.21183766556064</v>
      </c>
      <c r="M226" s="2">
        <f>SUMIF(A:A,A226,L:L)</f>
        <v>2942.2076316748153</v>
      </c>
      <c r="N226" s="3">
        <f t="shared" si="35"/>
        <v>0.05853150396715244</v>
      </c>
      <c r="O226" s="7">
        <f t="shared" si="36"/>
        <v>17.08481641888434</v>
      </c>
      <c r="P226" s="3">
        <f t="shared" si="37"/>
        <v>0.05853150396715244</v>
      </c>
      <c r="Q226" s="3">
        <f>IF(ISNUMBER(P226),SUMIF(A:A,A226,P:P),"")</f>
        <v>0.9151694230911454</v>
      </c>
      <c r="R226" s="3">
        <f t="shared" si="38"/>
        <v>0.06395701439570829</v>
      </c>
      <c r="S226" s="8">
        <f t="shared" si="39"/>
        <v>15.635501585688512</v>
      </c>
    </row>
    <row r="227" spans="1:19" ht="15">
      <c r="A227" s="1">
        <v>60</v>
      </c>
      <c r="B227" s="5">
        <v>0.642361111111111</v>
      </c>
      <c r="C227" s="1" t="s">
        <v>540</v>
      </c>
      <c r="D227" s="1">
        <v>6</v>
      </c>
      <c r="E227" s="1">
        <v>10</v>
      </c>
      <c r="F227" s="1" t="s">
        <v>590</v>
      </c>
      <c r="G227" s="2">
        <v>48.6402</v>
      </c>
      <c r="H227" s="6">
        <f>1+_xlfn.COUNTIFS(A:A,A227,O:O,"&lt;"&amp;O227)</f>
        <v>9</v>
      </c>
      <c r="I227" s="2">
        <f>_xlfn.AVERAGEIF(A:A,A227,G:G)</f>
        <v>52.9954111111111</v>
      </c>
      <c r="J227" s="2">
        <f t="shared" si="32"/>
        <v>-4.355211111111103</v>
      </c>
      <c r="K227" s="2">
        <f t="shared" si="33"/>
        <v>85.6447888888889</v>
      </c>
      <c r="L227" s="2">
        <f t="shared" si="34"/>
        <v>170.49182243807778</v>
      </c>
      <c r="M227" s="2">
        <f>SUMIF(A:A,A227,L:L)</f>
        <v>2942.2076316748153</v>
      </c>
      <c r="N227" s="3">
        <f t="shared" si="35"/>
        <v>0.05794690374758746</v>
      </c>
      <c r="O227" s="7">
        <f t="shared" si="36"/>
        <v>17.25717743877961</v>
      </c>
      <c r="P227" s="3">
        <f t="shared" si="37"/>
        <v>0.05794690374758746</v>
      </c>
      <c r="Q227" s="3">
        <f>IF(ISNUMBER(P227),SUMIF(A:A,A227,P:P),"")</f>
        <v>0.9151694230911454</v>
      </c>
      <c r="R227" s="3">
        <f t="shared" si="38"/>
        <v>0.06331822533128524</v>
      </c>
      <c r="S227" s="8">
        <f t="shared" si="39"/>
        <v>15.793241120829466</v>
      </c>
    </row>
    <row r="228" spans="1:19" ht="15">
      <c r="A228" s="1">
        <v>60</v>
      </c>
      <c r="B228" s="5">
        <v>0.642361111111111</v>
      </c>
      <c r="C228" s="1" t="s">
        <v>540</v>
      </c>
      <c r="D228" s="1">
        <v>6</v>
      </c>
      <c r="E228" s="1">
        <v>2</v>
      </c>
      <c r="F228" s="1" t="s">
        <v>582</v>
      </c>
      <c r="G228" s="2">
        <v>46.476066666666696</v>
      </c>
      <c r="H228" s="6">
        <f>1+_xlfn.COUNTIFS(A:A,A228,O:O,"&lt;"&amp;O228)</f>
        <v>10</v>
      </c>
      <c r="I228" s="2">
        <f>_xlfn.AVERAGEIF(A:A,A228,G:G)</f>
        <v>52.9954111111111</v>
      </c>
      <c r="J228" s="2">
        <f t="shared" si="32"/>
        <v>-6.519344444444407</v>
      </c>
      <c r="K228" s="2">
        <f t="shared" si="33"/>
        <v>83.48065555555559</v>
      </c>
      <c r="L228" s="2">
        <f t="shared" si="34"/>
        <v>149.7308476514359</v>
      </c>
      <c r="M228" s="2">
        <f>SUMIF(A:A,A228,L:L)</f>
        <v>2942.2076316748153</v>
      </c>
      <c r="N228" s="3">
        <f t="shared" si="35"/>
        <v>0.05089064620711472</v>
      </c>
      <c r="O228" s="7">
        <f t="shared" si="36"/>
        <v>19.649976459921547</v>
      </c>
      <c r="P228" s="3">
        <f t="shared" si="37"/>
        <v>0.05089064620711472</v>
      </c>
      <c r="Q228" s="3">
        <f>IF(ISNUMBER(P228),SUMIF(A:A,A228,P:P),"")</f>
        <v>0.9151694230911454</v>
      </c>
      <c r="R228" s="3">
        <f t="shared" si="38"/>
        <v>0.055607896115259875</v>
      </c>
      <c r="S228" s="8">
        <f t="shared" si="39"/>
        <v>17.983057620580986</v>
      </c>
    </row>
    <row r="229" spans="1:19" ht="15">
      <c r="A229" s="1">
        <v>60</v>
      </c>
      <c r="B229" s="5">
        <v>0.642361111111111</v>
      </c>
      <c r="C229" s="1" t="s">
        <v>540</v>
      </c>
      <c r="D229" s="1">
        <v>6</v>
      </c>
      <c r="E229" s="1">
        <v>7</v>
      </c>
      <c r="F229" s="1" t="s">
        <v>587</v>
      </c>
      <c r="G229" s="2">
        <v>45.2158333333333</v>
      </c>
      <c r="H229" s="6">
        <f>1+_xlfn.COUNTIFS(A:A,A229,O:O,"&lt;"&amp;O229)</f>
        <v>11</v>
      </c>
      <c r="I229" s="2">
        <f>_xlfn.AVERAGEIF(A:A,A229,G:G)</f>
        <v>52.9954111111111</v>
      </c>
      <c r="J229" s="2">
        <f t="shared" si="32"/>
        <v>-7.779577777777803</v>
      </c>
      <c r="K229" s="2">
        <f t="shared" si="33"/>
        <v>82.2204222222222</v>
      </c>
      <c r="L229" s="2">
        <f t="shared" si="34"/>
        <v>138.82655293368657</v>
      </c>
      <c r="M229" s="2">
        <f>SUMIF(A:A,A229,L:L)</f>
        <v>2942.2076316748153</v>
      </c>
      <c r="N229" s="3">
        <f t="shared" si="35"/>
        <v>0.04718448536368634</v>
      </c>
      <c r="O229" s="7">
        <f t="shared" si="36"/>
        <v>21.19340694917508</v>
      </c>
      <c r="P229" s="3">
        <f t="shared" si="37"/>
      </c>
      <c r="Q229" s="3">
        <f>IF(ISNUMBER(P229),SUMIF(A:A,A229,P:P),"")</f>
      </c>
      <c r="R229" s="3">
        <f t="shared" si="38"/>
      </c>
      <c r="S229" s="8">
        <f t="shared" si="39"/>
      </c>
    </row>
    <row r="230" spans="1:19" ht="15">
      <c r="A230" s="1">
        <v>60</v>
      </c>
      <c r="B230" s="5">
        <v>0.642361111111111</v>
      </c>
      <c r="C230" s="1" t="s">
        <v>540</v>
      </c>
      <c r="D230" s="1">
        <v>6</v>
      </c>
      <c r="E230" s="1">
        <v>12</v>
      </c>
      <c r="F230" s="1" t="s">
        <v>592</v>
      </c>
      <c r="G230" s="2">
        <v>41.4519</v>
      </c>
      <c r="H230" s="6">
        <f>1+_xlfn.COUNTIFS(A:A,A230,O:O,"&lt;"&amp;O230)</f>
        <v>12</v>
      </c>
      <c r="I230" s="2">
        <f>_xlfn.AVERAGEIF(A:A,A230,G:G)</f>
        <v>52.9954111111111</v>
      </c>
      <c r="J230" s="2">
        <f t="shared" si="32"/>
        <v>-11.543511111111101</v>
      </c>
      <c r="K230" s="2">
        <f t="shared" si="33"/>
        <v>78.4564888888889</v>
      </c>
      <c r="L230" s="2">
        <f t="shared" si="34"/>
        <v>110.76261784692251</v>
      </c>
      <c r="M230" s="2">
        <f>SUMIF(A:A,A230,L:L)</f>
        <v>2942.2076316748153</v>
      </c>
      <c r="N230" s="3">
        <f t="shared" si="35"/>
        <v>0.03764609154516816</v>
      </c>
      <c r="O230" s="7">
        <f t="shared" si="36"/>
        <v>26.563182496652804</v>
      </c>
      <c r="P230" s="3">
        <f t="shared" si="37"/>
      </c>
      <c r="Q230" s="3">
        <f>IF(ISNUMBER(P230),SUMIF(A:A,A230,P:P),"")</f>
      </c>
      <c r="R230" s="3">
        <f t="shared" si="38"/>
      </c>
      <c r="S230" s="8">
        <f t="shared" si="39"/>
      </c>
    </row>
    <row r="231" spans="1:19" ht="15">
      <c r="A231" s="1">
        <v>36</v>
      </c>
      <c r="B231" s="5">
        <v>0.6493055555555556</v>
      </c>
      <c r="C231" s="1" t="s">
        <v>351</v>
      </c>
      <c r="D231" s="1">
        <v>5</v>
      </c>
      <c r="E231" s="1">
        <v>15</v>
      </c>
      <c r="F231" s="1" t="s">
        <v>399</v>
      </c>
      <c r="G231" s="2">
        <v>58.4650333333334</v>
      </c>
      <c r="H231" s="6">
        <f>1+_xlfn.COUNTIFS(A:A,A231,O:O,"&lt;"&amp;O231)</f>
        <v>1</v>
      </c>
      <c r="I231" s="2">
        <f>_xlfn.AVERAGEIF(A:A,A231,G:G)</f>
        <v>50.72569555555556</v>
      </c>
      <c r="J231" s="2">
        <f t="shared" si="32"/>
        <v>7.739337777777841</v>
      </c>
      <c r="K231" s="2">
        <f t="shared" si="33"/>
        <v>97.73933777777785</v>
      </c>
      <c r="L231" s="2">
        <f t="shared" si="34"/>
        <v>352.25673363586554</v>
      </c>
      <c r="M231" s="2">
        <f>SUMIF(A:A,A231,L:L)</f>
        <v>3469.700354186158</v>
      </c>
      <c r="N231" s="3">
        <f t="shared" si="35"/>
        <v>0.10152367572919413</v>
      </c>
      <c r="O231" s="7">
        <f t="shared" si="36"/>
        <v>9.84991917222753</v>
      </c>
      <c r="P231" s="3">
        <f t="shared" si="37"/>
        <v>0.10152367572919413</v>
      </c>
      <c r="Q231" s="3">
        <f>IF(ISNUMBER(P231),SUMIF(A:A,A231,P:P),"")</f>
        <v>0.9240726790893621</v>
      </c>
      <c r="R231" s="3">
        <f t="shared" si="38"/>
        <v>0.10986546624151014</v>
      </c>
      <c r="S231" s="8">
        <f t="shared" si="39"/>
        <v>9.102041198293964</v>
      </c>
    </row>
    <row r="232" spans="1:19" ht="15">
      <c r="A232" s="1">
        <v>36</v>
      </c>
      <c r="B232" s="5">
        <v>0.6493055555555556</v>
      </c>
      <c r="C232" s="1" t="s">
        <v>351</v>
      </c>
      <c r="D232" s="1">
        <v>5</v>
      </c>
      <c r="E232" s="1">
        <v>7</v>
      </c>
      <c r="F232" s="1" t="s">
        <v>392</v>
      </c>
      <c r="G232" s="2">
        <v>57.5493</v>
      </c>
      <c r="H232" s="6">
        <f>1+_xlfn.COUNTIFS(A:A,A232,O:O,"&lt;"&amp;O232)</f>
        <v>2</v>
      </c>
      <c r="I232" s="2">
        <f>_xlfn.AVERAGEIF(A:A,A232,G:G)</f>
        <v>50.72569555555556</v>
      </c>
      <c r="J232" s="2">
        <f t="shared" si="32"/>
        <v>6.823604444444442</v>
      </c>
      <c r="K232" s="2">
        <f t="shared" si="33"/>
        <v>96.82360444444444</v>
      </c>
      <c r="L232" s="2">
        <f t="shared" si="34"/>
        <v>333.4244378986743</v>
      </c>
      <c r="M232" s="2">
        <f>SUMIF(A:A,A232,L:L)</f>
        <v>3469.700354186158</v>
      </c>
      <c r="N232" s="3">
        <f t="shared" si="35"/>
        <v>0.09609603247047</v>
      </c>
      <c r="O232" s="7">
        <f t="shared" si="36"/>
        <v>10.406256890026098</v>
      </c>
      <c r="P232" s="3">
        <f t="shared" si="37"/>
        <v>0.09609603247047</v>
      </c>
      <c r="Q232" s="3">
        <f>IF(ISNUMBER(P232),SUMIF(A:A,A232,P:P),"")</f>
        <v>0.9240726790893621</v>
      </c>
      <c r="R232" s="3">
        <f t="shared" si="38"/>
        <v>0.10399185545142285</v>
      </c>
      <c r="S232" s="8">
        <f t="shared" si="39"/>
        <v>9.616137683658549</v>
      </c>
    </row>
    <row r="233" spans="1:19" ht="15">
      <c r="A233" s="1">
        <v>36</v>
      </c>
      <c r="B233" s="5">
        <v>0.6493055555555556</v>
      </c>
      <c r="C233" s="1" t="s">
        <v>351</v>
      </c>
      <c r="D233" s="1">
        <v>5</v>
      </c>
      <c r="E233" s="1">
        <v>3</v>
      </c>
      <c r="F233" s="1" t="s">
        <v>388</v>
      </c>
      <c r="G233" s="2">
        <v>56.680266666666704</v>
      </c>
      <c r="H233" s="6">
        <f>1+_xlfn.COUNTIFS(A:A,A233,O:O,"&lt;"&amp;O233)</f>
        <v>3</v>
      </c>
      <c r="I233" s="2">
        <f>_xlfn.AVERAGEIF(A:A,A233,G:G)</f>
        <v>50.72569555555556</v>
      </c>
      <c r="J233" s="2">
        <f t="shared" si="32"/>
        <v>5.954571111111143</v>
      </c>
      <c r="K233" s="2">
        <f t="shared" si="33"/>
        <v>95.95457111111114</v>
      </c>
      <c r="L233" s="2">
        <f t="shared" si="34"/>
        <v>316.4844998181545</v>
      </c>
      <c r="M233" s="2">
        <f>SUMIF(A:A,A233,L:L)</f>
        <v>3469.700354186158</v>
      </c>
      <c r="N233" s="3">
        <f t="shared" si="35"/>
        <v>0.09121378433625232</v>
      </c>
      <c r="O233" s="7">
        <f t="shared" si="36"/>
        <v>10.963255250035235</v>
      </c>
      <c r="P233" s="3">
        <f t="shared" si="37"/>
        <v>0.09121378433625232</v>
      </c>
      <c r="Q233" s="3">
        <f>IF(ISNUMBER(P233),SUMIF(A:A,A233,P:P),"")</f>
        <v>0.9240726790893621</v>
      </c>
      <c r="R233" s="3">
        <f t="shared" si="38"/>
        <v>0.09870845270107974</v>
      </c>
      <c r="S233" s="8">
        <f t="shared" si="39"/>
        <v>10.130844650440572</v>
      </c>
    </row>
    <row r="234" spans="1:19" ht="15">
      <c r="A234" s="1">
        <v>36</v>
      </c>
      <c r="B234" s="5">
        <v>0.6493055555555556</v>
      </c>
      <c r="C234" s="1" t="s">
        <v>351</v>
      </c>
      <c r="D234" s="1">
        <v>5</v>
      </c>
      <c r="E234" s="1">
        <v>6</v>
      </c>
      <c r="F234" s="1" t="s">
        <v>391</v>
      </c>
      <c r="G234" s="2">
        <v>54.8008</v>
      </c>
      <c r="H234" s="6">
        <f>1+_xlfn.COUNTIFS(A:A,A234,O:O,"&lt;"&amp;O234)</f>
        <v>4</v>
      </c>
      <c r="I234" s="2">
        <f>_xlfn.AVERAGEIF(A:A,A234,G:G)</f>
        <v>50.72569555555556</v>
      </c>
      <c r="J234" s="2">
        <f t="shared" si="32"/>
        <v>4.075104444444442</v>
      </c>
      <c r="K234" s="2">
        <f t="shared" si="33"/>
        <v>94.07510444444443</v>
      </c>
      <c r="L234" s="2">
        <f t="shared" si="34"/>
        <v>282.7339265916932</v>
      </c>
      <c r="M234" s="2">
        <f>SUMIF(A:A,A234,L:L)</f>
        <v>3469.700354186158</v>
      </c>
      <c r="N234" s="3">
        <f t="shared" si="35"/>
        <v>0.08148655437942288</v>
      </c>
      <c r="O234" s="7">
        <f t="shared" si="36"/>
        <v>12.27196324124513</v>
      </c>
      <c r="P234" s="3">
        <f t="shared" si="37"/>
        <v>0.08148655437942288</v>
      </c>
      <c r="Q234" s="3">
        <f>IF(ISNUMBER(P234),SUMIF(A:A,A234,P:P),"")</f>
        <v>0.9240726790893621</v>
      </c>
      <c r="R234" s="3">
        <f t="shared" si="38"/>
        <v>0.0881819755343538</v>
      </c>
      <c r="S234" s="8">
        <f t="shared" si="39"/>
        <v>11.340185950023558</v>
      </c>
    </row>
    <row r="235" spans="1:19" ht="15">
      <c r="A235" s="1">
        <v>36</v>
      </c>
      <c r="B235" s="5">
        <v>0.6493055555555556</v>
      </c>
      <c r="C235" s="1" t="s">
        <v>351</v>
      </c>
      <c r="D235" s="1">
        <v>5</v>
      </c>
      <c r="E235" s="1">
        <v>14</v>
      </c>
      <c r="F235" s="1" t="s">
        <v>398</v>
      </c>
      <c r="G235" s="2">
        <v>53.575399999999995</v>
      </c>
      <c r="H235" s="6">
        <f>1+_xlfn.COUNTIFS(A:A,A235,O:O,"&lt;"&amp;O235)</f>
        <v>5</v>
      </c>
      <c r="I235" s="2">
        <f>_xlfn.AVERAGEIF(A:A,A235,G:G)</f>
        <v>50.72569555555556</v>
      </c>
      <c r="J235" s="2">
        <f t="shared" si="32"/>
        <v>2.849704444444434</v>
      </c>
      <c r="K235" s="2">
        <f t="shared" si="33"/>
        <v>92.84970444444443</v>
      </c>
      <c r="L235" s="2">
        <f t="shared" si="34"/>
        <v>262.6920061541046</v>
      </c>
      <c r="M235" s="2">
        <f>SUMIF(A:A,A235,L:L)</f>
        <v>3469.700354186158</v>
      </c>
      <c r="N235" s="3">
        <f t="shared" si="35"/>
        <v>0.07571028600125926</v>
      </c>
      <c r="O235" s="7">
        <f t="shared" si="36"/>
        <v>13.20824491382013</v>
      </c>
      <c r="P235" s="3">
        <f t="shared" si="37"/>
        <v>0.07571028600125926</v>
      </c>
      <c r="Q235" s="3">
        <f>IF(ISNUMBER(P235),SUMIF(A:A,A235,P:P),"")</f>
        <v>0.9240726790893621</v>
      </c>
      <c r="R235" s="3">
        <f t="shared" si="38"/>
        <v>0.08193109450640704</v>
      </c>
      <c r="S235" s="8">
        <f t="shared" si="39"/>
        <v>12.205378263582206</v>
      </c>
    </row>
    <row r="236" spans="1:19" ht="15">
      <c r="A236" s="1">
        <v>36</v>
      </c>
      <c r="B236" s="5">
        <v>0.6493055555555556</v>
      </c>
      <c r="C236" s="1" t="s">
        <v>351</v>
      </c>
      <c r="D236" s="1">
        <v>5</v>
      </c>
      <c r="E236" s="1">
        <v>18</v>
      </c>
      <c r="F236" s="1" t="s">
        <v>402</v>
      </c>
      <c r="G236" s="2">
        <v>51.899300000000004</v>
      </c>
      <c r="H236" s="6">
        <f>1+_xlfn.COUNTIFS(A:A,A236,O:O,"&lt;"&amp;O236)</f>
        <v>6</v>
      </c>
      <c r="I236" s="2">
        <f>_xlfn.AVERAGEIF(A:A,A236,G:G)</f>
        <v>50.72569555555556</v>
      </c>
      <c r="J236" s="2">
        <f t="shared" si="32"/>
        <v>1.1736044444444431</v>
      </c>
      <c r="K236" s="2">
        <f t="shared" si="33"/>
        <v>91.17360444444444</v>
      </c>
      <c r="L236" s="2">
        <f t="shared" si="34"/>
        <v>237.5590601002345</v>
      </c>
      <c r="M236" s="2">
        <f>SUMIF(A:A,A236,L:L)</f>
        <v>3469.700354186158</v>
      </c>
      <c r="N236" s="3">
        <f t="shared" si="35"/>
        <v>0.06846673656231493</v>
      </c>
      <c r="O236" s="7">
        <f t="shared" si="36"/>
        <v>14.605632606570214</v>
      </c>
      <c r="P236" s="3">
        <f t="shared" si="37"/>
        <v>0.06846673656231493</v>
      </c>
      <c r="Q236" s="3">
        <f>IF(ISNUMBER(P236),SUMIF(A:A,A236,P:P),"")</f>
        <v>0.9240726790893621</v>
      </c>
      <c r="R236" s="3">
        <f t="shared" si="38"/>
        <v>0.07409237185735895</v>
      </c>
      <c r="S236" s="8">
        <f t="shared" si="39"/>
        <v>13.496666052548278</v>
      </c>
    </row>
    <row r="237" spans="1:19" ht="15">
      <c r="A237" s="1">
        <v>36</v>
      </c>
      <c r="B237" s="5">
        <v>0.6493055555555556</v>
      </c>
      <c r="C237" s="1" t="s">
        <v>351</v>
      </c>
      <c r="D237" s="1">
        <v>5</v>
      </c>
      <c r="E237" s="1">
        <v>12</v>
      </c>
      <c r="F237" s="1" t="s">
        <v>396</v>
      </c>
      <c r="G237" s="2">
        <v>51.738833333333304</v>
      </c>
      <c r="H237" s="6">
        <f>1+_xlfn.COUNTIFS(A:A,A237,O:O,"&lt;"&amp;O237)</f>
        <v>7</v>
      </c>
      <c r="I237" s="2">
        <f>_xlfn.AVERAGEIF(A:A,A237,G:G)</f>
        <v>50.72569555555556</v>
      </c>
      <c r="J237" s="2">
        <f t="shared" si="32"/>
        <v>1.013137777777743</v>
      </c>
      <c r="K237" s="2">
        <f t="shared" si="33"/>
        <v>91.01313777777774</v>
      </c>
      <c r="L237" s="2">
        <f t="shared" si="34"/>
        <v>235.2828168880577</v>
      </c>
      <c r="M237" s="2">
        <f>SUMIF(A:A,A237,L:L)</f>
        <v>3469.700354186158</v>
      </c>
      <c r="N237" s="3">
        <f t="shared" si="35"/>
        <v>0.06781070204065068</v>
      </c>
      <c r="O237" s="7">
        <f t="shared" si="36"/>
        <v>14.746934774403709</v>
      </c>
      <c r="P237" s="3">
        <f t="shared" si="37"/>
        <v>0.06781070204065068</v>
      </c>
      <c r="Q237" s="3">
        <f>IF(ISNUMBER(P237),SUMIF(A:A,A237,P:P),"")</f>
        <v>0.9240726790893621</v>
      </c>
      <c r="R237" s="3">
        <f t="shared" si="38"/>
        <v>0.07338243362792146</v>
      </c>
      <c r="S237" s="8">
        <f t="shared" si="39"/>
        <v>13.627239525339311</v>
      </c>
    </row>
    <row r="238" spans="1:19" ht="15">
      <c r="A238" s="1">
        <v>36</v>
      </c>
      <c r="B238" s="5">
        <v>0.6493055555555556</v>
      </c>
      <c r="C238" s="1" t="s">
        <v>351</v>
      </c>
      <c r="D238" s="1">
        <v>5</v>
      </c>
      <c r="E238" s="1">
        <v>8</v>
      </c>
      <c r="F238" s="1" t="s">
        <v>393</v>
      </c>
      <c r="G238" s="2">
        <v>50.614000000000004</v>
      </c>
      <c r="H238" s="6">
        <f>1+_xlfn.COUNTIFS(A:A,A238,O:O,"&lt;"&amp;O238)</f>
        <v>8</v>
      </c>
      <c r="I238" s="2">
        <f>_xlfn.AVERAGEIF(A:A,A238,G:G)</f>
        <v>50.72569555555556</v>
      </c>
      <c r="J238" s="2">
        <f t="shared" si="32"/>
        <v>-0.11169555555555633</v>
      </c>
      <c r="K238" s="2">
        <f t="shared" si="33"/>
        <v>89.88830444444444</v>
      </c>
      <c r="L238" s="2">
        <f t="shared" si="34"/>
        <v>219.9275703946003</v>
      </c>
      <c r="M238" s="2">
        <f>SUMIF(A:A,A238,L:L)</f>
        <v>3469.700354186158</v>
      </c>
      <c r="N238" s="3">
        <f t="shared" si="35"/>
        <v>0.06338517680042888</v>
      </c>
      <c r="O238" s="7">
        <f t="shared" si="36"/>
        <v>15.776559291591875</v>
      </c>
      <c r="P238" s="3">
        <f t="shared" si="37"/>
        <v>0.06338517680042888</v>
      </c>
      <c r="Q238" s="3">
        <f>IF(ISNUMBER(P238),SUMIF(A:A,A238,P:P),"")</f>
        <v>0.9240726790893621</v>
      </c>
      <c r="R238" s="3">
        <f t="shared" si="38"/>
        <v>0.06859328084766289</v>
      </c>
      <c r="S238" s="8">
        <f t="shared" si="39"/>
        <v>14.578687411393473</v>
      </c>
    </row>
    <row r="239" spans="1:19" ht="15">
      <c r="A239" s="1">
        <v>36</v>
      </c>
      <c r="B239" s="5">
        <v>0.6493055555555556</v>
      </c>
      <c r="C239" s="1" t="s">
        <v>351</v>
      </c>
      <c r="D239" s="1">
        <v>5</v>
      </c>
      <c r="E239" s="1">
        <v>9</v>
      </c>
      <c r="F239" s="1" t="s">
        <v>394</v>
      </c>
      <c r="G239" s="2">
        <v>50.572300000000006</v>
      </c>
      <c r="H239" s="6">
        <f>1+_xlfn.COUNTIFS(A:A,A239,O:O,"&lt;"&amp;O239)</f>
        <v>9</v>
      </c>
      <c r="I239" s="2">
        <f>_xlfn.AVERAGEIF(A:A,A239,G:G)</f>
        <v>50.72569555555556</v>
      </c>
      <c r="J239" s="2">
        <f t="shared" si="32"/>
        <v>-0.15339555555555506</v>
      </c>
      <c r="K239" s="2">
        <f t="shared" si="33"/>
        <v>89.84660444444444</v>
      </c>
      <c r="L239" s="2">
        <f t="shared" si="34"/>
        <v>219.3779994134635</v>
      </c>
      <c r="M239" s="2">
        <f>SUMIF(A:A,A239,L:L)</f>
        <v>3469.700354186158</v>
      </c>
      <c r="N239" s="3">
        <f t="shared" si="35"/>
        <v>0.06322678531844578</v>
      </c>
      <c r="O239" s="7">
        <f t="shared" si="36"/>
        <v>15.816081664810817</v>
      </c>
      <c r="P239" s="3">
        <f t="shared" si="37"/>
        <v>0.06322678531844578</v>
      </c>
      <c r="Q239" s="3">
        <f>IF(ISNUMBER(P239),SUMIF(A:A,A239,P:P),"")</f>
        <v>0.9240726790893621</v>
      </c>
      <c r="R239" s="3">
        <f t="shared" si="38"/>
        <v>0.06842187497714286</v>
      </c>
      <c r="S239" s="8">
        <f t="shared" si="39"/>
        <v>14.615208956697867</v>
      </c>
    </row>
    <row r="240" spans="1:19" ht="15">
      <c r="A240" s="1">
        <v>36</v>
      </c>
      <c r="B240" s="5">
        <v>0.6493055555555556</v>
      </c>
      <c r="C240" s="1" t="s">
        <v>351</v>
      </c>
      <c r="D240" s="1">
        <v>5</v>
      </c>
      <c r="E240" s="1">
        <v>1</v>
      </c>
      <c r="F240" s="1" t="s">
        <v>386</v>
      </c>
      <c r="G240" s="2">
        <v>46.0512333333334</v>
      </c>
      <c r="H240" s="6">
        <f>1+_xlfn.COUNTIFS(A:A,A240,O:O,"&lt;"&amp;O240)</f>
        <v>13</v>
      </c>
      <c r="I240" s="2">
        <f>_xlfn.AVERAGEIF(A:A,A240,G:G)</f>
        <v>50.72569555555556</v>
      </c>
      <c r="J240" s="2">
        <f t="shared" si="32"/>
        <v>-4.674462222222161</v>
      </c>
      <c r="K240" s="2">
        <f t="shared" si="33"/>
        <v>85.32553777777784</v>
      </c>
      <c r="L240" s="2">
        <f t="shared" si="34"/>
        <v>167.25711959238726</v>
      </c>
      <c r="M240" s="2">
        <f>SUMIF(A:A,A240,L:L)</f>
        <v>3469.700354186158</v>
      </c>
      <c r="N240" s="3">
        <f t="shared" si="35"/>
        <v>0.04820506168222661</v>
      </c>
      <c r="O240" s="7">
        <f t="shared" si="36"/>
        <v>20.74470947868746</v>
      </c>
      <c r="P240" s="3">
        <f t="shared" si="37"/>
        <v>0.04820506168222661</v>
      </c>
      <c r="Q240" s="3">
        <f>IF(ISNUMBER(P240),SUMIF(A:A,A240,P:P),"")</f>
        <v>0.9240726790893621</v>
      </c>
      <c r="R240" s="3">
        <f t="shared" si="38"/>
        <v>0.05216587696297962</v>
      </c>
      <c r="S240" s="8">
        <f t="shared" si="39"/>
        <v>19.169619264901204</v>
      </c>
    </row>
    <row r="241" spans="1:19" ht="15">
      <c r="A241" s="1">
        <v>36</v>
      </c>
      <c r="B241" s="5">
        <v>0.6493055555555556</v>
      </c>
      <c r="C241" s="1" t="s">
        <v>351</v>
      </c>
      <c r="D241" s="1">
        <v>5</v>
      </c>
      <c r="E241" s="1">
        <v>5</v>
      </c>
      <c r="F241" s="1" t="s">
        <v>390</v>
      </c>
      <c r="G241" s="2">
        <v>48.4659333333333</v>
      </c>
      <c r="H241" s="6">
        <f>1+_xlfn.COUNTIFS(A:A,A241,O:O,"&lt;"&amp;O241)</f>
        <v>11</v>
      </c>
      <c r="I241" s="2">
        <f>_xlfn.AVERAGEIF(A:A,A241,G:G)</f>
        <v>50.72569555555556</v>
      </c>
      <c r="J241" s="2">
        <f t="shared" si="32"/>
        <v>-2.259762222222264</v>
      </c>
      <c r="K241" s="2">
        <f t="shared" si="33"/>
        <v>87.74023777777774</v>
      </c>
      <c r="L241" s="2">
        <f t="shared" si="34"/>
        <v>193.33303401379808</v>
      </c>
      <c r="M241" s="2">
        <f>SUMIF(A:A,A241,L:L)</f>
        <v>3469.700354186158</v>
      </c>
      <c r="N241" s="3">
        <f t="shared" si="35"/>
        <v>0.05572038339868276</v>
      </c>
      <c r="O241" s="7">
        <f t="shared" si="36"/>
        <v>17.946753755173194</v>
      </c>
      <c r="P241" s="3">
        <f t="shared" si="37"/>
        <v>0.05572038339868276</v>
      </c>
      <c r="Q241" s="3">
        <f>IF(ISNUMBER(P241),SUMIF(A:A,A241,P:P),"")</f>
        <v>0.9240726790893621</v>
      </c>
      <c r="R241" s="3">
        <f t="shared" si="38"/>
        <v>0.0602987023202472</v>
      </c>
      <c r="S241" s="8">
        <f t="shared" si="39"/>
        <v>16.584104823499963</v>
      </c>
    </row>
    <row r="242" spans="1:19" ht="15">
      <c r="A242" s="1">
        <v>36</v>
      </c>
      <c r="B242" s="5">
        <v>0.6493055555555556</v>
      </c>
      <c r="C242" s="1" t="s">
        <v>351</v>
      </c>
      <c r="D242" s="1">
        <v>5</v>
      </c>
      <c r="E242" s="1">
        <v>11</v>
      </c>
      <c r="F242" s="1" t="s">
        <v>395</v>
      </c>
      <c r="G242" s="2">
        <v>47.8007666666666</v>
      </c>
      <c r="H242" s="6">
        <f>1+_xlfn.COUNTIFS(A:A,A242,O:O,"&lt;"&amp;O242)</f>
        <v>12</v>
      </c>
      <c r="I242" s="2">
        <f>_xlfn.AVERAGEIF(A:A,A242,G:G)</f>
        <v>50.72569555555556</v>
      </c>
      <c r="J242" s="2">
        <f t="shared" si="32"/>
        <v>-2.9249288888889637</v>
      </c>
      <c r="K242" s="2">
        <f t="shared" si="33"/>
        <v>87.07507111111104</v>
      </c>
      <c r="L242" s="2">
        <f t="shared" si="34"/>
        <v>185.7690557824121</v>
      </c>
      <c r="M242" s="2">
        <f>SUMIF(A:A,A242,L:L)</f>
        <v>3469.700354186158</v>
      </c>
      <c r="N242" s="3">
        <f t="shared" si="35"/>
        <v>0.05354037433183059</v>
      </c>
      <c r="O242" s="7">
        <f t="shared" si="36"/>
        <v>18.67749362009007</v>
      </c>
      <c r="P242" s="3">
        <f t="shared" si="37"/>
        <v>0.05354037433183059</v>
      </c>
      <c r="Q242" s="3">
        <f>IF(ISNUMBER(P242),SUMIF(A:A,A242,P:P),"")</f>
        <v>0.9240726790893621</v>
      </c>
      <c r="R242" s="3">
        <f t="shared" si="38"/>
        <v>0.05793957071059883</v>
      </c>
      <c r="S242" s="8">
        <f t="shared" si="39"/>
        <v>17.259361568191096</v>
      </c>
    </row>
    <row r="243" spans="1:19" ht="15">
      <c r="A243" s="1">
        <v>36</v>
      </c>
      <c r="B243" s="5">
        <v>0.6493055555555556</v>
      </c>
      <c r="C243" s="1" t="s">
        <v>351</v>
      </c>
      <c r="D243" s="1">
        <v>5</v>
      </c>
      <c r="E243" s="1">
        <v>13</v>
      </c>
      <c r="F243" s="1" t="s">
        <v>397</v>
      </c>
      <c r="G243" s="2">
        <v>49.0440666666666</v>
      </c>
      <c r="H243" s="6">
        <f>1+_xlfn.COUNTIFS(A:A,A243,O:O,"&lt;"&amp;O243)</f>
        <v>10</v>
      </c>
      <c r="I243" s="2">
        <f>_xlfn.AVERAGEIF(A:A,A243,G:G)</f>
        <v>50.72569555555556</v>
      </c>
      <c r="J243" s="2">
        <f t="shared" si="32"/>
        <v>-1.6816288888889588</v>
      </c>
      <c r="K243" s="2">
        <f t="shared" si="33"/>
        <v>88.31837111111105</v>
      </c>
      <c r="L243" s="2">
        <f t="shared" si="34"/>
        <v>200.15704164666636</v>
      </c>
      <c r="M243" s="2">
        <f>SUMIF(A:A,A243,L:L)</f>
        <v>3469.700354186158</v>
      </c>
      <c r="N243" s="3">
        <f t="shared" si="35"/>
        <v>0.057687126038183364</v>
      </c>
      <c r="O243" s="7">
        <f t="shared" si="36"/>
        <v>17.334890272365026</v>
      </c>
      <c r="P243" s="3">
        <f t="shared" si="37"/>
        <v>0.057687126038183364</v>
      </c>
      <c r="Q243" s="3">
        <f>IF(ISNUMBER(P243),SUMIF(A:A,A243,P:P),"")</f>
        <v>0.9240726790893621</v>
      </c>
      <c r="R243" s="3">
        <f t="shared" si="38"/>
        <v>0.06242704426131482</v>
      </c>
      <c r="S243" s="8">
        <f t="shared" si="39"/>
        <v>16.01869849570447</v>
      </c>
    </row>
    <row r="244" spans="1:19" ht="15">
      <c r="A244" s="1">
        <v>36</v>
      </c>
      <c r="B244" s="5">
        <v>0.6493055555555556</v>
      </c>
      <c r="C244" s="1" t="s">
        <v>351</v>
      </c>
      <c r="D244" s="1">
        <v>5</v>
      </c>
      <c r="E244" s="1">
        <v>16</v>
      </c>
      <c r="F244" s="1" t="s">
        <v>400</v>
      </c>
      <c r="G244" s="2">
        <v>38.882233333333296</v>
      </c>
      <c r="H244" s="6">
        <f>1+_xlfn.COUNTIFS(A:A,A244,O:O,"&lt;"&amp;O244)</f>
        <v>15</v>
      </c>
      <c r="I244" s="2">
        <f>_xlfn.AVERAGEIF(A:A,A244,G:G)</f>
        <v>50.72569555555556</v>
      </c>
      <c r="J244" s="2">
        <f t="shared" si="32"/>
        <v>-11.843462222222264</v>
      </c>
      <c r="K244" s="2">
        <f t="shared" si="33"/>
        <v>78.15653777777774</v>
      </c>
      <c r="L244" s="2">
        <f t="shared" si="34"/>
        <v>108.78704619944195</v>
      </c>
      <c r="M244" s="2">
        <f>SUMIF(A:A,A244,L:L)</f>
        <v>3469.700354186158</v>
      </c>
      <c r="N244" s="3">
        <f t="shared" si="35"/>
        <v>0.031353441246934045</v>
      </c>
      <c r="O244" s="7">
        <f t="shared" si="36"/>
        <v>31.894425626972826</v>
      </c>
      <c r="P244" s="3">
        <f t="shared" si="37"/>
      </c>
      <c r="Q244" s="3">
        <f>IF(ISNUMBER(P244),SUMIF(A:A,A244,P:P),"")</f>
      </c>
      <c r="R244" s="3">
        <f t="shared" si="38"/>
      </c>
      <c r="S244" s="8">
        <f t="shared" si="39"/>
      </c>
    </row>
    <row r="245" spans="1:19" ht="15">
      <c r="A245" s="1">
        <v>36</v>
      </c>
      <c r="B245" s="5">
        <v>0.6493055555555556</v>
      </c>
      <c r="C245" s="1" t="s">
        <v>351</v>
      </c>
      <c r="D245" s="1">
        <v>5</v>
      </c>
      <c r="E245" s="1">
        <v>17</v>
      </c>
      <c r="F245" s="1" t="s">
        <v>401</v>
      </c>
      <c r="G245" s="2">
        <v>44.745966666666696</v>
      </c>
      <c r="H245" s="6">
        <f>1+_xlfn.COUNTIFS(A:A,A245,O:O,"&lt;"&amp;O245)</f>
        <v>14</v>
      </c>
      <c r="I245" s="2">
        <f>_xlfn.AVERAGEIF(A:A,A245,G:G)</f>
        <v>50.72569555555556</v>
      </c>
      <c r="J245" s="2">
        <f t="shared" si="32"/>
        <v>-5.9797288888888644</v>
      </c>
      <c r="K245" s="2">
        <f t="shared" si="33"/>
        <v>84.02027111111113</v>
      </c>
      <c r="L245" s="2">
        <f t="shared" si="34"/>
        <v>154.658006056604</v>
      </c>
      <c r="M245" s="2">
        <f>SUMIF(A:A,A245,L:L)</f>
        <v>3469.700354186158</v>
      </c>
      <c r="N245" s="3">
        <f t="shared" si="35"/>
        <v>0.04457387966370372</v>
      </c>
      <c r="O245" s="7">
        <f t="shared" si="36"/>
        <v>22.43466369866599</v>
      </c>
      <c r="P245" s="3">
        <f t="shared" si="37"/>
      </c>
      <c r="Q245" s="3">
        <f>IF(ISNUMBER(P245),SUMIF(A:A,A245,P:P),"")</f>
      </c>
      <c r="R245" s="3">
        <f t="shared" si="38"/>
      </c>
      <c r="S245" s="8">
        <f t="shared" si="39"/>
      </c>
    </row>
    <row r="246" spans="1:19" ht="15">
      <c r="A246" s="1">
        <v>10</v>
      </c>
      <c r="B246" s="5">
        <v>0.6527777777777778</v>
      </c>
      <c r="C246" s="1" t="s">
        <v>91</v>
      </c>
      <c r="D246" s="1">
        <v>6</v>
      </c>
      <c r="E246" s="1">
        <v>2</v>
      </c>
      <c r="F246" s="1" t="s">
        <v>123</v>
      </c>
      <c r="G246" s="2">
        <v>69.6604333333333</v>
      </c>
      <c r="H246" s="6">
        <f>1+_xlfn.COUNTIFS(A:A,A246,O:O,"&lt;"&amp;O246)</f>
        <v>1</v>
      </c>
      <c r="I246" s="2">
        <f>_xlfn.AVERAGEIF(A:A,A246,G:G)</f>
        <v>49.15104222222221</v>
      </c>
      <c r="J246" s="2">
        <f t="shared" si="32"/>
        <v>20.509391111111093</v>
      </c>
      <c r="K246" s="2">
        <f t="shared" si="33"/>
        <v>110.50939111111109</v>
      </c>
      <c r="L246" s="2">
        <f t="shared" si="34"/>
        <v>757.9091068664289</v>
      </c>
      <c r="M246" s="2">
        <f>SUMIF(A:A,A246,L:L)</f>
        <v>4123.1261305986545</v>
      </c>
      <c r="N246" s="3">
        <f t="shared" si="35"/>
        <v>0.18381904478784034</v>
      </c>
      <c r="O246" s="7">
        <f t="shared" si="36"/>
        <v>5.4401327194044375</v>
      </c>
      <c r="P246" s="3">
        <f t="shared" si="37"/>
        <v>0.18381904478784034</v>
      </c>
      <c r="Q246" s="3">
        <f>IF(ISNUMBER(P246),SUMIF(A:A,A246,P:P),"")</f>
        <v>0.772861824884555</v>
      </c>
      <c r="R246" s="3">
        <f t="shared" si="38"/>
        <v>0.23784205516335086</v>
      </c>
      <c r="S246" s="8">
        <f t="shared" si="39"/>
        <v>4.2044709011330905</v>
      </c>
    </row>
    <row r="247" spans="1:19" ht="15">
      <c r="A247" s="1">
        <v>10</v>
      </c>
      <c r="B247" s="5">
        <v>0.6527777777777778</v>
      </c>
      <c r="C247" s="1" t="s">
        <v>91</v>
      </c>
      <c r="D247" s="1">
        <v>6</v>
      </c>
      <c r="E247" s="1">
        <v>5</v>
      </c>
      <c r="F247" s="1" t="s">
        <v>126</v>
      </c>
      <c r="G247" s="2">
        <v>64.0582</v>
      </c>
      <c r="H247" s="6">
        <f>1+_xlfn.COUNTIFS(A:A,A247,O:O,"&lt;"&amp;O247)</f>
        <v>2</v>
      </c>
      <c r="I247" s="2">
        <f>_xlfn.AVERAGEIF(A:A,A247,G:G)</f>
        <v>49.15104222222221</v>
      </c>
      <c r="J247" s="2">
        <f t="shared" si="32"/>
        <v>14.90715777777779</v>
      </c>
      <c r="K247" s="2">
        <f t="shared" si="33"/>
        <v>104.9071577777778</v>
      </c>
      <c r="L247" s="2">
        <f t="shared" si="34"/>
        <v>541.5467877433814</v>
      </c>
      <c r="M247" s="2">
        <f>SUMIF(A:A,A247,L:L)</f>
        <v>4123.1261305986545</v>
      </c>
      <c r="N247" s="3">
        <f t="shared" si="35"/>
        <v>0.13134373545462016</v>
      </c>
      <c r="O247" s="7">
        <f t="shared" si="36"/>
        <v>7.613610169824235</v>
      </c>
      <c r="P247" s="3">
        <f t="shared" si="37"/>
        <v>0.13134373545462016</v>
      </c>
      <c r="Q247" s="3">
        <f>IF(ISNUMBER(P247),SUMIF(A:A,A247,P:P),"")</f>
        <v>0.772861824884555</v>
      </c>
      <c r="R247" s="3">
        <f t="shared" si="38"/>
        <v>0.16994465404503506</v>
      </c>
      <c r="S247" s="8">
        <f t="shared" si="39"/>
        <v>5.884268649809965</v>
      </c>
    </row>
    <row r="248" spans="1:19" ht="15">
      <c r="A248" s="1">
        <v>10</v>
      </c>
      <c r="B248" s="5">
        <v>0.6527777777777778</v>
      </c>
      <c r="C248" s="1" t="s">
        <v>91</v>
      </c>
      <c r="D248" s="1">
        <v>6</v>
      </c>
      <c r="E248" s="1">
        <v>8</v>
      </c>
      <c r="F248" s="1" t="s">
        <v>129</v>
      </c>
      <c r="G248" s="2">
        <v>61.3117666666667</v>
      </c>
      <c r="H248" s="6">
        <f>1+_xlfn.COUNTIFS(A:A,A248,O:O,"&lt;"&amp;O248)</f>
        <v>3</v>
      </c>
      <c r="I248" s="2">
        <f>_xlfn.AVERAGEIF(A:A,A248,G:G)</f>
        <v>49.15104222222221</v>
      </c>
      <c r="J248" s="2">
        <f t="shared" si="32"/>
        <v>12.16072444444449</v>
      </c>
      <c r="K248" s="2">
        <f t="shared" si="33"/>
        <v>102.1607244444445</v>
      </c>
      <c r="L248" s="2">
        <f t="shared" si="34"/>
        <v>459.272385571492</v>
      </c>
      <c r="M248" s="2">
        <f>SUMIF(A:A,A248,L:L)</f>
        <v>4123.1261305986545</v>
      </c>
      <c r="N248" s="3">
        <f t="shared" si="35"/>
        <v>0.11138936113623288</v>
      </c>
      <c r="O248" s="7">
        <f t="shared" si="36"/>
        <v>8.97751804839752</v>
      </c>
      <c r="P248" s="3">
        <f t="shared" si="37"/>
        <v>0.11138936113623288</v>
      </c>
      <c r="Q248" s="3">
        <f>IF(ISNUMBER(P248),SUMIF(A:A,A248,P:P),"")</f>
        <v>0.772861824884555</v>
      </c>
      <c r="R248" s="3">
        <f t="shared" si="38"/>
        <v>0.1441258418383797</v>
      </c>
      <c r="S248" s="8">
        <f t="shared" si="39"/>
        <v>6.938380981818536</v>
      </c>
    </row>
    <row r="249" spans="1:19" ht="15">
      <c r="A249" s="1">
        <v>10</v>
      </c>
      <c r="B249" s="5">
        <v>0.6527777777777778</v>
      </c>
      <c r="C249" s="1" t="s">
        <v>91</v>
      </c>
      <c r="D249" s="1">
        <v>6</v>
      </c>
      <c r="E249" s="1">
        <v>6</v>
      </c>
      <c r="F249" s="1" t="s">
        <v>127</v>
      </c>
      <c r="G249" s="2">
        <v>60.9846666666666</v>
      </c>
      <c r="H249" s="6">
        <f>1+_xlfn.COUNTIFS(A:A,A249,O:O,"&lt;"&amp;O249)</f>
        <v>4</v>
      </c>
      <c r="I249" s="2">
        <f>_xlfn.AVERAGEIF(A:A,A249,G:G)</f>
        <v>49.15104222222221</v>
      </c>
      <c r="J249" s="2">
        <f t="shared" si="32"/>
        <v>11.83362444444439</v>
      </c>
      <c r="K249" s="2">
        <f t="shared" si="33"/>
        <v>101.83362444444438</v>
      </c>
      <c r="L249" s="2">
        <f t="shared" si="34"/>
        <v>450.34658115254</v>
      </c>
      <c r="M249" s="2">
        <f>SUMIF(A:A,A249,L:L)</f>
        <v>4123.1261305986545</v>
      </c>
      <c r="N249" s="3">
        <f t="shared" si="35"/>
        <v>0.10922454634856205</v>
      </c>
      <c r="O249" s="7">
        <f t="shared" si="36"/>
        <v>9.1554511639605</v>
      </c>
      <c r="P249" s="3">
        <f t="shared" si="37"/>
        <v>0.10922454634856205</v>
      </c>
      <c r="Q249" s="3">
        <f>IF(ISNUMBER(P249),SUMIF(A:A,A249,P:P),"")</f>
        <v>0.772861824884555</v>
      </c>
      <c r="R249" s="3">
        <f t="shared" si="38"/>
        <v>0.14132480455335894</v>
      </c>
      <c r="S249" s="8">
        <f t="shared" si="39"/>
        <v>7.0758986942199344</v>
      </c>
    </row>
    <row r="250" spans="1:19" ht="15">
      <c r="A250" s="1">
        <v>10</v>
      </c>
      <c r="B250" s="5">
        <v>0.6527777777777778</v>
      </c>
      <c r="C250" s="1" t="s">
        <v>91</v>
      </c>
      <c r="D250" s="1">
        <v>6</v>
      </c>
      <c r="E250" s="1">
        <v>10</v>
      </c>
      <c r="F250" s="1" t="s">
        <v>131</v>
      </c>
      <c r="G250" s="2">
        <v>52.9708</v>
      </c>
      <c r="H250" s="6">
        <f>1+_xlfn.COUNTIFS(A:A,A250,O:O,"&lt;"&amp;O250)</f>
        <v>5</v>
      </c>
      <c r="I250" s="2">
        <f>_xlfn.AVERAGEIF(A:A,A250,G:G)</f>
        <v>49.15104222222221</v>
      </c>
      <c r="J250" s="2">
        <f t="shared" si="32"/>
        <v>3.819757777777788</v>
      </c>
      <c r="K250" s="2">
        <f t="shared" si="33"/>
        <v>93.8197577777778</v>
      </c>
      <c r="L250" s="2">
        <f t="shared" si="34"/>
        <v>278.4352304656156</v>
      </c>
      <c r="M250" s="2">
        <f>SUMIF(A:A,A250,L:L)</f>
        <v>4123.1261305986545</v>
      </c>
      <c r="N250" s="3">
        <f t="shared" si="35"/>
        <v>0.06753012681307141</v>
      </c>
      <c r="O250" s="7">
        <f t="shared" si="36"/>
        <v>14.808205569761137</v>
      </c>
      <c r="P250" s="3">
        <f t="shared" si="37"/>
        <v>0.06753012681307141</v>
      </c>
      <c r="Q250" s="3">
        <f>IF(ISNUMBER(P250),SUMIF(A:A,A250,P:P),"")</f>
        <v>0.772861824884555</v>
      </c>
      <c r="R250" s="3">
        <f t="shared" si="38"/>
        <v>0.08737671423110932</v>
      </c>
      <c r="S250" s="8">
        <f t="shared" si="39"/>
        <v>11.444696779911224</v>
      </c>
    </row>
    <row r="251" spans="1:19" ht="15">
      <c r="A251" s="1">
        <v>10</v>
      </c>
      <c r="B251" s="5">
        <v>0.6527777777777778</v>
      </c>
      <c r="C251" s="1" t="s">
        <v>91</v>
      </c>
      <c r="D251" s="1">
        <v>6</v>
      </c>
      <c r="E251" s="1">
        <v>7</v>
      </c>
      <c r="F251" s="1" t="s">
        <v>128</v>
      </c>
      <c r="G251" s="2">
        <v>52.748599999999904</v>
      </c>
      <c r="H251" s="6">
        <f>1+_xlfn.COUNTIFS(A:A,A251,O:O,"&lt;"&amp;O251)</f>
        <v>6</v>
      </c>
      <c r="I251" s="2">
        <f>_xlfn.AVERAGEIF(A:A,A251,G:G)</f>
        <v>49.15104222222221</v>
      </c>
      <c r="J251" s="2">
        <f t="shared" si="32"/>
        <v>3.597557777777695</v>
      </c>
      <c r="K251" s="2">
        <f t="shared" si="33"/>
        <v>93.5975577777777</v>
      </c>
      <c r="L251" s="2">
        <f t="shared" si="34"/>
        <v>274.74776722103263</v>
      </c>
      <c r="M251" s="2">
        <f>SUMIF(A:A,A251,L:L)</f>
        <v>4123.1261305986545</v>
      </c>
      <c r="N251" s="3">
        <f t="shared" si="35"/>
        <v>0.06663579005795314</v>
      </c>
      <c r="O251" s="7">
        <f t="shared" si="36"/>
        <v>15.006950456058224</v>
      </c>
      <c r="P251" s="3">
        <f t="shared" si="37"/>
        <v>0.06663579005795314</v>
      </c>
      <c r="Q251" s="3">
        <f>IF(ISNUMBER(P251),SUMIF(A:A,A251,P:P),"")</f>
        <v>0.772861824884555</v>
      </c>
      <c r="R251" s="3">
        <f t="shared" si="38"/>
        <v>0.08621953874860717</v>
      </c>
      <c r="S251" s="8">
        <f t="shared" si="39"/>
        <v>11.598299115421264</v>
      </c>
    </row>
    <row r="252" spans="1:19" ht="15">
      <c r="A252" s="1">
        <v>10</v>
      </c>
      <c r="B252" s="5">
        <v>0.6527777777777778</v>
      </c>
      <c r="C252" s="1" t="s">
        <v>91</v>
      </c>
      <c r="D252" s="1">
        <v>6</v>
      </c>
      <c r="E252" s="1">
        <v>13</v>
      </c>
      <c r="F252" s="1" t="s">
        <v>134</v>
      </c>
      <c r="G252" s="2">
        <v>49.3072333333333</v>
      </c>
      <c r="H252" s="6">
        <f>1+_xlfn.COUNTIFS(A:A,A252,O:O,"&lt;"&amp;O252)</f>
        <v>7</v>
      </c>
      <c r="I252" s="2">
        <f>_xlfn.AVERAGEIF(A:A,A252,G:G)</f>
        <v>49.15104222222221</v>
      </c>
      <c r="J252" s="2">
        <f t="shared" si="32"/>
        <v>0.15619111111109163</v>
      </c>
      <c r="K252" s="2">
        <f t="shared" si="33"/>
        <v>90.1561911111111</v>
      </c>
      <c r="L252" s="2">
        <f t="shared" si="34"/>
        <v>223.49107193734244</v>
      </c>
      <c r="M252" s="2">
        <f>SUMIF(A:A,A252,L:L)</f>
        <v>4123.1261305986545</v>
      </c>
      <c r="N252" s="3">
        <f t="shared" si="35"/>
        <v>0.05420427725428152</v>
      </c>
      <c r="O252" s="7">
        <f t="shared" si="36"/>
        <v>18.44872859956843</v>
      </c>
      <c r="P252" s="3">
        <f t="shared" si="37"/>
        <v>0.05420427725428152</v>
      </c>
      <c r="Q252" s="3">
        <f>IF(ISNUMBER(P252),SUMIF(A:A,A252,P:P),"")</f>
        <v>0.772861824884555</v>
      </c>
      <c r="R252" s="3">
        <f t="shared" si="38"/>
        <v>0.07013449947845231</v>
      </c>
      <c r="S252" s="8">
        <f t="shared" si="39"/>
        <v>14.258318052262338</v>
      </c>
    </row>
    <row r="253" spans="1:19" ht="15">
      <c r="A253" s="1">
        <v>10</v>
      </c>
      <c r="B253" s="5">
        <v>0.6527777777777778</v>
      </c>
      <c r="C253" s="1" t="s">
        <v>91</v>
      </c>
      <c r="D253" s="1">
        <v>6</v>
      </c>
      <c r="E253" s="1">
        <v>11</v>
      </c>
      <c r="F253" s="1" t="s">
        <v>132</v>
      </c>
      <c r="G253" s="2">
        <v>47.527666666666704</v>
      </c>
      <c r="H253" s="6">
        <f>1+_xlfn.COUNTIFS(A:A,A253,O:O,"&lt;"&amp;O253)</f>
        <v>8</v>
      </c>
      <c r="I253" s="2">
        <f>_xlfn.AVERAGEIF(A:A,A253,G:G)</f>
        <v>49.15104222222221</v>
      </c>
      <c r="J253" s="2">
        <f aca="true" t="shared" si="40" ref="J253:J303">G253-I253</f>
        <v>-1.623375555555505</v>
      </c>
      <c r="K253" s="2">
        <f aca="true" t="shared" si="41" ref="K253:K303">90+J253</f>
        <v>88.3766244444445</v>
      </c>
      <c r="L253" s="2">
        <f aca="true" t="shared" si="42" ref="L253:L303">EXP(0.06*K253)</f>
        <v>200.85785456583676</v>
      </c>
      <c r="M253" s="2">
        <f>SUMIF(A:A,A253,L:L)</f>
        <v>4123.1261305986545</v>
      </c>
      <c r="N253" s="3">
        <f aca="true" t="shared" si="43" ref="N253:N303">L253/M253</f>
        <v>0.048714943031993384</v>
      </c>
      <c r="O253" s="7">
        <f aca="true" t="shared" si="44" ref="O253:O303">1/N253</f>
        <v>20.52758225219012</v>
      </c>
      <c r="P253" s="3">
        <f aca="true" t="shared" si="45" ref="P253:P303">IF(O253&gt;21,"",N253)</f>
        <v>0.048714943031993384</v>
      </c>
      <c r="Q253" s="3">
        <f>IF(ISNUMBER(P253),SUMIF(A:A,A253,P:P),"")</f>
        <v>0.772861824884555</v>
      </c>
      <c r="R253" s="3">
        <f aca="true" t="shared" si="46" ref="R253:R303">_xlfn.IFERROR(P253*(1/Q253),"")</f>
        <v>0.06303189194170652</v>
      </c>
      <c r="S253" s="8">
        <f aca="true" t="shared" si="47" ref="S253:S303">_xlfn.IFERROR(1/R253,"")</f>
        <v>15.864984679895459</v>
      </c>
    </row>
    <row r="254" spans="1:19" ht="15">
      <c r="A254" s="1">
        <v>10</v>
      </c>
      <c r="B254" s="5">
        <v>0.6527777777777778</v>
      </c>
      <c r="C254" s="1" t="s">
        <v>91</v>
      </c>
      <c r="D254" s="1">
        <v>6</v>
      </c>
      <c r="E254" s="1">
        <v>1</v>
      </c>
      <c r="F254" s="1" t="s">
        <v>122</v>
      </c>
      <c r="G254" s="2">
        <v>44.825033333333295</v>
      </c>
      <c r="H254" s="6">
        <f>1+_xlfn.COUNTIFS(A:A,A254,O:O,"&lt;"&amp;O254)</f>
        <v>10</v>
      </c>
      <c r="I254" s="2">
        <f>_xlfn.AVERAGEIF(A:A,A254,G:G)</f>
        <v>49.15104222222221</v>
      </c>
      <c r="J254" s="2">
        <f t="shared" si="40"/>
        <v>-4.326008888888914</v>
      </c>
      <c r="K254" s="2">
        <f t="shared" si="41"/>
        <v>85.67399111111109</v>
      </c>
      <c r="L254" s="2">
        <f t="shared" si="42"/>
        <v>170.79080869863873</v>
      </c>
      <c r="M254" s="2">
        <f>SUMIF(A:A,A254,L:L)</f>
        <v>4123.1261305986545</v>
      </c>
      <c r="N254" s="3">
        <f t="shared" si="43"/>
        <v>0.04142264953554571</v>
      </c>
      <c r="O254" s="7">
        <f t="shared" si="44"/>
        <v>24.14138185781374</v>
      </c>
      <c r="P254" s="3">
        <f t="shared" si="45"/>
      </c>
      <c r="Q254" s="3">
        <f>IF(ISNUMBER(P254),SUMIF(A:A,A254,P:P),"")</f>
      </c>
      <c r="R254" s="3">
        <f t="shared" si="46"/>
      </c>
      <c r="S254" s="8">
        <f t="shared" si="47"/>
      </c>
    </row>
    <row r="255" spans="1:19" ht="15">
      <c r="A255" s="1">
        <v>10</v>
      </c>
      <c r="B255" s="5">
        <v>0.6527777777777778</v>
      </c>
      <c r="C255" s="1" t="s">
        <v>91</v>
      </c>
      <c r="D255" s="1">
        <v>6</v>
      </c>
      <c r="E255" s="1">
        <v>3</v>
      </c>
      <c r="F255" s="1" t="s">
        <v>124</v>
      </c>
      <c r="G255" s="2">
        <v>32.731</v>
      </c>
      <c r="H255" s="6">
        <f>1+_xlfn.COUNTIFS(A:A,A255,O:O,"&lt;"&amp;O255)</f>
        <v>14</v>
      </c>
      <c r="I255" s="2">
        <f>_xlfn.AVERAGEIF(A:A,A255,G:G)</f>
        <v>49.15104222222221</v>
      </c>
      <c r="J255" s="2">
        <f t="shared" si="40"/>
        <v>-16.420042222222207</v>
      </c>
      <c r="K255" s="2">
        <f t="shared" si="41"/>
        <v>73.57995777777779</v>
      </c>
      <c r="L255" s="2">
        <f t="shared" si="42"/>
        <v>82.6650967729432</v>
      </c>
      <c r="M255" s="2">
        <f>SUMIF(A:A,A255,L:L)</f>
        <v>4123.1261305986545</v>
      </c>
      <c r="N255" s="3">
        <f t="shared" si="43"/>
        <v>0.02004913120640835</v>
      </c>
      <c r="O255" s="7">
        <f t="shared" si="44"/>
        <v>49.8774729789971</v>
      </c>
      <c r="P255" s="3">
        <f t="shared" si="45"/>
      </c>
      <c r="Q255" s="3">
        <f>IF(ISNUMBER(P255),SUMIF(A:A,A255,P:P),"")</f>
      </c>
      <c r="R255" s="3">
        <f t="shared" si="46"/>
      </c>
      <c r="S255" s="8">
        <f t="shared" si="47"/>
      </c>
    </row>
    <row r="256" spans="1:19" ht="15">
      <c r="A256" s="1">
        <v>10</v>
      </c>
      <c r="B256" s="5">
        <v>0.6527777777777778</v>
      </c>
      <c r="C256" s="1" t="s">
        <v>91</v>
      </c>
      <c r="D256" s="1">
        <v>6</v>
      </c>
      <c r="E256" s="1">
        <v>4</v>
      </c>
      <c r="F256" s="1" t="s">
        <v>125</v>
      </c>
      <c r="G256" s="2">
        <v>46.563533333333304</v>
      </c>
      <c r="H256" s="6">
        <f>1+_xlfn.COUNTIFS(A:A,A256,O:O,"&lt;"&amp;O256)</f>
        <v>9</v>
      </c>
      <c r="I256" s="2">
        <f>_xlfn.AVERAGEIF(A:A,A256,G:G)</f>
        <v>49.15104222222221</v>
      </c>
      <c r="J256" s="2">
        <f t="shared" si="40"/>
        <v>-2.5875088888889053</v>
      </c>
      <c r="K256" s="2">
        <f t="shared" si="41"/>
        <v>87.4124911111111</v>
      </c>
      <c r="L256" s="2">
        <f t="shared" si="42"/>
        <v>189.56831609758373</v>
      </c>
      <c r="M256" s="2">
        <f>SUMIF(A:A,A256,L:L)</f>
        <v>4123.1261305986545</v>
      </c>
      <c r="N256" s="3">
        <f t="shared" si="43"/>
        <v>0.04597684138031923</v>
      </c>
      <c r="O256" s="7">
        <f t="shared" si="44"/>
        <v>21.75008047482049</v>
      </c>
      <c r="P256" s="3">
        <f t="shared" si="45"/>
      </c>
      <c r="Q256" s="3">
        <f>IF(ISNUMBER(P256),SUMIF(A:A,A256,P:P),"")</f>
      </c>
      <c r="R256" s="3">
        <f t="shared" si="46"/>
      </c>
      <c r="S256" s="8">
        <f t="shared" si="47"/>
      </c>
    </row>
    <row r="257" spans="1:19" ht="15">
      <c r="A257" s="1">
        <v>10</v>
      </c>
      <c r="B257" s="5">
        <v>0.6527777777777778</v>
      </c>
      <c r="C257" s="1" t="s">
        <v>91</v>
      </c>
      <c r="D257" s="1">
        <v>6</v>
      </c>
      <c r="E257" s="1">
        <v>9</v>
      </c>
      <c r="F257" s="1" t="s">
        <v>130</v>
      </c>
      <c r="G257" s="2">
        <v>43.8547666666667</v>
      </c>
      <c r="H257" s="6">
        <f>1+_xlfn.COUNTIFS(A:A,A257,O:O,"&lt;"&amp;O257)</f>
        <v>11</v>
      </c>
      <c r="I257" s="2">
        <f>_xlfn.AVERAGEIF(A:A,A257,G:G)</f>
        <v>49.15104222222221</v>
      </c>
      <c r="J257" s="2">
        <f t="shared" si="40"/>
        <v>-5.2962755555555106</v>
      </c>
      <c r="K257" s="2">
        <f t="shared" si="41"/>
        <v>84.70372444444449</v>
      </c>
      <c r="L257" s="2">
        <f t="shared" si="42"/>
        <v>161.13192939525368</v>
      </c>
      <c r="M257" s="2">
        <f>SUMIF(A:A,A257,L:L)</f>
        <v>4123.1261305986545</v>
      </c>
      <c r="N257" s="3">
        <f t="shared" si="43"/>
        <v>0.039080038856792926</v>
      </c>
      <c r="O257" s="7">
        <f t="shared" si="44"/>
        <v>25.588510893360567</v>
      </c>
      <c r="P257" s="3">
        <f t="shared" si="45"/>
      </c>
      <c r="Q257" s="3">
        <f>IF(ISNUMBER(P257),SUMIF(A:A,A257,P:P),"")</f>
      </c>
      <c r="R257" s="3">
        <f t="shared" si="46"/>
      </c>
      <c r="S257" s="8">
        <f t="shared" si="47"/>
      </c>
    </row>
    <row r="258" spans="1:19" ht="15">
      <c r="A258" s="1">
        <v>10</v>
      </c>
      <c r="B258" s="5">
        <v>0.6527777777777778</v>
      </c>
      <c r="C258" s="1" t="s">
        <v>91</v>
      </c>
      <c r="D258" s="1">
        <v>6</v>
      </c>
      <c r="E258" s="1">
        <v>12</v>
      </c>
      <c r="F258" s="1" t="s">
        <v>133</v>
      </c>
      <c r="G258" s="2">
        <v>41.0968333333333</v>
      </c>
      <c r="H258" s="6">
        <f>1+_xlfn.COUNTIFS(A:A,A258,O:O,"&lt;"&amp;O258)</f>
        <v>12</v>
      </c>
      <c r="I258" s="2">
        <f>_xlfn.AVERAGEIF(A:A,A258,G:G)</f>
        <v>49.15104222222221</v>
      </c>
      <c r="J258" s="2">
        <f t="shared" si="40"/>
        <v>-8.054208888888908</v>
      </c>
      <c r="K258" s="2">
        <f t="shared" si="41"/>
        <v>81.94579111111109</v>
      </c>
      <c r="L258" s="2">
        <f t="shared" si="42"/>
        <v>136.5577315087683</v>
      </c>
      <c r="M258" s="2">
        <f>SUMIF(A:A,A258,L:L)</f>
        <v>4123.1261305986545</v>
      </c>
      <c r="N258" s="3">
        <f t="shared" si="43"/>
        <v>0.033119950053272056</v>
      </c>
      <c r="O258" s="7">
        <f t="shared" si="44"/>
        <v>30.19328224805719</v>
      </c>
      <c r="P258" s="3">
        <f t="shared" si="45"/>
      </c>
      <c r="Q258" s="3">
        <f>IF(ISNUMBER(P258),SUMIF(A:A,A258,P:P),"")</f>
      </c>
      <c r="R258" s="3">
        <f t="shared" si="46"/>
      </c>
      <c r="S258" s="8">
        <f t="shared" si="47"/>
      </c>
    </row>
    <row r="259" spans="1:19" ht="15">
      <c r="A259" s="1">
        <v>10</v>
      </c>
      <c r="B259" s="5">
        <v>0.6527777777777778</v>
      </c>
      <c r="C259" s="1" t="s">
        <v>91</v>
      </c>
      <c r="D259" s="1">
        <v>6</v>
      </c>
      <c r="E259" s="1">
        <v>14</v>
      </c>
      <c r="F259" s="1" t="s">
        <v>135</v>
      </c>
      <c r="G259" s="2">
        <v>39.8093</v>
      </c>
      <c r="H259" s="6">
        <f>1+_xlfn.COUNTIFS(A:A,A259,O:O,"&lt;"&amp;O259)</f>
        <v>13</v>
      </c>
      <c r="I259" s="2">
        <f>_xlfn.AVERAGEIF(A:A,A259,G:G)</f>
        <v>49.15104222222221</v>
      </c>
      <c r="J259" s="2">
        <f t="shared" si="40"/>
        <v>-9.341742222222209</v>
      </c>
      <c r="K259" s="2">
        <f t="shared" si="41"/>
        <v>80.65825777777779</v>
      </c>
      <c r="L259" s="2">
        <f t="shared" si="42"/>
        <v>126.40555982044759</v>
      </c>
      <c r="M259" s="2">
        <f>SUMIF(A:A,A259,L:L)</f>
        <v>4123.1261305986545</v>
      </c>
      <c r="N259" s="3">
        <f t="shared" si="43"/>
        <v>0.030657698992607393</v>
      </c>
      <c r="O259" s="7">
        <f t="shared" si="44"/>
        <v>32.61823401166323</v>
      </c>
      <c r="P259" s="3">
        <f t="shared" si="45"/>
      </c>
      <c r="Q259" s="3">
        <f>IF(ISNUMBER(P259),SUMIF(A:A,A259,P:P),"")</f>
      </c>
      <c r="R259" s="3">
        <f t="shared" si="46"/>
      </c>
      <c r="S259" s="8">
        <f t="shared" si="47"/>
      </c>
    </row>
    <row r="260" spans="1:19" ht="15">
      <c r="A260" s="1">
        <v>10</v>
      </c>
      <c r="B260" s="5">
        <v>0.6527777777777778</v>
      </c>
      <c r="C260" s="1" t="s">
        <v>91</v>
      </c>
      <c r="D260" s="1">
        <v>6</v>
      </c>
      <c r="E260" s="1">
        <v>15</v>
      </c>
      <c r="F260" s="1" t="s">
        <v>136</v>
      </c>
      <c r="G260" s="2">
        <v>29.8158</v>
      </c>
      <c r="H260" s="6">
        <f>1+_xlfn.COUNTIFS(A:A,A260,O:O,"&lt;"&amp;O260)</f>
        <v>15</v>
      </c>
      <c r="I260" s="2">
        <f>_xlfn.AVERAGEIF(A:A,A260,G:G)</f>
        <v>49.15104222222221</v>
      </c>
      <c r="J260" s="2">
        <f t="shared" si="40"/>
        <v>-19.33524222222221</v>
      </c>
      <c r="K260" s="2">
        <f t="shared" si="41"/>
        <v>70.6647577777778</v>
      </c>
      <c r="L260" s="2">
        <f t="shared" si="42"/>
        <v>69.39990278134934</v>
      </c>
      <c r="M260" s="2">
        <f>SUMIF(A:A,A260,L:L)</f>
        <v>4123.1261305986545</v>
      </c>
      <c r="N260" s="3">
        <f t="shared" si="43"/>
        <v>0.016831865090499394</v>
      </c>
      <c r="O260" s="7">
        <f t="shared" si="44"/>
        <v>59.411122571582496</v>
      </c>
      <c r="P260" s="3">
        <f t="shared" si="45"/>
      </c>
      <c r="Q260" s="3">
        <f>IF(ISNUMBER(P260),SUMIF(A:A,A260,P:P),"")</f>
      </c>
      <c r="R260" s="3">
        <f t="shared" si="46"/>
      </c>
      <c r="S260" s="8">
        <f t="shared" si="47"/>
      </c>
    </row>
    <row r="261" spans="1:19" ht="15">
      <c r="A261" s="1">
        <v>22</v>
      </c>
      <c r="B261" s="5">
        <v>0.65625</v>
      </c>
      <c r="C261" s="1" t="s">
        <v>189</v>
      </c>
      <c r="D261" s="1">
        <v>6</v>
      </c>
      <c r="E261" s="1">
        <v>5</v>
      </c>
      <c r="F261" s="1" t="s">
        <v>235</v>
      </c>
      <c r="G261" s="2">
        <v>68.6176</v>
      </c>
      <c r="H261" s="6">
        <f>1+_xlfn.COUNTIFS(A:A,A261,O:O,"&lt;"&amp;O261)</f>
        <v>1</v>
      </c>
      <c r="I261" s="2">
        <f>_xlfn.AVERAGEIF(A:A,A261,G:G)</f>
        <v>48.20428787878788</v>
      </c>
      <c r="J261" s="2">
        <f t="shared" si="40"/>
        <v>20.413312121212115</v>
      </c>
      <c r="K261" s="2">
        <f t="shared" si="41"/>
        <v>110.41331212121212</v>
      </c>
      <c r="L261" s="2">
        <f t="shared" si="42"/>
        <v>753.5525277176655</v>
      </c>
      <c r="M261" s="2">
        <f>SUMIF(A:A,A261,L:L)</f>
        <v>3354.1963941571607</v>
      </c>
      <c r="N261" s="3">
        <f t="shared" si="43"/>
        <v>0.22465963204489625</v>
      </c>
      <c r="O261" s="7">
        <f t="shared" si="44"/>
        <v>4.451177948160081</v>
      </c>
      <c r="P261" s="3">
        <f t="shared" si="45"/>
        <v>0.22465963204489625</v>
      </c>
      <c r="Q261" s="3">
        <f>IF(ISNUMBER(P261),SUMIF(A:A,A261,P:P),"")</f>
        <v>0.885936551608479</v>
      </c>
      <c r="R261" s="3">
        <f t="shared" si="46"/>
        <v>0.25358433585002355</v>
      </c>
      <c r="S261" s="8">
        <f t="shared" si="47"/>
        <v>3.943461241988647</v>
      </c>
    </row>
    <row r="262" spans="1:19" ht="15">
      <c r="A262" s="1">
        <v>22</v>
      </c>
      <c r="B262" s="5">
        <v>0.65625</v>
      </c>
      <c r="C262" s="1" t="s">
        <v>189</v>
      </c>
      <c r="D262" s="1">
        <v>6</v>
      </c>
      <c r="E262" s="1">
        <v>1</v>
      </c>
      <c r="F262" s="1" t="s">
        <v>232</v>
      </c>
      <c r="G262" s="2">
        <v>67.3922666666667</v>
      </c>
      <c r="H262" s="6">
        <f>1+_xlfn.COUNTIFS(A:A,A262,O:O,"&lt;"&amp;O262)</f>
        <v>2</v>
      </c>
      <c r="I262" s="2">
        <f>_xlfn.AVERAGEIF(A:A,A262,G:G)</f>
        <v>48.20428787878788</v>
      </c>
      <c r="J262" s="2">
        <f t="shared" si="40"/>
        <v>19.18797878787882</v>
      </c>
      <c r="K262" s="2">
        <f t="shared" si="41"/>
        <v>109.18797878787882</v>
      </c>
      <c r="L262" s="2">
        <f t="shared" si="42"/>
        <v>700.138888337255</v>
      </c>
      <c r="M262" s="2">
        <f>SUMIF(A:A,A262,L:L)</f>
        <v>3354.1963941571607</v>
      </c>
      <c r="N262" s="3">
        <f t="shared" si="43"/>
        <v>0.20873520988719124</v>
      </c>
      <c r="O262" s="7">
        <f t="shared" si="44"/>
        <v>4.790758590946106</v>
      </c>
      <c r="P262" s="3">
        <f t="shared" si="45"/>
        <v>0.20873520988719124</v>
      </c>
      <c r="Q262" s="3">
        <f>IF(ISNUMBER(P262),SUMIF(A:A,A262,P:P),"")</f>
        <v>0.885936551608479</v>
      </c>
      <c r="R262" s="3">
        <f t="shared" si="46"/>
        <v>0.2356096602044673</v>
      </c>
      <c r="S262" s="8">
        <f t="shared" si="47"/>
        <v>4.244308145651488</v>
      </c>
    </row>
    <row r="263" spans="1:19" ht="15">
      <c r="A263" s="1">
        <v>22</v>
      </c>
      <c r="B263" s="5">
        <v>0.65625</v>
      </c>
      <c r="C263" s="1" t="s">
        <v>189</v>
      </c>
      <c r="D263" s="1">
        <v>6</v>
      </c>
      <c r="E263" s="1">
        <v>3</v>
      </c>
      <c r="F263" s="1" t="s">
        <v>233</v>
      </c>
      <c r="G263" s="2">
        <v>62.5593333333333</v>
      </c>
      <c r="H263" s="6">
        <f>1+_xlfn.COUNTIFS(A:A,A263,O:O,"&lt;"&amp;O263)</f>
        <v>3</v>
      </c>
      <c r="I263" s="2">
        <f>_xlfn.AVERAGEIF(A:A,A263,G:G)</f>
        <v>48.20428787878788</v>
      </c>
      <c r="J263" s="2">
        <f t="shared" si="40"/>
        <v>14.355045454545419</v>
      </c>
      <c r="K263" s="2">
        <f t="shared" si="41"/>
        <v>104.35504545454542</v>
      </c>
      <c r="L263" s="2">
        <f t="shared" si="42"/>
        <v>523.9009958607415</v>
      </c>
      <c r="M263" s="2">
        <f>SUMIF(A:A,A263,L:L)</f>
        <v>3354.1963941571607</v>
      </c>
      <c r="N263" s="3">
        <f t="shared" si="43"/>
        <v>0.15619270140930042</v>
      </c>
      <c r="O263" s="7">
        <f t="shared" si="44"/>
        <v>6.402347811243218</v>
      </c>
      <c r="P263" s="3">
        <f t="shared" si="45"/>
        <v>0.15619270140930042</v>
      </c>
      <c r="Q263" s="3">
        <f>IF(ISNUMBER(P263),SUMIF(A:A,A263,P:P),"")</f>
        <v>0.885936551608479</v>
      </c>
      <c r="R263" s="3">
        <f t="shared" si="46"/>
        <v>0.1763023561063394</v>
      </c>
      <c r="S263" s="8">
        <f t="shared" si="47"/>
        <v>5.67207394209091</v>
      </c>
    </row>
    <row r="264" spans="1:19" ht="15">
      <c r="A264" s="1">
        <v>22</v>
      </c>
      <c r="B264" s="5">
        <v>0.65625</v>
      </c>
      <c r="C264" s="1" t="s">
        <v>189</v>
      </c>
      <c r="D264" s="1">
        <v>6</v>
      </c>
      <c r="E264" s="1">
        <v>7</v>
      </c>
      <c r="F264" s="1" t="s">
        <v>237</v>
      </c>
      <c r="G264" s="2">
        <v>54.4398666666667</v>
      </c>
      <c r="H264" s="6">
        <f>1+_xlfn.COUNTIFS(A:A,A264,O:O,"&lt;"&amp;O264)</f>
        <v>4</v>
      </c>
      <c r="I264" s="2">
        <f>_xlfn.AVERAGEIF(A:A,A264,G:G)</f>
        <v>48.20428787878788</v>
      </c>
      <c r="J264" s="2">
        <f t="shared" si="40"/>
        <v>6.235578787878822</v>
      </c>
      <c r="K264" s="2">
        <f t="shared" si="41"/>
        <v>96.23557878787882</v>
      </c>
      <c r="L264" s="2">
        <f t="shared" si="42"/>
        <v>321.8658124843663</v>
      </c>
      <c r="M264" s="2">
        <f>SUMIF(A:A,A264,L:L)</f>
        <v>3354.1963941571607</v>
      </c>
      <c r="N264" s="3">
        <f t="shared" si="43"/>
        <v>0.09595914331225212</v>
      </c>
      <c r="O264" s="7">
        <f t="shared" si="44"/>
        <v>10.421101788560042</v>
      </c>
      <c r="P264" s="3">
        <f t="shared" si="45"/>
        <v>0.09595914331225212</v>
      </c>
      <c r="Q264" s="3">
        <f>IF(ISNUMBER(P264),SUMIF(A:A,A264,P:P),"")</f>
        <v>0.885936551608479</v>
      </c>
      <c r="R264" s="3">
        <f t="shared" si="46"/>
        <v>0.10831378741291538</v>
      </c>
      <c r="S264" s="8">
        <f t="shared" si="47"/>
        <v>9.232434982517836</v>
      </c>
    </row>
    <row r="265" spans="1:19" ht="15">
      <c r="A265" s="1">
        <v>22</v>
      </c>
      <c r="B265" s="5">
        <v>0.65625</v>
      </c>
      <c r="C265" s="1" t="s">
        <v>189</v>
      </c>
      <c r="D265" s="1">
        <v>6</v>
      </c>
      <c r="E265" s="1">
        <v>11</v>
      </c>
      <c r="F265" s="1" t="s">
        <v>240</v>
      </c>
      <c r="G265" s="2">
        <v>53.267933333333296</v>
      </c>
      <c r="H265" s="6">
        <f>1+_xlfn.COUNTIFS(A:A,A265,O:O,"&lt;"&amp;O265)</f>
        <v>5</v>
      </c>
      <c r="I265" s="2">
        <f>_xlfn.AVERAGEIF(A:A,A265,G:G)</f>
        <v>48.20428787878788</v>
      </c>
      <c r="J265" s="2">
        <f t="shared" si="40"/>
        <v>5.063645454545416</v>
      </c>
      <c r="K265" s="2">
        <f t="shared" si="41"/>
        <v>95.06364545454542</v>
      </c>
      <c r="L265" s="2">
        <f t="shared" si="42"/>
        <v>300.01087598209733</v>
      </c>
      <c r="M265" s="2">
        <f>SUMIF(A:A,A265,L:L)</f>
        <v>3354.1963941571607</v>
      </c>
      <c r="N265" s="3">
        <f t="shared" si="43"/>
        <v>0.08944344359343448</v>
      </c>
      <c r="O265" s="7">
        <f t="shared" si="44"/>
        <v>11.180249326552138</v>
      </c>
      <c r="P265" s="3">
        <f t="shared" si="45"/>
        <v>0.08944344359343448</v>
      </c>
      <c r="Q265" s="3">
        <f>IF(ISNUMBER(P265),SUMIF(A:A,A265,P:P),"")</f>
        <v>0.885936551608479</v>
      </c>
      <c r="R265" s="3">
        <f t="shared" si="46"/>
        <v>0.10095919784666715</v>
      </c>
      <c r="S265" s="8">
        <f t="shared" si="47"/>
        <v>9.904991534488621</v>
      </c>
    </row>
    <row r="266" spans="1:19" ht="15">
      <c r="A266" s="1">
        <v>22</v>
      </c>
      <c r="B266" s="5">
        <v>0.65625</v>
      </c>
      <c r="C266" s="1" t="s">
        <v>189</v>
      </c>
      <c r="D266" s="1">
        <v>6</v>
      </c>
      <c r="E266" s="1">
        <v>6</v>
      </c>
      <c r="F266" s="1" t="s">
        <v>236</v>
      </c>
      <c r="G266" s="2">
        <v>45.9741</v>
      </c>
      <c r="H266" s="6">
        <f>1+_xlfn.COUNTIFS(A:A,A266,O:O,"&lt;"&amp;O266)</f>
        <v>6</v>
      </c>
      <c r="I266" s="2">
        <f>_xlfn.AVERAGEIF(A:A,A266,G:G)</f>
        <v>48.20428787878788</v>
      </c>
      <c r="J266" s="2">
        <f t="shared" si="40"/>
        <v>-2.2301878787878806</v>
      </c>
      <c r="K266" s="2">
        <f t="shared" si="41"/>
        <v>87.76981212121211</v>
      </c>
      <c r="L266" s="2">
        <f t="shared" si="42"/>
        <v>193.67640042149117</v>
      </c>
      <c r="M266" s="2">
        <f>SUMIF(A:A,A266,L:L)</f>
        <v>3354.1963941571607</v>
      </c>
      <c r="N266" s="3">
        <f t="shared" si="43"/>
        <v>0.05774152066911335</v>
      </c>
      <c r="O266" s="7">
        <f t="shared" si="44"/>
        <v>17.318560169734365</v>
      </c>
      <c r="P266" s="3">
        <f t="shared" si="45"/>
        <v>0.05774152066911335</v>
      </c>
      <c r="Q266" s="3">
        <f>IF(ISNUMBER(P266),SUMIF(A:A,A266,P:P),"")</f>
        <v>0.885936551608479</v>
      </c>
      <c r="R266" s="3">
        <f t="shared" si="46"/>
        <v>0.06517568392937353</v>
      </c>
      <c r="S266" s="8">
        <f t="shared" si="47"/>
        <v>15.343145475598417</v>
      </c>
    </row>
    <row r="267" spans="1:19" ht="15">
      <c r="A267" s="1">
        <v>22</v>
      </c>
      <c r="B267" s="5">
        <v>0.65625</v>
      </c>
      <c r="C267" s="1" t="s">
        <v>189</v>
      </c>
      <c r="D267" s="1">
        <v>6</v>
      </c>
      <c r="E267" s="1">
        <v>4</v>
      </c>
      <c r="F267" s="1" t="s">
        <v>234</v>
      </c>
      <c r="G267" s="2">
        <v>41.3331</v>
      </c>
      <c r="H267" s="6">
        <f>1+_xlfn.COUNTIFS(A:A,A267,O:O,"&lt;"&amp;O267)</f>
        <v>8</v>
      </c>
      <c r="I267" s="2">
        <f>_xlfn.AVERAGEIF(A:A,A267,G:G)</f>
        <v>48.20428787878788</v>
      </c>
      <c r="J267" s="2">
        <f t="shared" si="40"/>
        <v>-6.871187878787879</v>
      </c>
      <c r="K267" s="2">
        <f t="shared" si="41"/>
        <v>83.12881212121212</v>
      </c>
      <c r="L267" s="2">
        <f t="shared" si="42"/>
        <v>146.6030695165722</v>
      </c>
      <c r="M267" s="2">
        <f>SUMIF(A:A,A267,L:L)</f>
        <v>3354.1963941571607</v>
      </c>
      <c r="N267" s="3">
        <f t="shared" si="43"/>
        <v>0.04370736006154776</v>
      </c>
      <c r="O267" s="7">
        <f t="shared" si="44"/>
        <v>22.879441782615597</v>
      </c>
      <c r="P267" s="3">
        <f t="shared" si="45"/>
      </c>
      <c r="Q267" s="3">
        <f>IF(ISNUMBER(P267),SUMIF(A:A,A267,P:P),"")</f>
      </c>
      <c r="R267" s="3">
        <f t="shared" si="46"/>
      </c>
      <c r="S267" s="8">
        <f t="shared" si="47"/>
      </c>
    </row>
    <row r="268" spans="1:19" ht="15">
      <c r="A268" s="1">
        <v>22</v>
      </c>
      <c r="B268" s="5">
        <v>0.65625</v>
      </c>
      <c r="C268" s="1" t="s">
        <v>189</v>
      </c>
      <c r="D268" s="1">
        <v>6</v>
      </c>
      <c r="E268" s="1">
        <v>9</v>
      </c>
      <c r="F268" s="1" t="s">
        <v>238</v>
      </c>
      <c r="G268" s="2">
        <v>44.6103333333333</v>
      </c>
      <c r="H268" s="6">
        <f>1+_xlfn.COUNTIFS(A:A,A268,O:O,"&lt;"&amp;O268)</f>
        <v>7</v>
      </c>
      <c r="I268" s="2">
        <f>_xlfn.AVERAGEIF(A:A,A268,G:G)</f>
        <v>48.20428787878788</v>
      </c>
      <c r="J268" s="2">
        <f t="shared" si="40"/>
        <v>-3.5939545454545794</v>
      </c>
      <c r="K268" s="2">
        <f t="shared" si="41"/>
        <v>86.40604545454542</v>
      </c>
      <c r="L268" s="2">
        <f t="shared" si="42"/>
        <v>178.45968605357254</v>
      </c>
      <c r="M268" s="2">
        <f>SUMIF(A:A,A268,L:L)</f>
        <v>3354.1963941571607</v>
      </c>
      <c r="N268" s="3">
        <f t="shared" si="43"/>
        <v>0.05320490069229107</v>
      </c>
      <c r="O268" s="7">
        <f t="shared" si="44"/>
        <v>18.795261094151265</v>
      </c>
      <c r="P268" s="3">
        <f t="shared" si="45"/>
        <v>0.05320490069229107</v>
      </c>
      <c r="Q268" s="3">
        <f>IF(ISNUMBER(P268),SUMIF(A:A,A268,P:P),"")</f>
        <v>0.885936551608479</v>
      </c>
      <c r="R268" s="3">
        <f t="shared" si="46"/>
        <v>0.06005497865021361</v>
      </c>
      <c r="S268" s="8">
        <f t="shared" si="47"/>
        <v>16.65140880033338</v>
      </c>
    </row>
    <row r="269" spans="1:19" ht="15">
      <c r="A269" s="1">
        <v>22</v>
      </c>
      <c r="B269" s="5">
        <v>0.65625</v>
      </c>
      <c r="C269" s="1" t="s">
        <v>189</v>
      </c>
      <c r="D269" s="1">
        <v>6</v>
      </c>
      <c r="E269" s="1">
        <v>10</v>
      </c>
      <c r="F269" s="1" t="s">
        <v>239</v>
      </c>
      <c r="G269" s="2">
        <v>27.0959</v>
      </c>
      <c r="H269" s="6">
        <f>1+_xlfn.COUNTIFS(A:A,A269,O:O,"&lt;"&amp;O269)</f>
        <v>11</v>
      </c>
      <c r="I269" s="2">
        <f>_xlfn.AVERAGEIF(A:A,A269,G:G)</f>
        <v>48.20428787878788</v>
      </c>
      <c r="J269" s="2">
        <f t="shared" si="40"/>
        <v>-21.10838787878788</v>
      </c>
      <c r="K269" s="2">
        <f t="shared" si="41"/>
        <v>68.89161212121212</v>
      </c>
      <c r="L269" s="2">
        <f t="shared" si="42"/>
        <v>62.39572274499489</v>
      </c>
      <c r="M269" s="2">
        <f>SUMIF(A:A,A269,L:L)</f>
        <v>3354.1963941571607</v>
      </c>
      <c r="N269" s="3">
        <f t="shared" si="43"/>
        <v>0.018602286632257152</v>
      </c>
      <c r="O269" s="7">
        <f t="shared" si="44"/>
        <v>53.75683214481588</v>
      </c>
      <c r="P269" s="3">
        <f t="shared" si="45"/>
      </c>
      <c r="Q269" s="3">
        <f>IF(ISNUMBER(P269),SUMIF(A:A,A269,P:P),"")</f>
      </c>
      <c r="R269" s="3">
        <f t="shared" si="46"/>
      </c>
      <c r="S269" s="8">
        <f t="shared" si="47"/>
      </c>
    </row>
    <row r="270" spans="1:19" ht="15">
      <c r="A270" s="1">
        <v>22</v>
      </c>
      <c r="B270" s="5">
        <v>0.65625</v>
      </c>
      <c r="C270" s="1" t="s">
        <v>189</v>
      </c>
      <c r="D270" s="1">
        <v>6</v>
      </c>
      <c r="E270" s="1">
        <v>12</v>
      </c>
      <c r="F270" s="1" t="s">
        <v>241</v>
      </c>
      <c r="G270" s="2">
        <v>30.487399999999997</v>
      </c>
      <c r="H270" s="6">
        <f>1+_xlfn.COUNTIFS(A:A,A270,O:O,"&lt;"&amp;O270)</f>
        <v>10</v>
      </c>
      <c r="I270" s="2">
        <f>_xlfn.AVERAGEIF(A:A,A270,G:G)</f>
        <v>48.20428787878788</v>
      </c>
      <c r="J270" s="2">
        <f t="shared" si="40"/>
        <v>-17.716887878787883</v>
      </c>
      <c r="K270" s="2">
        <f t="shared" si="41"/>
        <v>72.28311212121211</v>
      </c>
      <c r="L270" s="2">
        <f t="shared" si="42"/>
        <v>76.47674649754724</v>
      </c>
      <c r="M270" s="2">
        <f>SUMIF(A:A,A270,L:L)</f>
        <v>3354.1963941571607</v>
      </c>
      <c r="N270" s="3">
        <f t="shared" si="43"/>
        <v>0.0228003186190188</v>
      </c>
      <c r="O270" s="7">
        <f t="shared" si="44"/>
        <v>43.85903621389982</v>
      </c>
      <c r="P270" s="3">
        <f t="shared" si="45"/>
      </c>
      <c r="Q270" s="3">
        <f>IF(ISNUMBER(P270),SUMIF(A:A,A270,P:P),"")</f>
      </c>
      <c r="R270" s="3">
        <f t="shared" si="46"/>
      </c>
      <c r="S270" s="8">
        <f t="shared" si="47"/>
      </c>
    </row>
    <row r="271" spans="1:19" ht="15">
      <c r="A271" s="1">
        <v>22</v>
      </c>
      <c r="B271" s="5">
        <v>0.65625</v>
      </c>
      <c r="C271" s="1" t="s">
        <v>189</v>
      </c>
      <c r="D271" s="1">
        <v>6</v>
      </c>
      <c r="E271" s="1">
        <v>13</v>
      </c>
      <c r="F271" s="1" t="s">
        <v>242</v>
      </c>
      <c r="G271" s="2">
        <v>34.4693333333333</v>
      </c>
      <c r="H271" s="6">
        <f>1+_xlfn.COUNTIFS(A:A,A271,O:O,"&lt;"&amp;O271)</f>
        <v>9</v>
      </c>
      <c r="I271" s="2">
        <f>_xlfn.AVERAGEIF(A:A,A271,G:G)</f>
        <v>48.20428787878788</v>
      </c>
      <c r="J271" s="2">
        <f t="shared" si="40"/>
        <v>-13.734954545454578</v>
      </c>
      <c r="K271" s="2">
        <f t="shared" si="41"/>
        <v>76.26504545454543</v>
      </c>
      <c r="L271" s="2">
        <f t="shared" si="42"/>
        <v>97.11566854085687</v>
      </c>
      <c r="M271" s="2">
        <f>SUMIF(A:A,A271,L:L)</f>
        <v>3354.1963941571607</v>
      </c>
      <c r="N271" s="3">
        <f t="shared" si="43"/>
        <v>0.028953483078697308</v>
      </c>
      <c r="O271" s="7">
        <f t="shared" si="44"/>
        <v>34.5381589248499</v>
      </c>
      <c r="P271" s="3">
        <f t="shared" si="45"/>
      </c>
      <c r="Q271" s="3">
        <f>IF(ISNUMBER(P271),SUMIF(A:A,A271,P:P),"")</f>
      </c>
      <c r="R271" s="3">
        <f t="shared" si="46"/>
      </c>
      <c r="S271" s="8">
        <f t="shared" si="47"/>
      </c>
    </row>
    <row r="272" spans="1:19" ht="15">
      <c r="A272" s="1">
        <v>46</v>
      </c>
      <c r="B272" s="5">
        <v>0.6625</v>
      </c>
      <c r="C272" s="1" t="s">
        <v>438</v>
      </c>
      <c r="D272" s="1">
        <v>5</v>
      </c>
      <c r="E272" s="1">
        <v>6</v>
      </c>
      <c r="F272" s="1" t="s">
        <v>463</v>
      </c>
      <c r="G272" s="2">
        <v>64.905</v>
      </c>
      <c r="H272" s="6">
        <f>1+_xlfn.COUNTIFS(A:A,A272,O:O,"&lt;"&amp;O272)</f>
        <v>1</v>
      </c>
      <c r="I272" s="2">
        <f>_xlfn.AVERAGEIF(A:A,A272,G:G)</f>
        <v>53.802333333333344</v>
      </c>
      <c r="J272" s="2">
        <f t="shared" si="40"/>
        <v>11.102666666666657</v>
      </c>
      <c r="K272" s="2">
        <f t="shared" si="41"/>
        <v>101.10266666666666</v>
      </c>
      <c r="L272" s="2">
        <f t="shared" si="42"/>
        <v>431.0223737459891</v>
      </c>
      <c r="M272" s="2">
        <f>SUMIF(A:A,A272,L:L)</f>
        <v>2193.022580731343</v>
      </c>
      <c r="N272" s="3">
        <f t="shared" si="43"/>
        <v>0.19654260632475978</v>
      </c>
      <c r="O272" s="7">
        <f t="shared" si="44"/>
        <v>5.087955322764148</v>
      </c>
      <c r="P272" s="3">
        <f t="shared" si="45"/>
        <v>0.19654260632475978</v>
      </c>
      <c r="Q272" s="3">
        <f>IF(ISNUMBER(P272),SUMIF(A:A,A272,P:P),"")</f>
        <v>0.9999999999999997</v>
      </c>
      <c r="R272" s="3">
        <f t="shared" si="46"/>
        <v>0.19654260632475987</v>
      </c>
      <c r="S272" s="8">
        <f t="shared" si="47"/>
        <v>5.087955322764146</v>
      </c>
    </row>
    <row r="273" spans="1:19" ht="15">
      <c r="A273" s="1">
        <v>46</v>
      </c>
      <c r="B273" s="5">
        <v>0.6625</v>
      </c>
      <c r="C273" s="1" t="s">
        <v>438</v>
      </c>
      <c r="D273" s="1">
        <v>5</v>
      </c>
      <c r="E273" s="1">
        <v>5</v>
      </c>
      <c r="F273" s="1" t="s">
        <v>462</v>
      </c>
      <c r="G273" s="2">
        <v>63.0756333333333</v>
      </c>
      <c r="H273" s="6">
        <f>1+_xlfn.COUNTIFS(A:A,A273,O:O,"&lt;"&amp;O273)</f>
        <v>2</v>
      </c>
      <c r="I273" s="2">
        <f>_xlfn.AVERAGEIF(A:A,A273,G:G)</f>
        <v>53.802333333333344</v>
      </c>
      <c r="J273" s="2">
        <f t="shared" si="40"/>
        <v>9.273299999999956</v>
      </c>
      <c r="K273" s="2">
        <f t="shared" si="41"/>
        <v>99.27329999999995</v>
      </c>
      <c r="L273" s="2">
        <f t="shared" si="42"/>
        <v>386.2164640590849</v>
      </c>
      <c r="M273" s="2">
        <f>SUMIF(A:A,A273,L:L)</f>
        <v>2193.022580731343</v>
      </c>
      <c r="N273" s="3">
        <f t="shared" si="43"/>
        <v>0.1761114853319417</v>
      </c>
      <c r="O273" s="7">
        <f t="shared" si="44"/>
        <v>5.678221372758066</v>
      </c>
      <c r="P273" s="3">
        <f t="shared" si="45"/>
        <v>0.1761114853319417</v>
      </c>
      <c r="Q273" s="3">
        <f>IF(ISNUMBER(P273),SUMIF(A:A,A273,P:P),"")</f>
        <v>0.9999999999999997</v>
      </c>
      <c r="R273" s="3">
        <f t="shared" si="46"/>
        <v>0.1761114853319418</v>
      </c>
      <c r="S273" s="8">
        <f t="shared" si="47"/>
        <v>5.678221372758063</v>
      </c>
    </row>
    <row r="274" spans="1:19" ht="15">
      <c r="A274" s="1">
        <v>46</v>
      </c>
      <c r="B274" s="5">
        <v>0.6625</v>
      </c>
      <c r="C274" s="1" t="s">
        <v>438</v>
      </c>
      <c r="D274" s="1">
        <v>5</v>
      </c>
      <c r="E274" s="1">
        <v>4</v>
      </c>
      <c r="F274" s="1" t="s">
        <v>461</v>
      </c>
      <c r="G274" s="2">
        <v>59.9520666666667</v>
      </c>
      <c r="H274" s="6">
        <f>1+_xlfn.COUNTIFS(A:A,A274,O:O,"&lt;"&amp;O274)</f>
        <v>3</v>
      </c>
      <c r="I274" s="2">
        <f>_xlfn.AVERAGEIF(A:A,A274,G:G)</f>
        <v>53.802333333333344</v>
      </c>
      <c r="J274" s="2">
        <f t="shared" si="40"/>
        <v>6.149733333333359</v>
      </c>
      <c r="K274" s="2">
        <f t="shared" si="41"/>
        <v>96.14973333333336</v>
      </c>
      <c r="L274" s="2">
        <f t="shared" si="42"/>
        <v>320.2122316934718</v>
      </c>
      <c r="M274" s="2">
        <f>SUMIF(A:A,A274,L:L)</f>
        <v>2193.022580731343</v>
      </c>
      <c r="N274" s="3">
        <f t="shared" si="43"/>
        <v>0.1460141060593573</v>
      </c>
      <c r="O274" s="7">
        <f t="shared" si="44"/>
        <v>6.848653373212328</v>
      </c>
      <c r="P274" s="3">
        <f t="shared" si="45"/>
        <v>0.1460141060593573</v>
      </c>
      <c r="Q274" s="3">
        <f>IF(ISNUMBER(P274),SUMIF(A:A,A274,P:P),"")</f>
        <v>0.9999999999999997</v>
      </c>
      <c r="R274" s="3">
        <f t="shared" si="46"/>
        <v>0.14601410605935736</v>
      </c>
      <c r="S274" s="8">
        <f t="shared" si="47"/>
        <v>6.848653373212326</v>
      </c>
    </row>
    <row r="275" spans="1:19" ht="15">
      <c r="A275" s="1">
        <v>46</v>
      </c>
      <c r="B275" s="5">
        <v>0.6625</v>
      </c>
      <c r="C275" s="1" t="s">
        <v>438</v>
      </c>
      <c r="D275" s="1">
        <v>5</v>
      </c>
      <c r="E275" s="1">
        <v>7</v>
      </c>
      <c r="F275" s="1" t="s">
        <v>464</v>
      </c>
      <c r="G275" s="2">
        <v>55.2083</v>
      </c>
      <c r="H275" s="6">
        <f>1+_xlfn.COUNTIFS(A:A,A275,O:O,"&lt;"&amp;O275)</f>
        <v>4</v>
      </c>
      <c r="I275" s="2">
        <f>_xlfn.AVERAGEIF(A:A,A275,G:G)</f>
        <v>53.802333333333344</v>
      </c>
      <c r="J275" s="2">
        <f t="shared" si="40"/>
        <v>1.4059666666666573</v>
      </c>
      <c r="K275" s="2">
        <f t="shared" si="41"/>
        <v>91.40596666666666</v>
      </c>
      <c r="L275" s="2">
        <f t="shared" si="42"/>
        <v>240.89424024120004</v>
      </c>
      <c r="M275" s="2">
        <f>SUMIF(A:A,A275,L:L)</f>
        <v>2193.022580731343</v>
      </c>
      <c r="N275" s="3">
        <f t="shared" si="43"/>
        <v>0.10984576372253545</v>
      </c>
      <c r="O275" s="7">
        <f t="shared" si="44"/>
        <v>9.103673788694726</v>
      </c>
      <c r="P275" s="3">
        <f t="shared" si="45"/>
        <v>0.10984576372253545</v>
      </c>
      <c r="Q275" s="3">
        <f>IF(ISNUMBER(P275),SUMIF(A:A,A275,P:P),"")</f>
        <v>0.9999999999999997</v>
      </c>
      <c r="R275" s="3">
        <f t="shared" si="46"/>
        <v>0.1098457637225355</v>
      </c>
      <c r="S275" s="8">
        <f t="shared" si="47"/>
        <v>9.103673788694723</v>
      </c>
    </row>
    <row r="276" spans="1:19" ht="15">
      <c r="A276" s="1">
        <v>46</v>
      </c>
      <c r="B276" s="5">
        <v>0.6625</v>
      </c>
      <c r="C276" s="1" t="s">
        <v>438</v>
      </c>
      <c r="D276" s="1">
        <v>5</v>
      </c>
      <c r="E276" s="1">
        <v>3</v>
      </c>
      <c r="F276" s="1" t="s">
        <v>460</v>
      </c>
      <c r="G276" s="2">
        <v>55.1068</v>
      </c>
      <c r="H276" s="6">
        <f>1+_xlfn.COUNTIFS(A:A,A276,O:O,"&lt;"&amp;O276)</f>
        <v>5</v>
      </c>
      <c r="I276" s="2">
        <f>_xlfn.AVERAGEIF(A:A,A276,G:G)</f>
        <v>53.802333333333344</v>
      </c>
      <c r="J276" s="2">
        <f t="shared" si="40"/>
        <v>1.3044666666666558</v>
      </c>
      <c r="K276" s="2">
        <f t="shared" si="41"/>
        <v>91.30446666666666</v>
      </c>
      <c r="L276" s="2">
        <f t="shared" si="42"/>
        <v>239.4316524184322</v>
      </c>
      <c r="M276" s="2">
        <f>SUMIF(A:A,A276,L:L)</f>
        <v>2193.022580731343</v>
      </c>
      <c r="N276" s="3">
        <f t="shared" si="43"/>
        <v>0.1091788358780077</v>
      </c>
      <c r="O276" s="7">
        <f t="shared" si="44"/>
        <v>9.159284324274736</v>
      </c>
      <c r="P276" s="3">
        <f t="shared" si="45"/>
        <v>0.1091788358780077</v>
      </c>
      <c r="Q276" s="3">
        <f>IF(ISNUMBER(P276),SUMIF(A:A,A276,P:P),"")</f>
        <v>0.9999999999999997</v>
      </c>
      <c r="R276" s="3">
        <f t="shared" si="46"/>
        <v>0.10917883587800774</v>
      </c>
      <c r="S276" s="8">
        <f t="shared" si="47"/>
        <v>9.159284324274733</v>
      </c>
    </row>
    <row r="277" spans="1:19" ht="15">
      <c r="A277" s="1">
        <v>46</v>
      </c>
      <c r="B277" s="5">
        <v>0.6625</v>
      </c>
      <c r="C277" s="1" t="s">
        <v>438</v>
      </c>
      <c r="D277" s="1">
        <v>5</v>
      </c>
      <c r="E277" s="1">
        <v>1</v>
      </c>
      <c r="F277" s="1" t="s">
        <v>459</v>
      </c>
      <c r="G277" s="2">
        <v>49.6074</v>
      </c>
      <c r="H277" s="6">
        <f>1+_xlfn.COUNTIFS(A:A,A277,O:O,"&lt;"&amp;O277)</f>
        <v>6</v>
      </c>
      <c r="I277" s="2">
        <f>_xlfn.AVERAGEIF(A:A,A277,G:G)</f>
        <v>53.802333333333344</v>
      </c>
      <c r="J277" s="2">
        <f t="shared" si="40"/>
        <v>-4.194933333333346</v>
      </c>
      <c r="K277" s="2">
        <f t="shared" si="41"/>
        <v>85.80506666666665</v>
      </c>
      <c r="L277" s="2">
        <f t="shared" si="42"/>
        <v>172.13929436148658</v>
      </c>
      <c r="M277" s="2">
        <f>SUMIF(A:A,A277,L:L)</f>
        <v>2193.022580731343</v>
      </c>
      <c r="N277" s="3">
        <f t="shared" si="43"/>
        <v>0.07849408203725858</v>
      </c>
      <c r="O277" s="7">
        <f t="shared" si="44"/>
        <v>12.739813933046987</v>
      </c>
      <c r="P277" s="3">
        <f t="shared" si="45"/>
        <v>0.07849408203725858</v>
      </c>
      <c r="Q277" s="3">
        <f>IF(ISNUMBER(P277),SUMIF(A:A,A277,P:P),"")</f>
        <v>0.9999999999999997</v>
      </c>
      <c r="R277" s="3">
        <f t="shared" si="46"/>
        <v>0.07849408203725862</v>
      </c>
      <c r="S277" s="8">
        <f t="shared" si="47"/>
        <v>12.73981393304698</v>
      </c>
    </row>
    <row r="278" spans="1:19" ht="15">
      <c r="A278" s="1">
        <v>46</v>
      </c>
      <c r="B278" s="5">
        <v>0.6625</v>
      </c>
      <c r="C278" s="1" t="s">
        <v>438</v>
      </c>
      <c r="D278" s="1">
        <v>5</v>
      </c>
      <c r="E278" s="1">
        <v>9</v>
      </c>
      <c r="F278" s="1" t="s">
        <v>466</v>
      </c>
      <c r="G278" s="2">
        <v>46.458466666666695</v>
      </c>
      <c r="H278" s="6">
        <f>1+_xlfn.COUNTIFS(A:A,A278,O:O,"&lt;"&amp;O278)</f>
        <v>7</v>
      </c>
      <c r="I278" s="2">
        <f>_xlfn.AVERAGEIF(A:A,A278,G:G)</f>
        <v>53.802333333333344</v>
      </c>
      <c r="J278" s="2">
        <f t="shared" si="40"/>
        <v>-7.343866666666649</v>
      </c>
      <c r="K278" s="2">
        <f t="shared" si="41"/>
        <v>82.65613333333334</v>
      </c>
      <c r="L278" s="2">
        <f t="shared" si="42"/>
        <v>142.50370508967606</v>
      </c>
      <c r="M278" s="2">
        <f>SUMIF(A:A,A278,L:L)</f>
        <v>2193.022580731343</v>
      </c>
      <c r="N278" s="3">
        <f t="shared" si="43"/>
        <v>0.06498050058479243</v>
      </c>
      <c r="O278" s="7">
        <f t="shared" si="44"/>
        <v>15.389232015766169</v>
      </c>
      <c r="P278" s="3">
        <f t="shared" si="45"/>
        <v>0.06498050058479243</v>
      </c>
      <c r="Q278" s="3">
        <f>IF(ISNUMBER(P278),SUMIF(A:A,A278,P:P),"")</f>
        <v>0.9999999999999997</v>
      </c>
      <c r="R278" s="3">
        <f t="shared" si="46"/>
        <v>0.06498050058479246</v>
      </c>
      <c r="S278" s="8">
        <f t="shared" si="47"/>
        <v>15.389232015766163</v>
      </c>
    </row>
    <row r="279" spans="1:19" ht="15">
      <c r="A279" s="1">
        <v>46</v>
      </c>
      <c r="B279" s="5">
        <v>0.6625</v>
      </c>
      <c r="C279" s="1" t="s">
        <v>438</v>
      </c>
      <c r="D279" s="1">
        <v>5</v>
      </c>
      <c r="E279" s="1">
        <v>8</v>
      </c>
      <c r="F279" s="1" t="s">
        <v>465</v>
      </c>
      <c r="G279" s="2">
        <v>45.6076</v>
      </c>
      <c r="H279" s="6">
        <f>1+_xlfn.COUNTIFS(A:A,A279,O:O,"&lt;"&amp;O279)</f>
        <v>8</v>
      </c>
      <c r="I279" s="2">
        <f>_xlfn.AVERAGEIF(A:A,A279,G:G)</f>
        <v>53.802333333333344</v>
      </c>
      <c r="J279" s="2">
        <f t="shared" si="40"/>
        <v>-8.194733333333346</v>
      </c>
      <c r="K279" s="2">
        <f t="shared" si="41"/>
        <v>81.80526666666665</v>
      </c>
      <c r="L279" s="2">
        <f t="shared" si="42"/>
        <v>135.41118985361075</v>
      </c>
      <c r="M279" s="2">
        <f>SUMIF(A:A,A279,L:L)</f>
        <v>2193.022580731343</v>
      </c>
      <c r="N279" s="3">
        <f t="shared" si="43"/>
        <v>0.06174637281137933</v>
      </c>
      <c r="O279" s="7">
        <f t="shared" si="44"/>
        <v>16.195283293073185</v>
      </c>
      <c r="P279" s="3">
        <f t="shared" si="45"/>
        <v>0.06174637281137933</v>
      </c>
      <c r="Q279" s="3">
        <f>IF(ISNUMBER(P279),SUMIF(A:A,A279,P:P),"")</f>
        <v>0.9999999999999997</v>
      </c>
      <c r="R279" s="3">
        <f t="shared" si="46"/>
        <v>0.06174637281137936</v>
      </c>
      <c r="S279" s="8">
        <f t="shared" si="47"/>
        <v>16.195283293073178</v>
      </c>
    </row>
    <row r="280" spans="1:19" ht="15">
      <c r="A280" s="1">
        <v>46</v>
      </c>
      <c r="B280" s="5">
        <v>0.6625</v>
      </c>
      <c r="C280" s="1" t="s">
        <v>438</v>
      </c>
      <c r="D280" s="1">
        <v>5</v>
      </c>
      <c r="E280" s="1">
        <v>10</v>
      </c>
      <c r="F280" s="1" t="s">
        <v>467</v>
      </c>
      <c r="G280" s="2">
        <v>44.2997333333334</v>
      </c>
      <c r="H280" s="6">
        <f>1+_xlfn.COUNTIFS(A:A,A280,O:O,"&lt;"&amp;O280)</f>
        <v>9</v>
      </c>
      <c r="I280" s="2">
        <f>_xlfn.AVERAGEIF(A:A,A280,G:G)</f>
        <v>53.802333333333344</v>
      </c>
      <c r="J280" s="2">
        <f t="shared" si="40"/>
        <v>-9.502599999999944</v>
      </c>
      <c r="K280" s="2">
        <f t="shared" si="41"/>
        <v>80.49740000000006</v>
      </c>
      <c r="L280" s="2">
        <f t="shared" si="42"/>
        <v>125.1914292683912</v>
      </c>
      <c r="M280" s="2">
        <f>SUMIF(A:A,A280,L:L)</f>
        <v>2193.022580731343</v>
      </c>
      <c r="N280" s="3">
        <f t="shared" si="43"/>
        <v>0.05708624724996747</v>
      </c>
      <c r="O280" s="7">
        <f t="shared" si="44"/>
        <v>17.51735397181096</v>
      </c>
      <c r="P280" s="3">
        <f t="shared" si="45"/>
        <v>0.05708624724996747</v>
      </c>
      <c r="Q280" s="3">
        <f>IF(ISNUMBER(P280),SUMIF(A:A,A280,P:P),"")</f>
        <v>0.9999999999999997</v>
      </c>
      <c r="R280" s="3">
        <f t="shared" si="46"/>
        <v>0.0570862472499675</v>
      </c>
      <c r="S280" s="8">
        <f t="shared" si="47"/>
        <v>17.517353971810948</v>
      </c>
    </row>
    <row r="281" spans="1:19" ht="15">
      <c r="A281" s="1">
        <v>11</v>
      </c>
      <c r="B281" s="5">
        <v>0.6638888888888889</v>
      </c>
      <c r="C281" s="1" t="s">
        <v>137</v>
      </c>
      <c r="D281" s="1">
        <v>1</v>
      </c>
      <c r="E281" s="1">
        <v>3</v>
      </c>
      <c r="F281" s="1" t="s">
        <v>140</v>
      </c>
      <c r="G281" s="2">
        <v>59.0014666666665</v>
      </c>
      <c r="H281" s="6">
        <f>1+_xlfn.COUNTIFS(A:A,A281,O:O,"&lt;"&amp;O281)</f>
        <v>1</v>
      </c>
      <c r="I281" s="2">
        <f>_xlfn.AVERAGEIF(A:A,A281,G:G)</f>
        <v>51.5158333333333</v>
      </c>
      <c r="J281" s="2">
        <f t="shared" si="40"/>
        <v>7.485633333333205</v>
      </c>
      <c r="K281" s="2">
        <f t="shared" si="41"/>
        <v>97.4856333333332</v>
      </c>
      <c r="L281" s="2">
        <f t="shared" si="42"/>
        <v>346.9351934109111</v>
      </c>
      <c r="M281" s="2">
        <f>SUMIF(A:A,A281,L:L)</f>
        <v>1779.9325840788704</v>
      </c>
      <c r="N281" s="3">
        <f t="shared" si="43"/>
        <v>0.19491479425354352</v>
      </c>
      <c r="O281" s="7">
        <f t="shared" si="44"/>
        <v>5.130446890035492</v>
      </c>
      <c r="P281" s="3">
        <f t="shared" si="45"/>
        <v>0.19491479425354352</v>
      </c>
      <c r="Q281" s="3">
        <f>IF(ISNUMBER(P281),SUMIF(A:A,A281,P:P),"")</f>
        <v>0.9724840864864361</v>
      </c>
      <c r="R281" s="3">
        <f t="shared" si="46"/>
        <v>0.2004298033891397</v>
      </c>
      <c r="S281" s="8">
        <f t="shared" si="47"/>
        <v>4.989277957123342</v>
      </c>
    </row>
    <row r="282" spans="1:19" ht="15">
      <c r="A282" s="1">
        <v>11</v>
      </c>
      <c r="B282" s="5">
        <v>0.6638888888888889</v>
      </c>
      <c r="C282" s="1" t="s">
        <v>137</v>
      </c>
      <c r="D282" s="1">
        <v>1</v>
      </c>
      <c r="E282" s="1">
        <v>2</v>
      </c>
      <c r="F282" s="1" t="s">
        <v>139</v>
      </c>
      <c r="G282" s="2">
        <v>57.5656333333333</v>
      </c>
      <c r="H282" s="6">
        <f>1+_xlfn.COUNTIFS(A:A,A282,O:O,"&lt;"&amp;O282)</f>
        <v>2</v>
      </c>
      <c r="I282" s="2">
        <f>_xlfn.AVERAGEIF(A:A,A282,G:G)</f>
        <v>51.5158333333333</v>
      </c>
      <c r="J282" s="2">
        <f t="shared" si="40"/>
        <v>6.049800000000005</v>
      </c>
      <c r="K282" s="2">
        <f t="shared" si="41"/>
        <v>96.0498</v>
      </c>
      <c r="L282" s="2">
        <f t="shared" si="42"/>
        <v>318.2979838025002</v>
      </c>
      <c r="M282" s="2">
        <f>SUMIF(A:A,A282,L:L)</f>
        <v>1779.9325840788704</v>
      </c>
      <c r="N282" s="3">
        <f t="shared" si="43"/>
        <v>0.17882586489488983</v>
      </c>
      <c r="O282" s="7">
        <f t="shared" si="44"/>
        <v>5.59203222972124</v>
      </c>
      <c r="P282" s="3">
        <f t="shared" si="45"/>
        <v>0.17882586489488983</v>
      </c>
      <c r="Q282" s="3">
        <f>IF(ISNUMBER(P282),SUMIF(A:A,A282,P:P),"")</f>
        <v>0.9724840864864361</v>
      </c>
      <c r="R282" s="3">
        <f t="shared" si="46"/>
        <v>0.1838856464386824</v>
      </c>
      <c r="S282" s="8">
        <f t="shared" si="47"/>
        <v>5.438162354523168</v>
      </c>
    </row>
    <row r="283" spans="1:19" ht="15">
      <c r="A283" s="1">
        <v>11</v>
      </c>
      <c r="B283" s="5">
        <v>0.6638888888888889</v>
      </c>
      <c r="C283" s="1" t="s">
        <v>137</v>
      </c>
      <c r="D283" s="1">
        <v>1</v>
      </c>
      <c r="E283" s="1">
        <v>4</v>
      </c>
      <c r="F283" s="1" t="s">
        <v>141</v>
      </c>
      <c r="G283" s="2">
        <v>57.55106666666669</v>
      </c>
      <c r="H283" s="6">
        <f>1+_xlfn.COUNTIFS(A:A,A283,O:O,"&lt;"&amp;O283)</f>
        <v>3</v>
      </c>
      <c r="I283" s="2">
        <f>_xlfn.AVERAGEIF(A:A,A283,G:G)</f>
        <v>51.5158333333333</v>
      </c>
      <c r="J283" s="2">
        <f t="shared" si="40"/>
        <v>6.0352333333333945</v>
      </c>
      <c r="K283" s="2">
        <f t="shared" si="41"/>
        <v>96.0352333333334</v>
      </c>
      <c r="L283" s="2">
        <f t="shared" si="42"/>
        <v>318.0199128993434</v>
      </c>
      <c r="M283" s="2">
        <f>SUMIF(A:A,A283,L:L)</f>
        <v>1779.9325840788704</v>
      </c>
      <c r="N283" s="3">
        <f t="shared" si="43"/>
        <v>0.17866963936947158</v>
      </c>
      <c r="O283" s="7">
        <f t="shared" si="44"/>
        <v>5.596921802321974</v>
      </c>
      <c r="P283" s="3">
        <f t="shared" si="45"/>
        <v>0.17866963936947158</v>
      </c>
      <c r="Q283" s="3">
        <f>IF(ISNUMBER(P283),SUMIF(A:A,A283,P:P),"")</f>
        <v>0.9724840864864361</v>
      </c>
      <c r="R283" s="3">
        <f t="shared" si="46"/>
        <v>0.18372500059615485</v>
      </c>
      <c r="S283" s="8">
        <f t="shared" si="47"/>
        <v>5.442917386067102</v>
      </c>
    </row>
    <row r="284" spans="1:19" ht="15">
      <c r="A284" s="1">
        <v>11</v>
      </c>
      <c r="B284" s="5">
        <v>0.6638888888888889</v>
      </c>
      <c r="C284" s="1" t="s">
        <v>137</v>
      </c>
      <c r="D284" s="1">
        <v>1</v>
      </c>
      <c r="E284" s="1">
        <v>1</v>
      </c>
      <c r="F284" s="1" t="s">
        <v>138</v>
      </c>
      <c r="G284" s="2">
        <v>55.9811</v>
      </c>
      <c r="H284" s="6">
        <f>1+_xlfn.COUNTIFS(A:A,A284,O:O,"&lt;"&amp;O284)</f>
        <v>4</v>
      </c>
      <c r="I284" s="2">
        <f>_xlfn.AVERAGEIF(A:A,A284,G:G)</f>
        <v>51.5158333333333</v>
      </c>
      <c r="J284" s="2">
        <f t="shared" si="40"/>
        <v>4.4652666666667</v>
      </c>
      <c r="K284" s="2">
        <f t="shared" si="41"/>
        <v>94.46526666666671</v>
      </c>
      <c r="L284" s="2">
        <f t="shared" si="42"/>
        <v>289.4307318028897</v>
      </c>
      <c r="M284" s="2">
        <f>SUMIF(A:A,A284,L:L)</f>
        <v>1779.9325840788704</v>
      </c>
      <c r="N284" s="3">
        <f t="shared" si="43"/>
        <v>0.16260769334287592</v>
      </c>
      <c r="O284" s="7">
        <f t="shared" si="44"/>
        <v>6.149770527101641</v>
      </c>
      <c r="P284" s="3">
        <f t="shared" si="45"/>
        <v>0.16260769334287592</v>
      </c>
      <c r="Q284" s="3">
        <f>IF(ISNUMBER(P284),SUMIF(A:A,A284,P:P),"")</f>
        <v>0.9724840864864361</v>
      </c>
      <c r="R284" s="3">
        <f t="shared" si="46"/>
        <v>0.16720859045660477</v>
      </c>
      <c r="S284" s="8">
        <f t="shared" si="47"/>
        <v>5.980553973149648</v>
      </c>
    </row>
    <row r="285" spans="1:19" ht="15">
      <c r="A285" s="1">
        <v>11</v>
      </c>
      <c r="B285" s="5">
        <v>0.6638888888888889</v>
      </c>
      <c r="C285" s="1" t="s">
        <v>137</v>
      </c>
      <c r="D285" s="1">
        <v>1</v>
      </c>
      <c r="E285" s="1">
        <v>6</v>
      </c>
      <c r="F285" s="1" t="s">
        <v>143</v>
      </c>
      <c r="G285" s="2">
        <v>52.8391333333333</v>
      </c>
      <c r="H285" s="6">
        <f>1+_xlfn.COUNTIFS(A:A,A285,O:O,"&lt;"&amp;O285)</f>
        <v>5</v>
      </c>
      <c r="I285" s="2">
        <f>_xlfn.AVERAGEIF(A:A,A285,G:G)</f>
        <v>51.5158333333333</v>
      </c>
      <c r="J285" s="2">
        <f t="shared" si="40"/>
        <v>1.3233000000000033</v>
      </c>
      <c r="K285" s="2">
        <f t="shared" si="41"/>
        <v>91.3233</v>
      </c>
      <c r="L285" s="2">
        <f t="shared" si="42"/>
        <v>239.70236310839917</v>
      </c>
      <c r="M285" s="2">
        <f>SUMIF(A:A,A285,L:L)</f>
        <v>1779.9325840788704</v>
      </c>
      <c r="N285" s="3">
        <f t="shared" si="43"/>
        <v>0.13466934941945966</v>
      </c>
      <c r="O285" s="7">
        <f t="shared" si="44"/>
        <v>7.42559464578137</v>
      </c>
      <c r="P285" s="3">
        <f t="shared" si="45"/>
        <v>0.13466934941945966</v>
      </c>
      <c r="Q285" s="3">
        <f>IF(ISNUMBER(P285),SUMIF(A:A,A285,P:P),"")</f>
        <v>0.9724840864864361</v>
      </c>
      <c r="R285" s="3">
        <f t="shared" si="46"/>
        <v>0.13847974613756106</v>
      </c>
      <c r="S285" s="8">
        <f t="shared" si="47"/>
        <v>7.221272625721267</v>
      </c>
    </row>
    <row r="286" spans="1:19" ht="15">
      <c r="A286" s="1">
        <v>11</v>
      </c>
      <c r="B286" s="5">
        <v>0.6638888888888889</v>
      </c>
      <c r="C286" s="1" t="s">
        <v>137</v>
      </c>
      <c r="D286" s="1">
        <v>1</v>
      </c>
      <c r="E286" s="1">
        <v>5</v>
      </c>
      <c r="F286" s="1" t="s">
        <v>142</v>
      </c>
      <c r="G286" s="2">
        <v>51.3009333333333</v>
      </c>
      <c r="H286" s="6">
        <f>1+_xlfn.COUNTIFS(A:A,A286,O:O,"&lt;"&amp;O286)</f>
        <v>6</v>
      </c>
      <c r="I286" s="2">
        <f>_xlfn.AVERAGEIF(A:A,A286,G:G)</f>
        <v>51.5158333333333</v>
      </c>
      <c r="J286" s="2">
        <f t="shared" si="40"/>
        <v>-0.2149000000000001</v>
      </c>
      <c r="K286" s="2">
        <f t="shared" si="41"/>
        <v>89.7851</v>
      </c>
      <c r="L286" s="2">
        <f t="shared" si="42"/>
        <v>218.56992801133856</v>
      </c>
      <c r="M286" s="2">
        <f>SUMIF(A:A,A286,L:L)</f>
        <v>1779.9325840788704</v>
      </c>
      <c r="N286" s="3">
        <f t="shared" si="43"/>
        <v>0.12279674520619571</v>
      </c>
      <c r="O286" s="7">
        <f t="shared" si="44"/>
        <v>8.143538318713881</v>
      </c>
      <c r="P286" s="3">
        <f t="shared" si="45"/>
        <v>0.12279674520619571</v>
      </c>
      <c r="Q286" s="3">
        <f>IF(ISNUMBER(P286),SUMIF(A:A,A286,P:P),"")</f>
        <v>0.9724840864864361</v>
      </c>
      <c r="R286" s="3">
        <f t="shared" si="46"/>
        <v>0.1262712129818573</v>
      </c>
      <c r="S286" s="8">
        <f t="shared" si="47"/>
        <v>7.919461422641757</v>
      </c>
    </row>
    <row r="287" spans="1:19" ht="15">
      <c r="A287" s="1">
        <v>11</v>
      </c>
      <c r="B287" s="5">
        <v>0.6638888888888889</v>
      </c>
      <c r="C287" s="1" t="s">
        <v>137</v>
      </c>
      <c r="D287" s="1">
        <v>1</v>
      </c>
      <c r="E287" s="1">
        <v>7</v>
      </c>
      <c r="F287" s="1" t="s">
        <v>144</v>
      </c>
      <c r="G287" s="2">
        <v>26.371499999999997</v>
      </c>
      <c r="H287" s="6">
        <f>1+_xlfn.COUNTIFS(A:A,A287,O:O,"&lt;"&amp;O287)</f>
        <v>7</v>
      </c>
      <c r="I287" s="2">
        <f>_xlfn.AVERAGEIF(A:A,A287,G:G)</f>
        <v>51.5158333333333</v>
      </c>
      <c r="J287" s="2">
        <f t="shared" si="40"/>
        <v>-25.1443333333333</v>
      </c>
      <c r="K287" s="2">
        <f t="shared" si="41"/>
        <v>64.8556666666667</v>
      </c>
      <c r="L287" s="2">
        <f t="shared" si="42"/>
        <v>48.9764710434884</v>
      </c>
      <c r="M287" s="2">
        <f>SUMIF(A:A,A287,L:L)</f>
        <v>1779.9325840788704</v>
      </c>
      <c r="N287" s="3">
        <f t="shared" si="43"/>
        <v>0.027515913513563844</v>
      </c>
      <c r="O287" s="7">
        <f t="shared" si="44"/>
        <v>36.34260587085559</v>
      </c>
      <c r="P287" s="3">
        <f t="shared" si="45"/>
      </c>
      <c r="Q287" s="3">
        <f>IF(ISNUMBER(P287),SUMIF(A:A,A287,P:P),"")</f>
      </c>
      <c r="R287" s="3">
        <f t="shared" si="46"/>
      </c>
      <c r="S287" s="8">
        <f t="shared" si="47"/>
      </c>
    </row>
    <row r="288" spans="1:19" ht="15">
      <c r="A288" s="1">
        <v>51</v>
      </c>
      <c r="B288" s="5">
        <v>0.6652777777777777</v>
      </c>
      <c r="C288" s="1" t="s">
        <v>487</v>
      </c>
      <c r="D288" s="1">
        <v>4</v>
      </c>
      <c r="E288" s="1">
        <v>1</v>
      </c>
      <c r="F288" s="1" t="s">
        <v>497</v>
      </c>
      <c r="G288" s="2">
        <v>64.6886333333333</v>
      </c>
      <c r="H288" s="6">
        <f>1+_xlfn.COUNTIFS(A:A,A288,O:O,"&lt;"&amp;O288)</f>
        <v>1</v>
      </c>
      <c r="I288" s="2">
        <f>_xlfn.AVERAGEIF(A:A,A288,G:G)</f>
        <v>51.1701033333333</v>
      </c>
      <c r="J288" s="2">
        <f t="shared" si="40"/>
        <v>13.518529999999998</v>
      </c>
      <c r="K288" s="2">
        <f t="shared" si="41"/>
        <v>103.51853</v>
      </c>
      <c r="L288" s="2">
        <f t="shared" si="42"/>
        <v>498.25490325608644</v>
      </c>
      <c r="M288" s="2">
        <f>SUMIF(A:A,A288,L:L)</f>
        <v>2427.6771744770112</v>
      </c>
      <c r="N288" s="3">
        <f t="shared" si="43"/>
        <v>0.2052393573966128</v>
      </c>
      <c r="O288" s="7">
        <f t="shared" si="44"/>
        <v>4.872359827494293</v>
      </c>
      <c r="P288" s="3">
        <f t="shared" si="45"/>
        <v>0.2052393573966128</v>
      </c>
      <c r="Q288" s="3">
        <f>IF(ISNUMBER(P288),SUMIF(A:A,A288,P:P),"")</f>
        <v>0.9555256376987996</v>
      </c>
      <c r="R288" s="3">
        <f t="shared" si="46"/>
        <v>0.2147920990282296</v>
      </c>
      <c r="S288" s="8">
        <f t="shared" si="47"/>
        <v>4.655664731264498</v>
      </c>
    </row>
    <row r="289" spans="1:19" ht="15">
      <c r="A289" s="1">
        <v>51</v>
      </c>
      <c r="B289" s="5">
        <v>0.6652777777777777</v>
      </c>
      <c r="C289" s="1" t="s">
        <v>487</v>
      </c>
      <c r="D289" s="1">
        <v>4</v>
      </c>
      <c r="E289" s="1">
        <v>10</v>
      </c>
      <c r="F289" s="1" t="s">
        <v>506</v>
      </c>
      <c r="G289" s="2">
        <v>56.5423</v>
      </c>
      <c r="H289" s="6">
        <f>1+_xlfn.COUNTIFS(A:A,A289,O:O,"&lt;"&amp;O289)</f>
        <v>2</v>
      </c>
      <c r="I289" s="2">
        <f>_xlfn.AVERAGEIF(A:A,A289,G:G)</f>
        <v>51.1701033333333</v>
      </c>
      <c r="J289" s="2">
        <f t="shared" si="40"/>
        <v>5.372196666666696</v>
      </c>
      <c r="K289" s="2">
        <f t="shared" si="41"/>
        <v>95.3721966666667</v>
      </c>
      <c r="L289" s="2">
        <f t="shared" si="42"/>
        <v>305.6167298293676</v>
      </c>
      <c r="M289" s="2">
        <f>SUMIF(A:A,A289,L:L)</f>
        <v>2427.6771744770112</v>
      </c>
      <c r="N289" s="3">
        <f t="shared" si="43"/>
        <v>0.1258885378346097</v>
      </c>
      <c r="O289" s="7">
        <f t="shared" si="44"/>
        <v>7.94353494925633</v>
      </c>
      <c r="P289" s="3">
        <f t="shared" si="45"/>
        <v>0.1258885378346097</v>
      </c>
      <c r="Q289" s="3">
        <f>IF(ISNUMBER(P289),SUMIF(A:A,A289,P:P),"")</f>
        <v>0.9555256376987996</v>
      </c>
      <c r="R289" s="3">
        <f t="shared" si="46"/>
        <v>0.13174794361121292</v>
      </c>
      <c r="S289" s="8">
        <f t="shared" si="47"/>
        <v>7.590251297970856</v>
      </c>
    </row>
    <row r="290" spans="1:19" ht="15">
      <c r="A290" s="1">
        <v>51</v>
      </c>
      <c r="B290" s="5">
        <v>0.6652777777777777</v>
      </c>
      <c r="C290" s="1" t="s">
        <v>487</v>
      </c>
      <c r="D290" s="1">
        <v>4</v>
      </c>
      <c r="E290" s="1">
        <v>6</v>
      </c>
      <c r="F290" s="1" t="s">
        <v>502</v>
      </c>
      <c r="G290" s="2">
        <v>55.9187666666666</v>
      </c>
      <c r="H290" s="6">
        <f>1+_xlfn.COUNTIFS(A:A,A290,O:O,"&lt;"&amp;O290)</f>
        <v>3</v>
      </c>
      <c r="I290" s="2">
        <f>_xlfn.AVERAGEIF(A:A,A290,G:G)</f>
        <v>51.1701033333333</v>
      </c>
      <c r="J290" s="2">
        <f t="shared" si="40"/>
        <v>4.7486633333332975</v>
      </c>
      <c r="K290" s="2">
        <f t="shared" si="41"/>
        <v>94.7486633333333</v>
      </c>
      <c r="L290" s="2">
        <f t="shared" si="42"/>
        <v>294.39423368644157</v>
      </c>
      <c r="M290" s="2">
        <f>SUMIF(A:A,A290,L:L)</f>
        <v>2427.6771744770112</v>
      </c>
      <c r="N290" s="3">
        <f t="shared" si="43"/>
        <v>0.12126580781889265</v>
      </c>
      <c r="O290" s="7">
        <f t="shared" si="44"/>
        <v>8.246347573039502</v>
      </c>
      <c r="P290" s="3">
        <f t="shared" si="45"/>
        <v>0.12126580781889265</v>
      </c>
      <c r="Q290" s="3">
        <f>IF(ISNUMBER(P290),SUMIF(A:A,A290,P:P),"")</f>
        <v>0.9555256376987996</v>
      </c>
      <c r="R290" s="3">
        <f t="shared" si="46"/>
        <v>0.1269100514256615</v>
      </c>
      <c r="S290" s="8">
        <f t="shared" si="47"/>
        <v>7.879596523414517</v>
      </c>
    </row>
    <row r="291" spans="1:19" ht="15">
      <c r="A291" s="1">
        <v>51</v>
      </c>
      <c r="B291" s="5">
        <v>0.6652777777777777</v>
      </c>
      <c r="C291" s="1" t="s">
        <v>487</v>
      </c>
      <c r="D291" s="1">
        <v>4</v>
      </c>
      <c r="E291" s="1">
        <v>3</v>
      </c>
      <c r="F291" s="1" t="s">
        <v>499</v>
      </c>
      <c r="G291" s="2">
        <v>52.8895999999999</v>
      </c>
      <c r="H291" s="6">
        <f>1+_xlfn.COUNTIFS(A:A,A291,O:O,"&lt;"&amp;O291)</f>
        <v>4</v>
      </c>
      <c r="I291" s="2">
        <f>_xlfn.AVERAGEIF(A:A,A291,G:G)</f>
        <v>51.1701033333333</v>
      </c>
      <c r="J291" s="2">
        <f t="shared" si="40"/>
        <v>1.7194966666666005</v>
      </c>
      <c r="K291" s="2">
        <f t="shared" si="41"/>
        <v>91.7194966666666</v>
      </c>
      <c r="L291" s="2">
        <f t="shared" si="42"/>
        <v>245.4687873382546</v>
      </c>
      <c r="M291" s="2">
        <f>SUMIF(A:A,A291,L:L)</f>
        <v>2427.6771744770112</v>
      </c>
      <c r="N291" s="3">
        <f t="shared" si="43"/>
        <v>0.10111261493865442</v>
      </c>
      <c r="O291" s="7">
        <f t="shared" si="44"/>
        <v>9.88996279649879</v>
      </c>
      <c r="P291" s="3">
        <f t="shared" si="45"/>
        <v>0.10111261493865442</v>
      </c>
      <c r="Q291" s="3">
        <f>IF(ISNUMBER(P291),SUMIF(A:A,A291,P:P),"")</f>
        <v>0.9555256376987996</v>
      </c>
      <c r="R291" s="3">
        <f t="shared" si="46"/>
        <v>0.10581884038419395</v>
      </c>
      <c r="S291" s="8">
        <f t="shared" si="47"/>
        <v>9.45011300794191</v>
      </c>
    </row>
    <row r="292" spans="1:19" ht="15">
      <c r="A292" s="1">
        <v>51</v>
      </c>
      <c r="B292" s="5">
        <v>0.6652777777777777</v>
      </c>
      <c r="C292" s="1" t="s">
        <v>487</v>
      </c>
      <c r="D292" s="1">
        <v>4</v>
      </c>
      <c r="E292" s="1">
        <v>2</v>
      </c>
      <c r="F292" s="1" t="s">
        <v>498</v>
      </c>
      <c r="G292" s="2">
        <v>52.767133333333206</v>
      </c>
      <c r="H292" s="6">
        <f>1+_xlfn.COUNTIFS(A:A,A292,O:O,"&lt;"&amp;O292)</f>
        <v>5</v>
      </c>
      <c r="I292" s="2">
        <f>_xlfn.AVERAGEIF(A:A,A292,G:G)</f>
        <v>51.1701033333333</v>
      </c>
      <c r="J292" s="2">
        <f t="shared" si="40"/>
        <v>1.5970299999999042</v>
      </c>
      <c r="K292" s="2">
        <f t="shared" si="41"/>
        <v>91.5970299999999</v>
      </c>
      <c r="L292" s="2">
        <f t="shared" si="42"/>
        <v>243.67169329827863</v>
      </c>
      <c r="M292" s="2">
        <f>SUMIF(A:A,A292,L:L)</f>
        <v>2427.6771744770112</v>
      </c>
      <c r="N292" s="3">
        <f t="shared" si="43"/>
        <v>0.10037236246239051</v>
      </c>
      <c r="O292" s="7">
        <f t="shared" si="44"/>
        <v>9.962901893184986</v>
      </c>
      <c r="P292" s="3">
        <f t="shared" si="45"/>
        <v>0.10037236246239051</v>
      </c>
      <c r="Q292" s="3">
        <f>IF(ISNUMBER(P292),SUMIF(A:A,A292,P:P),"")</f>
        <v>0.9555256376987996</v>
      </c>
      <c r="R292" s="3">
        <f t="shared" si="46"/>
        <v>0.10504413330459464</v>
      </c>
      <c r="S292" s="8">
        <f t="shared" si="47"/>
        <v>9.519808184816162</v>
      </c>
    </row>
    <row r="293" spans="1:19" ht="15">
      <c r="A293" s="1">
        <v>51</v>
      </c>
      <c r="B293" s="5">
        <v>0.6652777777777777</v>
      </c>
      <c r="C293" s="1" t="s">
        <v>487</v>
      </c>
      <c r="D293" s="1">
        <v>4</v>
      </c>
      <c r="E293" s="1">
        <v>9</v>
      </c>
      <c r="F293" s="1" t="s">
        <v>505</v>
      </c>
      <c r="G293" s="2">
        <v>52.13966666666659</v>
      </c>
      <c r="H293" s="6">
        <f>1+_xlfn.COUNTIFS(A:A,A293,O:O,"&lt;"&amp;O293)</f>
        <v>6</v>
      </c>
      <c r="I293" s="2">
        <f>_xlfn.AVERAGEIF(A:A,A293,G:G)</f>
        <v>51.1701033333333</v>
      </c>
      <c r="J293" s="2">
        <f t="shared" si="40"/>
        <v>0.9695633333332907</v>
      </c>
      <c r="K293" s="2">
        <f t="shared" si="41"/>
        <v>90.9695633333333</v>
      </c>
      <c r="L293" s="2">
        <f t="shared" si="42"/>
        <v>234.66848123604407</v>
      </c>
      <c r="M293" s="2">
        <f>SUMIF(A:A,A293,L:L)</f>
        <v>2427.6771744770112</v>
      </c>
      <c r="N293" s="3">
        <f t="shared" si="43"/>
        <v>0.096663791917308</v>
      </c>
      <c r="O293" s="7">
        <f t="shared" si="44"/>
        <v>10.34513523797473</v>
      </c>
      <c r="P293" s="3">
        <f t="shared" si="45"/>
        <v>0.096663791917308</v>
      </c>
      <c r="Q293" s="3">
        <f>IF(ISNUMBER(P293),SUMIF(A:A,A293,P:P),"")</f>
        <v>0.9555256376987996</v>
      </c>
      <c r="R293" s="3">
        <f t="shared" si="46"/>
        <v>0.10116294958877736</v>
      </c>
      <c r="S293" s="8">
        <f t="shared" si="47"/>
        <v>9.885041945346128</v>
      </c>
    </row>
    <row r="294" spans="1:19" ht="15">
      <c r="A294" s="1">
        <v>51</v>
      </c>
      <c r="B294" s="5">
        <v>0.6652777777777777</v>
      </c>
      <c r="C294" s="1" t="s">
        <v>487</v>
      </c>
      <c r="D294" s="1">
        <v>4</v>
      </c>
      <c r="E294" s="1">
        <v>7</v>
      </c>
      <c r="F294" s="1" t="s">
        <v>503</v>
      </c>
      <c r="G294" s="2">
        <v>51.4627</v>
      </c>
      <c r="H294" s="6">
        <f>1+_xlfn.COUNTIFS(A:A,A294,O:O,"&lt;"&amp;O294)</f>
        <v>7</v>
      </c>
      <c r="I294" s="2">
        <f>_xlfn.AVERAGEIF(A:A,A294,G:G)</f>
        <v>51.1701033333333</v>
      </c>
      <c r="J294" s="2">
        <f t="shared" si="40"/>
        <v>0.2925966666666966</v>
      </c>
      <c r="K294" s="2">
        <f t="shared" si="41"/>
        <v>90.2925966666667</v>
      </c>
      <c r="L294" s="2">
        <f t="shared" si="42"/>
        <v>225.32770291521146</v>
      </c>
      <c r="M294" s="2">
        <f>SUMIF(A:A,A294,L:L)</f>
        <v>2427.6771744770112</v>
      </c>
      <c r="N294" s="3">
        <f t="shared" si="43"/>
        <v>0.09281617230007251</v>
      </c>
      <c r="O294" s="7">
        <f t="shared" si="44"/>
        <v>10.773984481573141</v>
      </c>
      <c r="P294" s="3">
        <f t="shared" si="45"/>
        <v>0.09281617230007251</v>
      </c>
      <c r="Q294" s="3">
        <f>IF(ISNUMBER(P294),SUMIF(A:A,A294,P:P),"")</f>
        <v>0.9555256376987996</v>
      </c>
      <c r="R294" s="3">
        <f t="shared" si="46"/>
        <v>0.09713624484592843</v>
      </c>
      <c r="S294" s="8">
        <f t="shared" si="47"/>
        <v>10.294818392312147</v>
      </c>
    </row>
    <row r="295" spans="1:19" ht="15">
      <c r="A295" s="1">
        <v>51</v>
      </c>
      <c r="B295" s="5">
        <v>0.6652777777777777</v>
      </c>
      <c r="C295" s="1" t="s">
        <v>487</v>
      </c>
      <c r="D295" s="1">
        <v>4</v>
      </c>
      <c r="E295" s="1">
        <v>4</v>
      </c>
      <c r="F295" s="1" t="s">
        <v>500</v>
      </c>
      <c r="G295" s="2">
        <v>43.8767333333334</v>
      </c>
      <c r="H295" s="6">
        <f>1+_xlfn.COUNTIFS(A:A,A295,O:O,"&lt;"&amp;O295)</f>
        <v>8</v>
      </c>
      <c r="I295" s="2">
        <f>_xlfn.AVERAGEIF(A:A,A295,G:G)</f>
        <v>51.1701033333333</v>
      </c>
      <c r="J295" s="2">
        <f t="shared" si="40"/>
        <v>-7.2933699999999035</v>
      </c>
      <c r="K295" s="2">
        <f t="shared" si="41"/>
        <v>82.7066300000001</v>
      </c>
      <c r="L295" s="2">
        <f t="shared" si="42"/>
        <v>142.93611754620372</v>
      </c>
      <c r="M295" s="2">
        <f>SUMIF(A:A,A295,L:L)</f>
        <v>2427.6771744770112</v>
      </c>
      <c r="N295" s="3">
        <f t="shared" si="43"/>
        <v>0.05887772849246157</v>
      </c>
      <c r="O295" s="7">
        <f t="shared" si="44"/>
        <v>16.984350884529036</v>
      </c>
      <c r="P295" s="3">
        <f t="shared" si="45"/>
        <v>0.05887772849246157</v>
      </c>
      <c r="Q295" s="3">
        <f>IF(ISNUMBER(P295),SUMIF(A:A,A295,P:P),"")</f>
        <v>0.9555256376987996</v>
      </c>
      <c r="R295" s="3">
        <f t="shared" si="46"/>
        <v>0.06161815671870123</v>
      </c>
      <c r="S295" s="8">
        <f t="shared" si="47"/>
        <v>16.228982709839777</v>
      </c>
    </row>
    <row r="296" spans="1:19" ht="15">
      <c r="A296" s="1">
        <v>51</v>
      </c>
      <c r="B296" s="5">
        <v>0.6652777777777777</v>
      </c>
      <c r="C296" s="1" t="s">
        <v>487</v>
      </c>
      <c r="D296" s="1">
        <v>4</v>
      </c>
      <c r="E296" s="1">
        <v>8</v>
      </c>
      <c r="F296" s="1" t="s">
        <v>504</v>
      </c>
      <c r="G296" s="2">
        <v>42.214600000000004</v>
      </c>
      <c r="H296" s="6">
        <f>1+_xlfn.COUNTIFS(A:A,A296,O:O,"&lt;"&amp;O296)</f>
        <v>9</v>
      </c>
      <c r="I296" s="2">
        <f>_xlfn.AVERAGEIF(A:A,A296,G:G)</f>
        <v>51.1701033333333</v>
      </c>
      <c r="J296" s="2">
        <f t="shared" si="40"/>
        <v>-8.955503333333297</v>
      </c>
      <c r="K296" s="2">
        <f t="shared" si="41"/>
        <v>81.0444966666667</v>
      </c>
      <c r="L296" s="2">
        <f t="shared" si="42"/>
        <v>129.36913116307815</v>
      </c>
      <c r="M296" s="2">
        <f>SUMIF(A:A,A296,L:L)</f>
        <v>2427.6771744770112</v>
      </c>
      <c r="N296" s="3">
        <f t="shared" si="43"/>
        <v>0.05328926453779747</v>
      </c>
      <c r="O296" s="7">
        <f t="shared" si="44"/>
        <v>18.76550574817394</v>
      </c>
      <c r="P296" s="3">
        <f t="shared" si="45"/>
        <v>0.05328926453779747</v>
      </c>
      <c r="Q296" s="3">
        <f>IF(ISNUMBER(P296),SUMIF(A:A,A296,P:P),"")</f>
        <v>0.9555256376987996</v>
      </c>
      <c r="R296" s="3">
        <f t="shared" si="46"/>
        <v>0.0557695810927004</v>
      </c>
      <c r="S296" s="8">
        <f t="shared" si="47"/>
        <v>17.93092184676439</v>
      </c>
    </row>
    <row r="297" spans="1:19" ht="15">
      <c r="A297" s="1">
        <v>51</v>
      </c>
      <c r="B297" s="5">
        <v>0.6652777777777777</v>
      </c>
      <c r="C297" s="1" t="s">
        <v>487</v>
      </c>
      <c r="D297" s="1">
        <v>4</v>
      </c>
      <c r="E297" s="1">
        <v>5</v>
      </c>
      <c r="F297" s="1" t="s">
        <v>501</v>
      </c>
      <c r="G297" s="2">
        <v>39.2009</v>
      </c>
      <c r="H297" s="6">
        <f>1+_xlfn.COUNTIFS(A:A,A297,O:O,"&lt;"&amp;O297)</f>
        <v>10</v>
      </c>
      <c r="I297" s="2">
        <f>_xlfn.AVERAGEIF(A:A,A297,G:G)</f>
        <v>51.1701033333333</v>
      </c>
      <c r="J297" s="2">
        <f t="shared" si="40"/>
        <v>-11.969203333333304</v>
      </c>
      <c r="K297" s="2">
        <f t="shared" si="41"/>
        <v>78.0307966666667</v>
      </c>
      <c r="L297" s="2">
        <f t="shared" si="42"/>
        <v>107.96939420804513</v>
      </c>
      <c r="M297" s="2">
        <f>SUMIF(A:A,A297,L:L)</f>
        <v>2427.6771744770112</v>
      </c>
      <c r="N297" s="3">
        <f t="shared" si="43"/>
        <v>0.044474362301200415</v>
      </c>
      <c r="O297" s="7">
        <f t="shared" si="44"/>
        <v>22.484864273658374</v>
      </c>
      <c r="P297" s="3">
        <f t="shared" si="45"/>
      </c>
      <c r="Q297" s="3">
        <f>IF(ISNUMBER(P297),SUMIF(A:A,A297,P:P),"")</f>
      </c>
      <c r="R297" s="3">
        <f t="shared" si="46"/>
      </c>
      <c r="S297" s="8">
        <f t="shared" si="47"/>
      </c>
    </row>
    <row r="298" spans="1:19" ht="15">
      <c r="A298" s="1">
        <v>30</v>
      </c>
      <c r="B298" s="5">
        <v>0.6680555555555556</v>
      </c>
      <c r="C298" s="1" t="s">
        <v>284</v>
      </c>
      <c r="D298" s="1">
        <v>6</v>
      </c>
      <c r="E298" s="1">
        <v>5</v>
      </c>
      <c r="F298" s="1" t="s">
        <v>331</v>
      </c>
      <c r="G298" s="2">
        <v>62.662766666666705</v>
      </c>
      <c r="H298" s="6">
        <f>1+_xlfn.COUNTIFS(A:A,A298,O:O,"&lt;"&amp;O298)</f>
        <v>1</v>
      </c>
      <c r="I298" s="2">
        <f>_xlfn.AVERAGEIF(A:A,A298,G:G)</f>
        <v>52.25105238095238</v>
      </c>
      <c r="J298" s="2">
        <f t="shared" si="40"/>
        <v>10.411714285714325</v>
      </c>
      <c r="K298" s="2">
        <f t="shared" si="41"/>
        <v>100.41171428571433</v>
      </c>
      <c r="L298" s="2">
        <f t="shared" si="42"/>
        <v>413.51874962288923</v>
      </c>
      <c r="M298" s="2">
        <f>SUMIF(A:A,A298,L:L)</f>
        <v>1707.14481548275</v>
      </c>
      <c r="N298" s="3">
        <f t="shared" si="43"/>
        <v>0.24222827839356648</v>
      </c>
      <c r="O298" s="7">
        <f t="shared" si="44"/>
        <v>4.128337148048524</v>
      </c>
      <c r="P298" s="3">
        <f t="shared" si="45"/>
        <v>0.24222827839356648</v>
      </c>
      <c r="Q298" s="3">
        <f>IF(ISNUMBER(P298),SUMIF(A:A,A298,P:P),"")</f>
        <v>1</v>
      </c>
      <c r="R298" s="3">
        <f t="shared" si="46"/>
        <v>0.24222827839356648</v>
      </c>
      <c r="S298" s="8">
        <f t="shared" si="47"/>
        <v>4.128337148048524</v>
      </c>
    </row>
    <row r="299" spans="1:19" ht="15">
      <c r="A299" s="1">
        <v>30</v>
      </c>
      <c r="B299" s="5">
        <v>0.6680555555555556</v>
      </c>
      <c r="C299" s="1" t="s">
        <v>284</v>
      </c>
      <c r="D299" s="1">
        <v>6</v>
      </c>
      <c r="E299" s="1">
        <v>3</v>
      </c>
      <c r="F299" s="1" t="s">
        <v>329</v>
      </c>
      <c r="G299" s="2">
        <v>59.2192333333333</v>
      </c>
      <c r="H299" s="6">
        <f>1+_xlfn.COUNTIFS(A:A,A299,O:O,"&lt;"&amp;O299)</f>
        <v>2</v>
      </c>
      <c r="I299" s="2">
        <f>_xlfn.AVERAGEIF(A:A,A299,G:G)</f>
        <v>52.25105238095238</v>
      </c>
      <c r="J299" s="2">
        <f t="shared" si="40"/>
        <v>6.968180952380919</v>
      </c>
      <c r="K299" s="2">
        <f t="shared" si="41"/>
        <v>96.96818095238092</v>
      </c>
      <c r="L299" s="2">
        <f t="shared" si="42"/>
        <v>336.3293395525362</v>
      </c>
      <c r="M299" s="2">
        <f>SUMIF(A:A,A299,L:L)</f>
        <v>1707.14481548275</v>
      </c>
      <c r="N299" s="3">
        <f t="shared" si="43"/>
        <v>0.1970127762461841</v>
      </c>
      <c r="O299" s="7">
        <f t="shared" si="44"/>
        <v>5.075812944996093</v>
      </c>
      <c r="P299" s="3">
        <f t="shared" si="45"/>
        <v>0.1970127762461841</v>
      </c>
      <c r="Q299" s="3">
        <f>IF(ISNUMBER(P299),SUMIF(A:A,A299,P:P),"")</f>
        <v>1</v>
      </c>
      <c r="R299" s="3">
        <f t="shared" si="46"/>
        <v>0.1970127762461841</v>
      </c>
      <c r="S299" s="8">
        <f t="shared" si="47"/>
        <v>5.075812944996093</v>
      </c>
    </row>
    <row r="300" spans="1:19" ht="15">
      <c r="A300" s="1">
        <v>30</v>
      </c>
      <c r="B300" s="5">
        <v>0.6680555555555556</v>
      </c>
      <c r="C300" s="1" t="s">
        <v>284</v>
      </c>
      <c r="D300" s="1">
        <v>6</v>
      </c>
      <c r="E300" s="1">
        <v>7</v>
      </c>
      <c r="F300" s="1" t="s">
        <v>333</v>
      </c>
      <c r="G300" s="2">
        <v>56.86846666666659</v>
      </c>
      <c r="H300" s="6">
        <f>1+_xlfn.COUNTIFS(A:A,A300,O:O,"&lt;"&amp;O300)</f>
        <v>3</v>
      </c>
      <c r="I300" s="2">
        <f>_xlfn.AVERAGEIF(A:A,A300,G:G)</f>
        <v>52.25105238095238</v>
      </c>
      <c r="J300" s="2">
        <f t="shared" si="40"/>
        <v>4.6174142857142115</v>
      </c>
      <c r="K300" s="2">
        <f t="shared" si="41"/>
        <v>94.6174142857142</v>
      </c>
      <c r="L300" s="2">
        <f t="shared" si="42"/>
        <v>292.08500039266386</v>
      </c>
      <c r="M300" s="2">
        <f>SUMIF(A:A,A300,L:L)</f>
        <v>1707.14481548275</v>
      </c>
      <c r="N300" s="3">
        <f t="shared" si="43"/>
        <v>0.17109561985815916</v>
      </c>
      <c r="O300" s="7">
        <f t="shared" si="44"/>
        <v>5.844684982754176</v>
      </c>
      <c r="P300" s="3">
        <f t="shared" si="45"/>
        <v>0.17109561985815916</v>
      </c>
      <c r="Q300" s="3">
        <f>IF(ISNUMBER(P300),SUMIF(A:A,A300,P:P),"")</f>
        <v>1</v>
      </c>
      <c r="R300" s="3">
        <f t="shared" si="46"/>
        <v>0.17109561985815916</v>
      </c>
      <c r="S300" s="8">
        <f t="shared" si="47"/>
        <v>5.844684982754176</v>
      </c>
    </row>
    <row r="301" spans="1:19" ht="15">
      <c r="A301" s="1">
        <v>30</v>
      </c>
      <c r="B301" s="5">
        <v>0.6680555555555556</v>
      </c>
      <c r="C301" s="1" t="s">
        <v>284</v>
      </c>
      <c r="D301" s="1">
        <v>6</v>
      </c>
      <c r="E301" s="1">
        <v>4</v>
      </c>
      <c r="F301" s="1" t="s">
        <v>330</v>
      </c>
      <c r="G301" s="2">
        <v>54.116200000000006</v>
      </c>
      <c r="H301" s="6">
        <f>1+_xlfn.COUNTIFS(A:A,A301,O:O,"&lt;"&amp;O301)</f>
        <v>4</v>
      </c>
      <c r="I301" s="2">
        <f>_xlfn.AVERAGEIF(A:A,A301,G:G)</f>
        <v>52.25105238095238</v>
      </c>
      <c r="J301" s="2">
        <f t="shared" si="40"/>
        <v>1.865147619047626</v>
      </c>
      <c r="K301" s="2">
        <f t="shared" si="41"/>
        <v>91.86514761904763</v>
      </c>
      <c r="L301" s="2">
        <f t="shared" si="42"/>
        <v>247.62335382521272</v>
      </c>
      <c r="M301" s="2">
        <f>SUMIF(A:A,A301,L:L)</f>
        <v>1707.14481548275</v>
      </c>
      <c r="N301" s="3">
        <f t="shared" si="43"/>
        <v>0.14505117057406128</v>
      </c>
      <c r="O301" s="7">
        <f t="shared" si="44"/>
        <v>6.894118786097026</v>
      </c>
      <c r="P301" s="3">
        <f t="shared" si="45"/>
        <v>0.14505117057406128</v>
      </c>
      <c r="Q301" s="3">
        <f>IF(ISNUMBER(P301),SUMIF(A:A,A301,P:P),"")</f>
        <v>1</v>
      </c>
      <c r="R301" s="3">
        <f t="shared" si="46"/>
        <v>0.14505117057406128</v>
      </c>
      <c r="S301" s="8">
        <f t="shared" si="47"/>
        <v>6.894118786097026</v>
      </c>
    </row>
    <row r="302" spans="1:19" ht="15">
      <c r="A302" s="1">
        <v>30</v>
      </c>
      <c r="B302" s="5">
        <v>0.6680555555555556</v>
      </c>
      <c r="C302" s="1" t="s">
        <v>284</v>
      </c>
      <c r="D302" s="1">
        <v>6</v>
      </c>
      <c r="E302" s="1">
        <v>2</v>
      </c>
      <c r="F302" s="1" t="s">
        <v>328</v>
      </c>
      <c r="G302" s="2">
        <v>47.7805333333333</v>
      </c>
      <c r="H302" s="6">
        <f>1+_xlfn.COUNTIFS(A:A,A302,O:O,"&lt;"&amp;O302)</f>
        <v>5</v>
      </c>
      <c r="I302" s="2">
        <f>_xlfn.AVERAGEIF(A:A,A302,G:G)</f>
        <v>52.25105238095238</v>
      </c>
      <c r="J302" s="2">
        <f t="shared" si="40"/>
        <v>-4.470519047619078</v>
      </c>
      <c r="K302" s="2">
        <f t="shared" si="41"/>
        <v>85.52948095238092</v>
      </c>
      <c r="L302" s="2">
        <f t="shared" si="42"/>
        <v>169.31634975245632</v>
      </c>
      <c r="M302" s="2">
        <f>SUMIF(A:A,A302,L:L)</f>
        <v>1707.14481548275</v>
      </c>
      <c r="N302" s="3">
        <f t="shared" si="43"/>
        <v>0.09918101160303538</v>
      </c>
      <c r="O302" s="7">
        <f t="shared" si="44"/>
        <v>10.082575120350915</v>
      </c>
      <c r="P302" s="3">
        <f t="shared" si="45"/>
        <v>0.09918101160303538</v>
      </c>
      <c r="Q302" s="3">
        <f>IF(ISNUMBER(P302),SUMIF(A:A,A302,P:P),"")</f>
        <v>1</v>
      </c>
      <c r="R302" s="3">
        <f t="shared" si="46"/>
        <v>0.09918101160303538</v>
      </c>
      <c r="S302" s="8">
        <f t="shared" si="47"/>
        <v>10.082575120350915</v>
      </c>
    </row>
    <row r="303" spans="1:19" ht="15">
      <c r="A303" s="1">
        <v>30</v>
      </c>
      <c r="B303" s="5">
        <v>0.6680555555555556</v>
      </c>
      <c r="C303" s="1" t="s">
        <v>284</v>
      </c>
      <c r="D303" s="1">
        <v>6</v>
      </c>
      <c r="E303" s="1">
        <v>6</v>
      </c>
      <c r="F303" s="1" t="s">
        <v>332</v>
      </c>
      <c r="G303" s="2">
        <v>43.8757</v>
      </c>
      <c r="H303" s="6">
        <f>1+_xlfn.COUNTIFS(A:A,A303,O:O,"&lt;"&amp;O303)</f>
        <v>6</v>
      </c>
      <c r="I303" s="2">
        <f>_xlfn.AVERAGEIF(A:A,A303,G:G)</f>
        <v>52.25105238095238</v>
      </c>
      <c r="J303" s="2">
        <f t="shared" si="40"/>
        <v>-8.375352380952378</v>
      </c>
      <c r="K303" s="2">
        <f t="shared" si="41"/>
        <v>81.62464761904762</v>
      </c>
      <c r="L303" s="2">
        <f t="shared" si="42"/>
        <v>133.95164239141118</v>
      </c>
      <c r="M303" s="2">
        <f>SUMIF(A:A,A303,L:L)</f>
        <v>1707.14481548275</v>
      </c>
      <c r="N303" s="3">
        <f t="shared" si="43"/>
        <v>0.07846530720566437</v>
      </c>
      <c r="O303" s="7">
        <f t="shared" si="44"/>
        <v>12.744485883154875</v>
      </c>
      <c r="P303" s="3">
        <f t="shared" si="45"/>
        <v>0.07846530720566437</v>
      </c>
      <c r="Q303" s="3">
        <f>IF(ISNUMBER(P303),SUMIF(A:A,A303,P:P),"")</f>
        <v>1</v>
      </c>
      <c r="R303" s="3">
        <f t="shared" si="46"/>
        <v>0.07846530720566437</v>
      </c>
      <c r="S303" s="8">
        <f t="shared" si="47"/>
        <v>12.744485883154875</v>
      </c>
    </row>
    <row r="304" spans="1:19" ht="15">
      <c r="A304" s="1">
        <v>30</v>
      </c>
      <c r="B304" s="5">
        <v>0.6680555555555556</v>
      </c>
      <c r="C304" s="1" t="s">
        <v>284</v>
      </c>
      <c r="D304" s="1">
        <v>6</v>
      </c>
      <c r="E304" s="1">
        <v>1</v>
      </c>
      <c r="F304" s="1" t="s">
        <v>327</v>
      </c>
      <c r="G304" s="2">
        <v>41.234466666666705</v>
      </c>
      <c r="H304" s="6">
        <f>1+_xlfn.COUNTIFS(A:A,A304,O:O,"&lt;"&amp;O304)</f>
        <v>7</v>
      </c>
      <c r="I304" s="2">
        <f>_xlfn.AVERAGEIF(A:A,A304,G:G)</f>
        <v>52.25105238095238</v>
      </c>
      <c r="J304" s="2">
        <f aca="true" t="shared" si="48" ref="J304:J360">G304-I304</f>
        <v>-11.016585714285675</v>
      </c>
      <c r="K304" s="2">
        <f aca="true" t="shared" si="49" ref="K304:K360">90+J304</f>
        <v>78.98341428571433</v>
      </c>
      <c r="L304" s="2">
        <f aca="true" t="shared" si="50" ref="L304:L360">EXP(0.06*K304)</f>
        <v>114.32037994558038</v>
      </c>
      <c r="M304" s="2">
        <f>SUMIF(A:A,A304,L:L)</f>
        <v>1707.14481548275</v>
      </c>
      <c r="N304" s="3">
        <f aca="true" t="shared" si="51" ref="N304:N360">L304/M304</f>
        <v>0.06696583611932924</v>
      </c>
      <c r="O304" s="7">
        <f aca="true" t="shared" si="52" ref="O304:O360">1/N304</f>
        <v>14.93298759412274</v>
      </c>
      <c r="P304" s="3">
        <f aca="true" t="shared" si="53" ref="P304:P360">IF(O304&gt;21,"",N304)</f>
        <v>0.06696583611932924</v>
      </c>
      <c r="Q304" s="3">
        <f>IF(ISNUMBER(P304),SUMIF(A:A,A304,P:P),"")</f>
        <v>1</v>
      </c>
      <c r="R304" s="3">
        <f aca="true" t="shared" si="54" ref="R304:R360">_xlfn.IFERROR(P304*(1/Q304),"")</f>
        <v>0.06696583611932924</v>
      </c>
      <c r="S304" s="8">
        <f aca="true" t="shared" si="55" ref="S304:S360">_xlfn.IFERROR(1/R304,"")</f>
        <v>14.93298759412274</v>
      </c>
    </row>
    <row r="305" spans="1:19" ht="15">
      <c r="A305" s="1">
        <v>61</v>
      </c>
      <c r="B305" s="5">
        <v>0.6736111111111112</v>
      </c>
      <c r="C305" s="1" t="s">
        <v>540</v>
      </c>
      <c r="D305" s="1">
        <v>7</v>
      </c>
      <c r="E305" s="1">
        <v>9</v>
      </c>
      <c r="F305" s="1" t="s">
        <v>600</v>
      </c>
      <c r="G305" s="2">
        <v>65.0995</v>
      </c>
      <c r="H305" s="6">
        <f>1+_xlfn.COUNTIFS(A:A,A305,O:O,"&lt;"&amp;O305)</f>
        <v>1</v>
      </c>
      <c r="I305" s="2">
        <f>_xlfn.AVERAGEIF(A:A,A305,G:G)</f>
        <v>51.65526458333332</v>
      </c>
      <c r="J305" s="2">
        <f t="shared" si="48"/>
        <v>13.444235416666686</v>
      </c>
      <c r="K305" s="2">
        <f t="shared" si="49"/>
        <v>103.44423541666669</v>
      </c>
      <c r="L305" s="2">
        <f t="shared" si="50"/>
        <v>496.0387878609886</v>
      </c>
      <c r="M305" s="2">
        <f>SUMIF(A:A,A305,L:L)</f>
        <v>4046.5046568086127</v>
      </c>
      <c r="N305" s="3">
        <f t="shared" si="51"/>
        <v>0.12258450933112312</v>
      </c>
      <c r="O305" s="7">
        <f t="shared" si="52"/>
        <v>8.157637579629393</v>
      </c>
      <c r="P305" s="3">
        <f t="shared" si="53"/>
        <v>0.12258450933112312</v>
      </c>
      <c r="Q305" s="3">
        <f>IF(ISNUMBER(P305),SUMIF(A:A,A305,P:P),"")</f>
        <v>0.7217994135182805</v>
      </c>
      <c r="R305" s="3">
        <f t="shared" si="54"/>
        <v>0.16983182174339426</v>
      </c>
      <c r="S305" s="8">
        <f t="shared" si="55"/>
        <v>5.888178020671181</v>
      </c>
    </row>
    <row r="306" spans="1:19" ht="15">
      <c r="A306" s="1">
        <v>61</v>
      </c>
      <c r="B306" s="5">
        <v>0.6736111111111112</v>
      </c>
      <c r="C306" s="1" t="s">
        <v>540</v>
      </c>
      <c r="D306" s="1">
        <v>7</v>
      </c>
      <c r="E306" s="1">
        <v>12</v>
      </c>
      <c r="F306" s="1" t="s">
        <v>603</v>
      </c>
      <c r="G306" s="2">
        <v>62.0705999999999</v>
      </c>
      <c r="H306" s="6">
        <f>1+_xlfn.COUNTIFS(A:A,A306,O:O,"&lt;"&amp;O306)</f>
        <v>2</v>
      </c>
      <c r="I306" s="2">
        <f>_xlfn.AVERAGEIF(A:A,A306,G:G)</f>
        <v>51.65526458333332</v>
      </c>
      <c r="J306" s="2">
        <f t="shared" si="48"/>
        <v>10.41533541666658</v>
      </c>
      <c r="K306" s="2">
        <f t="shared" si="49"/>
        <v>100.41533541666658</v>
      </c>
      <c r="L306" s="2">
        <f t="shared" si="50"/>
        <v>413.6086037163546</v>
      </c>
      <c r="M306" s="2">
        <f>SUMIF(A:A,A306,L:L)</f>
        <v>4046.5046568086127</v>
      </c>
      <c r="N306" s="3">
        <f t="shared" si="51"/>
        <v>0.1022137965467111</v>
      </c>
      <c r="O306" s="7">
        <f t="shared" si="52"/>
        <v>9.783415094487816</v>
      </c>
      <c r="P306" s="3">
        <f t="shared" si="53"/>
        <v>0.1022137965467111</v>
      </c>
      <c r="Q306" s="3">
        <f>IF(ISNUMBER(P306),SUMIF(A:A,A306,P:P),"")</f>
        <v>0.7217994135182805</v>
      </c>
      <c r="R306" s="3">
        <f t="shared" si="54"/>
        <v>0.1416096974206289</v>
      </c>
      <c r="S306" s="8">
        <f t="shared" si="55"/>
        <v>7.061663277407199</v>
      </c>
    </row>
    <row r="307" spans="1:19" ht="15">
      <c r="A307" s="1">
        <v>61</v>
      </c>
      <c r="B307" s="5">
        <v>0.6736111111111112</v>
      </c>
      <c r="C307" s="1" t="s">
        <v>540</v>
      </c>
      <c r="D307" s="1">
        <v>7</v>
      </c>
      <c r="E307" s="1">
        <v>11</v>
      </c>
      <c r="F307" s="1" t="s">
        <v>602</v>
      </c>
      <c r="G307" s="2">
        <v>61.8688666666666</v>
      </c>
      <c r="H307" s="6">
        <f>1+_xlfn.COUNTIFS(A:A,A307,O:O,"&lt;"&amp;O307)</f>
        <v>3</v>
      </c>
      <c r="I307" s="2">
        <f>_xlfn.AVERAGEIF(A:A,A307,G:G)</f>
        <v>51.65526458333332</v>
      </c>
      <c r="J307" s="2">
        <f t="shared" si="48"/>
        <v>10.213602083333278</v>
      </c>
      <c r="K307" s="2">
        <f t="shared" si="49"/>
        <v>100.21360208333329</v>
      </c>
      <c r="L307" s="2">
        <f t="shared" si="50"/>
        <v>408.63246154248964</v>
      </c>
      <c r="M307" s="2">
        <f>SUMIF(A:A,A307,L:L)</f>
        <v>4046.5046568086127</v>
      </c>
      <c r="N307" s="3">
        <f t="shared" si="51"/>
        <v>0.10098405814384231</v>
      </c>
      <c r="O307" s="7">
        <f t="shared" si="52"/>
        <v>9.902553119578476</v>
      </c>
      <c r="P307" s="3">
        <f t="shared" si="53"/>
        <v>0.10098405814384231</v>
      </c>
      <c r="Q307" s="3">
        <f>IF(ISNUMBER(P307),SUMIF(A:A,A307,P:P),"")</f>
        <v>0.7217994135182805</v>
      </c>
      <c r="R307" s="3">
        <f t="shared" si="54"/>
        <v>0.13990598530915094</v>
      </c>
      <c r="S307" s="8">
        <f t="shared" si="55"/>
        <v>7.147657034045364</v>
      </c>
    </row>
    <row r="308" spans="1:19" ht="15">
      <c r="A308" s="1">
        <v>61</v>
      </c>
      <c r="B308" s="5">
        <v>0.6736111111111112</v>
      </c>
      <c r="C308" s="1" t="s">
        <v>540</v>
      </c>
      <c r="D308" s="1">
        <v>7</v>
      </c>
      <c r="E308" s="1">
        <v>15</v>
      </c>
      <c r="F308" s="1" t="s">
        <v>606</v>
      </c>
      <c r="G308" s="2">
        <v>61.0214</v>
      </c>
      <c r="H308" s="6">
        <f>1+_xlfn.COUNTIFS(A:A,A308,O:O,"&lt;"&amp;O308)</f>
        <v>4</v>
      </c>
      <c r="I308" s="2">
        <f>_xlfn.AVERAGEIF(A:A,A308,G:G)</f>
        <v>51.65526458333332</v>
      </c>
      <c r="J308" s="2">
        <f t="shared" si="48"/>
        <v>9.36613541666668</v>
      </c>
      <c r="K308" s="2">
        <f t="shared" si="49"/>
        <v>99.36613541666668</v>
      </c>
      <c r="L308" s="2">
        <f t="shared" si="50"/>
        <v>388.37374061329854</v>
      </c>
      <c r="M308" s="2">
        <f>SUMIF(A:A,A308,L:L)</f>
        <v>4046.5046568086127</v>
      </c>
      <c r="N308" s="3">
        <f t="shared" si="51"/>
        <v>0.09597758400199154</v>
      </c>
      <c r="O308" s="7">
        <f t="shared" si="52"/>
        <v>10.419099526189886</v>
      </c>
      <c r="P308" s="3">
        <f t="shared" si="53"/>
        <v>0.09597758400199154</v>
      </c>
      <c r="Q308" s="3">
        <f>IF(ISNUMBER(P308),SUMIF(A:A,A308,P:P),"")</f>
        <v>0.7217994135182805</v>
      </c>
      <c r="R308" s="3">
        <f t="shared" si="54"/>
        <v>0.1329698836054274</v>
      </c>
      <c r="S308" s="8">
        <f t="shared" si="55"/>
        <v>7.520499927392454</v>
      </c>
    </row>
    <row r="309" spans="1:19" ht="15">
      <c r="A309" s="1">
        <v>61</v>
      </c>
      <c r="B309" s="5">
        <v>0.6736111111111112</v>
      </c>
      <c r="C309" s="1" t="s">
        <v>540</v>
      </c>
      <c r="D309" s="1">
        <v>7</v>
      </c>
      <c r="E309" s="1">
        <v>1</v>
      </c>
      <c r="F309" s="1" t="s">
        <v>593</v>
      </c>
      <c r="G309" s="2">
        <v>60.602833333333294</v>
      </c>
      <c r="H309" s="6">
        <f>1+_xlfn.COUNTIFS(A:A,A309,O:O,"&lt;"&amp;O309)</f>
        <v>5</v>
      </c>
      <c r="I309" s="2">
        <f>_xlfn.AVERAGEIF(A:A,A309,G:G)</f>
        <v>51.65526458333332</v>
      </c>
      <c r="J309" s="2">
        <f t="shared" si="48"/>
        <v>8.947568749999974</v>
      </c>
      <c r="K309" s="2">
        <f t="shared" si="49"/>
        <v>98.94756874999997</v>
      </c>
      <c r="L309" s="2">
        <f t="shared" si="50"/>
        <v>378.74157979041746</v>
      </c>
      <c r="M309" s="2">
        <f>SUMIF(A:A,A309,L:L)</f>
        <v>4046.5046568086127</v>
      </c>
      <c r="N309" s="3">
        <f t="shared" si="51"/>
        <v>0.09359721831856792</v>
      </c>
      <c r="O309" s="7">
        <f t="shared" si="52"/>
        <v>10.684078201943946</v>
      </c>
      <c r="P309" s="3">
        <f t="shared" si="53"/>
        <v>0.09359721831856792</v>
      </c>
      <c r="Q309" s="3">
        <f>IF(ISNUMBER(P309),SUMIF(A:A,A309,P:P),"")</f>
        <v>0.7217994135182805</v>
      </c>
      <c r="R309" s="3">
        <f t="shared" si="54"/>
        <v>0.12967206202391496</v>
      </c>
      <c r="S309" s="8">
        <f t="shared" si="55"/>
        <v>7.711761380146585</v>
      </c>
    </row>
    <row r="310" spans="1:19" ht="15">
      <c r="A310" s="1">
        <v>61</v>
      </c>
      <c r="B310" s="5">
        <v>0.6736111111111112</v>
      </c>
      <c r="C310" s="1" t="s">
        <v>540</v>
      </c>
      <c r="D310" s="1">
        <v>7</v>
      </c>
      <c r="E310" s="1">
        <v>10</v>
      </c>
      <c r="F310" s="1" t="s">
        <v>601</v>
      </c>
      <c r="G310" s="2">
        <v>58.0929666666667</v>
      </c>
      <c r="H310" s="6">
        <f>1+_xlfn.COUNTIFS(A:A,A310,O:O,"&lt;"&amp;O310)</f>
        <v>6</v>
      </c>
      <c r="I310" s="2">
        <f>_xlfn.AVERAGEIF(A:A,A310,G:G)</f>
        <v>51.65526458333332</v>
      </c>
      <c r="J310" s="2">
        <f t="shared" si="48"/>
        <v>6.437702083333377</v>
      </c>
      <c r="K310" s="2">
        <f t="shared" si="49"/>
        <v>96.43770208333338</v>
      </c>
      <c r="L310" s="2">
        <f t="shared" si="50"/>
        <v>325.7929721892836</v>
      </c>
      <c r="M310" s="2">
        <f>SUMIF(A:A,A310,L:L)</f>
        <v>4046.5046568086127</v>
      </c>
      <c r="N310" s="3">
        <f t="shared" si="51"/>
        <v>0.08051219504742377</v>
      </c>
      <c r="O310" s="7">
        <f t="shared" si="52"/>
        <v>12.420478654332728</v>
      </c>
      <c r="P310" s="3">
        <f t="shared" si="53"/>
        <v>0.08051219504742377</v>
      </c>
      <c r="Q310" s="3">
        <f>IF(ISNUMBER(P310),SUMIF(A:A,A310,P:P),"")</f>
        <v>0.7217994135182805</v>
      </c>
      <c r="R310" s="3">
        <f t="shared" si="54"/>
        <v>0.11154372466857747</v>
      </c>
      <c r="S310" s="8">
        <f t="shared" si="55"/>
        <v>8.965094208313683</v>
      </c>
    </row>
    <row r="311" spans="1:19" ht="15">
      <c r="A311" s="1">
        <v>61</v>
      </c>
      <c r="B311" s="5">
        <v>0.6736111111111112</v>
      </c>
      <c r="C311" s="1" t="s">
        <v>540</v>
      </c>
      <c r="D311" s="1">
        <v>7</v>
      </c>
      <c r="E311" s="1">
        <v>13</v>
      </c>
      <c r="F311" s="1" t="s">
        <v>604</v>
      </c>
      <c r="G311" s="2">
        <v>55.078566666666596</v>
      </c>
      <c r="H311" s="6">
        <f>1+_xlfn.COUNTIFS(A:A,A311,O:O,"&lt;"&amp;O311)</f>
        <v>7</v>
      </c>
      <c r="I311" s="2">
        <f>_xlfn.AVERAGEIF(A:A,A311,G:G)</f>
        <v>51.65526458333332</v>
      </c>
      <c r="J311" s="2">
        <f t="shared" si="48"/>
        <v>3.423302083333276</v>
      </c>
      <c r="K311" s="2">
        <f t="shared" si="49"/>
        <v>93.42330208333328</v>
      </c>
      <c r="L311" s="2">
        <f t="shared" si="50"/>
        <v>271.8901501554259</v>
      </c>
      <c r="M311" s="2">
        <f>SUMIF(A:A,A311,L:L)</f>
        <v>4046.5046568086127</v>
      </c>
      <c r="N311" s="3">
        <f t="shared" si="51"/>
        <v>0.06719135975735155</v>
      </c>
      <c r="O311" s="7">
        <f t="shared" si="52"/>
        <v>14.882865946027946</v>
      </c>
      <c r="P311" s="3">
        <f t="shared" si="53"/>
        <v>0.06719135975735155</v>
      </c>
      <c r="Q311" s="3">
        <f>IF(ISNUMBER(P311),SUMIF(A:A,A311,P:P),"")</f>
        <v>0.7217994135182805</v>
      </c>
      <c r="R311" s="3">
        <f t="shared" si="54"/>
        <v>0.09308868710468943</v>
      </c>
      <c r="S311" s="8">
        <f t="shared" si="55"/>
        <v>10.742443911314162</v>
      </c>
    </row>
    <row r="312" spans="1:19" ht="15">
      <c r="A312" s="1">
        <v>61</v>
      </c>
      <c r="B312" s="5">
        <v>0.6736111111111112</v>
      </c>
      <c r="C312" s="1" t="s">
        <v>540</v>
      </c>
      <c r="D312" s="1">
        <v>7</v>
      </c>
      <c r="E312" s="1">
        <v>2</v>
      </c>
      <c r="F312" s="1" t="s">
        <v>594</v>
      </c>
      <c r="G312" s="2">
        <v>52.8378</v>
      </c>
      <c r="H312" s="6">
        <f>1+_xlfn.COUNTIFS(A:A,A312,O:O,"&lt;"&amp;O312)</f>
        <v>8</v>
      </c>
      <c r="I312" s="2">
        <f>_xlfn.AVERAGEIF(A:A,A312,G:G)</f>
        <v>51.65526458333332</v>
      </c>
      <c r="J312" s="2">
        <f t="shared" si="48"/>
        <v>1.1825354166666813</v>
      </c>
      <c r="K312" s="2">
        <f t="shared" si="49"/>
        <v>91.18253541666668</v>
      </c>
      <c r="L312" s="2">
        <f t="shared" si="50"/>
        <v>237.68639221518904</v>
      </c>
      <c r="M312" s="2">
        <f>SUMIF(A:A,A312,L:L)</f>
        <v>4046.5046568086127</v>
      </c>
      <c r="N312" s="3">
        <f t="shared" si="51"/>
        <v>0.05873869237126912</v>
      </c>
      <c r="O312" s="7">
        <f t="shared" si="52"/>
        <v>17.024553316224832</v>
      </c>
      <c r="P312" s="3">
        <f t="shared" si="53"/>
        <v>0.05873869237126912</v>
      </c>
      <c r="Q312" s="3">
        <f>IF(ISNUMBER(P312),SUMIF(A:A,A312,P:P),"")</f>
        <v>0.7217994135182805</v>
      </c>
      <c r="R312" s="3">
        <f t="shared" si="54"/>
        <v>0.08137813812421654</v>
      </c>
      <c r="S312" s="8">
        <f t="shared" si="55"/>
        <v>12.288312599061781</v>
      </c>
    </row>
    <row r="313" spans="1:19" ht="15">
      <c r="A313" s="1">
        <v>61</v>
      </c>
      <c r="B313" s="5">
        <v>0.6736111111111112</v>
      </c>
      <c r="C313" s="1" t="s">
        <v>540</v>
      </c>
      <c r="D313" s="1">
        <v>7</v>
      </c>
      <c r="E313" s="1">
        <v>3</v>
      </c>
      <c r="F313" s="1" t="s">
        <v>595</v>
      </c>
      <c r="G313" s="2">
        <v>48.7916333333333</v>
      </c>
      <c r="H313" s="6">
        <f>1+_xlfn.COUNTIFS(A:A,A313,O:O,"&lt;"&amp;O313)</f>
        <v>9</v>
      </c>
      <c r="I313" s="2">
        <f>_xlfn.AVERAGEIF(A:A,A313,G:G)</f>
        <v>51.65526458333332</v>
      </c>
      <c r="J313" s="2">
        <f t="shared" si="48"/>
        <v>-2.8636312500000187</v>
      </c>
      <c r="K313" s="2">
        <f t="shared" si="49"/>
        <v>87.13636874999997</v>
      </c>
      <c r="L313" s="2">
        <f t="shared" si="50"/>
        <v>186.45354600976972</v>
      </c>
      <c r="M313" s="2">
        <f>SUMIF(A:A,A313,L:L)</f>
        <v>4046.5046568086127</v>
      </c>
      <c r="N313" s="3">
        <f t="shared" si="51"/>
        <v>0.04607767983067674</v>
      </c>
      <c r="O313" s="7">
        <f t="shared" si="52"/>
        <v>21.702481628301054</v>
      </c>
      <c r="P313" s="3">
        <f t="shared" si="53"/>
      </c>
      <c r="Q313" s="3">
        <f>IF(ISNUMBER(P313),SUMIF(A:A,A313,P:P),"")</f>
      </c>
      <c r="R313" s="3">
        <f t="shared" si="54"/>
      </c>
      <c r="S313" s="8">
        <f t="shared" si="55"/>
      </c>
    </row>
    <row r="314" spans="1:19" ht="15">
      <c r="A314" s="1">
        <v>61</v>
      </c>
      <c r="B314" s="5">
        <v>0.6736111111111112</v>
      </c>
      <c r="C314" s="1" t="s">
        <v>540</v>
      </c>
      <c r="D314" s="1">
        <v>7</v>
      </c>
      <c r="E314" s="1">
        <v>4</v>
      </c>
      <c r="F314" s="1" t="s">
        <v>596</v>
      </c>
      <c r="G314" s="2">
        <v>44.0228333333333</v>
      </c>
      <c r="H314" s="6">
        <f>1+_xlfn.COUNTIFS(A:A,A314,O:O,"&lt;"&amp;O314)</f>
        <v>12</v>
      </c>
      <c r="I314" s="2">
        <f>_xlfn.AVERAGEIF(A:A,A314,G:G)</f>
        <v>51.65526458333332</v>
      </c>
      <c r="J314" s="2">
        <f t="shared" si="48"/>
        <v>-7.6324312500000175</v>
      </c>
      <c r="K314" s="2">
        <f t="shared" si="49"/>
        <v>82.36756874999998</v>
      </c>
      <c r="L314" s="2">
        <f t="shared" si="50"/>
        <v>140.05765020124574</v>
      </c>
      <c r="M314" s="2">
        <f>SUMIF(A:A,A314,L:L)</f>
        <v>4046.5046568086127</v>
      </c>
      <c r="N314" s="3">
        <f t="shared" si="51"/>
        <v>0.0346120076658224</v>
      </c>
      <c r="O314" s="7">
        <f t="shared" si="52"/>
        <v>28.891707457566795</v>
      </c>
      <c r="P314" s="3">
        <f t="shared" si="53"/>
      </c>
      <c r="Q314" s="3">
        <f>IF(ISNUMBER(P314),SUMIF(A:A,A314,P:P),"")</f>
      </c>
      <c r="R314" s="3">
        <f t="shared" si="54"/>
      </c>
      <c r="S314" s="8">
        <f t="shared" si="55"/>
      </c>
    </row>
    <row r="315" spans="1:19" ht="15">
      <c r="A315" s="1">
        <v>61</v>
      </c>
      <c r="B315" s="5">
        <v>0.6736111111111112</v>
      </c>
      <c r="C315" s="1" t="s">
        <v>540</v>
      </c>
      <c r="D315" s="1">
        <v>7</v>
      </c>
      <c r="E315" s="1">
        <v>5</v>
      </c>
      <c r="F315" s="1" t="s">
        <v>597</v>
      </c>
      <c r="G315" s="2">
        <v>45.5969666666667</v>
      </c>
      <c r="H315" s="6">
        <f>1+_xlfn.COUNTIFS(A:A,A315,O:O,"&lt;"&amp;O315)</f>
        <v>11</v>
      </c>
      <c r="I315" s="2">
        <f>_xlfn.AVERAGEIF(A:A,A315,G:G)</f>
        <v>51.65526458333332</v>
      </c>
      <c r="J315" s="2">
        <f t="shared" si="48"/>
        <v>-6.058297916666618</v>
      </c>
      <c r="K315" s="2">
        <f t="shared" si="49"/>
        <v>83.94170208333338</v>
      </c>
      <c r="L315" s="2">
        <f t="shared" si="50"/>
        <v>153.9306421015578</v>
      </c>
      <c r="M315" s="2">
        <f>SUMIF(A:A,A315,L:L)</f>
        <v>4046.5046568086127</v>
      </c>
      <c r="N315" s="3">
        <f t="shared" si="51"/>
        <v>0.0380403966278787</v>
      </c>
      <c r="O315" s="7">
        <f t="shared" si="52"/>
        <v>26.287843677926563</v>
      </c>
      <c r="P315" s="3">
        <f t="shared" si="53"/>
      </c>
      <c r="Q315" s="3">
        <f>IF(ISNUMBER(P315),SUMIF(A:A,A315,P:P),"")</f>
      </c>
      <c r="R315" s="3">
        <f t="shared" si="54"/>
      </c>
      <c r="S315" s="8">
        <f t="shared" si="55"/>
      </c>
    </row>
    <row r="316" spans="1:19" ht="15">
      <c r="A316" s="1">
        <v>61</v>
      </c>
      <c r="B316" s="5">
        <v>0.6736111111111112</v>
      </c>
      <c r="C316" s="1" t="s">
        <v>540</v>
      </c>
      <c r="D316" s="1">
        <v>7</v>
      </c>
      <c r="E316" s="1">
        <v>6</v>
      </c>
      <c r="F316" s="1" t="s">
        <v>598</v>
      </c>
      <c r="G316" s="2">
        <v>43.168333333333294</v>
      </c>
      <c r="H316" s="6">
        <f>1+_xlfn.COUNTIFS(A:A,A316,O:O,"&lt;"&amp;O316)</f>
        <v>13</v>
      </c>
      <c r="I316" s="2">
        <f>_xlfn.AVERAGEIF(A:A,A316,G:G)</f>
        <v>51.65526458333332</v>
      </c>
      <c r="J316" s="2">
        <f t="shared" si="48"/>
        <v>-8.486931250000026</v>
      </c>
      <c r="K316" s="2">
        <f t="shared" si="49"/>
        <v>81.51306874999997</v>
      </c>
      <c r="L316" s="2">
        <f t="shared" si="50"/>
        <v>133.05786715660733</v>
      </c>
      <c r="M316" s="2">
        <f>SUMIF(A:A,A316,L:L)</f>
        <v>4046.5046568086127</v>
      </c>
      <c r="N316" s="3">
        <f t="shared" si="51"/>
        <v>0.032882173243696966</v>
      </c>
      <c r="O316" s="7">
        <f t="shared" si="52"/>
        <v>30.411615211342074</v>
      </c>
      <c r="P316" s="3">
        <f t="shared" si="53"/>
      </c>
      <c r="Q316" s="3">
        <f>IF(ISNUMBER(P316),SUMIF(A:A,A316,P:P),"")</f>
      </c>
      <c r="R316" s="3">
        <f t="shared" si="54"/>
      </c>
      <c r="S316" s="8">
        <f t="shared" si="55"/>
      </c>
    </row>
    <row r="317" spans="1:19" ht="15">
      <c r="A317" s="1">
        <v>61</v>
      </c>
      <c r="B317" s="5">
        <v>0.6736111111111112</v>
      </c>
      <c r="C317" s="1" t="s">
        <v>540</v>
      </c>
      <c r="D317" s="1">
        <v>7</v>
      </c>
      <c r="E317" s="1">
        <v>8</v>
      </c>
      <c r="F317" s="1" t="s">
        <v>599</v>
      </c>
      <c r="G317" s="2">
        <v>41.316366666666696</v>
      </c>
      <c r="H317" s="6">
        <f>1+_xlfn.COUNTIFS(A:A,A317,O:O,"&lt;"&amp;O317)</f>
        <v>14</v>
      </c>
      <c r="I317" s="2">
        <f>_xlfn.AVERAGEIF(A:A,A317,G:G)</f>
        <v>51.65526458333332</v>
      </c>
      <c r="J317" s="2">
        <f t="shared" si="48"/>
        <v>-10.338897916666625</v>
      </c>
      <c r="K317" s="2">
        <f t="shared" si="49"/>
        <v>79.66110208333338</v>
      </c>
      <c r="L317" s="2">
        <f t="shared" si="50"/>
        <v>119.0645907176349</v>
      </c>
      <c r="M317" s="2">
        <f>SUMIF(A:A,A317,L:L)</f>
        <v>4046.5046568086127</v>
      </c>
      <c r="N317" s="3">
        <f t="shared" si="51"/>
        <v>0.02942405874099215</v>
      </c>
      <c r="O317" s="7">
        <f t="shared" si="52"/>
        <v>33.98579403346722</v>
      </c>
      <c r="P317" s="3">
        <f t="shared" si="53"/>
      </c>
      <c r="Q317" s="3">
        <f>IF(ISNUMBER(P317),SUMIF(A:A,A317,P:P),"")</f>
      </c>
      <c r="R317" s="3">
        <f t="shared" si="54"/>
      </c>
      <c r="S317" s="8">
        <f t="shared" si="55"/>
      </c>
    </row>
    <row r="318" spans="1:19" ht="15">
      <c r="A318" s="1">
        <v>61</v>
      </c>
      <c r="B318" s="5">
        <v>0.6736111111111112</v>
      </c>
      <c r="C318" s="1" t="s">
        <v>540</v>
      </c>
      <c r="D318" s="1">
        <v>7</v>
      </c>
      <c r="E318" s="1">
        <v>14</v>
      </c>
      <c r="F318" s="1" t="s">
        <v>605</v>
      </c>
      <c r="G318" s="2">
        <v>48.4457666666667</v>
      </c>
      <c r="H318" s="6">
        <f>1+_xlfn.COUNTIFS(A:A,A318,O:O,"&lt;"&amp;O318)</f>
        <v>10</v>
      </c>
      <c r="I318" s="2">
        <f>_xlfn.AVERAGEIF(A:A,A318,G:G)</f>
        <v>51.65526458333332</v>
      </c>
      <c r="J318" s="2">
        <f t="shared" si="48"/>
        <v>-3.2094979166666207</v>
      </c>
      <c r="K318" s="2">
        <f t="shared" si="49"/>
        <v>86.79050208333338</v>
      </c>
      <c r="L318" s="2">
        <f t="shared" si="50"/>
        <v>182.62413343349002</v>
      </c>
      <c r="M318" s="2">
        <f>SUMIF(A:A,A318,L:L)</f>
        <v>4046.5046568086127</v>
      </c>
      <c r="N318" s="3">
        <f t="shared" si="51"/>
        <v>0.04513132911541527</v>
      </c>
      <c r="O318" s="7">
        <f t="shared" si="52"/>
        <v>22.157557058483246</v>
      </c>
      <c r="P318" s="3">
        <f t="shared" si="53"/>
      </c>
      <c r="Q318" s="3">
        <f>IF(ISNUMBER(P318),SUMIF(A:A,A318,P:P),"")</f>
      </c>
      <c r="R318" s="3">
        <f t="shared" si="54"/>
      </c>
      <c r="S318" s="8">
        <f t="shared" si="55"/>
      </c>
    </row>
    <row r="319" spans="1:19" ht="15">
      <c r="A319" s="1">
        <v>61</v>
      </c>
      <c r="B319" s="5">
        <v>0.6736111111111112</v>
      </c>
      <c r="C319" s="1" t="s">
        <v>540</v>
      </c>
      <c r="D319" s="1">
        <v>7</v>
      </c>
      <c r="E319" s="1">
        <v>16</v>
      </c>
      <c r="F319" s="1" t="s">
        <v>607</v>
      </c>
      <c r="G319" s="2">
        <v>40.2366333333333</v>
      </c>
      <c r="H319" s="6">
        <f>1+_xlfn.COUNTIFS(A:A,A319,O:O,"&lt;"&amp;O319)</f>
        <v>15</v>
      </c>
      <c r="I319" s="2">
        <f>_xlfn.AVERAGEIF(A:A,A319,G:G)</f>
        <v>51.65526458333332</v>
      </c>
      <c r="J319" s="2">
        <f t="shared" si="48"/>
        <v>-11.418631250000018</v>
      </c>
      <c r="K319" s="2">
        <f t="shared" si="49"/>
        <v>78.58136874999998</v>
      </c>
      <c r="L319" s="2">
        <f t="shared" si="50"/>
        <v>111.59565606043554</v>
      </c>
      <c r="M319" s="2">
        <f>SUMIF(A:A,A319,L:L)</f>
        <v>4046.5046568086127</v>
      </c>
      <c r="N319" s="3">
        <f t="shared" si="51"/>
        <v>0.027578284352809453</v>
      </c>
      <c r="O319" s="7">
        <f t="shared" si="52"/>
        <v>36.260413708372255</v>
      </c>
      <c r="P319" s="3">
        <f t="shared" si="53"/>
      </c>
      <c r="Q319" s="3">
        <f>IF(ISNUMBER(P319),SUMIF(A:A,A319,P:P),"")</f>
      </c>
      <c r="R319" s="3">
        <f t="shared" si="54"/>
      </c>
      <c r="S319" s="8">
        <f t="shared" si="55"/>
      </c>
    </row>
    <row r="320" spans="1:19" ht="15">
      <c r="A320" s="1">
        <v>61</v>
      </c>
      <c r="B320" s="5">
        <v>0.6736111111111112</v>
      </c>
      <c r="C320" s="1" t="s">
        <v>540</v>
      </c>
      <c r="D320" s="1">
        <v>7</v>
      </c>
      <c r="E320" s="1">
        <v>17</v>
      </c>
      <c r="F320" s="1" t="s">
        <v>608</v>
      </c>
      <c r="G320" s="2">
        <v>38.233166666666705</v>
      </c>
      <c r="H320" s="6">
        <f>1+_xlfn.COUNTIFS(A:A,A320,O:O,"&lt;"&amp;O320)</f>
        <v>16</v>
      </c>
      <c r="I320" s="2">
        <f>_xlfn.AVERAGEIF(A:A,A320,G:G)</f>
        <v>51.65526458333332</v>
      </c>
      <c r="J320" s="2">
        <f t="shared" si="48"/>
        <v>-13.422097916666615</v>
      </c>
      <c r="K320" s="2">
        <f t="shared" si="49"/>
        <v>76.57790208333338</v>
      </c>
      <c r="L320" s="2">
        <f t="shared" si="50"/>
        <v>98.95588304442424</v>
      </c>
      <c r="M320" s="2">
        <f>SUMIF(A:A,A320,L:L)</f>
        <v>4046.5046568086127</v>
      </c>
      <c r="N320" s="3">
        <f t="shared" si="51"/>
        <v>0.024454656904427864</v>
      </c>
      <c r="O320" s="7">
        <f t="shared" si="52"/>
        <v>40.892006946085424</v>
      </c>
      <c r="P320" s="3">
        <f t="shared" si="53"/>
      </c>
      <c r="Q320" s="3">
        <f>IF(ISNUMBER(P320),SUMIF(A:A,A320,P:P),"")</f>
      </c>
      <c r="R320" s="3">
        <f t="shared" si="54"/>
      </c>
      <c r="S320" s="8">
        <f t="shared" si="55"/>
      </c>
    </row>
    <row r="321" spans="1:19" ht="15">
      <c r="A321" s="1">
        <v>1</v>
      </c>
      <c r="B321" s="5">
        <v>0.6763888888888889</v>
      </c>
      <c r="C321" s="1" t="s">
        <v>19</v>
      </c>
      <c r="D321" s="1">
        <v>1</v>
      </c>
      <c r="E321" s="1">
        <v>1</v>
      </c>
      <c r="F321" s="1" t="s">
        <v>26</v>
      </c>
      <c r="G321" s="2">
        <v>68.00993333333341</v>
      </c>
      <c r="H321" s="6">
        <f>1+_xlfn.COUNTIFS(A:A,A321,O:O,"&lt;"&amp;O321)</f>
        <v>1</v>
      </c>
      <c r="I321" s="2">
        <f>_xlfn.AVERAGEIF(A:A,A321,G:G)</f>
        <v>49.27569166666669</v>
      </c>
      <c r="J321" s="2">
        <f t="shared" si="48"/>
        <v>18.73424166666672</v>
      </c>
      <c r="K321" s="2">
        <f t="shared" si="49"/>
        <v>108.73424166666672</v>
      </c>
      <c r="L321" s="2">
        <f t="shared" si="50"/>
        <v>681.3352665134737</v>
      </c>
      <c r="M321" s="2">
        <f>SUMIF(A:A,A321,L:L)</f>
        <v>2347.0432251408574</v>
      </c>
      <c r="N321" s="3">
        <f t="shared" si="51"/>
        <v>0.29029515060276895</v>
      </c>
      <c r="O321" s="7">
        <f t="shared" si="52"/>
        <v>3.444769910636122</v>
      </c>
      <c r="P321" s="3">
        <f t="shared" si="53"/>
        <v>0.29029515060276895</v>
      </c>
      <c r="Q321" s="3">
        <f>IF(ISNUMBER(P321),SUMIF(A:A,A321,P:P),"")</f>
        <v>0.9303263663368345</v>
      </c>
      <c r="R321" s="3">
        <f t="shared" si="54"/>
        <v>0.3120358200163753</v>
      </c>
      <c r="S321" s="8">
        <f t="shared" si="55"/>
        <v>3.204760273828566</v>
      </c>
    </row>
    <row r="322" spans="1:19" ht="15">
      <c r="A322" s="1">
        <v>1</v>
      </c>
      <c r="B322" s="5">
        <v>0.6763888888888889</v>
      </c>
      <c r="C322" s="1" t="s">
        <v>19</v>
      </c>
      <c r="D322" s="1">
        <v>1</v>
      </c>
      <c r="E322" s="1">
        <v>4</v>
      </c>
      <c r="F322" s="1" t="s">
        <v>29</v>
      </c>
      <c r="G322" s="2">
        <v>66.5522</v>
      </c>
      <c r="H322" s="6">
        <f>1+_xlfn.COUNTIFS(A:A,A322,O:O,"&lt;"&amp;O322)</f>
        <v>2</v>
      </c>
      <c r="I322" s="2">
        <f>_xlfn.AVERAGEIF(A:A,A322,G:G)</f>
        <v>49.27569166666669</v>
      </c>
      <c r="J322" s="2">
        <f t="shared" si="48"/>
        <v>17.27650833333331</v>
      </c>
      <c r="K322" s="2">
        <f t="shared" si="49"/>
        <v>107.27650833333331</v>
      </c>
      <c r="L322" s="2">
        <f t="shared" si="50"/>
        <v>624.2747025856902</v>
      </c>
      <c r="M322" s="2">
        <f>SUMIF(A:A,A322,L:L)</f>
        <v>2347.0432251408574</v>
      </c>
      <c r="N322" s="3">
        <f t="shared" si="51"/>
        <v>0.2659834705635745</v>
      </c>
      <c r="O322" s="7">
        <f t="shared" si="52"/>
        <v>3.759632122556966</v>
      </c>
      <c r="P322" s="3">
        <f t="shared" si="53"/>
        <v>0.2659834705635745</v>
      </c>
      <c r="Q322" s="3">
        <f>IF(ISNUMBER(P322),SUMIF(A:A,A322,P:P),"")</f>
        <v>0.9303263663368345</v>
      </c>
      <c r="R322" s="3">
        <f t="shared" si="54"/>
        <v>0.28590339926716896</v>
      </c>
      <c r="S322" s="8">
        <f t="shared" si="55"/>
        <v>3.497684891341663</v>
      </c>
    </row>
    <row r="323" spans="1:19" ht="15">
      <c r="A323" s="1">
        <v>1</v>
      </c>
      <c r="B323" s="5">
        <v>0.6763888888888889</v>
      </c>
      <c r="C323" s="1" t="s">
        <v>19</v>
      </c>
      <c r="D323" s="1">
        <v>1</v>
      </c>
      <c r="E323" s="1">
        <v>3</v>
      </c>
      <c r="F323" s="1" t="s">
        <v>28</v>
      </c>
      <c r="G323" s="2">
        <v>54.3027333333334</v>
      </c>
      <c r="H323" s="6">
        <f>1+_xlfn.COUNTIFS(A:A,A323,O:O,"&lt;"&amp;O323)</f>
        <v>3</v>
      </c>
      <c r="I323" s="2">
        <f>_xlfn.AVERAGEIF(A:A,A323,G:G)</f>
        <v>49.27569166666669</v>
      </c>
      <c r="J323" s="2">
        <f t="shared" si="48"/>
        <v>5.027041666666712</v>
      </c>
      <c r="K323" s="2">
        <f t="shared" si="49"/>
        <v>95.02704166666672</v>
      </c>
      <c r="L323" s="2">
        <f t="shared" si="50"/>
        <v>299.3527069231227</v>
      </c>
      <c r="M323" s="2">
        <f>SUMIF(A:A,A323,L:L)</f>
        <v>2347.0432251408574</v>
      </c>
      <c r="N323" s="3">
        <f t="shared" si="51"/>
        <v>0.12754460749446023</v>
      </c>
      <c r="O323" s="7">
        <f t="shared" si="52"/>
        <v>7.840394193407463</v>
      </c>
      <c r="P323" s="3">
        <f t="shared" si="53"/>
        <v>0.12754460749446023</v>
      </c>
      <c r="Q323" s="3">
        <f>IF(ISNUMBER(P323),SUMIF(A:A,A323,P:P),"")</f>
        <v>0.9303263663368345</v>
      </c>
      <c r="R323" s="3">
        <f t="shared" si="54"/>
        <v>0.1370966277099808</v>
      </c>
      <c r="S323" s="8">
        <f t="shared" si="55"/>
        <v>7.294125440601183</v>
      </c>
    </row>
    <row r="324" spans="1:19" ht="15">
      <c r="A324" s="1">
        <v>1</v>
      </c>
      <c r="B324" s="5">
        <v>0.6763888888888889</v>
      </c>
      <c r="C324" s="1" t="s">
        <v>19</v>
      </c>
      <c r="D324" s="1">
        <v>1</v>
      </c>
      <c r="E324" s="1">
        <v>8</v>
      </c>
      <c r="F324" s="1" t="s">
        <v>33</v>
      </c>
      <c r="G324" s="2">
        <v>49.004799999999996</v>
      </c>
      <c r="H324" s="6">
        <f>1+_xlfn.COUNTIFS(A:A,A324,O:O,"&lt;"&amp;O324)</f>
        <v>4</v>
      </c>
      <c r="I324" s="2">
        <f>_xlfn.AVERAGEIF(A:A,A324,G:G)</f>
        <v>49.27569166666669</v>
      </c>
      <c r="J324" s="2">
        <f t="shared" si="48"/>
        <v>-0.2708916666666923</v>
      </c>
      <c r="K324" s="2">
        <f t="shared" si="49"/>
        <v>89.7291083333333</v>
      </c>
      <c r="L324" s="2">
        <f t="shared" si="50"/>
        <v>217.83687437448205</v>
      </c>
      <c r="M324" s="2">
        <f>SUMIF(A:A,A324,L:L)</f>
        <v>2347.0432251408574</v>
      </c>
      <c r="N324" s="3">
        <f t="shared" si="51"/>
        <v>0.09281332019839925</v>
      </c>
      <c r="O324" s="7">
        <f t="shared" si="52"/>
        <v>10.774315560119861</v>
      </c>
      <c r="P324" s="3">
        <f t="shared" si="53"/>
        <v>0.09281332019839925</v>
      </c>
      <c r="Q324" s="3">
        <f>IF(ISNUMBER(P324),SUMIF(A:A,A324,P:P),"")</f>
        <v>0.9303263663368345</v>
      </c>
      <c r="R324" s="3">
        <f t="shared" si="54"/>
        <v>0.0997642586051304</v>
      </c>
      <c r="S324" s="8">
        <f t="shared" si="55"/>
        <v>10.023629844812728</v>
      </c>
    </row>
    <row r="325" spans="1:19" ht="15">
      <c r="A325" s="1">
        <v>1</v>
      </c>
      <c r="B325" s="5">
        <v>0.6763888888888889</v>
      </c>
      <c r="C325" s="1" t="s">
        <v>19</v>
      </c>
      <c r="D325" s="1">
        <v>1</v>
      </c>
      <c r="E325" s="1">
        <v>5</v>
      </c>
      <c r="F325" s="1" t="s">
        <v>30</v>
      </c>
      <c r="G325" s="2">
        <v>47.0681</v>
      </c>
      <c r="H325" s="6">
        <f>1+_xlfn.COUNTIFS(A:A,A325,O:O,"&lt;"&amp;O325)</f>
        <v>5</v>
      </c>
      <c r="I325" s="2">
        <f>_xlfn.AVERAGEIF(A:A,A325,G:G)</f>
        <v>49.27569166666669</v>
      </c>
      <c r="J325" s="2">
        <f t="shared" si="48"/>
        <v>-2.207591666666687</v>
      </c>
      <c r="K325" s="2">
        <f t="shared" si="49"/>
        <v>87.79240833333331</v>
      </c>
      <c r="L325" s="2">
        <f t="shared" si="50"/>
        <v>193.9391596837712</v>
      </c>
      <c r="M325" s="2">
        <f>SUMIF(A:A,A325,L:L)</f>
        <v>2347.0432251408574</v>
      </c>
      <c r="N325" s="3">
        <f t="shared" si="51"/>
        <v>0.08263126882638984</v>
      </c>
      <c r="O325" s="7">
        <f t="shared" si="52"/>
        <v>12.101956247350172</v>
      </c>
      <c r="P325" s="3">
        <f t="shared" si="53"/>
        <v>0.08263126882638984</v>
      </c>
      <c r="Q325" s="3">
        <f>IF(ISNUMBER(P325),SUMIF(A:A,A325,P:P),"")</f>
        <v>0.9303263663368345</v>
      </c>
      <c r="R325" s="3">
        <f t="shared" si="54"/>
        <v>0.08881965707556042</v>
      </c>
      <c r="S325" s="8">
        <f t="shared" si="55"/>
        <v>11.25876898116464</v>
      </c>
    </row>
    <row r="326" spans="1:19" ht="15">
      <c r="A326" s="1">
        <v>1</v>
      </c>
      <c r="B326" s="5">
        <v>0.6763888888888889</v>
      </c>
      <c r="C326" s="1" t="s">
        <v>19</v>
      </c>
      <c r="D326" s="1">
        <v>1</v>
      </c>
      <c r="E326" s="1">
        <v>7</v>
      </c>
      <c r="F326" s="1" t="s">
        <v>32</v>
      </c>
      <c r="G326" s="2">
        <v>44.5533666666667</v>
      </c>
      <c r="H326" s="6">
        <f>1+_xlfn.COUNTIFS(A:A,A326,O:O,"&lt;"&amp;O326)</f>
        <v>6</v>
      </c>
      <c r="I326" s="2">
        <f>_xlfn.AVERAGEIF(A:A,A326,G:G)</f>
        <v>49.27569166666669</v>
      </c>
      <c r="J326" s="2">
        <f t="shared" si="48"/>
        <v>-4.722324999999991</v>
      </c>
      <c r="K326" s="2">
        <f t="shared" si="49"/>
        <v>85.27767500000002</v>
      </c>
      <c r="L326" s="2">
        <f t="shared" si="50"/>
        <v>166.77748520023889</v>
      </c>
      <c r="M326" s="2">
        <f>SUMIF(A:A,A326,L:L)</f>
        <v>2347.0432251408574</v>
      </c>
      <c r="N326" s="3">
        <f t="shared" si="51"/>
        <v>0.07105854865124171</v>
      </c>
      <c r="O326" s="7">
        <f t="shared" si="52"/>
        <v>14.072902120588491</v>
      </c>
      <c r="P326" s="3">
        <f t="shared" si="53"/>
        <v>0.07105854865124171</v>
      </c>
      <c r="Q326" s="3">
        <f>IF(ISNUMBER(P326),SUMIF(A:A,A326,P:P),"")</f>
        <v>0.9303263663368345</v>
      </c>
      <c r="R326" s="3">
        <f t="shared" si="54"/>
        <v>0.07638023732578403</v>
      </c>
      <c r="S326" s="8">
        <f t="shared" si="55"/>
        <v>13.092391893661024</v>
      </c>
    </row>
    <row r="327" spans="1:19" ht="15">
      <c r="A327" s="1">
        <v>1</v>
      </c>
      <c r="B327" s="5">
        <v>0.6763888888888889</v>
      </c>
      <c r="C327" s="1" t="s">
        <v>19</v>
      </c>
      <c r="D327" s="1">
        <v>1</v>
      </c>
      <c r="E327" s="1">
        <v>2</v>
      </c>
      <c r="F327" s="1" t="s">
        <v>27</v>
      </c>
      <c r="G327" s="2">
        <v>29.103099999999998</v>
      </c>
      <c r="H327" s="6">
        <f>1+_xlfn.COUNTIFS(A:A,A327,O:O,"&lt;"&amp;O327)</f>
        <v>8</v>
      </c>
      <c r="I327" s="2">
        <f>_xlfn.AVERAGEIF(A:A,A327,G:G)</f>
        <v>49.27569166666669</v>
      </c>
      <c r="J327" s="2">
        <f t="shared" si="48"/>
        <v>-20.17259166666669</v>
      </c>
      <c r="K327" s="2">
        <f t="shared" si="49"/>
        <v>69.82740833333331</v>
      </c>
      <c r="L327" s="2">
        <f t="shared" si="50"/>
        <v>65.99932402971746</v>
      </c>
      <c r="M327" s="2">
        <f>SUMIF(A:A,A327,L:L)</f>
        <v>2347.0432251408574</v>
      </c>
      <c r="N327" s="3">
        <f t="shared" si="51"/>
        <v>0.028120199629368358</v>
      </c>
      <c r="O327" s="7">
        <f t="shared" si="52"/>
        <v>35.56162520822269</v>
      </c>
      <c r="P327" s="3">
        <f t="shared" si="53"/>
      </c>
      <c r="Q327" s="3">
        <f>IF(ISNUMBER(P327),SUMIF(A:A,A327,P:P),"")</f>
      </c>
      <c r="R327" s="3">
        <f t="shared" si="54"/>
      </c>
      <c r="S327" s="8">
        <f t="shared" si="55"/>
      </c>
    </row>
    <row r="328" spans="1:19" ht="15">
      <c r="A328" s="1">
        <v>1</v>
      </c>
      <c r="B328" s="5">
        <v>0.6763888888888889</v>
      </c>
      <c r="C328" s="1" t="s">
        <v>19</v>
      </c>
      <c r="D328" s="1">
        <v>1</v>
      </c>
      <c r="E328" s="1">
        <v>6</v>
      </c>
      <c r="F328" s="1" t="s">
        <v>31</v>
      </c>
      <c r="G328" s="2">
        <v>35.6113</v>
      </c>
      <c r="H328" s="6">
        <f>1+_xlfn.COUNTIFS(A:A,A328,O:O,"&lt;"&amp;O328)</f>
        <v>7</v>
      </c>
      <c r="I328" s="2">
        <f>_xlfn.AVERAGEIF(A:A,A328,G:G)</f>
        <v>49.27569166666669</v>
      </c>
      <c r="J328" s="2">
        <f t="shared" si="48"/>
        <v>-13.664391666666688</v>
      </c>
      <c r="K328" s="2">
        <f t="shared" si="49"/>
        <v>76.33560833333331</v>
      </c>
      <c r="L328" s="2">
        <f t="shared" si="50"/>
        <v>97.52770583036072</v>
      </c>
      <c r="M328" s="2">
        <f>SUMIF(A:A,A328,L:L)</f>
        <v>2347.0432251408574</v>
      </c>
      <c r="N328" s="3">
        <f t="shared" si="51"/>
        <v>0.04155343403379697</v>
      </c>
      <c r="O328" s="7">
        <f t="shared" si="52"/>
        <v>24.06539972572814</v>
      </c>
      <c r="P328" s="3">
        <f t="shared" si="53"/>
      </c>
      <c r="Q328" s="3">
        <f>IF(ISNUMBER(P328),SUMIF(A:A,A328,P:P),"")</f>
      </c>
      <c r="R328" s="3">
        <f t="shared" si="54"/>
      </c>
      <c r="S328" s="8">
        <f t="shared" si="55"/>
      </c>
    </row>
    <row r="329" spans="1:19" ht="15">
      <c r="A329" s="1">
        <v>37</v>
      </c>
      <c r="B329" s="5">
        <v>0.6819444444444445</v>
      </c>
      <c r="C329" s="1" t="s">
        <v>351</v>
      </c>
      <c r="D329" s="1">
        <v>6</v>
      </c>
      <c r="E329" s="1">
        <v>12</v>
      </c>
      <c r="F329" s="1" t="s">
        <v>361</v>
      </c>
      <c r="G329" s="2">
        <v>63.7498</v>
      </c>
      <c r="H329" s="6">
        <f>1+_xlfn.COUNTIFS(A:A,A329,O:O,"&lt;"&amp;O329)</f>
        <v>1</v>
      </c>
      <c r="I329" s="2">
        <f>_xlfn.AVERAGEIF(A:A,A329,G:G)</f>
        <v>50.99456363636364</v>
      </c>
      <c r="J329" s="2">
        <f t="shared" si="48"/>
        <v>12.755236363636364</v>
      </c>
      <c r="K329" s="2">
        <f t="shared" si="49"/>
        <v>102.75523636363636</v>
      </c>
      <c r="L329" s="2">
        <f t="shared" si="50"/>
        <v>475.9506544892267</v>
      </c>
      <c r="M329" s="2">
        <f>SUMIF(A:A,A329,L:L)</f>
        <v>2687.4160885181727</v>
      </c>
      <c r="N329" s="3">
        <f t="shared" si="51"/>
        <v>0.177103447628634</v>
      </c>
      <c r="O329" s="7">
        <f t="shared" si="52"/>
        <v>5.646417466117811</v>
      </c>
      <c r="P329" s="3">
        <f t="shared" si="53"/>
        <v>0.177103447628634</v>
      </c>
      <c r="Q329" s="3">
        <f>IF(ISNUMBER(P329),SUMIF(A:A,A329,P:P),"")</f>
        <v>0.9540619379624697</v>
      </c>
      <c r="R329" s="3">
        <f t="shared" si="54"/>
        <v>0.1856309748682174</v>
      </c>
      <c r="S329" s="8">
        <f t="shared" si="55"/>
        <v>5.387031990269496</v>
      </c>
    </row>
    <row r="330" spans="1:19" ht="15">
      <c r="A330" s="1">
        <v>37</v>
      </c>
      <c r="B330" s="5">
        <v>0.6819444444444445</v>
      </c>
      <c r="C330" s="1" t="s">
        <v>351</v>
      </c>
      <c r="D330" s="1">
        <v>6</v>
      </c>
      <c r="E330" s="1">
        <v>5</v>
      </c>
      <c r="F330" s="1" t="s">
        <v>405</v>
      </c>
      <c r="G330" s="2">
        <v>63.5678</v>
      </c>
      <c r="H330" s="6">
        <f>1+_xlfn.COUNTIFS(A:A,A330,O:O,"&lt;"&amp;O330)</f>
        <v>2</v>
      </c>
      <c r="I330" s="2">
        <f>_xlfn.AVERAGEIF(A:A,A330,G:G)</f>
        <v>50.99456363636364</v>
      </c>
      <c r="J330" s="2">
        <f t="shared" si="48"/>
        <v>12.573236363636362</v>
      </c>
      <c r="K330" s="2">
        <f t="shared" si="49"/>
        <v>102.57323636363637</v>
      </c>
      <c r="L330" s="2">
        <f t="shared" si="50"/>
        <v>470.78154802981555</v>
      </c>
      <c r="M330" s="2">
        <f>SUMIF(A:A,A330,L:L)</f>
        <v>2687.4160885181727</v>
      </c>
      <c r="N330" s="3">
        <f t="shared" si="51"/>
        <v>0.17517999912302454</v>
      </c>
      <c r="O330" s="7">
        <f t="shared" si="52"/>
        <v>5.708414231111652</v>
      </c>
      <c r="P330" s="3">
        <f t="shared" si="53"/>
        <v>0.17517999912302454</v>
      </c>
      <c r="Q330" s="3">
        <f>IF(ISNUMBER(P330),SUMIF(A:A,A330,P:P),"")</f>
        <v>0.9540619379624697</v>
      </c>
      <c r="R330" s="3">
        <f t="shared" si="54"/>
        <v>0.18361491235793923</v>
      </c>
      <c r="S330" s="8">
        <f t="shared" si="55"/>
        <v>5.4461807440269245</v>
      </c>
    </row>
    <row r="331" spans="1:19" ht="15">
      <c r="A331" s="1">
        <v>37</v>
      </c>
      <c r="B331" s="5">
        <v>0.6819444444444445</v>
      </c>
      <c r="C331" s="1" t="s">
        <v>351</v>
      </c>
      <c r="D331" s="1">
        <v>6</v>
      </c>
      <c r="E331" s="1">
        <v>10</v>
      </c>
      <c r="F331" s="1" t="s">
        <v>409</v>
      </c>
      <c r="G331" s="2">
        <v>56.1221333333333</v>
      </c>
      <c r="H331" s="6">
        <f>1+_xlfn.COUNTIFS(A:A,A331,O:O,"&lt;"&amp;O331)</f>
        <v>3</v>
      </c>
      <c r="I331" s="2">
        <f>_xlfn.AVERAGEIF(A:A,A331,G:G)</f>
        <v>50.99456363636364</v>
      </c>
      <c r="J331" s="2">
        <f t="shared" si="48"/>
        <v>5.127569696969665</v>
      </c>
      <c r="K331" s="2">
        <f t="shared" si="49"/>
        <v>95.12756969696966</v>
      </c>
      <c r="L331" s="2">
        <f t="shared" si="50"/>
        <v>301.1637635707236</v>
      </c>
      <c r="M331" s="2">
        <f>SUMIF(A:A,A331,L:L)</f>
        <v>2687.4160885181727</v>
      </c>
      <c r="N331" s="3">
        <f t="shared" si="51"/>
        <v>0.11206443425617196</v>
      </c>
      <c r="O331" s="7">
        <f t="shared" si="52"/>
        <v>8.923437722570084</v>
      </c>
      <c r="P331" s="3">
        <f t="shared" si="53"/>
        <v>0.11206443425617196</v>
      </c>
      <c r="Q331" s="3">
        <f>IF(ISNUMBER(P331),SUMIF(A:A,A331,P:P),"")</f>
        <v>0.9540619379624697</v>
      </c>
      <c r="R331" s="3">
        <f t="shared" si="54"/>
        <v>0.11746033438405576</v>
      </c>
      <c r="S331" s="8">
        <f t="shared" si="55"/>
        <v>8.513512286882621</v>
      </c>
    </row>
    <row r="332" spans="1:19" ht="15">
      <c r="A332" s="1">
        <v>37</v>
      </c>
      <c r="B332" s="5">
        <v>0.6819444444444445</v>
      </c>
      <c r="C332" s="1" t="s">
        <v>351</v>
      </c>
      <c r="D332" s="1">
        <v>6</v>
      </c>
      <c r="E332" s="1">
        <v>8</v>
      </c>
      <c r="F332" s="1" t="s">
        <v>407</v>
      </c>
      <c r="G332" s="2">
        <v>52.2542666666667</v>
      </c>
      <c r="H332" s="6">
        <f>1+_xlfn.COUNTIFS(A:A,A332,O:O,"&lt;"&amp;O332)</f>
        <v>4</v>
      </c>
      <c r="I332" s="2">
        <f>_xlfn.AVERAGEIF(A:A,A332,G:G)</f>
        <v>50.99456363636364</v>
      </c>
      <c r="J332" s="2">
        <f t="shared" si="48"/>
        <v>1.259703030303065</v>
      </c>
      <c r="K332" s="2">
        <f t="shared" si="49"/>
        <v>91.25970303030306</v>
      </c>
      <c r="L332" s="2">
        <f t="shared" si="50"/>
        <v>238.78944534483495</v>
      </c>
      <c r="M332" s="2">
        <f>SUMIF(A:A,A332,L:L)</f>
        <v>2687.4160885181727</v>
      </c>
      <c r="N332" s="3">
        <f t="shared" si="51"/>
        <v>0.08885466093808429</v>
      </c>
      <c r="O332" s="7">
        <f t="shared" si="52"/>
        <v>11.25433364375584</v>
      </c>
      <c r="P332" s="3">
        <f t="shared" si="53"/>
        <v>0.08885466093808429</v>
      </c>
      <c r="Q332" s="3">
        <f>IF(ISNUMBER(P332),SUMIF(A:A,A332,P:P),"")</f>
        <v>0.9540619379624697</v>
      </c>
      <c r="R332" s="3">
        <f t="shared" si="54"/>
        <v>0.09313301097394748</v>
      </c>
      <c r="S332" s="8">
        <f t="shared" si="55"/>
        <v>10.737331366637921</v>
      </c>
    </row>
    <row r="333" spans="1:19" ht="15">
      <c r="A333" s="1">
        <v>37</v>
      </c>
      <c r="B333" s="5">
        <v>0.6819444444444445</v>
      </c>
      <c r="C333" s="1" t="s">
        <v>351</v>
      </c>
      <c r="D333" s="1">
        <v>6</v>
      </c>
      <c r="E333" s="1">
        <v>7</v>
      </c>
      <c r="F333" s="1" t="s">
        <v>406</v>
      </c>
      <c r="G333" s="2">
        <v>51.7756</v>
      </c>
      <c r="H333" s="6">
        <f>1+_xlfn.COUNTIFS(A:A,A333,O:O,"&lt;"&amp;O333)</f>
        <v>5</v>
      </c>
      <c r="I333" s="2">
        <f>_xlfn.AVERAGEIF(A:A,A333,G:G)</f>
        <v>50.99456363636364</v>
      </c>
      <c r="J333" s="2">
        <f t="shared" si="48"/>
        <v>0.7810363636363604</v>
      </c>
      <c r="K333" s="2">
        <f t="shared" si="49"/>
        <v>90.78103636363636</v>
      </c>
      <c r="L333" s="2">
        <f t="shared" si="50"/>
        <v>232.0289577623079</v>
      </c>
      <c r="M333" s="2">
        <f>SUMIF(A:A,A333,L:L)</f>
        <v>2687.4160885181727</v>
      </c>
      <c r="N333" s="3">
        <f t="shared" si="51"/>
        <v>0.08633905213027412</v>
      </c>
      <c r="O333" s="7">
        <f t="shared" si="52"/>
        <v>11.58224436482269</v>
      </c>
      <c r="P333" s="3">
        <f t="shared" si="53"/>
        <v>0.08633905213027412</v>
      </c>
      <c r="Q333" s="3">
        <f>IF(ISNUMBER(P333),SUMIF(A:A,A333,P:P),"")</f>
        <v>0.9540619379624697</v>
      </c>
      <c r="R333" s="3">
        <f t="shared" si="54"/>
        <v>0.09049627565550201</v>
      </c>
      <c r="S333" s="8">
        <f t="shared" si="55"/>
        <v>11.05017850465763</v>
      </c>
    </row>
    <row r="334" spans="1:19" ht="15">
      <c r="A334" s="1">
        <v>37</v>
      </c>
      <c r="B334" s="5">
        <v>0.6819444444444445</v>
      </c>
      <c r="C334" s="1" t="s">
        <v>351</v>
      </c>
      <c r="D334" s="1">
        <v>6</v>
      </c>
      <c r="E334" s="1">
        <v>11</v>
      </c>
      <c r="F334" s="1" t="s">
        <v>410</v>
      </c>
      <c r="G334" s="2">
        <v>47.7264666666667</v>
      </c>
      <c r="H334" s="6">
        <f>1+_xlfn.COUNTIFS(A:A,A334,O:O,"&lt;"&amp;O334)</f>
        <v>6</v>
      </c>
      <c r="I334" s="2">
        <f>_xlfn.AVERAGEIF(A:A,A334,G:G)</f>
        <v>50.99456363636364</v>
      </c>
      <c r="J334" s="2">
        <f t="shared" si="48"/>
        <v>-3.268096969696934</v>
      </c>
      <c r="K334" s="2">
        <f t="shared" si="49"/>
        <v>86.73190303030307</v>
      </c>
      <c r="L334" s="2">
        <f t="shared" si="50"/>
        <v>181.98316482161596</v>
      </c>
      <c r="M334" s="2">
        <f>SUMIF(A:A,A334,L:L)</f>
        <v>2687.4160885181727</v>
      </c>
      <c r="N334" s="3">
        <f t="shared" si="51"/>
        <v>0.06771678029283532</v>
      </c>
      <c r="O334" s="7">
        <f t="shared" si="52"/>
        <v>14.767388462292317</v>
      </c>
      <c r="P334" s="3">
        <f t="shared" si="53"/>
        <v>0.06771678029283532</v>
      </c>
      <c r="Q334" s="3">
        <f>IF(ISNUMBER(P334),SUMIF(A:A,A334,P:P),"")</f>
        <v>0.9540619379624697</v>
      </c>
      <c r="R334" s="3">
        <f t="shared" si="54"/>
        <v>0.07097734182484398</v>
      </c>
      <c r="S334" s="8">
        <f t="shared" si="55"/>
        <v>14.089003254979225</v>
      </c>
    </row>
    <row r="335" spans="1:19" ht="15">
      <c r="A335" s="1">
        <v>37</v>
      </c>
      <c r="B335" s="5">
        <v>0.6819444444444445</v>
      </c>
      <c r="C335" s="1" t="s">
        <v>351</v>
      </c>
      <c r="D335" s="1">
        <v>6</v>
      </c>
      <c r="E335" s="1">
        <v>3</v>
      </c>
      <c r="F335" s="1" t="s">
        <v>403</v>
      </c>
      <c r="G335" s="2">
        <v>47.609</v>
      </c>
      <c r="H335" s="6">
        <f>1+_xlfn.COUNTIFS(A:A,A335,O:O,"&lt;"&amp;O335)</f>
        <v>7</v>
      </c>
      <c r="I335" s="2">
        <f>_xlfn.AVERAGEIF(A:A,A335,G:G)</f>
        <v>50.99456363636364</v>
      </c>
      <c r="J335" s="2">
        <f t="shared" si="48"/>
        <v>-3.385563636363635</v>
      </c>
      <c r="K335" s="2">
        <f t="shared" si="49"/>
        <v>86.61443636363637</v>
      </c>
      <c r="L335" s="2">
        <f t="shared" si="50"/>
        <v>180.70505681930908</v>
      </c>
      <c r="M335" s="2">
        <f>SUMIF(A:A,A335,L:L)</f>
        <v>2687.4160885181727</v>
      </c>
      <c r="N335" s="3">
        <f t="shared" si="51"/>
        <v>0.06724119037292395</v>
      </c>
      <c r="O335" s="7">
        <f t="shared" si="52"/>
        <v>14.871836659255077</v>
      </c>
      <c r="P335" s="3">
        <f t="shared" si="53"/>
        <v>0.06724119037292395</v>
      </c>
      <c r="Q335" s="3">
        <f>IF(ISNUMBER(P335),SUMIF(A:A,A335,P:P),"")</f>
        <v>0.9540619379624697</v>
      </c>
      <c r="R335" s="3">
        <f t="shared" si="54"/>
        <v>0.07047885226039595</v>
      </c>
      <c r="S335" s="8">
        <f t="shared" si="55"/>
        <v>14.1886533041902</v>
      </c>
    </row>
    <row r="336" spans="1:19" ht="15">
      <c r="A336" s="1">
        <v>37</v>
      </c>
      <c r="B336" s="5">
        <v>0.6819444444444445</v>
      </c>
      <c r="C336" s="1" t="s">
        <v>351</v>
      </c>
      <c r="D336" s="1">
        <v>6</v>
      </c>
      <c r="E336" s="1">
        <v>9</v>
      </c>
      <c r="F336" s="1" t="s">
        <v>408</v>
      </c>
      <c r="G336" s="2">
        <v>47.2437666666667</v>
      </c>
      <c r="H336" s="6">
        <f>1+_xlfn.COUNTIFS(A:A,A336,O:O,"&lt;"&amp;O336)</f>
        <v>8</v>
      </c>
      <c r="I336" s="2">
        <f>_xlfn.AVERAGEIF(A:A,A336,G:G)</f>
        <v>50.99456363636364</v>
      </c>
      <c r="J336" s="2">
        <f t="shared" si="48"/>
        <v>-3.7507969696969354</v>
      </c>
      <c r="K336" s="2">
        <f t="shared" si="49"/>
        <v>86.24920303030306</v>
      </c>
      <c r="L336" s="2">
        <f t="shared" si="50"/>
        <v>176.78816038591285</v>
      </c>
      <c r="M336" s="2">
        <f>SUMIF(A:A,A336,L:L)</f>
        <v>2687.4160885181727</v>
      </c>
      <c r="N336" s="3">
        <f t="shared" si="51"/>
        <v>0.06578369503004386</v>
      </c>
      <c r="O336" s="7">
        <f t="shared" si="52"/>
        <v>15.201335217538224</v>
      </c>
      <c r="P336" s="3">
        <f t="shared" si="53"/>
        <v>0.06578369503004386</v>
      </c>
      <c r="Q336" s="3">
        <f>IF(ISNUMBER(P336),SUMIF(A:A,A336,P:P),"")</f>
        <v>0.9540619379624697</v>
      </c>
      <c r="R336" s="3">
        <f t="shared" si="54"/>
        <v>0.06895117854773032</v>
      </c>
      <c r="S336" s="8">
        <f t="shared" si="55"/>
        <v>14.50301533726166</v>
      </c>
    </row>
    <row r="337" spans="1:19" ht="15">
      <c r="A337" s="1">
        <v>37</v>
      </c>
      <c r="B337" s="5">
        <v>0.6819444444444445</v>
      </c>
      <c r="C337" s="1" t="s">
        <v>351</v>
      </c>
      <c r="D337" s="1">
        <v>6</v>
      </c>
      <c r="E337" s="1">
        <v>4</v>
      </c>
      <c r="F337" s="1" t="s">
        <v>404</v>
      </c>
      <c r="G337" s="2">
        <v>44.347666666666605</v>
      </c>
      <c r="H337" s="6">
        <f>1+_xlfn.COUNTIFS(A:A,A337,O:O,"&lt;"&amp;O337)</f>
        <v>10</v>
      </c>
      <c r="I337" s="2">
        <f>_xlfn.AVERAGEIF(A:A,A337,G:G)</f>
        <v>50.99456363636364</v>
      </c>
      <c r="J337" s="2">
        <f t="shared" si="48"/>
        <v>-6.646896969697032</v>
      </c>
      <c r="K337" s="2">
        <f t="shared" si="49"/>
        <v>83.35310303030298</v>
      </c>
      <c r="L337" s="2">
        <f t="shared" si="50"/>
        <v>148.58930854546173</v>
      </c>
      <c r="M337" s="2">
        <f>SUMIF(A:A,A337,L:L)</f>
        <v>2687.4160885181727</v>
      </c>
      <c r="N337" s="3">
        <f t="shared" si="51"/>
        <v>0.05529077137712348</v>
      </c>
      <c r="O337" s="7">
        <f t="shared" si="52"/>
        <v>18.086200917315278</v>
      </c>
      <c r="P337" s="3">
        <f t="shared" si="53"/>
        <v>0.05529077137712348</v>
      </c>
      <c r="Q337" s="3">
        <f>IF(ISNUMBER(P337),SUMIF(A:A,A337,P:P),"")</f>
        <v>0.9540619379624697</v>
      </c>
      <c r="R337" s="3">
        <f t="shared" si="54"/>
        <v>0.05795302084391346</v>
      </c>
      <c r="S337" s="8">
        <f t="shared" si="55"/>
        <v>17.255355897552413</v>
      </c>
    </row>
    <row r="338" spans="1:19" ht="15">
      <c r="A338" s="1">
        <v>37</v>
      </c>
      <c r="B338" s="5">
        <v>0.6819444444444445</v>
      </c>
      <c r="C338" s="1" t="s">
        <v>351</v>
      </c>
      <c r="D338" s="1">
        <v>6</v>
      </c>
      <c r="E338" s="1">
        <v>13</v>
      </c>
      <c r="F338" s="1" t="s">
        <v>411</v>
      </c>
      <c r="G338" s="2">
        <v>45.2845666666667</v>
      </c>
      <c r="H338" s="6">
        <f>1+_xlfn.COUNTIFS(A:A,A338,O:O,"&lt;"&amp;O338)</f>
        <v>9</v>
      </c>
      <c r="I338" s="2">
        <f>_xlfn.AVERAGEIF(A:A,A338,G:G)</f>
        <v>50.99456363636364</v>
      </c>
      <c r="J338" s="2">
        <f t="shared" si="48"/>
        <v>-5.709996969696938</v>
      </c>
      <c r="K338" s="2">
        <f t="shared" si="49"/>
        <v>84.29000303030307</v>
      </c>
      <c r="L338" s="2">
        <f t="shared" si="50"/>
        <v>157.18134175395963</v>
      </c>
      <c r="M338" s="2">
        <f>SUMIF(A:A,A338,L:L)</f>
        <v>2687.4160885181727</v>
      </c>
      <c r="N338" s="3">
        <f t="shared" si="51"/>
        <v>0.05848790681335416</v>
      </c>
      <c r="O338" s="7">
        <f t="shared" si="52"/>
        <v>17.097551519345476</v>
      </c>
      <c r="P338" s="3">
        <f t="shared" si="53"/>
        <v>0.05848790681335416</v>
      </c>
      <c r="Q338" s="3">
        <f>IF(ISNUMBER(P338),SUMIF(A:A,A338,P:P),"")</f>
        <v>0.9540619379624697</v>
      </c>
      <c r="R338" s="3">
        <f t="shared" si="54"/>
        <v>0.06130409828345434</v>
      </c>
      <c r="S338" s="8">
        <f t="shared" si="55"/>
        <v>16.31212313695991</v>
      </c>
    </row>
    <row r="339" spans="1:19" ht="15">
      <c r="A339" s="1">
        <v>37</v>
      </c>
      <c r="B339" s="5">
        <v>0.6819444444444445</v>
      </c>
      <c r="C339" s="1" t="s">
        <v>351</v>
      </c>
      <c r="D339" s="1">
        <v>6</v>
      </c>
      <c r="E339" s="1">
        <v>14</v>
      </c>
      <c r="F339" s="1" t="s">
        <v>412</v>
      </c>
      <c r="G339" s="2">
        <v>41.259133333333295</v>
      </c>
      <c r="H339" s="6">
        <f>1+_xlfn.COUNTIFS(A:A,A339,O:O,"&lt;"&amp;O339)</f>
        <v>11</v>
      </c>
      <c r="I339" s="2">
        <f>_xlfn.AVERAGEIF(A:A,A339,G:G)</f>
        <v>50.99456363636364</v>
      </c>
      <c r="J339" s="2">
        <f t="shared" si="48"/>
        <v>-9.735430303030341</v>
      </c>
      <c r="K339" s="2">
        <f t="shared" si="49"/>
        <v>80.26456969696966</v>
      </c>
      <c r="L339" s="2">
        <f t="shared" si="50"/>
        <v>123.45468699500472</v>
      </c>
      <c r="M339" s="2">
        <f>SUMIF(A:A,A339,L:L)</f>
        <v>2687.4160885181727</v>
      </c>
      <c r="N339" s="3">
        <f t="shared" si="51"/>
        <v>0.04593806203753026</v>
      </c>
      <c r="O339" s="7">
        <f t="shared" si="52"/>
        <v>21.768441149803508</v>
      </c>
      <c r="P339" s="3">
        <f t="shared" si="53"/>
      </c>
      <c r="Q339" s="3">
        <f>IF(ISNUMBER(P339),SUMIF(A:A,A339,P:P),"")</f>
      </c>
      <c r="R339" s="3">
        <f t="shared" si="54"/>
      </c>
      <c r="S339" s="8">
        <f t="shared" si="55"/>
      </c>
    </row>
    <row r="340" spans="1:19" ht="15">
      <c r="A340" s="1">
        <v>23</v>
      </c>
      <c r="B340" s="5">
        <v>0.6875</v>
      </c>
      <c r="C340" s="1" t="s">
        <v>189</v>
      </c>
      <c r="D340" s="1">
        <v>7</v>
      </c>
      <c r="E340" s="1">
        <v>6</v>
      </c>
      <c r="F340" s="1" t="s">
        <v>248</v>
      </c>
      <c r="G340" s="2">
        <v>66.5355666666667</v>
      </c>
      <c r="H340" s="6">
        <f>1+_xlfn.COUNTIFS(A:A,A340,O:O,"&lt;"&amp;O340)</f>
        <v>1</v>
      </c>
      <c r="I340" s="2">
        <f>_xlfn.AVERAGEIF(A:A,A340,G:G)</f>
        <v>48.790410256410254</v>
      </c>
      <c r="J340" s="2">
        <f t="shared" si="48"/>
        <v>17.745156410256442</v>
      </c>
      <c r="K340" s="2">
        <f t="shared" si="49"/>
        <v>107.74515641025644</v>
      </c>
      <c r="L340" s="2">
        <f t="shared" si="50"/>
        <v>642.0777386603627</v>
      </c>
      <c r="M340" s="2">
        <f>SUMIF(A:A,A340,L:L)</f>
        <v>3658.005976873353</v>
      </c>
      <c r="N340" s="3">
        <f t="shared" si="51"/>
        <v>0.17552670572976284</v>
      </c>
      <c r="O340" s="7">
        <f t="shared" si="52"/>
        <v>5.697138767815643</v>
      </c>
      <c r="P340" s="3">
        <f t="shared" si="53"/>
        <v>0.17552670572976284</v>
      </c>
      <c r="Q340" s="3">
        <f>IF(ISNUMBER(P340),SUMIF(A:A,A340,P:P),"")</f>
        <v>0.896170328407076</v>
      </c>
      <c r="R340" s="3">
        <f t="shared" si="54"/>
        <v>0.1958631079002112</v>
      </c>
      <c r="S340" s="8">
        <f t="shared" si="55"/>
        <v>5.10560672053403</v>
      </c>
    </row>
    <row r="341" spans="1:19" ht="15">
      <c r="A341" s="1">
        <v>23</v>
      </c>
      <c r="B341" s="5">
        <v>0.6875</v>
      </c>
      <c r="C341" s="1" t="s">
        <v>189</v>
      </c>
      <c r="D341" s="1">
        <v>7</v>
      </c>
      <c r="E341" s="1">
        <v>3</v>
      </c>
      <c r="F341" s="1" t="s">
        <v>245</v>
      </c>
      <c r="G341" s="2">
        <v>64.5839</v>
      </c>
      <c r="H341" s="6">
        <f>1+_xlfn.COUNTIFS(A:A,A341,O:O,"&lt;"&amp;O341)</f>
        <v>2</v>
      </c>
      <c r="I341" s="2">
        <f>_xlfn.AVERAGEIF(A:A,A341,G:G)</f>
        <v>48.790410256410254</v>
      </c>
      <c r="J341" s="2">
        <f t="shared" si="48"/>
        <v>15.793489743589745</v>
      </c>
      <c r="K341" s="2">
        <f t="shared" si="49"/>
        <v>105.79348974358975</v>
      </c>
      <c r="L341" s="2">
        <f t="shared" si="50"/>
        <v>571.1257337430055</v>
      </c>
      <c r="M341" s="2">
        <f>SUMIF(A:A,A341,L:L)</f>
        <v>3658.005976873353</v>
      </c>
      <c r="N341" s="3">
        <f t="shared" si="51"/>
        <v>0.15613034460680952</v>
      </c>
      <c r="O341" s="7">
        <f t="shared" si="52"/>
        <v>6.404904841005428</v>
      </c>
      <c r="P341" s="3">
        <f t="shared" si="53"/>
        <v>0.15613034460680952</v>
      </c>
      <c r="Q341" s="3">
        <f>IF(ISNUMBER(P341),SUMIF(A:A,A341,P:P),"")</f>
        <v>0.896170328407076</v>
      </c>
      <c r="R341" s="3">
        <f t="shared" si="54"/>
        <v>0.1742194978540831</v>
      </c>
      <c r="S341" s="8">
        <f t="shared" si="55"/>
        <v>5.739885674779905</v>
      </c>
    </row>
    <row r="342" spans="1:19" ht="15">
      <c r="A342" s="1">
        <v>23</v>
      </c>
      <c r="B342" s="5">
        <v>0.6875</v>
      </c>
      <c r="C342" s="1" t="s">
        <v>189</v>
      </c>
      <c r="D342" s="1">
        <v>7</v>
      </c>
      <c r="E342" s="1">
        <v>4</v>
      </c>
      <c r="F342" s="1" t="s">
        <v>246</v>
      </c>
      <c r="G342" s="2">
        <v>63.3234</v>
      </c>
      <c r="H342" s="6">
        <f>1+_xlfn.COUNTIFS(A:A,A342,O:O,"&lt;"&amp;O342)</f>
        <v>3</v>
      </c>
      <c r="I342" s="2">
        <f>_xlfn.AVERAGEIF(A:A,A342,G:G)</f>
        <v>48.790410256410254</v>
      </c>
      <c r="J342" s="2">
        <f t="shared" si="48"/>
        <v>14.532989743589745</v>
      </c>
      <c r="K342" s="2">
        <f t="shared" si="49"/>
        <v>104.53298974358975</v>
      </c>
      <c r="L342" s="2">
        <f t="shared" si="50"/>
        <v>529.5244738299732</v>
      </c>
      <c r="M342" s="2">
        <f>SUMIF(A:A,A342,L:L)</f>
        <v>3658.005976873353</v>
      </c>
      <c r="N342" s="3">
        <f t="shared" si="51"/>
        <v>0.14475768415298745</v>
      </c>
      <c r="O342" s="7">
        <f t="shared" si="52"/>
        <v>6.908096145992139</v>
      </c>
      <c r="P342" s="3">
        <f t="shared" si="53"/>
        <v>0.14475768415298745</v>
      </c>
      <c r="Q342" s="3">
        <f>IF(ISNUMBER(P342),SUMIF(A:A,A342,P:P),"")</f>
        <v>0.896170328407076</v>
      </c>
      <c r="R342" s="3">
        <f t="shared" si="54"/>
        <v>0.16152920886176986</v>
      </c>
      <c r="S342" s="8">
        <f t="shared" si="55"/>
        <v>6.190830791821431</v>
      </c>
    </row>
    <row r="343" spans="1:19" ht="15">
      <c r="A343" s="1">
        <v>23</v>
      </c>
      <c r="B343" s="5">
        <v>0.6875</v>
      </c>
      <c r="C343" s="1" t="s">
        <v>189</v>
      </c>
      <c r="D343" s="1">
        <v>7</v>
      </c>
      <c r="E343" s="1">
        <v>11</v>
      </c>
      <c r="F343" s="1" t="s">
        <v>252</v>
      </c>
      <c r="G343" s="2">
        <v>58.8408333333333</v>
      </c>
      <c r="H343" s="6">
        <f>1+_xlfn.COUNTIFS(A:A,A343,O:O,"&lt;"&amp;O343)</f>
        <v>4</v>
      </c>
      <c r="I343" s="2">
        <f>_xlfn.AVERAGEIF(A:A,A343,G:G)</f>
        <v>48.790410256410254</v>
      </c>
      <c r="J343" s="2">
        <f t="shared" si="48"/>
        <v>10.050423076923046</v>
      </c>
      <c r="K343" s="2">
        <f t="shared" si="49"/>
        <v>100.05042307692304</v>
      </c>
      <c r="L343" s="2">
        <f t="shared" si="50"/>
        <v>404.6511689034894</v>
      </c>
      <c r="M343" s="2">
        <f>SUMIF(A:A,A343,L:L)</f>
        <v>3658.005976873353</v>
      </c>
      <c r="N343" s="3">
        <f t="shared" si="51"/>
        <v>0.1106206964837606</v>
      </c>
      <c r="O343" s="7">
        <f t="shared" si="52"/>
        <v>9.039899691345756</v>
      </c>
      <c r="P343" s="3">
        <f t="shared" si="53"/>
        <v>0.1106206964837606</v>
      </c>
      <c r="Q343" s="3">
        <f>IF(ISNUMBER(P343),SUMIF(A:A,A343,P:P),"")</f>
        <v>0.896170328407076</v>
      </c>
      <c r="R343" s="3">
        <f t="shared" si="54"/>
        <v>0.12343713351945783</v>
      </c>
      <c r="S343" s="8">
        <f t="shared" si="55"/>
        <v>8.10128987516035</v>
      </c>
    </row>
    <row r="344" spans="1:19" ht="15">
      <c r="A344" s="1">
        <v>23</v>
      </c>
      <c r="B344" s="5">
        <v>0.6875</v>
      </c>
      <c r="C344" s="1" t="s">
        <v>189</v>
      </c>
      <c r="D344" s="1">
        <v>7</v>
      </c>
      <c r="E344" s="1">
        <v>10</v>
      </c>
      <c r="F344" s="1" t="s">
        <v>251</v>
      </c>
      <c r="G344" s="2">
        <v>54.34456666666671</v>
      </c>
      <c r="H344" s="6">
        <f>1+_xlfn.COUNTIFS(A:A,A344,O:O,"&lt;"&amp;O344)</f>
        <v>5</v>
      </c>
      <c r="I344" s="2">
        <f>_xlfn.AVERAGEIF(A:A,A344,G:G)</f>
        <v>48.790410256410254</v>
      </c>
      <c r="J344" s="2">
        <f t="shared" si="48"/>
        <v>5.554156410256454</v>
      </c>
      <c r="K344" s="2">
        <f t="shared" si="49"/>
        <v>95.55415641025645</v>
      </c>
      <c r="L344" s="2">
        <f t="shared" si="50"/>
        <v>308.971606589339</v>
      </c>
      <c r="M344" s="2">
        <f>SUMIF(A:A,A344,L:L)</f>
        <v>3658.005976873353</v>
      </c>
      <c r="N344" s="3">
        <f t="shared" si="51"/>
        <v>0.08446448927167408</v>
      </c>
      <c r="O344" s="7">
        <f t="shared" si="52"/>
        <v>11.839294934745542</v>
      </c>
      <c r="P344" s="3">
        <f t="shared" si="53"/>
        <v>0.08446448927167408</v>
      </c>
      <c r="Q344" s="3">
        <f>IF(ISNUMBER(P344),SUMIF(A:A,A344,P:P),"")</f>
        <v>0.896170328407076</v>
      </c>
      <c r="R344" s="3">
        <f t="shared" si="54"/>
        <v>0.09425048631302929</v>
      </c>
      <c r="S344" s="8">
        <f t="shared" si="55"/>
        <v>10.610024829779142</v>
      </c>
    </row>
    <row r="345" spans="1:19" ht="15">
      <c r="A345" s="1">
        <v>23</v>
      </c>
      <c r="B345" s="5">
        <v>0.6875</v>
      </c>
      <c r="C345" s="1" t="s">
        <v>189</v>
      </c>
      <c r="D345" s="1">
        <v>7</v>
      </c>
      <c r="E345" s="1">
        <v>8</v>
      </c>
      <c r="F345" s="1" t="s">
        <v>249</v>
      </c>
      <c r="G345" s="2">
        <v>50.3181</v>
      </c>
      <c r="H345" s="6">
        <f>1+_xlfn.COUNTIFS(A:A,A345,O:O,"&lt;"&amp;O345)</f>
        <v>6</v>
      </c>
      <c r="I345" s="2">
        <f>_xlfn.AVERAGEIF(A:A,A345,G:G)</f>
        <v>48.790410256410254</v>
      </c>
      <c r="J345" s="2">
        <f t="shared" si="48"/>
        <v>1.5276897435897467</v>
      </c>
      <c r="K345" s="2">
        <f t="shared" si="49"/>
        <v>91.52768974358975</v>
      </c>
      <c r="L345" s="2">
        <f t="shared" si="50"/>
        <v>242.6600237786568</v>
      </c>
      <c r="M345" s="2">
        <f>SUMIF(A:A,A345,L:L)</f>
        <v>3658.005976873353</v>
      </c>
      <c r="N345" s="3">
        <f t="shared" si="51"/>
        <v>0.06633669417513315</v>
      </c>
      <c r="O345" s="7">
        <f t="shared" si="52"/>
        <v>15.074613114725548</v>
      </c>
      <c r="P345" s="3">
        <f t="shared" si="53"/>
        <v>0.06633669417513315</v>
      </c>
      <c r="Q345" s="3">
        <f>IF(ISNUMBER(P345),SUMIF(A:A,A345,P:P),"")</f>
        <v>0.896170328407076</v>
      </c>
      <c r="R345" s="3">
        <f t="shared" si="54"/>
        <v>0.07402241747173803</v>
      </c>
      <c r="S345" s="8">
        <f t="shared" si="55"/>
        <v>13.509420985633207</v>
      </c>
    </row>
    <row r="346" spans="1:19" ht="15">
      <c r="A346" s="1">
        <v>23</v>
      </c>
      <c r="B346" s="5">
        <v>0.6875</v>
      </c>
      <c r="C346" s="1" t="s">
        <v>189</v>
      </c>
      <c r="D346" s="1">
        <v>7</v>
      </c>
      <c r="E346" s="1">
        <v>2</v>
      </c>
      <c r="F346" s="1" t="s">
        <v>244</v>
      </c>
      <c r="G346" s="2">
        <v>47.3907666666666</v>
      </c>
      <c r="H346" s="6">
        <f>1+_xlfn.COUNTIFS(A:A,A346,O:O,"&lt;"&amp;O346)</f>
        <v>7</v>
      </c>
      <c r="I346" s="2">
        <f>_xlfn.AVERAGEIF(A:A,A346,G:G)</f>
        <v>48.790410256410254</v>
      </c>
      <c r="J346" s="2">
        <f t="shared" si="48"/>
        <v>-1.399643589743654</v>
      </c>
      <c r="K346" s="2">
        <f t="shared" si="49"/>
        <v>88.60035641025635</v>
      </c>
      <c r="L346" s="2">
        <f t="shared" si="50"/>
        <v>203.5723326276244</v>
      </c>
      <c r="M346" s="2">
        <f>SUMIF(A:A,A346,L:L)</f>
        <v>3658.005976873353</v>
      </c>
      <c r="N346" s="3">
        <f t="shared" si="51"/>
        <v>0.05565117550781751</v>
      </c>
      <c r="O346" s="7">
        <f t="shared" si="52"/>
        <v>17.969072366845634</v>
      </c>
      <c r="P346" s="3">
        <f t="shared" si="53"/>
        <v>0.05565117550781751</v>
      </c>
      <c r="Q346" s="3">
        <f>IF(ISNUMBER(P346),SUMIF(A:A,A346,P:P),"")</f>
        <v>0.896170328407076</v>
      </c>
      <c r="R346" s="3">
        <f t="shared" si="54"/>
        <v>0.06209888203589189</v>
      </c>
      <c r="S346" s="8">
        <f t="shared" si="55"/>
        <v>16.103349484166564</v>
      </c>
    </row>
    <row r="347" spans="1:19" ht="15">
      <c r="A347" s="1">
        <v>23</v>
      </c>
      <c r="B347" s="5">
        <v>0.6875</v>
      </c>
      <c r="C347" s="1" t="s">
        <v>189</v>
      </c>
      <c r="D347" s="1">
        <v>7</v>
      </c>
      <c r="E347" s="1">
        <v>5</v>
      </c>
      <c r="F347" s="1" t="s">
        <v>247</v>
      </c>
      <c r="G347" s="2">
        <v>46.6122333333333</v>
      </c>
      <c r="H347" s="6">
        <f>1+_xlfn.COUNTIFS(A:A,A347,O:O,"&lt;"&amp;O347)</f>
        <v>8</v>
      </c>
      <c r="I347" s="2">
        <f>_xlfn.AVERAGEIF(A:A,A347,G:G)</f>
        <v>48.790410256410254</v>
      </c>
      <c r="J347" s="2">
        <f t="shared" si="48"/>
        <v>-2.178176923076954</v>
      </c>
      <c r="K347" s="2">
        <f t="shared" si="49"/>
        <v>87.82182307692304</v>
      </c>
      <c r="L347" s="2">
        <f t="shared" si="50"/>
        <v>194.28174214335016</v>
      </c>
      <c r="M347" s="2">
        <f>SUMIF(A:A,A347,L:L)</f>
        <v>3658.005976873353</v>
      </c>
      <c r="N347" s="3">
        <f t="shared" si="51"/>
        <v>0.05311137908785231</v>
      </c>
      <c r="O347" s="7">
        <f t="shared" si="52"/>
        <v>18.82835688272913</v>
      </c>
      <c r="P347" s="3">
        <f t="shared" si="53"/>
        <v>0.05311137908785231</v>
      </c>
      <c r="Q347" s="3">
        <f>IF(ISNUMBER(P347),SUMIF(A:A,A347,P:P),"")</f>
        <v>0.896170328407076</v>
      </c>
      <c r="R347" s="3">
        <f t="shared" si="54"/>
        <v>0.059264826567352075</v>
      </c>
      <c r="S347" s="8">
        <f t="shared" si="55"/>
        <v>16.873414770960995</v>
      </c>
    </row>
    <row r="348" spans="1:19" ht="15">
      <c r="A348" s="1">
        <v>23</v>
      </c>
      <c r="B348" s="5">
        <v>0.6875</v>
      </c>
      <c r="C348" s="1" t="s">
        <v>189</v>
      </c>
      <c r="D348" s="1">
        <v>7</v>
      </c>
      <c r="E348" s="1">
        <v>1</v>
      </c>
      <c r="F348" s="1" t="s">
        <v>243</v>
      </c>
      <c r="G348" s="2">
        <v>45.4625333333333</v>
      </c>
      <c r="H348" s="6">
        <f>1+_xlfn.COUNTIFS(A:A,A348,O:O,"&lt;"&amp;O348)</f>
        <v>9</v>
      </c>
      <c r="I348" s="2">
        <f>_xlfn.AVERAGEIF(A:A,A348,G:G)</f>
        <v>48.790410256410254</v>
      </c>
      <c r="J348" s="2">
        <f t="shared" si="48"/>
        <v>-3.327876923076957</v>
      </c>
      <c r="K348" s="2">
        <f t="shared" si="49"/>
        <v>86.67212307692304</v>
      </c>
      <c r="L348" s="2">
        <f t="shared" si="50"/>
        <v>181.3315973338389</v>
      </c>
      <c r="M348" s="2">
        <f>SUMIF(A:A,A348,L:L)</f>
        <v>3658.005976873353</v>
      </c>
      <c r="N348" s="3">
        <f t="shared" si="51"/>
        <v>0.04957115939127864</v>
      </c>
      <c r="O348" s="7">
        <f t="shared" si="52"/>
        <v>20.173020205291714</v>
      </c>
      <c r="P348" s="3">
        <f t="shared" si="53"/>
        <v>0.04957115939127864</v>
      </c>
      <c r="Q348" s="3">
        <f>IF(ISNUMBER(P348),SUMIF(A:A,A348,P:P),"")</f>
        <v>0.896170328407076</v>
      </c>
      <c r="R348" s="3">
        <f t="shared" si="54"/>
        <v>0.055314439476466866</v>
      </c>
      <c r="S348" s="8">
        <f t="shared" si="55"/>
        <v>18.078462142338854</v>
      </c>
    </row>
    <row r="349" spans="1:19" ht="15">
      <c r="A349" s="1">
        <v>23</v>
      </c>
      <c r="B349" s="5">
        <v>0.6875</v>
      </c>
      <c r="C349" s="1" t="s">
        <v>189</v>
      </c>
      <c r="D349" s="1">
        <v>7</v>
      </c>
      <c r="E349" s="1">
        <v>9</v>
      </c>
      <c r="F349" s="1" t="s">
        <v>250</v>
      </c>
      <c r="G349" s="2">
        <v>37.1558333333333</v>
      </c>
      <c r="H349" s="6">
        <f>1+_xlfn.COUNTIFS(A:A,A349,O:O,"&lt;"&amp;O349)</f>
        <v>11</v>
      </c>
      <c r="I349" s="2">
        <f>_xlfn.AVERAGEIF(A:A,A349,G:G)</f>
        <v>48.790410256410254</v>
      </c>
      <c r="J349" s="2">
        <f t="shared" si="48"/>
        <v>-11.634576923076956</v>
      </c>
      <c r="K349" s="2">
        <f t="shared" si="49"/>
        <v>78.36542307692304</v>
      </c>
      <c r="L349" s="2">
        <f t="shared" si="50"/>
        <v>110.15906697023061</v>
      </c>
      <c r="M349" s="2">
        <f>SUMIF(A:A,A349,L:L)</f>
        <v>3658.005976873353</v>
      </c>
      <c r="N349" s="3">
        <f t="shared" si="51"/>
        <v>0.030114512569601664</v>
      </c>
      <c r="O349" s="7">
        <f t="shared" si="52"/>
        <v>33.2065809695165</v>
      </c>
      <c r="P349" s="3">
        <f t="shared" si="53"/>
      </c>
      <c r="Q349" s="3">
        <f>IF(ISNUMBER(P349),SUMIF(A:A,A349,P:P),"")</f>
      </c>
      <c r="R349" s="3">
        <f t="shared" si="54"/>
      </c>
      <c r="S349" s="8">
        <f t="shared" si="55"/>
      </c>
    </row>
    <row r="350" spans="1:19" ht="15">
      <c r="A350" s="1">
        <v>23</v>
      </c>
      <c r="B350" s="5">
        <v>0.6875</v>
      </c>
      <c r="C350" s="1" t="s">
        <v>189</v>
      </c>
      <c r="D350" s="1">
        <v>7</v>
      </c>
      <c r="E350" s="1">
        <v>12</v>
      </c>
      <c r="F350" s="1" t="s">
        <v>253</v>
      </c>
      <c r="G350" s="2">
        <v>32.7478333333333</v>
      </c>
      <c r="H350" s="6">
        <f>1+_xlfn.COUNTIFS(A:A,A350,O:O,"&lt;"&amp;O350)</f>
        <v>12</v>
      </c>
      <c r="I350" s="2">
        <f>_xlfn.AVERAGEIF(A:A,A350,G:G)</f>
        <v>48.790410256410254</v>
      </c>
      <c r="J350" s="2">
        <f t="shared" si="48"/>
        <v>-16.042576923076957</v>
      </c>
      <c r="K350" s="2">
        <f t="shared" si="49"/>
        <v>73.95742307692305</v>
      </c>
      <c r="L350" s="2">
        <f t="shared" si="50"/>
        <v>84.55865069136098</v>
      </c>
      <c r="M350" s="2">
        <f>SUMIF(A:A,A350,L:L)</f>
        <v>3658.005976873353</v>
      </c>
      <c r="N350" s="3">
        <f t="shared" si="51"/>
        <v>0.023116050445504386</v>
      </c>
      <c r="O350" s="7">
        <f t="shared" si="52"/>
        <v>43.25998519329586</v>
      </c>
      <c r="P350" s="3">
        <f t="shared" si="53"/>
      </c>
      <c r="Q350" s="3">
        <f>IF(ISNUMBER(P350),SUMIF(A:A,A350,P:P),"")</f>
      </c>
      <c r="R350" s="3">
        <f t="shared" si="54"/>
      </c>
      <c r="S350" s="8">
        <f t="shared" si="55"/>
      </c>
    </row>
    <row r="351" spans="1:19" ht="15">
      <c r="A351" s="1">
        <v>23</v>
      </c>
      <c r="B351" s="5">
        <v>0.6875</v>
      </c>
      <c r="C351" s="1" t="s">
        <v>189</v>
      </c>
      <c r="D351" s="1">
        <v>7</v>
      </c>
      <c r="E351" s="1">
        <v>13</v>
      </c>
      <c r="F351" s="1" t="s">
        <v>254</v>
      </c>
      <c r="G351" s="2">
        <v>28.3669</v>
      </c>
      <c r="H351" s="6">
        <f>1+_xlfn.COUNTIFS(A:A,A351,O:O,"&lt;"&amp;O351)</f>
        <v>13</v>
      </c>
      <c r="I351" s="2">
        <f>_xlfn.AVERAGEIF(A:A,A351,G:G)</f>
        <v>48.790410256410254</v>
      </c>
      <c r="J351" s="2">
        <f t="shared" si="48"/>
        <v>-20.423510256410253</v>
      </c>
      <c r="K351" s="2">
        <f t="shared" si="49"/>
        <v>69.57648974358975</v>
      </c>
      <c r="L351" s="2">
        <f t="shared" si="50"/>
        <v>65.01313878450976</v>
      </c>
      <c r="M351" s="2">
        <f>SUMIF(A:A,A351,L:L)</f>
        <v>3658.005976873353</v>
      </c>
      <c r="N351" s="3">
        <f t="shared" si="51"/>
        <v>0.017772835581881457</v>
      </c>
      <c r="O351" s="7">
        <f t="shared" si="52"/>
        <v>56.265641765090734</v>
      </c>
      <c r="P351" s="3">
        <f t="shared" si="53"/>
      </c>
      <c r="Q351" s="3">
        <f>IF(ISNUMBER(P351),SUMIF(A:A,A351,P:P),"")</f>
      </c>
      <c r="R351" s="3">
        <f t="shared" si="54"/>
      </c>
      <c r="S351" s="8">
        <f t="shared" si="55"/>
      </c>
    </row>
    <row r="352" spans="1:19" ht="15">
      <c r="A352" s="1">
        <v>23</v>
      </c>
      <c r="B352" s="5">
        <v>0.6875</v>
      </c>
      <c r="C352" s="1" t="s">
        <v>189</v>
      </c>
      <c r="D352" s="1">
        <v>7</v>
      </c>
      <c r="E352" s="1">
        <v>14</v>
      </c>
      <c r="F352" s="1" t="s">
        <v>255</v>
      </c>
      <c r="G352" s="2">
        <v>38.592866666666694</v>
      </c>
      <c r="H352" s="6">
        <f>1+_xlfn.COUNTIFS(A:A,A352,O:O,"&lt;"&amp;O352)</f>
        <v>10</v>
      </c>
      <c r="I352" s="2">
        <f>_xlfn.AVERAGEIF(A:A,A352,G:G)</f>
        <v>48.790410256410254</v>
      </c>
      <c r="J352" s="2">
        <f t="shared" si="48"/>
        <v>-10.19754358974356</v>
      </c>
      <c r="K352" s="2">
        <f t="shared" si="49"/>
        <v>79.80245641025644</v>
      </c>
      <c r="L352" s="2">
        <f t="shared" si="50"/>
        <v>120.07870281761133</v>
      </c>
      <c r="M352" s="2">
        <f>SUMIF(A:A,A352,L:L)</f>
        <v>3658.005976873353</v>
      </c>
      <c r="N352" s="3">
        <f t="shared" si="51"/>
        <v>0.032826272995936295</v>
      </c>
      <c r="O352" s="7">
        <f t="shared" si="52"/>
        <v>30.463403509859138</v>
      </c>
      <c r="P352" s="3">
        <f t="shared" si="53"/>
      </c>
      <c r="Q352" s="3">
        <f>IF(ISNUMBER(P352),SUMIF(A:A,A352,P:P),"")</f>
      </c>
      <c r="R352" s="3">
        <f t="shared" si="54"/>
      </c>
      <c r="S352" s="8">
        <f t="shared" si="55"/>
      </c>
    </row>
    <row r="353" spans="1:19" ht="15">
      <c r="A353" s="1">
        <v>12</v>
      </c>
      <c r="B353" s="5">
        <v>0.6944444444444445</v>
      </c>
      <c r="C353" s="1" t="s">
        <v>137</v>
      </c>
      <c r="D353" s="1">
        <v>2</v>
      </c>
      <c r="E353" s="1">
        <v>2</v>
      </c>
      <c r="F353" s="1" t="s">
        <v>146</v>
      </c>
      <c r="G353" s="2">
        <v>71.2668666666666</v>
      </c>
      <c r="H353" s="6">
        <f>1+_xlfn.COUNTIFS(A:A,A353,O:O,"&lt;"&amp;O353)</f>
        <v>1</v>
      </c>
      <c r="I353" s="2">
        <f>_xlfn.AVERAGEIF(A:A,A353,G:G)</f>
        <v>50.46860740740738</v>
      </c>
      <c r="J353" s="2">
        <f t="shared" si="48"/>
        <v>20.79825925925922</v>
      </c>
      <c r="K353" s="2">
        <f t="shared" si="49"/>
        <v>110.79825925925923</v>
      </c>
      <c r="L353" s="2">
        <f t="shared" si="50"/>
        <v>771.1597538644953</v>
      </c>
      <c r="M353" s="2">
        <f>SUMIF(A:A,A353,L:L)</f>
        <v>2526.47516578958</v>
      </c>
      <c r="N353" s="3">
        <f t="shared" si="51"/>
        <v>0.3052314799316425</v>
      </c>
      <c r="O353" s="7">
        <f t="shared" si="52"/>
        <v>3.2762020490938646</v>
      </c>
      <c r="P353" s="3">
        <f t="shared" si="53"/>
        <v>0.3052314799316425</v>
      </c>
      <c r="Q353" s="3">
        <f>IF(ISNUMBER(P353),SUMIF(A:A,A353,P:P),"")</f>
        <v>0.9302575166751806</v>
      </c>
      <c r="R353" s="3">
        <f t="shared" si="54"/>
        <v>0.32811503746034293</v>
      </c>
      <c r="S353" s="8">
        <f t="shared" si="55"/>
        <v>3.047711582316197</v>
      </c>
    </row>
    <row r="354" spans="1:19" ht="15">
      <c r="A354" s="1">
        <v>12</v>
      </c>
      <c r="B354" s="5">
        <v>0.6944444444444445</v>
      </c>
      <c r="C354" s="1" t="s">
        <v>137</v>
      </c>
      <c r="D354" s="1">
        <v>2</v>
      </c>
      <c r="E354" s="1">
        <v>5</v>
      </c>
      <c r="F354" s="1" t="s">
        <v>149</v>
      </c>
      <c r="G354" s="2">
        <v>62.9892666666667</v>
      </c>
      <c r="H354" s="6">
        <f>1+_xlfn.COUNTIFS(A:A,A354,O:O,"&lt;"&amp;O354)</f>
        <v>2</v>
      </c>
      <c r="I354" s="2">
        <f>_xlfn.AVERAGEIF(A:A,A354,G:G)</f>
        <v>50.46860740740738</v>
      </c>
      <c r="J354" s="2">
        <f t="shared" si="48"/>
        <v>12.520659259259318</v>
      </c>
      <c r="K354" s="2">
        <f t="shared" si="49"/>
        <v>102.52065925925932</v>
      </c>
      <c r="L354" s="2">
        <f t="shared" si="50"/>
        <v>469.2987482636787</v>
      </c>
      <c r="M354" s="2">
        <f>SUMIF(A:A,A354,L:L)</f>
        <v>2526.47516578958</v>
      </c>
      <c r="N354" s="3">
        <f t="shared" si="51"/>
        <v>0.18575236939525283</v>
      </c>
      <c r="O354" s="7">
        <f t="shared" si="52"/>
        <v>5.383511409602275</v>
      </c>
      <c r="P354" s="3">
        <f t="shared" si="53"/>
        <v>0.18575236939525283</v>
      </c>
      <c r="Q354" s="3">
        <f>IF(ISNUMBER(P354),SUMIF(A:A,A354,P:P),"")</f>
        <v>0.9302575166751806</v>
      </c>
      <c r="R354" s="3">
        <f t="shared" si="54"/>
        <v>0.19967843964233425</v>
      </c>
      <c r="S354" s="8">
        <f t="shared" si="55"/>
        <v>5.008051954889114</v>
      </c>
    </row>
    <row r="355" spans="1:19" ht="15">
      <c r="A355" s="1">
        <v>12</v>
      </c>
      <c r="B355" s="5">
        <v>0.6944444444444445</v>
      </c>
      <c r="C355" s="1" t="s">
        <v>137</v>
      </c>
      <c r="D355" s="1">
        <v>2</v>
      </c>
      <c r="E355" s="1">
        <v>1</v>
      </c>
      <c r="F355" s="1" t="s">
        <v>145</v>
      </c>
      <c r="G355" s="2">
        <v>57.121366666666695</v>
      </c>
      <c r="H355" s="6">
        <f>1+_xlfn.COUNTIFS(A:A,A355,O:O,"&lt;"&amp;O355)</f>
        <v>3</v>
      </c>
      <c r="I355" s="2">
        <f>_xlfn.AVERAGEIF(A:A,A355,G:G)</f>
        <v>50.46860740740738</v>
      </c>
      <c r="J355" s="2">
        <f t="shared" si="48"/>
        <v>6.652759259259312</v>
      </c>
      <c r="K355" s="2">
        <f t="shared" si="49"/>
        <v>96.65275925925931</v>
      </c>
      <c r="L355" s="2">
        <f t="shared" si="50"/>
        <v>330.024058238286</v>
      </c>
      <c r="M355" s="2">
        <f>SUMIF(A:A,A355,L:L)</f>
        <v>2526.47516578958</v>
      </c>
      <c r="N355" s="3">
        <f t="shared" si="51"/>
        <v>0.1306262823031336</v>
      </c>
      <c r="O355" s="7">
        <f t="shared" si="52"/>
        <v>7.6554272415055244</v>
      </c>
      <c r="P355" s="3">
        <f t="shared" si="53"/>
        <v>0.1306262823031336</v>
      </c>
      <c r="Q355" s="3">
        <f>IF(ISNUMBER(P355),SUMIF(A:A,A355,P:P),"")</f>
        <v>0.9302575166751806</v>
      </c>
      <c r="R355" s="3">
        <f t="shared" si="54"/>
        <v>0.14041948596126697</v>
      </c>
      <c r="S355" s="8">
        <f t="shared" si="55"/>
        <v>7.121518734770458</v>
      </c>
    </row>
    <row r="356" spans="1:19" ht="15">
      <c r="A356" s="1">
        <v>12</v>
      </c>
      <c r="B356" s="5">
        <v>0.6944444444444445</v>
      </c>
      <c r="C356" s="1" t="s">
        <v>137</v>
      </c>
      <c r="D356" s="1">
        <v>2</v>
      </c>
      <c r="E356" s="1">
        <v>3</v>
      </c>
      <c r="F356" s="1" t="s">
        <v>147</v>
      </c>
      <c r="G356" s="2">
        <v>51.7934</v>
      </c>
      <c r="H356" s="6">
        <f>1+_xlfn.COUNTIFS(A:A,A356,O:O,"&lt;"&amp;O356)</f>
        <v>4</v>
      </c>
      <c r="I356" s="2">
        <f>_xlfn.AVERAGEIF(A:A,A356,G:G)</f>
        <v>50.46860740740738</v>
      </c>
      <c r="J356" s="2">
        <f t="shared" si="48"/>
        <v>1.3247925925926154</v>
      </c>
      <c r="K356" s="2">
        <f t="shared" si="49"/>
        <v>91.32479259259262</v>
      </c>
      <c r="L356" s="2">
        <f t="shared" si="50"/>
        <v>239.72383074795454</v>
      </c>
      <c r="M356" s="2">
        <f>SUMIF(A:A,A356,L:L)</f>
        <v>2526.47516578958</v>
      </c>
      <c r="N356" s="3">
        <f t="shared" si="51"/>
        <v>0.09488469706490682</v>
      </c>
      <c r="O356" s="7">
        <f t="shared" si="52"/>
        <v>10.539107263165313</v>
      </c>
      <c r="P356" s="3">
        <f t="shared" si="53"/>
        <v>0.09488469706490682</v>
      </c>
      <c r="Q356" s="3">
        <f>IF(ISNUMBER(P356),SUMIF(A:A,A356,P:P),"")</f>
        <v>0.9302575166751806</v>
      </c>
      <c r="R356" s="3">
        <f t="shared" si="54"/>
        <v>0.10199831268661261</v>
      </c>
      <c r="S356" s="8">
        <f t="shared" si="55"/>
        <v>9.804083750605525</v>
      </c>
    </row>
    <row r="357" spans="1:19" ht="15">
      <c r="A357" s="1">
        <v>12</v>
      </c>
      <c r="B357" s="5">
        <v>0.6944444444444445</v>
      </c>
      <c r="C357" s="1" t="s">
        <v>137</v>
      </c>
      <c r="D357" s="1">
        <v>2</v>
      </c>
      <c r="E357" s="1">
        <v>7</v>
      </c>
      <c r="F357" s="1" t="s">
        <v>151</v>
      </c>
      <c r="G357" s="2">
        <v>48.8519</v>
      </c>
      <c r="H357" s="6">
        <f>1+_xlfn.COUNTIFS(A:A,A357,O:O,"&lt;"&amp;O357)</f>
        <v>5</v>
      </c>
      <c r="I357" s="2">
        <f>_xlfn.AVERAGEIF(A:A,A357,G:G)</f>
        <v>50.46860740740738</v>
      </c>
      <c r="J357" s="2">
        <f t="shared" si="48"/>
        <v>-1.6167074074073824</v>
      </c>
      <c r="K357" s="2">
        <f t="shared" si="49"/>
        <v>88.38329259259262</v>
      </c>
      <c r="L357" s="2">
        <f t="shared" si="50"/>
        <v>200.9382316396092</v>
      </c>
      <c r="M357" s="2">
        <f>SUMIF(A:A,A357,L:L)</f>
        <v>2526.47516578958</v>
      </c>
      <c r="N357" s="3">
        <f t="shared" si="51"/>
        <v>0.07953303256666348</v>
      </c>
      <c r="O357" s="7">
        <f t="shared" si="52"/>
        <v>12.573392057719085</v>
      </c>
      <c r="P357" s="3">
        <f t="shared" si="53"/>
        <v>0.07953303256666348</v>
      </c>
      <c r="Q357" s="3">
        <f>IF(ISNUMBER(P357),SUMIF(A:A,A357,P:P),"")</f>
        <v>0.9302575166751806</v>
      </c>
      <c r="R357" s="3">
        <f t="shared" si="54"/>
        <v>0.08549571612269395</v>
      </c>
      <c r="S357" s="8">
        <f t="shared" si="55"/>
        <v>11.696492471797196</v>
      </c>
    </row>
    <row r="358" spans="1:19" ht="15">
      <c r="A358" s="1">
        <v>12</v>
      </c>
      <c r="B358" s="5">
        <v>0.6944444444444445</v>
      </c>
      <c r="C358" s="1" t="s">
        <v>137</v>
      </c>
      <c r="D358" s="1">
        <v>2</v>
      </c>
      <c r="E358" s="1">
        <v>4</v>
      </c>
      <c r="F358" s="1" t="s">
        <v>148</v>
      </c>
      <c r="G358" s="2">
        <v>47.0666333333333</v>
      </c>
      <c r="H358" s="6">
        <f>1+_xlfn.COUNTIFS(A:A,A358,O:O,"&lt;"&amp;O358)</f>
        <v>6</v>
      </c>
      <c r="I358" s="2">
        <f>_xlfn.AVERAGEIF(A:A,A358,G:G)</f>
        <v>50.46860740740738</v>
      </c>
      <c r="J358" s="2">
        <f t="shared" si="48"/>
        <v>-3.401974074074083</v>
      </c>
      <c r="K358" s="2">
        <f t="shared" si="49"/>
        <v>86.59802592592592</v>
      </c>
      <c r="L358" s="2">
        <f t="shared" si="50"/>
        <v>180.52721744160405</v>
      </c>
      <c r="M358" s="2">
        <f>SUMIF(A:A,A358,L:L)</f>
        <v>2526.47516578958</v>
      </c>
      <c r="N358" s="3">
        <f t="shared" si="51"/>
        <v>0.07145418244599498</v>
      </c>
      <c r="O358" s="7">
        <f t="shared" si="52"/>
        <v>13.99498203979591</v>
      </c>
      <c r="P358" s="3">
        <f t="shared" si="53"/>
        <v>0.07145418244599498</v>
      </c>
      <c r="Q358" s="3">
        <f>IF(ISNUMBER(P358),SUMIF(A:A,A358,P:P),"")</f>
        <v>0.9302575166751806</v>
      </c>
      <c r="R358" s="3">
        <f t="shared" si="54"/>
        <v>0.0768111852526366</v>
      </c>
      <c r="S358" s="8">
        <f t="shared" si="55"/>
        <v>13.0189372382543</v>
      </c>
    </row>
    <row r="359" spans="1:19" ht="15">
      <c r="A359" s="1">
        <v>12</v>
      </c>
      <c r="B359" s="5">
        <v>0.6944444444444445</v>
      </c>
      <c r="C359" s="1" t="s">
        <v>137</v>
      </c>
      <c r="D359" s="1">
        <v>2</v>
      </c>
      <c r="E359" s="1">
        <v>6</v>
      </c>
      <c r="F359" s="1" t="s">
        <v>150</v>
      </c>
      <c r="G359" s="2">
        <v>44.9084333333333</v>
      </c>
      <c r="H359" s="6">
        <f>1+_xlfn.COUNTIFS(A:A,A359,O:O,"&lt;"&amp;O359)</f>
        <v>7</v>
      </c>
      <c r="I359" s="2">
        <f>_xlfn.AVERAGEIF(A:A,A359,G:G)</f>
        <v>50.46860740740738</v>
      </c>
      <c r="J359" s="2">
        <f t="shared" si="48"/>
        <v>-5.560174074074084</v>
      </c>
      <c r="K359" s="2">
        <f t="shared" si="49"/>
        <v>84.43982592592592</v>
      </c>
      <c r="L359" s="2">
        <f t="shared" si="50"/>
        <v>158.60067347330227</v>
      </c>
      <c r="M359" s="2">
        <f>SUMIF(A:A,A359,L:L)</f>
        <v>2526.47516578958</v>
      </c>
      <c r="N359" s="3">
        <f t="shared" si="51"/>
        <v>0.06277547296758645</v>
      </c>
      <c r="O359" s="7">
        <f t="shared" si="52"/>
        <v>15.929788382738924</v>
      </c>
      <c r="P359" s="3">
        <f t="shared" si="53"/>
        <v>0.06277547296758645</v>
      </c>
      <c r="Q359" s="3">
        <f>IF(ISNUMBER(P359),SUMIF(A:A,A359,P:P),"")</f>
        <v>0.9302575166751806</v>
      </c>
      <c r="R359" s="3">
        <f t="shared" si="54"/>
        <v>0.06748182287411267</v>
      </c>
      <c r="S359" s="8">
        <f t="shared" si="55"/>
        <v>14.818805382087852</v>
      </c>
    </row>
    <row r="360" spans="1:19" ht="15">
      <c r="A360" s="1">
        <v>12</v>
      </c>
      <c r="B360" s="5">
        <v>0.6944444444444445</v>
      </c>
      <c r="C360" s="1" t="s">
        <v>137</v>
      </c>
      <c r="D360" s="1">
        <v>2</v>
      </c>
      <c r="E360" s="1">
        <v>8</v>
      </c>
      <c r="F360" s="1" t="s">
        <v>152</v>
      </c>
      <c r="G360" s="2">
        <v>35.0154333333333</v>
      </c>
      <c r="H360" s="6">
        <f>1+_xlfn.COUNTIFS(A:A,A360,O:O,"&lt;"&amp;O360)</f>
        <v>9</v>
      </c>
      <c r="I360" s="2">
        <f>_xlfn.AVERAGEIF(A:A,A360,G:G)</f>
        <v>50.46860740740738</v>
      </c>
      <c r="J360" s="2">
        <f t="shared" si="48"/>
        <v>-15.453174074074084</v>
      </c>
      <c r="K360" s="2">
        <f t="shared" si="49"/>
        <v>74.54682592592592</v>
      </c>
      <c r="L360" s="2">
        <f t="shared" si="50"/>
        <v>87.60250168263802</v>
      </c>
      <c r="M360" s="2">
        <f>SUMIF(A:A,A360,L:L)</f>
        <v>2526.47516578958</v>
      </c>
      <c r="N360" s="3">
        <f t="shared" si="51"/>
        <v>0.03467380280196037</v>
      </c>
      <c r="O360" s="7">
        <f t="shared" si="52"/>
        <v>28.84021708583584</v>
      </c>
      <c r="P360" s="3">
        <f t="shared" si="53"/>
      </c>
      <c r="Q360" s="3">
        <f>IF(ISNUMBER(P360),SUMIF(A:A,A360,P:P),"")</f>
      </c>
      <c r="R360" s="3">
        <f t="shared" si="54"/>
      </c>
      <c r="S360" s="8">
        <f t="shared" si="55"/>
      </c>
    </row>
    <row r="361" spans="1:19" ht="15">
      <c r="A361" s="1">
        <v>12</v>
      </c>
      <c r="B361" s="5">
        <v>0.6944444444444445</v>
      </c>
      <c r="C361" s="1" t="s">
        <v>137</v>
      </c>
      <c r="D361" s="1">
        <v>2</v>
      </c>
      <c r="E361" s="1">
        <v>9</v>
      </c>
      <c r="F361" s="1" t="s">
        <v>153</v>
      </c>
      <c r="G361" s="2">
        <v>35.204166666666595</v>
      </c>
      <c r="H361" s="6">
        <f>1+_xlfn.COUNTIFS(A:A,A361,O:O,"&lt;"&amp;O361)</f>
        <v>8</v>
      </c>
      <c r="I361" s="2">
        <f>_xlfn.AVERAGEIF(A:A,A361,G:G)</f>
        <v>50.46860740740738</v>
      </c>
      <c r="J361" s="2">
        <f aca="true" t="shared" si="56" ref="J361:J419">G361-I361</f>
        <v>-15.264440740740788</v>
      </c>
      <c r="K361" s="2">
        <f aca="true" t="shared" si="57" ref="K361:K419">90+J361</f>
        <v>74.73555925925922</v>
      </c>
      <c r="L361" s="2">
        <f aca="true" t="shared" si="58" ref="L361:L419">EXP(0.06*K361)</f>
        <v>88.60015043801195</v>
      </c>
      <c r="M361" s="2">
        <f>SUMIF(A:A,A361,L:L)</f>
        <v>2526.47516578958</v>
      </c>
      <c r="N361" s="3">
        <f aca="true" t="shared" si="59" ref="N361:N419">L361/M361</f>
        <v>0.035068680522858976</v>
      </c>
      <c r="O361" s="7">
        <f aca="true" t="shared" si="60" ref="O361:O419">1/N361</f>
        <v>28.515472640841605</v>
      </c>
      <c r="P361" s="3">
        <f aca="true" t="shared" si="61" ref="P361:P419">IF(O361&gt;21,"",N361)</f>
      </c>
      <c r="Q361" s="3">
        <f>IF(ISNUMBER(P361),SUMIF(A:A,A361,P:P),"")</f>
      </c>
      <c r="R361" s="3">
        <f aca="true" t="shared" si="62" ref="R361:R419">_xlfn.IFERROR(P361*(1/Q361),"")</f>
      </c>
      <c r="S361" s="8">
        <f aca="true" t="shared" si="63" ref="S361:S419">_xlfn.IFERROR(1/R361,"")</f>
      </c>
    </row>
    <row r="362" spans="1:19" ht="15">
      <c r="A362" s="1">
        <v>52</v>
      </c>
      <c r="B362" s="5">
        <v>0.6958333333333333</v>
      </c>
      <c r="C362" s="1" t="s">
        <v>487</v>
      </c>
      <c r="D362" s="1">
        <v>5</v>
      </c>
      <c r="E362" s="1">
        <v>3</v>
      </c>
      <c r="F362" s="1" t="s">
        <v>509</v>
      </c>
      <c r="G362" s="2">
        <v>61.0736333333333</v>
      </c>
      <c r="H362" s="6">
        <f>1+_xlfn.COUNTIFS(A:A,A362,O:O,"&lt;"&amp;O362)</f>
        <v>1</v>
      </c>
      <c r="I362" s="2">
        <f>_xlfn.AVERAGEIF(A:A,A362,G:G)</f>
        <v>50.13605333333334</v>
      </c>
      <c r="J362" s="2">
        <f t="shared" si="56"/>
        <v>10.937579999999961</v>
      </c>
      <c r="K362" s="2">
        <f t="shared" si="57"/>
        <v>100.93757999999997</v>
      </c>
      <c r="L362" s="2">
        <f t="shared" si="58"/>
        <v>426.7740857350577</v>
      </c>
      <c r="M362" s="2">
        <f>SUMIF(A:A,A362,L:L)</f>
        <v>2621.0899364566685</v>
      </c>
      <c r="N362" s="3">
        <f t="shared" si="59"/>
        <v>0.16282313697026135</v>
      </c>
      <c r="O362" s="7">
        <f t="shared" si="60"/>
        <v>6.141633299834064</v>
      </c>
      <c r="P362" s="3">
        <f t="shared" si="61"/>
        <v>0.16282313697026135</v>
      </c>
      <c r="Q362" s="3">
        <f>IF(ISNUMBER(P362),SUMIF(A:A,A362,P:P),"")</f>
        <v>0.9130555770576546</v>
      </c>
      <c r="R362" s="3">
        <f t="shared" si="62"/>
        <v>0.17832773936386562</v>
      </c>
      <c r="S362" s="8">
        <f t="shared" si="63"/>
        <v>5.607652536656499</v>
      </c>
    </row>
    <row r="363" spans="1:19" ht="15">
      <c r="A363" s="1">
        <v>52</v>
      </c>
      <c r="B363" s="5">
        <v>0.6958333333333333</v>
      </c>
      <c r="C363" s="1" t="s">
        <v>487</v>
      </c>
      <c r="D363" s="1">
        <v>5</v>
      </c>
      <c r="E363" s="1">
        <v>1</v>
      </c>
      <c r="F363" s="1" t="s">
        <v>507</v>
      </c>
      <c r="G363" s="2">
        <v>60.9943666666667</v>
      </c>
      <c r="H363" s="6">
        <f>1+_xlfn.COUNTIFS(A:A,A363,O:O,"&lt;"&amp;O363)</f>
        <v>2</v>
      </c>
      <c r="I363" s="2">
        <f>_xlfn.AVERAGEIF(A:A,A363,G:G)</f>
        <v>50.13605333333334</v>
      </c>
      <c r="J363" s="2">
        <f t="shared" si="56"/>
        <v>10.858313333333363</v>
      </c>
      <c r="K363" s="2">
        <f t="shared" si="57"/>
        <v>100.85831333333337</v>
      </c>
      <c r="L363" s="2">
        <f t="shared" si="58"/>
        <v>424.7491672563375</v>
      </c>
      <c r="M363" s="2">
        <f>SUMIF(A:A,A363,L:L)</f>
        <v>2621.0899364566685</v>
      </c>
      <c r="N363" s="3">
        <f t="shared" si="59"/>
        <v>0.16205058870682493</v>
      </c>
      <c r="O363" s="7">
        <f t="shared" si="60"/>
        <v>6.170912478504831</v>
      </c>
      <c r="P363" s="3">
        <f t="shared" si="61"/>
        <v>0.16205058870682493</v>
      </c>
      <c r="Q363" s="3">
        <f>IF(ISNUMBER(P363),SUMIF(A:A,A363,P:P),"")</f>
        <v>0.9130555770576546</v>
      </c>
      <c r="R363" s="3">
        <f t="shared" si="62"/>
        <v>0.17748162628723782</v>
      </c>
      <c r="S363" s="8">
        <f t="shared" si="63"/>
        <v>5.63438605403351</v>
      </c>
    </row>
    <row r="364" spans="1:19" ht="15">
      <c r="A364" s="1">
        <v>52</v>
      </c>
      <c r="B364" s="5">
        <v>0.6958333333333333</v>
      </c>
      <c r="C364" s="1" t="s">
        <v>487</v>
      </c>
      <c r="D364" s="1">
        <v>5</v>
      </c>
      <c r="E364" s="1">
        <v>6</v>
      </c>
      <c r="F364" s="1" t="s">
        <v>512</v>
      </c>
      <c r="G364" s="2">
        <v>60.3792</v>
      </c>
      <c r="H364" s="6">
        <f>1+_xlfn.COUNTIFS(A:A,A364,O:O,"&lt;"&amp;O364)</f>
        <v>3</v>
      </c>
      <c r="I364" s="2">
        <f>_xlfn.AVERAGEIF(A:A,A364,G:G)</f>
        <v>50.13605333333334</v>
      </c>
      <c r="J364" s="2">
        <f t="shared" si="56"/>
        <v>10.24314666666666</v>
      </c>
      <c r="K364" s="2">
        <f t="shared" si="57"/>
        <v>100.24314666666666</v>
      </c>
      <c r="L364" s="2">
        <f t="shared" si="58"/>
        <v>409.35747650935286</v>
      </c>
      <c r="M364" s="2">
        <f>SUMIF(A:A,A364,L:L)</f>
        <v>2621.0899364566685</v>
      </c>
      <c r="N364" s="3">
        <f t="shared" si="59"/>
        <v>0.15617834047417103</v>
      </c>
      <c r="O364" s="7">
        <f t="shared" si="60"/>
        <v>6.402936520928017</v>
      </c>
      <c r="P364" s="3">
        <f t="shared" si="61"/>
        <v>0.15617834047417103</v>
      </c>
      <c r="Q364" s="3">
        <f>IF(ISNUMBER(P364),SUMIF(A:A,A364,P:P),"")</f>
        <v>0.9130555770576546</v>
      </c>
      <c r="R364" s="3">
        <f t="shared" si="62"/>
        <v>0.1710502015413561</v>
      </c>
      <c r="S364" s="8">
        <f t="shared" si="63"/>
        <v>5.846236899979463</v>
      </c>
    </row>
    <row r="365" spans="1:19" ht="15">
      <c r="A365" s="1">
        <v>52</v>
      </c>
      <c r="B365" s="5">
        <v>0.6958333333333333</v>
      </c>
      <c r="C365" s="1" t="s">
        <v>487</v>
      </c>
      <c r="D365" s="1">
        <v>5</v>
      </c>
      <c r="E365" s="1">
        <v>2</v>
      </c>
      <c r="F365" s="1" t="s">
        <v>508</v>
      </c>
      <c r="G365" s="2">
        <v>60.06383333333331</v>
      </c>
      <c r="H365" s="6">
        <f>1+_xlfn.COUNTIFS(A:A,A365,O:O,"&lt;"&amp;O365)</f>
        <v>4</v>
      </c>
      <c r="I365" s="2">
        <f>_xlfn.AVERAGEIF(A:A,A365,G:G)</f>
        <v>50.13605333333334</v>
      </c>
      <c r="J365" s="2">
        <f t="shared" si="56"/>
        <v>9.92777999999997</v>
      </c>
      <c r="K365" s="2">
        <f t="shared" si="57"/>
        <v>99.92777999999997</v>
      </c>
      <c r="L365" s="2">
        <f t="shared" si="58"/>
        <v>401.68443789503414</v>
      </c>
      <c r="M365" s="2">
        <f>SUMIF(A:A,A365,L:L)</f>
        <v>2621.0899364566685</v>
      </c>
      <c r="N365" s="3">
        <f t="shared" si="59"/>
        <v>0.15325091760798293</v>
      </c>
      <c r="O365" s="7">
        <f t="shared" si="60"/>
        <v>6.525246410321718</v>
      </c>
      <c r="P365" s="3">
        <f t="shared" si="61"/>
        <v>0.15325091760798293</v>
      </c>
      <c r="Q365" s="3">
        <f>IF(ISNUMBER(P365),SUMIF(A:A,A365,P:P),"")</f>
        <v>0.9130555770576546</v>
      </c>
      <c r="R365" s="3">
        <f t="shared" si="62"/>
        <v>0.16784401898276335</v>
      </c>
      <c r="S365" s="8">
        <f t="shared" si="63"/>
        <v>5.957912626619685</v>
      </c>
    </row>
    <row r="366" spans="1:19" ht="15">
      <c r="A366" s="1">
        <v>52</v>
      </c>
      <c r="B366" s="5">
        <v>0.6958333333333333</v>
      </c>
      <c r="C366" s="1" t="s">
        <v>487</v>
      </c>
      <c r="D366" s="1">
        <v>5</v>
      </c>
      <c r="E366" s="1">
        <v>7</v>
      </c>
      <c r="F366" s="1" t="s">
        <v>513</v>
      </c>
      <c r="G366" s="2">
        <v>57.4892</v>
      </c>
      <c r="H366" s="6">
        <f>1+_xlfn.COUNTIFS(A:A,A366,O:O,"&lt;"&amp;O366)</f>
        <v>5</v>
      </c>
      <c r="I366" s="2">
        <f>_xlfn.AVERAGEIF(A:A,A366,G:G)</f>
        <v>50.13605333333334</v>
      </c>
      <c r="J366" s="2">
        <f t="shared" si="56"/>
        <v>7.35314666666666</v>
      </c>
      <c r="K366" s="2">
        <f t="shared" si="57"/>
        <v>97.35314666666666</v>
      </c>
      <c r="L366" s="2">
        <f t="shared" si="58"/>
        <v>344.18826856373227</v>
      </c>
      <c r="M366" s="2">
        <f>SUMIF(A:A,A366,L:L)</f>
        <v>2621.0899364566685</v>
      </c>
      <c r="N366" s="3">
        <f t="shared" si="59"/>
        <v>0.131314940314114</v>
      </c>
      <c r="O366" s="7">
        <f t="shared" si="60"/>
        <v>7.615279705477031</v>
      </c>
      <c r="P366" s="3">
        <f t="shared" si="61"/>
        <v>0.131314940314114</v>
      </c>
      <c r="Q366" s="3">
        <f>IF(ISNUMBER(P366),SUMIF(A:A,A366,P:P),"")</f>
        <v>0.9130555770576546</v>
      </c>
      <c r="R366" s="3">
        <f t="shared" si="62"/>
        <v>0.14381921934837724</v>
      </c>
      <c r="S366" s="8">
        <f t="shared" si="63"/>
        <v>6.953173605939777</v>
      </c>
    </row>
    <row r="367" spans="1:19" ht="15">
      <c r="A367" s="1">
        <v>52</v>
      </c>
      <c r="B367" s="5">
        <v>0.6958333333333333</v>
      </c>
      <c r="C367" s="1" t="s">
        <v>487</v>
      </c>
      <c r="D367" s="1">
        <v>5</v>
      </c>
      <c r="E367" s="1">
        <v>8</v>
      </c>
      <c r="F367" s="1" t="s">
        <v>514</v>
      </c>
      <c r="G367" s="2">
        <v>41.9377</v>
      </c>
      <c r="H367" s="6">
        <f>1+_xlfn.COUNTIFS(A:A,A367,O:O,"&lt;"&amp;O367)</f>
        <v>6</v>
      </c>
      <c r="I367" s="2">
        <f>_xlfn.AVERAGEIF(A:A,A367,G:G)</f>
        <v>50.13605333333334</v>
      </c>
      <c r="J367" s="2">
        <f t="shared" si="56"/>
        <v>-8.198353333333337</v>
      </c>
      <c r="K367" s="2">
        <f t="shared" si="57"/>
        <v>81.80164666666667</v>
      </c>
      <c r="L367" s="2">
        <f t="shared" si="58"/>
        <v>135.38178173701178</v>
      </c>
      <c r="M367" s="2">
        <f>SUMIF(A:A,A367,L:L)</f>
        <v>2621.0899364566685</v>
      </c>
      <c r="N367" s="3">
        <f t="shared" si="59"/>
        <v>0.05165094865841506</v>
      </c>
      <c r="O367" s="7">
        <f t="shared" si="60"/>
        <v>19.360728621139824</v>
      </c>
      <c r="P367" s="3">
        <f t="shared" si="61"/>
        <v>0.05165094865841506</v>
      </c>
      <c r="Q367" s="3">
        <f>IF(ISNUMBER(P367),SUMIF(A:A,A367,P:P),"")</f>
        <v>0.9130555770576546</v>
      </c>
      <c r="R367" s="3">
        <f t="shared" si="62"/>
        <v>0.05656933702202618</v>
      </c>
      <c r="S367" s="8">
        <f t="shared" si="63"/>
        <v>17.67742124343147</v>
      </c>
    </row>
    <row r="368" spans="1:19" ht="15">
      <c r="A368" s="1">
        <v>52</v>
      </c>
      <c r="B368" s="5">
        <v>0.6958333333333333</v>
      </c>
      <c r="C368" s="1" t="s">
        <v>487</v>
      </c>
      <c r="D368" s="1">
        <v>5</v>
      </c>
      <c r="E368" s="1">
        <v>5</v>
      </c>
      <c r="F368" s="1" t="s">
        <v>511</v>
      </c>
      <c r="G368" s="2">
        <v>40.7133333333334</v>
      </c>
      <c r="H368" s="6">
        <f>1+_xlfn.COUNTIFS(A:A,A368,O:O,"&lt;"&amp;O368)</f>
        <v>7</v>
      </c>
      <c r="I368" s="2">
        <f>_xlfn.AVERAGEIF(A:A,A368,G:G)</f>
        <v>50.13605333333334</v>
      </c>
      <c r="J368" s="2">
        <f t="shared" si="56"/>
        <v>-9.422719999999934</v>
      </c>
      <c r="K368" s="2">
        <f t="shared" si="57"/>
        <v>80.57728000000006</v>
      </c>
      <c r="L368" s="2">
        <f t="shared" si="58"/>
        <v>125.79288693239837</v>
      </c>
      <c r="M368" s="2">
        <f>SUMIF(A:A,A368,L:L)</f>
        <v>2621.0899364566685</v>
      </c>
      <c r="N368" s="3">
        <f t="shared" si="59"/>
        <v>0.04799258704661314</v>
      </c>
      <c r="O368" s="7">
        <f t="shared" si="60"/>
        <v>20.836551257983714</v>
      </c>
      <c r="P368" s="3">
        <f t="shared" si="61"/>
        <v>0.04799258704661314</v>
      </c>
      <c r="Q368" s="3">
        <f>IF(ISNUMBER(P368),SUMIF(A:A,A368,P:P),"")</f>
        <v>0.9130555770576546</v>
      </c>
      <c r="R368" s="3">
        <f t="shared" si="62"/>
        <v>0.05256261311197562</v>
      </c>
      <c r="S368" s="8">
        <f t="shared" si="63"/>
        <v>19.02492933274972</v>
      </c>
    </row>
    <row r="369" spans="1:19" ht="15">
      <c r="A369" s="1">
        <v>52</v>
      </c>
      <c r="B369" s="5">
        <v>0.6958333333333333</v>
      </c>
      <c r="C369" s="1" t="s">
        <v>487</v>
      </c>
      <c r="D369" s="1">
        <v>5</v>
      </c>
      <c r="E369" s="1">
        <v>4</v>
      </c>
      <c r="F369" s="1" t="s">
        <v>510</v>
      </c>
      <c r="G369" s="2">
        <v>40.6442666666667</v>
      </c>
      <c r="H369" s="6">
        <f>1+_xlfn.COUNTIFS(A:A,A369,O:O,"&lt;"&amp;O369)</f>
        <v>8</v>
      </c>
      <c r="I369" s="2">
        <f>_xlfn.AVERAGEIF(A:A,A369,G:G)</f>
        <v>50.13605333333334</v>
      </c>
      <c r="J369" s="2">
        <f t="shared" si="56"/>
        <v>-9.491786666666634</v>
      </c>
      <c r="K369" s="2">
        <f t="shared" si="57"/>
        <v>80.50821333333337</v>
      </c>
      <c r="L369" s="2">
        <f t="shared" si="58"/>
        <v>125.27267982252998</v>
      </c>
      <c r="M369" s="2">
        <f>SUMIF(A:A,A369,L:L)</f>
        <v>2621.0899364566685</v>
      </c>
      <c r="N369" s="3">
        <f t="shared" si="59"/>
        <v>0.047794117279272144</v>
      </c>
      <c r="O369" s="7">
        <f t="shared" si="60"/>
        <v>20.92307708408479</v>
      </c>
      <c r="P369" s="3">
        <f t="shared" si="61"/>
        <v>0.047794117279272144</v>
      </c>
      <c r="Q369" s="3">
        <f>IF(ISNUMBER(P369),SUMIF(A:A,A369,P:P),"")</f>
        <v>0.9130555770576546</v>
      </c>
      <c r="R369" s="3">
        <f t="shared" si="62"/>
        <v>0.052345244342398005</v>
      </c>
      <c r="S369" s="8">
        <f t="shared" si="63"/>
        <v>19.10393222083083</v>
      </c>
    </row>
    <row r="370" spans="1:19" ht="15">
      <c r="A370" s="1">
        <v>52</v>
      </c>
      <c r="B370" s="5">
        <v>0.6958333333333333</v>
      </c>
      <c r="C370" s="1" t="s">
        <v>487</v>
      </c>
      <c r="D370" s="1">
        <v>5</v>
      </c>
      <c r="E370" s="1">
        <v>9</v>
      </c>
      <c r="F370" s="1" t="s">
        <v>515</v>
      </c>
      <c r="G370" s="2">
        <v>40.0670666666666</v>
      </c>
      <c r="H370" s="6">
        <f>1+_xlfn.COUNTIFS(A:A,A370,O:O,"&lt;"&amp;O370)</f>
        <v>9</v>
      </c>
      <c r="I370" s="2">
        <f>_xlfn.AVERAGEIF(A:A,A370,G:G)</f>
        <v>50.13605333333334</v>
      </c>
      <c r="J370" s="2">
        <f t="shared" si="56"/>
        <v>-10.068986666666738</v>
      </c>
      <c r="K370" s="2">
        <f t="shared" si="57"/>
        <v>79.93101333333325</v>
      </c>
      <c r="L370" s="2">
        <f t="shared" si="58"/>
        <v>121.00850108140948</v>
      </c>
      <c r="M370" s="2">
        <f>SUMIF(A:A,A370,L:L)</f>
        <v>2621.0899364566685</v>
      </c>
      <c r="N370" s="3">
        <f t="shared" si="59"/>
        <v>0.04616724493055562</v>
      </c>
      <c r="O370" s="7">
        <f t="shared" si="60"/>
        <v>21.660378510872622</v>
      </c>
      <c r="P370" s="3">
        <f t="shared" si="61"/>
      </c>
      <c r="Q370" s="3">
        <f>IF(ISNUMBER(P370),SUMIF(A:A,A370,P:P),"")</f>
      </c>
      <c r="R370" s="3">
        <f t="shared" si="62"/>
      </c>
      <c r="S370" s="8">
        <f t="shared" si="63"/>
      </c>
    </row>
    <row r="371" spans="1:19" ht="15">
      <c r="A371" s="1">
        <v>52</v>
      </c>
      <c r="B371" s="5">
        <v>0.6958333333333333</v>
      </c>
      <c r="C371" s="1" t="s">
        <v>487</v>
      </c>
      <c r="D371" s="1">
        <v>5</v>
      </c>
      <c r="E371" s="1">
        <v>10</v>
      </c>
      <c r="F371" s="1" t="s">
        <v>516</v>
      </c>
      <c r="G371" s="2">
        <v>37.9979333333333</v>
      </c>
      <c r="H371" s="6">
        <f>1+_xlfn.COUNTIFS(A:A,A371,O:O,"&lt;"&amp;O371)</f>
        <v>10</v>
      </c>
      <c r="I371" s="2">
        <f>_xlfn.AVERAGEIF(A:A,A371,G:G)</f>
        <v>50.13605333333334</v>
      </c>
      <c r="J371" s="2">
        <f t="shared" si="56"/>
        <v>-12.138120000000036</v>
      </c>
      <c r="K371" s="2">
        <f t="shared" si="57"/>
        <v>77.86187999999996</v>
      </c>
      <c r="L371" s="2">
        <f t="shared" si="58"/>
        <v>106.88065092380452</v>
      </c>
      <c r="M371" s="2">
        <f>SUMIF(A:A,A371,L:L)</f>
        <v>2621.0899364566685</v>
      </c>
      <c r="N371" s="3">
        <f t="shared" si="59"/>
        <v>0.04077717801178985</v>
      </c>
      <c r="O371" s="7">
        <f t="shared" si="60"/>
        <v>24.523521458764787</v>
      </c>
      <c r="P371" s="3">
        <f t="shared" si="61"/>
      </c>
      <c r="Q371" s="3">
        <f>IF(ISNUMBER(P371),SUMIF(A:A,A371,P:P),"")</f>
      </c>
      <c r="R371" s="3">
        <f t="shared" si="62"/>
      </c>
      <c r="S371" s="8">
        <f t="shared" si="63"/>
      </c>
    </row>
    <row r="372" spans="1:19" ht="15">
      <c r="A372" s="1">
        <v>31</v>
      </c>
      <c r="B372" s="5">
        <v>0.6986111111111111</v>
      </c>
      <c r="C372" s="1" t="s">
        <v>284</v>
      </c>
      <c r="D372" s="1">
        <v>7</v>
      </c>
      <c r="E372" s="1">
        <v>2</v>
      </c>
      <c r="F372" s="1" t="s">
        <v>335</v>
      </c>
      <c r="G372" s="2">
        <v>62.3760000000001</v>
      </c>
      <c r="H372" s="6">
        <f>1+_xlfn.COUNTIFS(A:A,A372,O:O,"&lt;"&amp;O372)</f>
        <v>1</v>
      </c>
      <c r="I372" s="2">
        <f>_xlfn.AVERAGEIF(A:A,A372,G:G)</f>
        <v>52.25659444444447</v>
      </c>
      <c r="J372" s="2">
        <f t="shared" si="56"/>
        <v>10.11940555555563</v>
      </c>
      <c r="K372" s="2">
        <f t="shared" si="57"/>
        <v>100.11940555555563</v>
      </c>
      <c r="L372" s="2">
        <f t="shared" si="58"/>
        <v>406.32947014572926</v>
      </c>
      <c r="M372" s="2">
        <f>SUMIF(A:A,A372,L:L)</f>
        <v>1451.5113623985771</v>
      </c>
      <c r="N372" s="3">
        <f t="shared" si="59"/>
        <v>0.2799354387927646</v>
      </c>
      <c r="O372" s="7">
        <f t="shared" si="60"/>
        <v>3.572252246134142</v>
      </c>
      <c r="P372" s="3">
        <f t="shared" si="61"/>
        <v>0.2799354387927646</v>
      </c>
      <c r="Q372" s="3">
        <f>IF(ISNUMBER(P372),SUMIF(A:A,A372,P:P),"")</f>
        <v>1.0000000000000002</v>
      </c>
      <c r="R372" s="3">
        <f t="shared" si="62"/>
        <v>0.27993543879276456</v>
      </c>
      <c r="S372" s="8">
        <f t="shared" si="63"/>
        <v>3.5722522461341426</v>
      </c>
    </row>
    <row r="373" spans="1:19" ht="15">
      <c r="A373" s="1">
        <v>31</v>
      </c>
      <c r="B373" s="5">
        <v>0.6986111111111111</v>
      </c>
      <c r="C373" s="1" t="s">
        <v>284</v>
      </c>
      <c r="D373" s="1">
        <v>7</v>
      </c>
      <c r="E373" s="1">
        <v>3</v>
      </c>
      <c r="F373" s="1" t="s">
        <v>336</v>
      </c>
      <c r="G373" s="2">
        <v>57.440999999999995</v>
      </c>
      <c r="H373" s="6">
        <f>1+_xlfn.COUNTIFS(A:A,A373,O:O,"&lt;"&amp;O373)</f>
        <v>2</v>
      </c>
      <c r="I373" s="2">
        <f>_xlfn.AVERAGEIF(A:A,A373,G:G)</f>
        <v>52.25659444444447</v>
      </c>
      <c r="J373" s="2">
        <f t="shared" si="56"/>
        <v>5.184405555555529</v>
      </c>
      <c r="K373" s="2">
        <f t="shared" si="57"/>
        <v>95.18440555555553</v>
      </c>
      <c r="L373" s="2">
        <f t="shared" si="58"/>
        <v>302.192530764403</v>
      </c>
      <c r="M373" s="2">
        <f>SUMIF(A:A,A373,L:L)</f>
        <v>1451.5113623985771</v>
      </c>
      <c r="N373" s="3">
        <f t="shared" si="59"/>
        <v>0.20819163982639396</v>
      </c>
      <c r="O373" s="7">
        <f t="shared" si="60"/>
        <v>4.803266840272146</v>
      </c>
      <c r="P373" s="3">
        <f t="shared" si="61"/>
        <v>0.20819163982639396</v>
      </c>
      <c r="Q373" s="3">
        <f>IF(ISNUMBER(P373),SUMIF(A:A,A373,P:P),"")</f>
        <v>1.0000000000000002</v>
      </c>
      <c r="R373" s="3">
        <f t="shared" si="62"/>
        <v>0.2081916398263939</v>
      </c>
      <c r="S373" s="8">
        <f t="shared" si="63"/>
        <v>4.803266840272147</v>
      </c>
    </row>
    <row r="374" spans="1:19" ht="15">
      <c r="A374" s="1">
        <v>31</v>
      </c>
      <c r="B374" s="5">
        <v>0.6986111111111111</v>
      </c>
      <c r="C374" s="1" t="s">
        <v>284</v>
      </c>
      <c r="D374" s="1">
        <v>7</v>
      </c>
      <c r="E374" s="1">
        <v>6</v>
      </c>
      <c r="F374" s="1" t="s">
        <v>338</v>
      </c>
      <c r="G374" s="2">
        <v>55.537499999999994</v>
      </c>
      <c r="H374" s="6">
        <f>1+_xlfn.COUNTIFS(A:A,A374,O:O,"&lt;"&amp;O374)</f>
        <v>3</v>
      </c>
      <c r="I374" s="2">
        <f>_xlfn.AVERAGEIF(A:A,A374,G:G)</f>
        <v>52.25659444444447</v>
      </c>
      <c r="J374" s="2">
        <f t="shared" si="56"/>
        <v>3.2809055555555275</v>
      </c>
      <c r="K374" s="2">
        <f t="shared" si="57"/>
        <v>93.28090555555553</v>
      </c>
      <c r="L374" s="2">
        <f t="shared" si="58"/>
        <v>269.57707265293055</v>
      </c>
      <c r="M374" s="2">
        <f>SUMIF(A:A,A374,L:L)</f>
        <v>1451.5113623985771</v>
      </c>
      <c r="N374" s="3">
        <f t="shared" si="59"/>
        <v>0.1857216413431741</v>
      </c>
      <c r="O374" s="7">
        <f t="shared" si="60"/>
        <v>5.384402123348742</v>
      </c>
      <c r="P374" s="3">
        <f t="shared" si="61"/>
        <v>0.1857216413431741</v>
      </c>
      <c r="Q374" s="3">
        <f>IF(ISNUMBER(P374),SUMIF(A:A,A374,P:P),"")</f>
        <v>1.0000000000000002</v>
      </c>
      <c r="R374" s="3">
        <f t="shared" si="62"/>
        <v>0.18572164134317407</v>
      </c>
      <c r="S374" s="8">
        <f t="shared" si="63"/>
        <v>5.3844021233487425</v>
      </c>
    </row>
    <row r="375" spans="1:19" ht="15">
      <c r="A375" s="1">
        <v>31</v>
      </c>
      <c r="B375" s="5">
        <v>0.6986111111111111</v>
      </c>
      <c r="C375" s="1" t="s">
        <v>284</v>
      </c>
      <c r="D375" s="1">
        <v>7</v>
      </c>
      <c r="E375" s="1">
        <v>1</v>
      </c>
      <c r="F375" s="1" t="s">
        <v>334</v>
      </c>
      <c r="G375" s="2">
        <v>51.9749333333334</v>
      </c>
      <c r="H375" s="6">
        <f>1+_xlfn.COUNTIFS(A:A,A375,O:O,"&lt;"&amp;O375)</f>
        <v>4</v>
      </c>
      <c r="I375" s="2">
        <f>_xlfn.AVERAGEIF(A:A,A375,G:G)</f>
        <v>52.25659444444447</v>
      </c>
      <c r="J375" s="2">
        <f t="shared" si="56"/>
        <v>-0.2816611111110703</v>
      </c>
      <c r="K375" s="2">
        <f t="shared" si="57"/>
        <v>89.71833888888892</v>
      </c>
      <c r="L375" s="2">
        <f t="shared" si="58"/>
        <v>217.69616091456083</v>
      </c>
      <c r="M375" s="2">
        <f>SUMIF(A:A,A375,L:L)</f>
        <v>1451.5113623985771</v>
      </c>
      <c r="N375" s="3">
        <f t="shared" si="59"/>
        <v>0.1499789574880246</v>
      </c>
      <c r="O375" s="7">
        <f t="shared" si="60"/>
        <v>6.667602020635777</v>
      </c>
      <c r="P375" s="3">
        <f t="shared" si="61"/>
        <v>0.1499789574880246</v>
      </c>
      <c r="Q375" s="3">
        <f>IF(ISNUMBER(P375),SUMIF(A:A,A375,P:P),"")</f>
        <v>1.0000000000000002</v>
      </c>
      <c r="R375" s="3">
        <f t="shared" si="62"/>
        <v>0.14997895748802456</v>
      </c>
      <c r="S375" s="8">
        <f t="shared" si="63"/>
        <v>6.667602020635778</v>
      </c>
    </row>
    <row r="376" spans="1:19" ht="15">
      <c r="A376" s="1">
        <v>31</v>
      </c>
      <c r="B376" s="5">
        <v>0.6986111111111111</v>
      </c>
      <c r="C376" s="1" t="s">
        <v>284</v>
      </c>
      <c r="D376" s="1">
        <v>7</v>
      </c>
      <c r="E376" s="1">
        <v>7</v>
      </c>
      <c r="F376" s="1" t="s">
        <v>339</v>
      </c>
      <c r="G376" s="2">
        <v>43.1882</v>
      </c>
      <c r="H376" s="6">
        <f>1+_xlfn.COUNTIFS(A:A,A376,O:O,"&lt;"&amp;O376)</f>
        <v>5</v>
      </c>
      <c r="I376" s="2">
        <f>_xlfn.AVERAGEIF(A:A,A376,G:G)</f>
        <v>52.25659444444447</v>
      </c>
      <c r="J376" s="2">
        <f t="shared" si="56"/>
        <v>-9.068394444444465</v>
      </c>
      <c r="K376" s="2">
        <f t="shared" si="57"/>
        <v>80.93160555555554</v>
      </c>
      <c r="L376" s="2">
        <f t="shared" si="58"/>
        <v>128.49581469441057</v>
      </c>
      <c r="M376" s="2">
        <f>SUMIF(A:A,A376,L:L)</f>
        <v>1451.5113623985771</v>
      </c>
      <c r="N376" s="3">
        <f t="shared" si="59"/>
        <v>0.08852553140340234</v>
      </c>
      <c r="O376" s="7">
        <f t="shared" si="60"/>
        <v>11.296176189477995</v>
      </c>
      <c r="P376" s="3">
        <f t="shared" si="61"/>
        <v>0.08852553140340234</v>
      </c>
      <c r="Q376" s="3">
        <f>IF(ISNUMBER(P376),SUMIF(A:A,A376,P:P),"")</f>
        <v>1.0000000000000002</v>
      </c>
      <c r="R376" s="3">
        <f t="shared" si="62"/>
        <v>0.08852553140340233</v>
      </c>
      <c r="S376" s="8">
        <f t="shared" si="63"/>
        <v>11.296176189477997</v>
      </c>
    </row>
    <row r="377" spans="1:19" ht="15">
      <c r="A377" s="1">
        <v>31</v>
      </c>
      <c r="B377" s="5">
        <v>0.6986111111111111</v>
      </c>
      <c r="C377" s="1" t="s">
        <v>284</v>
      </c>
      <c r="D377" s="1">
        <v>7</v>
      </c>
      <c r="E377" s="1">
        <v>5</v>
      </c>
      <c r="F377" s="1" t="s">
        <v>337</v>
      </c>
      <c r="G377" s="2">
        <v>43.0219333333333</v>
      </c>
      <c r="H377" s="6">
        <f>1+_xlfn.COUNTIFS(A:A,A377,O:O,"&lt;"&amp;O377)</f>
        <v>6</v>
      </c>
      <c r="I377" s="2">
        <f>_xlfn.AVERAGEIF(A:A,A377,G:G)</f>
        <v>52.25659444444447</v>
      </c>
      <c r="J377" s="2">
        <f t="shared" si="56"/>
        <v>-9.234661111111166</v>
      </c>
      <c r="K377" s="2">
        <f t="shared" si="57"/>
        <v>80.76533888888883</v>
      </c>
      <c r="L377" s="2">
        <f t="shared" si="58"/>
        <v>127.22031322654314</v>
      </c>
      <c r="M377" s="2">
        <f>SUMIF(A:A,A377,L:L)</f>
        <v>1451.5113623985771</v>
      </c>
      <c r="N377" s="3">
        <f t="shared" si="59"/>
        <v>0.08764679114624054</v>
      </c>
      <c r="O377" s="7">
        <f t="shared" si="60"/>
        <v>11.409430817968895</v>
      </c>
      <c r="P377" s="3">
        <f t="shared" si="61"/>
        <v>0.08764679114624054</v>
      </c>
      <c r="Q377" s="3">
        <f>IF(ISNUMBER(P377),SUMIF(A:A,A377,P:P),"")</f>
        <v>1.0000000000000002</v>
      </c>
      <c r="R377" s="3">
        <f t="shared" si="62"/>
        <v>0.08764679114624052</v>
      </c>
      <c r="S377" s="8">
        <f t="shared" si="63"/>
        <v>11.409430817968897</v>
      </c>
    </row>
    <row r="378" spans="1:19" ht="15">
      <c r="A378" s="1">
        <v>62</v>
      </c>
      <c r="B378" s="5">
        <v>0.7013888888888888</v>
      </c>
      <c r="C378" s="1" t="s">
        <v>540</v>
      </c>
      <c r="D378" s="1">
        <v>8</v>
      </c>
      <c r="E378" s="1">
        <v>14</v>
      </c>
      <c r="F378" s="1" t="s">
        <v>560</v>
      </c>
      <c r="G378" s="2">
        <v>64.98553333333331</v>
      </c>
      <c r="H378" s="6">
        <f>1+_xlfn.COUNTIFS(A:A,A378,O:O,"&lt;"&amp;O378)</f>
        <v>1</v>
      </c>
      <c r="I378" s="2">
        <f>_xlfn.AVERAGEIF(A:A,A378,G:G)</f>
        <v>52.220897619047626</v>
      </c>
      <c r="J378" s="2">
        <f t="shared" si="56"/>
        <v>12.764635714285681</v>
      </c>
      <c r="K378" s="2">
        <f t="shared" si="57"/>
        <v>102.76463571428567</v>
      </c>
      <c r="L378" s="2">
        <f t="shared" si="58"/>
        <v>476.21914781759773</v>
      </c>
      <c r="M378" s="2">
        <f>SUMIF(A:A,A378,L:L)</f>
        <v>3491.7399508115436</v>
      </c>
      <c r="N378" s="3">
        <f t="shared" si="59"/>
        <v>0.1363844829586796</v>
      </c>
      <c r="O378" s="7">
        <f t="shared" si="60"/>
        <v>7.33221242113716</v>
      </c>
      <c r="P378" s="3">
        <f t="shared" si="61"/>
        <v>0.1363844829586796</v>
      </c>
      <c r="Q378" s="3">
        <f>IF(ISNUMBER(P378),SUMIF(A:A,A378,P:P),"")</f>
        <v>0.8182850977456005</v>
      </c>
      <c r="R378" s="3">
        <f t="shared" si="62"/>
        <v>0.16667110684824013</v>
      </c>
      <c r="S378" s="8">
        <f t="shared" si="63"/>
        <v>5.999840157721728</v>
      </c>
    </row>
    <row r="379" spans="1:19" ht="15">
      <c r="A379" s="1">
        <v>62</v>
      </c>
      <c r="B379" s="5">
        <v>0.7013888888888888</v>
      </c>
      <c r="C379" s="1" t="s">
        <v>540</v>
      </c>
      <c r="D379" s="1">
        <v>8</v>
      </c>
      <c r="E379" s="1">
        <v>3</v>
      </c>
      <c r="F379" s="1" t="s">
        <v>611</v>
      </c>
      <c r="G379" s="2">
        <v>63.2542666666667</v>
      </c>
      <c r="H379" s="6">
        <f>1+_xlfn.COUNTIFS(A:A,A379,O:O,"&lt;"&amp;O379)</f>
        <v>2</v>
      </c>
      <c r="I379" s="2">
        <f>_xlfn.AVERAGEIF(A:A,A379,G:G)</f>
        <v>52.220897619047626</v>
      </c>
      <c r="J379" s="2">
        <f t="shared" si="56"/>
        <v>11.033369047619075</v>
      </c>
      <c r="K379" s="2">
        <f t="shared" si="57"/>
        <v>101.03336904761908</v>
      </c>
      <c r="L379" s="2">
        <f t="shared" si="58"/>
        <v>429.2339648414149</v>
      </c>
      <c r="M379" s="2">
        <f>SUMIF(A:A,A379,L:L)</f>
        <v>3491.7399508115436</v>
      </c>
      <c r="N379" s="3">
        <f t="shared" si="59"/>
        <v>0.12292838839320011</v>
      </c>
      <c r="O379" s="7">
        <f t="shared" si="60"/>
        <v>8.134817458123578</v>
      </c>
      <c r="P379" s="3">
        <f t="shared" si="61"/>
        <v>0.12292838839320011</v>
      </c>
      <c r="Q379" s="3">
        <f>IF(ISNUMBER(P379),SUMIF(A:A,A379,P:P),"")</f>
        <v>0.8182850977456005</v>
      </c>
      <c r="R379" s="3">
        <f t="shared" si="62"/>
        <v>0.15022684481468798</v>
      </c>
      <c r="S379" s="8">
        <f t="shared" si="63"/>
        <v>6.656599898863269</v>
      </c>
    </row>
    <row r="380" spans="1:19" ht="15">
      <c r="A380" s="1">
        <v>62</v>
      </c>
      <c r="B380" s="5">
        <v>0.7013888888888888</v>
      </c>
      <c r="C380" s="1" t="s">
        <v>540</v>
      </c>
      <c r="D380" s="1">
        <v>8</v>
      </c>
      <c r="E380" s="1">
        <v>8</v>
      </c>
      <c r="F380" s="1" t="s">
        <v>616</v>
      </c>
      <c r="G380" s="2">
        <v>62.3479</v>
      </c>
      <c r="H380" s="6">
        <f>1+_xlfn.COUNTIFS(A:A,A380,O:O,"&lt;"&amp;O380)</f>
        <v>3</v>
      </c>
      <c r="I380" s="2">
        <f>_xlfn.AVERAGEIF(A:A,A380,G:G)</f>
        <v>52.220897619047626</v>
      </c>
      <c r="J380" s="2">
        <f t="shared" si="56"/>
        <v>10.127002380952376</v>
      </c>
      <c r="K380" s="2">
        <f t="shared" si="57"/>
        <v>100.12700238095238</v>
      </c>
      <c r="L380" s="2">
        <f t="shared" si="58"/>
        <v>406.51472120441537</v>
      </c>
      <c r="M380" s="2">
        <f>SUMIF(A:A,A380,L:L)</f>
        <v>3491.7399508115436</v>
      </c>
      <c r="N380" s="3">
        <f t="shared" si="59"/>
        <v>0.11642182033342259</v>
      </c>
      <c r="O380" s="7">
        <f t="shared" si="60"/>
        <v>8.589455113621154</v>
      </c>
      <c r="P380" s="3">
        <f t="shared" si="61"/>
        <v>0.11642182033342259</v>
      </c>
      <c r="Q380" s="3">
        <f>IF(ISNUMBER(P380),SUMIF(A:A,A380,P:P),"")</f>
        <v>0.8182850977456005</v>
      </c>
      <c r="R380" s="3">
        <f t="shared" si="62"/>
        <v>0.14227537646007257</v>
      </c>
      <c r="S380" s="8">
        <f t="shared" si="63"/>
        <v>7.028623117230935</v>
      </c>
    </row>
    <row r="381" spans="1:19" ht="15">
      <c r="A381" s="1">
        <v>62</v>
      </c>
      <c r="B381" s="5">
        <v>0.7013888888888888</v>
      </c>
      <c r="C381" s="1" t="s">
        <v>540</v>
      </c>
      <c r="D381" s="1">
        <v>8</v>
      </c>
      <c r="E381" s="1">
        <v>2</v>
      </c>
      <c r="F381" s="1" t="s">
        <v>610</v>
      </c>
      <c r="G381" s="2">
        <v>60.7285</v>
      </c>
      <c r="H381" s="6">
        <f>1+_xlfn.COUNTIFS(A:A,A381,O:O,"&lt;"&amp;O381)</f>
        <v>4</v>
      </c>
      <c r="I381" s="2">
        <f>_xlfn.AVERAGEIF(A:A,A381,G:G)</f>
        <v>52.220897619047626</v>
      </c>
      <c r="J381" s="2">
        <f t="shared" si="56"/>
        <v>8.50760238095237</v>
      </c>
      <c r="K381" s="2">
        <f t="shared" si="57"/>
        <v>98.50760238095236</v>
      </c>
      <c r="L381" s="2">
        <f t="shared" si="58"/>
        <v>368.87437645202766</v>
      </c>
      <c r="M381" s="2">
        <f>SUMIF(A:A,A381,L:L)</f>
        <v>3491.7399508115436</v>
      </c>
      <c r="N381" s="3">
        <f t="shared" si="59"/>
        <v>0.10564199558053988</v>
      </c>
      <c r="O381" s="7">
        <f t="shared" si="60"/>
        <v>9.465932506335655</v>
      </c>
      <c r="P381" s="3">
        <f t="shared" si="61"/>
        <v>0.10564199558053988</v>
      </c>
      <c r="Q381" s="3">
        <f>IF(ISNUMBER(P381),SUMIF(A:A,A381,P:P),"")</f>
        <v>0.8182850977456005</v>
      </c>
      <c r="R381" s="3">
        <f t="shared" si="62"/>
        <v>0.1291016980164819</v>
      </c>
      <c r="S381" s="8">
        <f t="shared" si="63"/>
        <v>7.745831506200128</v>
      </c>
    </row>
    <row r="382" spans="1:19" ht="15">
      <c r="A382" s="1">
        <v>62</v>
      </c>
      <c r="B382" s="5">
        <v>0.7013888888888888</v>
      </c>
      <c r="C382" s="1" t="s">
        <v>540</v>
      </c>
      <c r="D382" s="1">
        <v>8</v>
      </c>
      <c r="E382" s="1">
        <v>1</v>
      </c>
      <c r="F382" s="1" t="s">
        <v>609</v>
      </c>
      <c r="G382" s="2">
        <v>55.202200000000005</v>
      </c>
      <c r="H382" s="6">
        <f>1+_xlfn.COUNTIFS(A:A,A382,O:O,"&lt;"&amp;O382)</f>
        <v>5</v>
      </c>
      <c r="I382" s="2">
        <f>_xlfn.AVERAGEIF(A:A,A382,G:G)</f>
        <v>52.220897619047626</v>
      </c>
      <c r="J382" s="2">
        <f t="shared" si="56"/>
        <v>2.9813023809523784</v>
      </c>
      <c r="K382" s="2">
        <f t="shared" si="57"/>
        <v>92.98130238095237</v>
      </c>
      <c r="L382" s="2">
        <f t="shared" si="58"/>
        <v>264.77440005426433</v>
      </c>
      <c r="M382" s="2">
        <f>SUMIF(A:A,A382,L:L)</f>
        <v>3491.7399508115436</v>
      </c>
      <c r="N382" s="3">
        <f t="shared" si="59"/>
        <v>0.07582878558660303</v>
      </c>
      <c r="O382" s="7">
        <f t="shared" si="60"/>
        <v>13.187604051207092</v>
      </c>
      <c r="P382" s="3">
        <f t="shared" si="61"/>
        <v>0.07582878558660303</v>
      </c>
      <c r="Q382" s="3">
        <f>IF(ISNUMBER(P382),SUMIF(A:A,A382,P:P),"")</f>
        <v>0.8182850977456005</v>
      </c>
      <c r="R382" s="3">
        <f t="shared" si="62"/>
        <v>0.0926679293017966</v>
      </c>
      <c r="S382" s="8">
        <f t="shared" si="63"/>
        <v>10.791219870072272</v>
      </c>
    </row>
    <row r="383" spans="1:19" ht="15">
      <c r="A383" s="1">
        <v>62</v>
      </c>
      <c r="B383" s="5">
        <v>0.7013888888888888</v>
      </c>
      <c r="C383" s="1" t="s">
        <v>540</v>
      </c>
      <c r="D383" s="1">
        <v>8</v>
      </c>
      <c r="E383" s="1">
        <v>6</v>
      </c>
      <c r="F383" s="1" t="s">
        <v>614</v>
      </c>
      <c r="G383" s="2">
        <v>54.9737666666667</v>
      </c>
      <c r="H383" s="6">
        <f>1+_xlfn.COUNTIFS(A:A,A383,O:O,"&lt;"&amp;O383)</f>
        <v>6</v>
      </c>
      <c r="I383" s="2">
        <f>_xlfn.AVERAGEIF(A:A,A383,G:G)</f>
        <v>52.220897619047626</v>
      </c>
      <c r="J383" s="2">
        <f t="shared" si="56"/>
        <v>2.752869047619072</v>
      </c>
      <c r="K383" s="2">
        <f t="shared" si="57"/>
        <v>92.75286904761907</v>
      </c>
      <c r="L383" s="2">
        <f t="shared" si="58"/>
        <v>261.1701584176123</v>
      </c>
      <c r="M383" s="2">
        <f>SUMIF(A:A,A383,L:L)</f>
        <v>3491.7399508115436</v>
      </c>
      <c r="N383" s="3">
        <f t="shared" si="59"/>
        <v>0.07479656620960895</v>
      </c>
      <c r="O383" s="7">
        <f t="shared" si="60"/>
        <v>13.369597705830675</v>
      </c>
      <c r="P383" s="3">
        <f t="shared" si="61"/>
        <v>0.07479656620960895</v>
      </c>
      <c r="Q383" s="3">
        <f>IF(ISNUMBER(P383),SUMIF(A:A,A383,P:P),"")</f>
        <v>0.8182850977456005</v>
      </c>
      <c r="R383" s="3">
        <f t="shared" si="62"/>
        <v>0.09140648707360759</v>
      </c>
      <c r="S383" s="8">
        <f t="shared" si="63"/>
        <v>10.940142565535009</v>
      </c>
    </row>
    <row r="384" spans="1:19" ht="15">
      <c r="A384" s="1">
        <v>62</v>
      </c>
      <c r="B384" s="5">
        <v>0.7013888888888888</v>
      </c>
      <c r="C384" s="1" t="s">
        <v>540</v>
      </c>
      <c r="D384" s="1">
        <v>8</v>
      </c>
      <c r="E384" s="1">
        <v>12</v>
      </c>
      <c r="F384" s="1" t="s">
        <v>620</v>
      </c>
      <c r="G384" s="2">
        <v>52.174</v>
      </c>
      <c r="H384" s="6">
        <f>1+_xlfn.COUNTIFS(A:A,A384,O:O,"&lt;"&amp;O384)</f>
        <v>7</v>
      </c>
      <c r="I384" s="2">
        <f>_xlfn.AVERAGEIF(A:A,A384,G:G)</f>
        <v>52.220897619047626</v>
      </c>
      <c r="J384" s="2">
        <f t="shared" si="56"/>
        <v>-0.046897619047626904</v>
      </c>
      <c r="K384" s="2">
        <f t="shared" si="57"/>
        <v>89.95310238095237</v>
      </c>
      <c r="L384" s="2">
        <f t="shared" si="58"/>
        <v>220.78428588189354</v>
      </c>
      <c r="M384" s="2">
        <f>SUMIF(A:A,A384,L:L)</f>
        <v>3491.7399508115436</v>
      </c>
      <c r="N384" s="3">
        <f t="shared" si="59"/>
        <v>0.06323044928663123</v>
      </c>
      <c r="O384" s="7">
        <f t="shared" si="60"/>
        <v>15.815165181997676</v>
      </c>
      <c r="P384" s="3">
        <f t="shared" si="61"/>
        <v>0.06323044928663123</v>
      </c>
      <c r="Q384" s="3">
        <f>IF(ISNUMBER(P384),SUMIF(A:A,A384,P:P),"")</f>
        <v>0.8182850977456005</v>
      </c>
      <c r="R384" s="3">
        <f t="shared" si="62"/>
        <v>0.07727190616184136</v>
      </c>
      <c r="S384" s="8">
        <f t="shared" si="63"/>
        <v>12.941313986813785</v>
      </c>
    </row>
    <row r="385" spans="1:19" ht="15">
      <c r="A385" s="1">
        <v>62</v>
      </c>
      <c r="B385" s="5">
        <v>0.7013888888888888</v>
      </c>
      <c r="C385" s="1" t="s">
        <v>540</v>
      </c>
      <c r="D385" s="1">
        <v>8</v>
      </c>
      <c r="E385" s="1">
        <v>5</v>
      </c>
      <c r="F385" s="1" t="s">
        <v>613</v>
      </c>
      <c r="G385" s="2">
        <v>51.94896666666659</v>
      </c>
      <c r="H385" s="6">
        <f>1+_xlfn.COUNTIFS(A:A,A385,O:O,"&lt;"&amp;O385)</f>
        <v>8</v>
      </c>
      <c r="I385" s="2">
        <f>_xlfn.AVERAGEIF(A:A,A385,G:G)</f>
        <v>52.220897619047626</v>
      </c>
      <c r="J385" s="2">
        <f t="shared" si="56"/>
        <v>-0.2719309523810338</v>
      </c>
      <c r="K385" s="2">
        <f t="shared" si="57"/>
        <v>89.72806904761896</v>
      </c>
      <c r="L385" s="2">
        <f t="shared" si="58"/>
        <v>217.8232911128974</v>
      </c>
      <c r="M385" s="2">
        <f>SUMIF(A:A,A385,L:L)</f>
        <v>3491.7399508115436</v>
      </c>
      <c r="N385" s="3">
        <f t="shared" si="59"/>
        <v>0.062382449489765505</v>
      </c>
      <c r="O385" s="7">
        <f t="shared" si="60"/>
        <v>16.03014963630212</v>
      </c>
      <c r="P385" s="3">
        <f t="shared" si="61"/>
        <v>0.062382449489765505</v>
      </c>
      <c r="Q385" s="3">
        <f>IF(ISNUMBER(P385),SUMIF(A:A,A385,P:P),"")</f>
        <v>0.8182850977456005</v>
      </c>
      <c r="R385" s="3">
        <f t="shared" si="62"/>
        <v>0.07623559278010926</v>
      </c>
      <c r="S385" s="8">
        <f t="shared" si="63"/>
        <v>13.117232562018085</v>
      </c>
    </row>
    <row r="386" spans="1:19" ht="15">
      <c r="A386" s="1">
        <v>62</v>
      </c>
      <c r="B386" s="5">
        <v>0.7013888888888888</v>
      </c>
      <c r="C386" s="1" t="s">
        <v>540</v>
      </c>
      <c r="D386" s="1">
        <v>8</v>
      </c>
      <c r="E386" s="1">
        <v>7</v>
      </c>
      <c r="F386" s="1" t="s">
        <v>615</v>
      </c>
      <c r="G386" s="2">
        <v>51.485099999999996</v>
      </c>
      <c r="H386" s="6">
        <f>1+_xlfn.COUNTIFS(A:A,A386,O:O,"&lt;"&amp;O386)</f>
        <v>9</v>
      </c>
      <c r="I386" s="2">
        <f>_xlfn.AVERAGEIF(A:A,A386,G:G)</f>
        <v>52.220897619047626</v>
      </c>
      <c r="J386" s="2">
        <f t="shared" si="56"/>
        <v>-0.7357976190476307</v>
      </c>
      <c r="K386" s="2">
        <f t="shared" si="57"/>
        <v>89.26420238095237</v>
      </c>
      <c r="L386" s="2">
        <f t="shared" si="58"/>
        <v>211.8444211699193</v>
      </c>
      <c r="M386" s="2">
        <f>SUMIF(A:A,A386,L:L)</f>
        <v>3491.7399508115436</v>
      </c>
      <c r="N386" s="3">
        <f t="shared" si="59"/>
        <v>0.060670159907149676</v>
      </c>
      <c r="O386" s="7">
        <f t="shared" si="60"/>
        <v>16.48256740266404</v>
      </c>
      <c r="P386" s="3">
        <f t="shared" si="61"/>
        <v>0.060670159907149676</v>
      </c>
      <c r="Q386" s="3">
        <f>IF(ISNUMBER(P386),SUMIF(A:A,A386,P:P),"")</f>
        <v>0.8182850977456005</v>
      </c>
      <c r="R386" s="3">
        <f t="shared" si="62"/>
        <v>0.07414305854316271</v>
      </c>
      <c r="S386" s="8">
        <f t="shared" si="63"/>
        <v>13.487439278187393</v>
      </c>
    </row>
    <row r="387" spans="1:19" ht="15">
      <c r="A387" s="1">
        <v>62</v>
      </c>
      <c r="B387" s="5">
        <v>0.7013888888888888</v>
      </c>
      <c r="C387" s="1" t="s">
        <v>540</v>
      </c>
      <c r="D387" s="1">
        <v>8</v>
      </c>
      <c r="E387" s="1">
        <v>4</v>
      </c>
      <c r="F387" s="1" t="s">
        <v>612</v>
      </c>
      <c r="G387" s="2">
        <v>40.1493666666667</v>
      </c>
      <c r="H387" s="6">
        <f>1+_xlfn.COUNTIFS(A:A,A387,O:O,"&lt;"&amp;O387)</f>
        <v>14</v>
      </c>
      <c r="I387" s="2">
        <f>_xlfn.AVERAGEIF(A:A,A387,G:G)</f>
        <v>52.220897619047626</v>
      </c>
      <c r="J387" s="2">
        <f t="shared" si="56"/>
        <v>-12.071530952380925</v>
      </c>
      <c r="K387" s="2">
        <f t="shared" si="57"/>
        <v>77.92846904761907</v>
      </c>
      <c r="L387" s="2">
        <f t="shared" si="58"/>
        <v>107.30852996159129</v>
      </c>
      <c r="M387" s="2">
        <f>SUMIF(A:A,A387,L:L)</f>
        <v>3491.7399508115436</v>
      </c>
      <c r="N387" s="3">
        <f t="shared" si="59"/>
        <v>0.030732108196273564</v>
      </c>
      <c r="O387" s="7">
        <f t="shared" si="60"/>
        <v>32.53925808191888</v>
      </c>
      <c r="P387" s="3">
        <f t="shared" si="61"/>
      </c>
      <c r="Q387" s="3">
        <f>IF(ISNUMBER(P387),SUMIF(A:A,A387,P:P),"")</f>
      </c>
      <c r="R387" s="3">
        <f t="shared" si="62"/>
      </c>
      <c r="S387" s="8">
        <f t="shared" si="63"/>
      </c>
    </row>
    <row r="388" spans="1:19" ht="15">
      <c r="A388" s="1">
        <v>62</v>
      </c>
      <c r="B388" s="5">
        <v>0.7013888888888888</v>
      </c>
      <c r="C388" s="1" t="s">
        <v>540</v>
      </c>
      <c r="D388" s="1">
        <v>8</v>
      </c>
      <c r="E388" s="1">
        <v>9</v>
      </c>
      <c r="F388" s="1" t="s">
        <v>617</v>
      </c>
      <c r="G388" s="2">
        <v>46.5565</v>
      </c>
      <c r="H388" s="6">
        <f>1+_xlfn.COUNTIFS(A:A,A388,O:O,"&lt;"&amp;O388)</f>
        <v>10</v>
      </c>
      <c r="I388" s="2">
        <f>_xlfn.AVERAGEIF(A:A,A388,G:G)</f>
        <v>52.220897619047626</v>
      </c>
      <c r="J388" s="2">
        <f t="shared" si="56"/>
        <v>-5.664397619047627</v>
      </c>
      <c r="K388" s="2">
        <f t="shared" si="57"/>
        <v>84.33560238095237</v>
      </c>
      <c r="L388" s="2">
        <f t="shared" si="58"/>
        <v>157.61197260704444</v>
      </c>
      <c r="M388" s="2">
        <f>SUMIF(A:A,A388,L:L)</f>
        <v>3491.7399508115436</v>
      </c>
      <c r="N388" s="3">
        <f t="shared" si="59"/>
        <v>0.04513851971433685</v>
      </c>
      <c r="O388" s="7">
        <f t="shared" si="60"/>
        <v>22.15402734357682</v>
      </c>
      <c r="P388" s="3">
        <f t="shared" si="61"/>
      </c>
      <c r="Q388" s="3">
        <f>IF(ISNUMBER(P388),SUMIF(A:A,A388,P:P),"")</f>
      </c>
      <c r="R388" s="3">
        <f t="shared" si="62"/>
      </c>
      <c r="S388" s="8">
        <f t="shared" si="63"/>
      </c>
    </row>
    <row r="389" spans="1:19" ht="15">
      <c r="A389" s="1">
        <v>62</v>
      </c>
      <c r="B389" s="5">
        <v>0.7013888888888888</v>
      </c>
      <c r="C389" s="1" t="s">
        <v>540</v>
      </c>
      <c r="D389" s="1">
        <v>8</v>
      </c>
      <c r="E389" s="1">
        <v>10</v>
      </c>
      <c r="F389" s="1" t="s">
        <v>618</v>
      </c>
      <c r="G389" s="2">
        <v>42.6696333333333</v>
      </c>
      <c r="H389" s="6">
        <f>1+_xlfn.COUNTIFS(A:A,A389,O:O,"&lt;"&amp;O389)</f>
        <v>12</v>
      </c>
      <c r="I389" s="2">
        <f>_xlfn.AVERAGEIF(A:A,A389,G:G)</f>
        <v>52.220897619047626</v>
      </c>
      <c r="J389" s="2">
        <f t="shared" si="56"/>
        <v>-9.551264285714325</v>
      </c>
      <c r="K389" s="2">
        <f t="shared" si="57"/>
        <v>80.44873571428568</v>
      </c>
      <c r="L389" s="2">
        <f t="shared" si="58"/>
        <v>124.82642132426801</v>
      </c>
      <c r="M389" s="2">
        <f>SUMIF(A:A,A389,L:L)</f>
        <v>3491.7399508115436</v>
      </c>
      <c r="N389" s="3">
        <f t="shared" si="59"/>
        <v>0.03574906009116059</v>
      </c>
      <c r="O389" s="7">
        <f t="shared" si="60"/>
        <v>27.9727634083242</v>
      </c>
      <c r="P389" s="3">
        <f t="shared" si="61"/>
      </c>
      <c r="Q389" s="3">
        <f>IF(ISNUMBER(P389),SUMIF(A:A,A389,P:P),"")</f>
      </c>
      <c r="R389" s="3">
        <f t="shared" si="62"/>
      </c>
      <c r="S389" s="8">
        <f t="shared" si="63"/>
      </c>
    </row>
    <row r="390" spans="1:19" ht="15">
      <c r="A390" s="1">
        <v>62</v>
      </c>
      <c r="B390" s="5">
        <v>0.7013888888888888</v>
      </c>
      <c r="C390" s="1" t="s">
        <v>540</v>
      </c>
      <c r="D390" s="1">
        <v>8</v>
      </c>
      <c r="E390" s="1">
        <v>11</v>
      </c>
      <c r="F390" s="1" t="s">
        <v>619</v>
      </c>
      <c r="G390" s="2">
        <v>41.2925666666667</v>
      </c>
      <c r="H390" s="6">
        <f>1+_xlfn.COUNTIFS(A:A,A390,O:O,"&lt;"&amp;O390)</f>
        <v>13</v>
      </c>
      <c r="I390" s="2">
        <f>_xlfn.AVERAGEIF(A:A,A390,G:G)</f>
        <v>52.220897619047626</v>
      </c>
      <c r="J390" s="2">
        <f t="shared" si="56"/>
        <v>-10.928330952380925</v>
      </c>
      <c r="K390" s="2">
        <f t="shared" si="57"/>
        <v>79.07166904761908</v>
      </c>
      <c r="L390" s="2">
        <f t="shared" si="58"/>
        <v>114.92734462778722</v>
      </c>
      <c r="M390" s="2">
        <f>SUMIF(A:A,A390,L:L)</f>
        <v>3491.7399508115436</v>
      </c>
      <c r="N390" s="3">
        <f t="shared" si="59"/>
        <v>0.032914061827850616</v>
      </c>
      <c r="O390" s="7">
        <f t="shared" si="60"/>
        <v>30.38215110703348</v>
      </c>
      <c r="P390" s="3">
        <f t="shared" si="61"/>
      </c>
      <c r="Q390" s="3">
        <f>IF(ISNUMBER(P390),SUMIF(A:A,A390,P:P),"")</f>
      </c>
      <c r="R390" s="3">
        <f t="shared" si="62"/>
      </c>
      <c r="S390" s="8">
        <f t="shared" si="63"/>
      </c>
    </row>
    <row r="391" spans="1:19" ht="15">
      <c r="A391" s="1">
        <v>62</v>
      </c>
      <c r="B391" s="5">
        <v>0.7013888888888888</v>
      </c>
      <c r="C391" s="1" t="s">
        <v>540</v>
      </c>
      <c r="D391" s="1">
        <v>8</v>
      </c>
      <c r="E391" s="1">
        <v>13</v>
      </c>
      <c r="F391" s="1" t="s">
        <v>621</v>
      </c>
      <c r="G391" s="2">
        <v>43.3242666666667</v>
      </c>
      <c r="H391" s="6">
        <f>1+_xlfn.COUNTIFS(A:A,A391,O:O,"&lt;"&amp;O391)</f>
        <v>11</v>
      </c>
      <c r="I391" s="2">
        <f>_xlfn.AVERAGEIF(A:A,A391,G:G)</f>
        <v>52.220897619047626</v>
      </c>
      <c r="J391" s="2">
        <f t="shared" si="56"/>
        <v>-8.896630952380924</v>
      </c>
      <c r="K391" s="2">
        <f t="shared" si="57"/>
        <v>81.10336904761908</v>
      </c>
      <c r="L391" s="2">
        <f t="shared" si="58"/>
        <v>129.82691533881052</v>
      </c>
      <c r="M391" s="2">
        <f>SUMIF(A:A,A391,L:L)</f>
        <v>3491.7399508115436</v>
      </c>
      <c r="N391" s="3">
        <f t="shared" si="59"/>
        <v>0.03718115242477791</v>
      </c>
      <c r="O391" s="7">
        <f t="shared" si="60"/>
        <v>26.895347098859407</v>
      </c>
      <c r="P391" s="3">
        <f t="shared" si="61"/>
      </c>
      <c r="Q391" s="3">
        <f>IF(ISNUMBER(P391),SUMIF(A:A,A391,P:P),"")</f>
      </c>
      <c r="R391" s="3">
        <f t="shared" si="62"/>
      </c>
      <c r="S391" s="8">
        <f t="shared" si="63"/>
      </c>
    </row>
    <row r="392" spans="1:19" ht="15">
      <c r="A392" s="1">
        <v>2</v>
      </c>
      <c r="B392" s="5">
        <v>0.7041666666666666</v>
      </c>
      <c r="C392" s="1" t="s">
        <v>19</v>
      </c>
      <c r="D392" s="1">
        <v>2</v>
      </c>
      <c r="E392" s="1">
        <v>4</v>
      </c>
      <c r="F392" s="1" t="s">
        <v>36</v>
      </c>
      <c r="G392" s="2">
        <v>65.76106666666661</v>
      </c>
      <c r="H392" s="6">
        <f>1+_xlfn.COUNTIFS(A:A,A392,O:O,"&lt;"&amp;O392)</f>
        <v>1</v>
      </c>
      <c r="I392" s="2">
        <f>_xlfn.AVERAGEIF(A:A,A392,G:G)</f>
        <v>46.99695999999999</v>
      </c>
      <c r="J392" s="2">
        <f t="shared" si="56"/>
        <v>18.76410666666662</v>
      </c>
      <c r="K392" s="2">
        <f t="shared" si="57"/>
        <v>108.76410666666662</v>
      </c>
      <c r="L392" s="2">
        <f t="shared" si="58"/>
        <v>682.5572456828005</v>
      </c>
      <c r="M392" s="2">
        <f>SUMIF(A:A,A392,L:L)</f>
        <v>2968.848314029481</v>
      </c>
      <c r="N392" s="3">
        <f t="shared" si="59"/>
        <v>0.22990640594783268</v>
      </c>
      <c r="O392" s="7">
        <f t="shared" si="60"/>
        <v>4.349596070963359</v>
      </c>
      <c r="P392" s="3">
        <f t="shared" si="61"/>
        <v>0.22990640594783268</v>
      </c>
      <c r="Q392" s="3">
        <f>IF(ISNUMBER(P392),SUMIF(A:A,A392,P:P),"")</f>
        <v>0.9437254516192967</v>
      </c>
      <c r="R392" s="3">
        <f t="shared" si="62"/>
        <v>0.24361577358472897</v>
      </c>
      <c r="S392" s="8">
        <f t="shared" si="63"/>
        <v>4.104824516431414</v>
      </c>
    </row>
    <row r="393" spans="1:19" ht="15">
      <c r="A393" s="1">
        <v>2</v>
      </c>
      <c r="B393" s="5">
        <v>0.7041666666666666</v>
      </c>
      <c r="C393" s="1" t="s">
        <v>19</v>
      </c>
      <c r="D393" s="1">
        <v>2</v>
      </c>
      <c r="E393" s="1">
        <v>10</v>
      </c>
      <c r="F393" s="1" t="s">
        <v>40</v>
      </c>
      <c r="G393" s="2">
        <v>61.8772666666667</v>
      </c>
      <c r="H393" s="6">
        <f>1+_xlfn.COUNTIFS(A:A,A393,O:O,"&lt;"&amp;O393)</f>
        <v>2</v>
      </c>
      <c r="I393" s="2">
        <f>_xlfn.AVERAGEIF(A:A,A393,G:G)</f>
        <v>46.99695999999999</v>
      </c>
      <c r="J393" s="2">
        <f t="shared" si="56"/>
        <v>14.880306666666712</v>
      </c>
      <c r="K393" s="2">
        <f t="shared" si="57"/>
        <v>104.88030666666671</v>
      </c>
      <c r="L393" s="2">
        <f t="shared" si="58"/>
        <v>540.6750221899786</v>
      </c>
      <c r="M393" s="2">
        <f>SUMIF(A:A,A393,L:L)</f>
        <v>2968.848314029481</v>
      </c>
      <c r="N393" s="3">
        <f t="shared" si="59"/>
        <v>0.18211608172602972</v>
      </c>
      <c r="O393" s="7">
        <f t="shared" si="60"/>
        <v>5.491003268477804</v>
      </c>
      <c r="P393" s="3">
        <f t="shared" si="61"/>
        <v>0.18211608172602972</v>
      </c>
      <c r="Q393" s="3">
        <f>IF(ISNUMBER(P393),SUMIF(A:A,A393,P:P),"")</f>
        <v>0.9437254516192967</v>
      </c>
      <c r="R393" s="3">
        <f t="shared" si="62"/>
        <v>0.192975702216725</v>
      </c>
      <c r="S393" s="8">
        <f t="shared" si="63"/>
        <v>5.18199953938725</v>
      </c>
    </row>
    <row r="394" spans="1:19" ht="15">
      <c r="A394" s="1">
        <v>2</v>
      </c>
      <c r="B394" s="5">
        <v>0.7041666666666666</v>
      </c>
      <c r="C394" s="1" t="s">
        <v>19</v>
      </c>
      <c r="D394" s="1">
        <v>2</v>
      </c>
      <c r="E394" s="1">
        <v>1</v>
      </c>
      <c r="F394" s="1" t="s">
        <v>34</v>
      </c>
      <c r="G394" s="2">
        <v>61.539833333333306</v>
      </c>
      <c r="H394" s="6">
        <f>1+_xlfn.COUNTIFS(A:A,A394,O:O,"&lt;"&amp;O394)</f>
        <v>3</v>
      </c>
      <c r="I394" s="2">
        <f>_xlfn.AVERAGEIF(A:A,A394,G:G)</f>
        <v>46.99695999999999</v>
      </c>
      <c r="J394" s="2">
        <f t="shared" si="56"/>
        <v>14.542873333333318</v>
      </c>
      <c r="K394" s="2">
        <f t="shared" si="57"/>
        <v>104.54287333333332</v>
      </c>
      <c r="L394" s="2">
        <f t="shared" si="58"/>
        <v>529.8385831160983</v>
      </c>
      <c r="M394" s="2">
        <f>SUMIF(A:A,A394,L:L)</f>
        <v>2968.848314029481</v>
      </c>
      <c r="N394" s="3">
        <f t="shared" si="59"/>
        <v>0.17846603365093208</v>
      </c>
      <c r="O394" s="7">
        <f t="shared" si="60"/>
        <v>5.603307136617015</v>
      </c>
      <c r="P394" s="3">
        <f t="shared" si="61"/>
        <v>0.17846603365093208</v>
      </c>
      <c r="Q394" s="3">
        <f>IF(ISNUMBER(P394),SUMIF(A:A,A394,P:P),"")</f>
        <v>0.9437254516192967</v>
      </c>
      <c r="R394" s="3">
        <f t="shared" si="62"/>
        <v>0.18910800100252687</v>
      </c>
      <c r="S394" s="8">
        <f t="shared" si="63"/>
        <v>5.287983558065521</v>
      </c>
    </row>
    <row r="395" spans="1:19" ht="15">
      <c r="A395" s="1">
        <v>2</v>
      </c>
      <c r="B395" s="5">
        <v>0.7041666666666666</v>
      </c>
      <c r="C395" s="1" t="s">
        <v>19</v>
      </c>
      <c r="D395" s="1">
        <v>2</v>
      </c>
      <c r="E395" s="1">
        <v>9</v>
      </c>
      <c r="F395" s="1" t="s">
        <v>22</v>
      </c>
      <c r="G395" s="2">
        <v>53.6667</v>
      </c>
      <c r="H395" s="6">
        <f>1+_xlfn.COUNTIFS(A:A,A395,O:O,"&lt;"&amp;O395)</f>
        <v>4</v>
      </c>
      <c r="I395" s="2">
        <f>_xlfn.AVERAGEIF(A:A,A395,G:G)</f>
        <v>46.99695999999999</v>
      </c>
      <c r="J395" s="2">
        <f t="shared" si="56"/>
        <v>6.6697400000000115</v>
      </c>
      <c r="K395" s="2">
        <f t="shared" si="57"/>
        <v>96.66974000000002</v>
      </c>
      <c r="L395" s="2">
        <f t="shared" si="58"/>
        <v>330.3604727644889</v>
      </c>
      <c r="M395" s="2">
        <f>SUMIF(A:A,A395,L:L)</f>
        <v>2968.848314029481</v>
      </c>
      <c r="N395" s="3">
        <f t="shared" si="59"/>
        <v>0.11127563210398778</v>
      </c>
      <c r="O395" s="7">
        <f t="shared" si="60"/>
        <v>8.98669350236082</v>
      </c>
      <c r="P395" s="3">
        <f t="shared" si="61"/>
        <v>0.11127563210398778</v>
      </c>
      <c r="Q395" s="3">
        <f>IF(ISNUMBER(P395),SUMIF(A:A,A395,P:P),"")</f>
        <v>0.9437254516192967</v>
      </c>
      <c r="R395" s="3">
        <f t="shared" si="62"/>
        <v>0.11791102159325559</v>
      </c>
      <c r="S395" s="8">
        <f t="shared" si="63"/>
        <v>8.480971384079664</v>
      </c>
    </row>
    <row r="396" spans="1:19" ht="15">
      <c r="A396" s="1">
        <v>2</v>
      </c>
      <c r="B396" s="5">
        <v>0.7041666666666666</v>
      </c>
      <c r="C396" s="1" t="s">
        <v>19</v>
      </c>
      <c r="D396" s="1">
        <v>2</v>
      </c>
      <c r="E396" s="1">
        <v>6</v>
      </c>
      <c r="F396" s="1" t="s">
        <v>38</v>
      </c>
      <c r="G396" s="2">
        <v>46.553033333333296</v>
      </c>
      <c r="H396" s="6">
        <f>1+_xlfn.COUNTIFS(A:A,A396,O:O,"&lt;"&amp;O396)</f>
        <v>5</v>
      </c>
      <c r="I396" s="2">
        <f>_xlfn.AVERAGEIF(A:A,A396,G:G)</f>
        <v>46.99695999999999</v>
      </c>
      <c r="J396" s="2">
        <f t="shared" si="56"/>
        <v>-0.443926666666691</v>
      </c>
      <c r="K396" s="2">
        <f t="shared" si="57"/>
        <v>89.5560733333333</v>
      </c>
      <c r="L396" s="2">
        <f t="shared" si="58"/>
        <v>215.58696973785982</v>
      </c>
      <c r="M396" s="2">
        <f>SUMIF(A:A,A396,L:L)</f>
        <v>2968.848314029481</v>
      </c>
      <c r="N396" s="3">
        <f t="shared" si="59"/>
        <v>0.0726163639681724</v>
      </c>
      <c r="O396" s="7">
        <f t="shared" si="60"/>
        <v>13.771000713259312</v>
      </c>
      <c r="P396" s="3">
        <f t="shared" si="61"/>
        <v>0.0726163639681724</v>
      </c>
      <c r="Q396" s="3">
        <f>IF(ISNUMBER(P396),SUMIF(A:A,A396,P:P),"")</f>
        <v>0.9437254516192967</v>
      </c>
      <c r="R396" s="3">
        <f t="shared" si="62"/>
        <v>0.0769464931178588</v>
      </c>
      <c r="S396" s="8">
        <f t="shared" si="63"/>
        <v>12.996043867370302</v>
      </c>
    </row>
    <row r="397" spans="1:19" ht="15">
      <c r="A397" s="1">
        <v>2</v>
      </c>
      <c r="B397" s="5">
        <v>0.7041666666666666</v>
      </c>
      <c r="C397" s="1" t="s">
        <v>19</v>
      </c>
      <c r="D397" s="1">
        <v>2</v>
      </c>
      <c r="E397" s="1">
        <v>3</v>
      </c>
      <c r="F397" s="1" t="s">
        <v>35</v>
      </c>
      <c r="G397" s="2">
        <v>38.6714333333333</v>
      </c>
      <c r="H397" s="6">
        <f>1+_xlfn.COUNTIFS(A:A,A397,O:O,"&lt;"&amp;O397)</f>
        <v>9</v>
      </c>
      <c r="I397" s="2">
        <f>_xlfn.AVERAGEIF(A:A,A397,G:G)</f>
        <v>46.99695999999999</v>
      </c>
      <c r="J397" s="2">
        <f t="shared" si="56"/>
        <v>-8.32552666666669</v>
      </c>
      <c r="K397" s="2">
        <f t="shared" si="57"/>
        <v>81.67447333333331</v>
      </c>
      <c r="L397" s="2">
        <f t="shared" si="58"/>
        <v>134.3526957515322</v>
      </c>
      <c r="M397" s="2">
        <f>SUMIF(A:A,A397,L:L)</f>
        <v>2968.848314029481</v>
      </c>
      <c r="N397" s="3">
        <f t="shared" si="59"/>
        <v>0.04525414623463247</v>
      </c>
      <c r="O397" s="7">
        <f t="shared" si="60"/>
        <v>22.097422738133808</v>
      </c>
      <c r="P397" s="3">
        <f t="shared" si="61"/>
      </c>
      <c r="Q397" s="3">
        <f>IF(ISNUMBER(P397),SUMIF(A:A,A397,P:P),"")</f>
      </c>
      <c r="R397" s="3">
        <f t="shared" si="62"/>
      </c>
      <c r="S397" s="8">
        <f t="shared" si="63"/>
      </c>
    </row>
    <row r="398" spans="1:19" ht="15">
      <c r="A398" s="1">
        <v>2</v>
      </c>
      <c r="B398" s="5">
        <v>0.7041666666666666</v>
      </c>
      <c r="C398" s="1" t="s">
        <v>19</v>
      </c>
      <c r="D398" s="1">
        <v>2</v>
      </c>
      <c r="E398" s="1">
        <v>5</v>
      </c>
      <c r="F398" s="1" t="s">
        <v>37</v>
      </c>
      <c r="G398" s="2">
        <v>40.1240666666667</v>
      </c>
      <c r="H398" s="6">
        <f>1+_xlfn.COUNTIFS(A:A,A398,O:O,"&lt;"&amp;O398)</f>
        <v>8</v>
      </c>
      <c r="I398" s="2">
        <f>_xlfn.AVERAGEIF(A:A,A398,G:G)</f>
        <v>46.99695999999999</v>
      </c>
      <c r="J398" s="2">
        <f t="shared" si="56"/>
        <v>-6.872893333333288</v>
      </c>
      <c r="K398" s="2">
        <f t="shared" si="57"/>
        <v>83.12710666666672</v>
      </c>
      <c r="L398" s="2">
        <f t="shared" si="58"/>
        <v>146.58806879180023</v>
      </c>
      <c r="M398" s="2">
        <f>SUMIF(A:A,A398,L:L)</f>
        <v>2968.848314029481</v>
      </c>
      <c r="N398" s="3">
        <f t="shared" si="59"/>
        <v>0.04937539856754857</v>
      </c>
      <c r="O398" s="7">
        <f t="shared" si="60"/>
        <v>20.253001069590127</v>
      </c>
      <c r="P398" s="3">
        <f t="shared" si="61"/>
        <v>0.04937539856754857</v>
      </c>
      <c r="Q398" s="3">
        <f>IF(ISNUMBER(P398),SUMIF(A:A,A398,P:P),"")</f>
        <v>0.9437254516192967</v>
      </c>
      <c r="R398" s="3">
        <f t="shared" si="62"/>
        <v>0.052319664032402124</v>
      </c>
      <c r="S398" s="8">
        <f t="shared" si="63"/>
        <v>19.11327258104504</v>
      </c>
    </row>
    <row r="399" spans="1:19" ht="15">
      <c r="A399" s="1">
        <v>2</v>
      </c>
      <c r="B399" s="5">
        <v>0.7041666666666666</v>
      </c>
      <c r="C399" s="1" t="s">
        <v>19</v>
      </c>
      <c r="D399" s="1">
        <v>2</v>
      </c>
      <c r="E399" s="1">
        <v>7</v>
      </c>
      <c r="F399" s="1" t="s">
        <v>39</v>
      </c>
      <c r="G399" s="2">
        <v>15.129000000000001</v>
      </c>
      <c r="H399" s="6">
        <f>1+_xlfn.COUNTIFS(A:A,A399,O:O,"&lt;"&amp;O399)</f>
        <v>10</v>
      </c>
      <c r="I399" s="2">
        <f>_xlfn.AVERAGEIF(A:A,A399,G:G)</f>
        <v>46.99695999999999</v>
      </c>
      <c r="J399" s="2">
        <f t="shared" si="56"/>
        <v>-31.867959999999986</v>
      </c>
      <c r="K399" s="2">
        <f t="shared" si="57"/>
        <v>58.13204000000002</v>
      </c>
      <c r="L399" s="2">
        <f t="shared" si="58"/>
        <v>32.71790233128898</v>
      </c>
      <c r="M399" s="2">
        <f>SUMIF(A:A,A399,L:L)</f>
        <v>2968.848314029481</v>
      </c>
      <c r="N399" s="3">
        <f t="shared" si="59"/>
        <v>0.011020402146070737</v>
      </c>
      <c r="O399" s="7">
        <f t="shared" si="60"/>
        <v>90.74079028563803</v>
      </c>
      <c r="P399" s="3">
        <f t="shared" si="61"/>
      </c>
      <c r="Q399" s="3">
        <f>IF(ISNUMBER(P399),SUMIF(A:A,A399,P:P),"")</f>
      </c>
      <c r="R399" s="3">
        <f t="shared" si="62"/>
      </c>
      <c r="S399" s="8">
        <f t="shared" si="63"/>
      </c>
    </row>
    <row r="400" spans="1:19" ht="15">
      <c r="A400" s="1">
        <v>2</v>
      </c>
      <c r="B400" s="5">
        <v>0.7041666666666666</v>
      </c>
      <c r="C400" s="1" t="s">
        <v>19</v>
      </c>
      <c r="D400" s="1">
        <v>2</v>
      </c>
      <c r="E400" s="1">
        <v>8</v>
      </c>
      <c r="F400" s="1" t="s">
        <v>21</v>
      </c>
      <c r="G400" s="2">
        <v>42.1059666666667</v>
      </c>
      <c r="H400" s="6">
        <f>1+_xlfn.COUNTIFS(A:A,A400,O:O,"&lt;"&amp;O400)</f>
        <v>7</v>
      </c>
      <c r="I400" s="2">
        <f>_xlfn.AVERAGEIF(A:A,A400,G:G)</f>
        <v>46.99695999999999</v>
      </c>
      <c r="J400" s="2">
        <f t="shared" si="56"/>
        <v>-4.8909933333332845</v>
      </c>
      <c r="K400" s="2">
        <f t="shared" si="57"/>
        <v>85.10900666666672</v>
      </c>
      <c r="L400" s="2">
        <f t="shared" si="58"/>
        <v>165.09819201200386</v>
      </c>
      <c r="M400" s="2">
        <f>SUMIF(A:A,A400,L:L)</f>
        <v>2968.848314029481</v>
      </c>
      <c r="N400" s="3">
        <f t="shared" si="59"/>
        <v>0.055610180968768894</v>
      </c>
      <c r="O400" s="7">
        <f t="shared" si="60"/>
        <v>17.982318751338134</v>
      </c>
      <c r="P400" s="3">
        <f t="shared" si="61"/>
        <v>0.055610180968768894</v>
      </c>
      <c r="Q400" s="3">
        <f>IF(ISNUMBER(P400),SUMIF(A:A,A400,P:P),"")</f>
        <v>0.9437254516192967</v>
      </c>
      <c r="R400" s="3">
        <f t="shared" si="62"/>
        <v>0.05892622782754226</v>
      </c>
      <c r="S400" s="8">
        <f t="shared" si="63"/>
        <v>16.97037188476873</v>
      </c>
    </row>
    <row r="401" spans="1:19" ht="15">
      <c r="A401" s="1">
        <v>2</v>
      </c>
      <c r="B401" s="5">
        <v>0.7041666666666666</v>
      </c>
      <c r="C401" s="1" t="s">
        <v>19</v>
      </c>
      <c r="D401" s="1">
        <v>2</v>
      </c>
      <c r="E401" s="1">
        <v>11</v>
      </c>
      <c r="F401" s="1" t="s">
        <v>41</v>
      </c>
      <c r="G401" s="2">
        <v>44.5412333333333</v>
      </c>
      <c r="H401" s="6">
        <f>1+_xlfn.COUNTIFS(A:A,A401,O:O,"&lt;"&amp;O401)</f>
        <v>6</v>
      </c>
      <c r="I401" s="2">
        <f>_xlfn.AVERAGEIF(A:A,A401,G:G)</f>
        <v>46.99695999999999</v>
      </c>
      <c r="J401" s="2">
        <f t="shared" si="56"/>
        <v>-2.455726666666685</v>
      </c>
      <c r="K401" s="2">
        <f t="shared" si="57"/>
        <v>87.54427333333331</v>
      </c>
      <c r="L401" s="2">
        <f t="shared" si="58"/>
        <v>191.0731616516295</v>
      </c>
      <c r="M401" s="2">
        <f>SUMIF(A:A,A401,L:L)</f>
        <v>2968.848314029481</v>
      </c>
      <c r="N401" s="3">
        <f t="shared" si="59"/>
        <v>0.06435935468602459</v>
      </c>
      <c r="O401" s="7">
        <f t="shared" si="60"/>
        <v>15.537756785761347</v>
      </c>
      <c r="P401" s="3">
        <f t="shared" si="61"/>
        <v>0.06435935468602459</v>
      </c>
      <c r="Q401" s="3">
        <f>IF(ISNUMBER(P401),SUMIF(A:A,A401,P:P),"")</f>
        <v>0.9437254516192967</v>
      </c>
      <c r="R401" s="3">
        <f t="shared" si="62"/>
        <v>0.06819711662496039</v>
      </c>
      <c r="S401" s="8">
        <f t="shared" si="63"/>
        <v>14.66337653979342</v>
      </c>
    </row>
    <row r="402" spans="1:19" ht="15">
      <c r="A402" s="1">
        <v>38</v>
      </c>
      <c r="B402" s="5">
        <v>0.7097222222222223</v>
      </c>
      <c r="C402" s="1" t="s">
        <v>351</v>
      </c>
      <c r="D402" s="1">
        <v>7</v>
      </c>
      <c r="E402" s="1">
        <v>3</v>
      </c>
      <c r="F402" s="1" t="s">
        <v>415</v>
      </c>
      <c r="G402" s="2">
        <v>65.7889</v>
      </c>
      <c r="H402" s="6">
        <f>1+_xlfn.COUNTIFS(A:A,A402,O:O,"&lt;"&amp;O402)</f>
        <v>1</v>
      </c>
      <c r="I402" s="2">
        <f>_xlfn.AVERAGEIF(A:A,A402,G:G)</f>
        <v>52.978107142857134</v>
      </c>
      <c r="J402" s="2">
        <f t="shared" si="56"/>
        <v>12.810792857142864</v>
      </c>
      <c r="K402" s="2">
        <f t="shared" si="57"/>
        <v>102.81079285714287</v>
      </c>
      <c r="L402" s="2">
        <f t="shared" si="58"/>
        <v>477.53983065611277</v>
      </c>
      <c r="M402" s="2">
        <f>SUMIF(A:A,A402,L:L)</f>
        <v>3439.1487323900747</v>
      </c>
      <c r="N402" s="3">
        <f t="shared" si="59"/>
        <v>0.13885407925473497</v>
      </c>
      <c r="O402" s="7">
        <f t="shared" si="60"/>
        <v>7.201804983816488</v>
      </c>
      <c r="P402" s="3">
        <f t="shared" si="61"/>
        <v>0.13885407925473497</v>
      </c>
      <c r="Q402" s="3">
        <f>IF(ISNUMBER(P402),SUMIF(A:A,A402,P:P),"")</f>
        <v>0.8579764541057843</v>
      </c>
      <c r="R402" s="3">
        <f t="shared" si="62"/>
        <v>0.16183903251687018</v>
      </c>
      <c r="S402" s="8">
        <f t="shared" si="63"/>
        <v>6.178979103176235</v>
      </c>
    </row>
    <row r="403" spans="1:19" ht="15">
      <c r="A403" s="1">
        <v>38</v>
      </c>
      <c r="B403" s="5">
        <v>0.7097222222222223</v>
      </c>
      <c r="C403" s="1" t="s">
        <v>351</v>
      </c>
      <c r="D403" s="1">
        <v>7</v>
      </c>
      <c r="E403" s="1">
        <v>5</v>
      </c>
      <c r="F403" s="1" t="s">
        <v>417</v>
      </c>
      <c r="G403" s="2">
        <v>61.556199999999905</v>
      </c>
      <c r="H403" s="6">
        <f>1+_xlfn.COUNTIFS(A:A,A403,O:O,"&lt;"&amp;O403)</f>
        <v>2</v>
      </c>
      <c r="I403" s="2">
        <f>_xlfn.AVERAGEIF(A:A,A403,G:G)</f>
        <v>52.978107142857134</v>
      </c>
      <c r="J403" s="2">
        <f t="shared" si="56"/>
        <v>8.57809285714277</v>
      </c>
      <c r="K403" s="2">
        <f t="shared" si="57"/>
        <v>98.57809285714276</v>
      </c>
      <c r="L403" s="2">
        <f t="shared" si="58"/>
        <v>370.437808159864</v>
      </c>
      <c r="M403" s="2">
        <f>SUMIF(A:A,A403,L:L)</f>
        <v>3439.1487323900747</v>
      </c>
      <c r="N403" s="3">
        <f t="shared" si="59"/>
        <v>0.10771206393927144</v>
      </c>
      <c r="O403" s="7">
        <f t="shared" si="60"/>
        <v>9.284011125845705</v>
      </c>
      <c r="P403" s="3">
        <f t="shared" si="61"/>
        <v>0.10771206393927144</v>
      </c>
      <c r="Q403" s="3">
        <f>IF(ISNUMBER(P403),SUMIF(A:A,A403,P:P),"")</f>
        <v>0.8579764541057843</v>
      </c>
      <c r="R403" s="3">
        <f t="shared" si="62"/>
        <v>0.12554198127911687</v>
      </c>
      <c r="S403" s="8">
        <f t="shared" si="63"/>
        <v>7.9654629456317485</v>
      </c>
    </row>
    <row r="404" spans="1:19" ht="15">
      <c r="A404" s="1">
        <v>38</v>
      </c>
      <c r="B404" s="5">
        <v>0.7097222222222223</v>
      </c>
      <c r="C404" s="1" t="s">
        <v>351</v>
      </c>
      <c r="D404" s="1">
        <v>7</v>
      </c>
      <c r="E404" s="1">
        <v>2</v>
      </c>
      <c r="F404" s="1" t="s">
        <v>414</v>
      </c>
      <c r="G404" s="2">
        <v>60.344500000000004</v>
      </c>
      <c r="H404" s="6">
        <f>1+_xlfn.COUNTIFS(A:A,A404,O:O,"&lt;"&amp;O404)</f>
        <v>3</v>
      </c>
      <c r="I404" s="2">
        <f>_xlfn.AVERAGEIF(A:A,A404,G:G)</f>
        <v>52.978107142857134</v>
      </c>
      <c r="J404" s="2">
        <f t="shared" si="56"/>
        <v>7.36639285714287</v>
      </c>
      <c r="K404" s="2">
        <f t="shared" si="57"/>
        <v>97.36639285714287</v>
      </c>
      <c r="L404" s="2">
        <f t="shared" si="58"/>
        <v>344.4619282997012</v>
      </c>
      <c r="M404" s="2">
        <f>SUMIF(A:A,A404,L:L)</f>
        <v>3439.1487323900747</v>
      </c>
      <c r="N404" s="3">
        <f t="shared" si="59"/>
        <v>0.10015906699688255</v>
      </c>
      <c r="O404" s="7">
        <f t="shared" si="60"/>
        <v>9.984118562437537</v>
      </c>
      <c r="P404" s="3">
        <f t="shared" si="61"/>
        <v>0.10015906699688255</v>
      </c>
      <c r="Q404" s="3">
        <f>IF(ISNUMBER(P404),SUMIF(A:A,A404,P:P),"")</f>
        <v>0.8579764541057843</v>
      </c>
      <c r="R404" s="3">
        <f t="shared" si="62"/>
        <v>0.11673871295369306</v>
      </c>
      <c r="S404" s="8">
        <f t="shared" si="63"/>
        <v>8.566138641571898</v>
      </c>
    </row>
    <row r="405" spans="1:19" ht="15">
      <c r="A405" s="1">
        <v>38</v>
      </c>
      <c r="B405" s="5">
        <v>0.7097222222222223</v>
      </c>
      <c r="C405" s="1" t="s">
        <v>351</v>
      </c>
      <c r="D405" s="1">
        <v>7</v>
      </c>
      <c r="E405" s="1">
        <v>8</v>
      </c>
      <c r="F405" s="1" t="s">
        <v>420</v>
      </c>
      <c r="G405" s="2">
        <v>59.176566666666794</v>
      </c>
      <c r="H405" s="6">
        <f>1+_xlfn.COUNTIFS(A:A,A405,O:O,"&lt;"&amp;O405)</f>
        <v>4</v>
      </c>
      <c r="I405" s="2">
        <f>_xlfn.AVERAGEIF(A:A,A405,G:G)</f>
        <v>52.978107142857134</v>
      </c>
      <c r="J405" s="2">
        <f t="shared" si="56"/>
        <v>6.19845952380966</v>
      </c>
      <c r="K405" s="2">
        <f t="shared" si="57"/>
        <v>96.19845952380966</v>
      </c>
      <c r="L405" s="2">
        <f t="shared" si="58"/>
        <v>321.14976482989863</v>
      </c>
      <c r="M405" s="2">
        <f>SUMIF(A:A,A405,L:L)</f>
        <v>3439.1487323900747</v>
      </c>
      <c r="N405" s="3">
        <f t="shared" si="59"/>
        <v>0.09338059788031093</v>
      </c>
      <c r="O405" s="7">
        <f t="shared" si="60"/>
        <v>10.708862683463794</v>
      </c>
      <c r="P405" s="3">
        <f t="shared" si="61"/>
        <v>0.09338059788031093</v>
      </c>
      <c r="Q405" s="3">
        <f>IF(ISNUMBER(P405),SUMIF(A:A,A405,P:P),"")</f>
        <v>0.8579764541057843</v>
      </c>
      <c r="R405" s="3">
        <f t="shared" si="62"/>
        <v>0.10883818248559718</v>
      </c>
      <c r="S405" s="8">
        <f t="shared" si="63"/>
        <v>9.187952032664018</v>
      </c>
    </row>
    <row r="406" spans="1:19" ht="15">
      <c r="A406" s="1">
        <v>38</v>
      </c>
      <c r="B406" s="5">
        <v>0.7097222222222223</v>
      </c>
      <c r="C406" s="1" t="s">
        <v>351</v>
      </c>
      <c r="D406" s="1">
        <v>7</v>
      </c>
      <c r="E406" s="1">
        <v>7</v>
      </c>
      <c r="F406" s="1" t="s">
        <v>419</v>
      </c>
      <c r="G406" s="2">
        <v>58.91086666666669</v>
      </c>
      <c r="H406" s="6">
        <f>1+_xlfn.COUNTIFS(A:A,A406,O:O,"&lt;"&amp;O406)</f>
        <v>5</v>
      </c>
      <c r="I406" s="2">
        <f>_xlfn.AVERAGEIF(A:A,A406,G:G)</f>
        <v>52.978107142857134</v>
      </c>
      <c r="J406" s="2">
        <f t="shared" si="56"/>
        <v>5.932759523809558</v>
      </c>
      <c r="K406" s="2">
        <f t="shared" si="57"/>
        <v>95.93275952380955</v>
      </c>
      <c r="L406" s="2">
        <f t="shared" si="58"/>
        <v>316.07058896097027</v>
      </c>
      <c r="M406" s="2">
        <f>SUMIF(A:A,A406,L:L)</f>
        <v>3439.1487323900747</v>
      </c>
      <c r="N406" s="3">
        <f t="shared" si="59"/>
        <v>0.09190372779874324</v>
      </c>
      <c r="O406" s="7">
        <f t="shared" si="60"/>
        <v>10.88095144725647</v>
      </c>
      <c r="P406" s="3">
        <f t="shared" si="61"/>
        <v>0.09190372779874324</v>
      </c>
      <c r="Q406" s="3">
        <f>IF(ISNUMBER(P406),SUMIF(A:A,A406,P:P),"")</f>
        <v>0.8579764541057843</v>
      </c>
      <c r="R406" s="3">
        <f t="shared" si="62"/>
        <v>0.1071168414458749</v>
      </c>
      <c r="S406" s="8">
        <f t="shared" si="63"/>
        <v>9.335600140014307</v>
      </c>
    </row>
    <row r="407" spans="1:19" ht="15">
      <c r="A407" s="1">
        <v>38</v>
      </c>
      <c r="B407" s="5">
        <v>0.7097222222222223</v>
      </c>
      <c r="C407" s="1" t="s">
        <v>351</v>
      </c>
      <c r="D407" s="1">
        <v>7</v>
      </c>
      <c r="E407" s="1">
        <v>1</v>
      </c>
      <c r="F407" s="1" t="s">
        <v>413</v>
      </c>
      <c r="G407" s="2">
        <v>56.720799999999905</v>
      </c>
      <c r="H407" s="6">
        <f>1+_xlfn.COUNTIFS(A:A,A407,O:O,"&lt;"&amp;O407)</f>
        <v>6</v>
      </c>
      <c r="I407" s="2">
        <f>_xlfn.AVERAGEIF(A:A,A407,G:G)</f>
        <v>52.978107142857134</v>
      </c>
      <c r="J407" s="2">
        <f t="shared" si="56"/>
        <v>3.742692857142771</v>
      </c>
      <c r="K407" s="2">
        <f t="shared" si="57"/>
        <v>93.74269285714277</v>
      </c>
      <c r="L407" s="2">
        <f t="shared" si="58"/>
        <v>277.15074707622364</v>
      </c>
      <c r="M407" s="2">
        <f>SUMIF(A:A,A407,L:L)</f>
        <v>3439.1487323900747</v>
      </c>
      <c r="N407" s="3">
        <f t="shared" si="59"/>
        <v>0.08058701982441295</v>
      </c>
      <c r="O407" s="7">
        <f t="shared" si="60"/>
        <v>12.408946281657396</v>
      </c>
      <c r="P407" s="3">
        <f t="shared" si="61"/>
        <v>0.08058701982441295</v>
      </c>
      <c r="Q407" s="3">
        <f>IF(ISNUMBER(P407),SUMIF(A:A,A407,P:P),"")</f>
        <v>0.8579764541057843</v>
      </c>
      <c r="R407" s="3">
        <f t="shared" si="62"/>
        <v>0.09392684314210442</v>
      </c>
      <c r="S407" s="8">
        <f t="shared" si="63"/>
        <v>10.64658372992557</v>
      </c>
    </row>
    <row r="408" spans="1:19" ht="15">
      <c r="A408" s="1">
        <v>38</v>
      </c>
      <c r="B408" s="5">
        <v>0.7097222222222223</v>
      </c>
      <c r="C408" s="1" t="s">
        <v>351</v>
      </c>
      <c r="D408" s="1">
        <v>7</v>
      </c>
      <c r="E408" s="1">
        <v>4</v>
      </c>
      <c r="F408" s="1" t="s">
        <v>416</v>
      </c>
      <c r="G408" s="2">
        <v>55.1095</v>
      </c>
      <c r="H408" s="6">
        <f>1+_xlfn.COUNTIFS(A:A,A408,O:O,"&lt;"&amp;O408)</f>
        <v>7</v>
      </c>
      <c r="I408" s="2">
        <f>_xlfn.AVERAGEIF(A:A,A408,G:G)</f>
        <v>52.978107142857134</v>
      </c>
      <c r="J408" s="2">
        <f t="shared" si="56"/>
        <v>2.1313928571428633</v>
      </c>
      <c r="K408" s="2">
        <f t="shared" si="57"/>
        <v>92.13139285714286</v>
      </c>
      <c r="L408" s="2">
        <f t="shared" si="58"/>
        <v>251.6108307582471</v>
      </c>
      <c r="M408" s="2">
        <f>SUMIF(A:A,A408,L:L)</f>
        <v>3439.1487323900747</v>
      </c>
      <c r="N408" s="3">
        <f t="shared" si="59"/>
        <v>0.07316078783931725</v>
      </c>
      <c r="O408" s="7">
        <f t="shared" si="60"/>
        <v>13.668524212673818</v>
      </c>
      <c r="P408" s="3">
        <f t="shared" si="61"/>
        <v>0.07316078783931725</v>
      </c>
      <c r="Q408" s="3">
        <f>IF(ISNUMBER(P408),SUMIF(A:A,A408,P:P),"")</f>
        <v>0.8579764541057843</v>
      </c>
      <c r="R408" s="3">
        <f t="shared" si="62"/>
        <v>0.08527132357678534</v>
      </c>
      <c r="S408" s="8">
        <f t="shared" si="63"/>
        <v>11.72727193684894</v>
      </c>
    </row>
    <row r="409" spans="1:19" ht="15">
      <c r="A409" s="1">
        <v>38</v>
      </c>
      <c r="B409" s="5">
        <v>0.7097222222222223</v>
      </c>
      <c r="C409" s="1" t="s">
        <v>351</v>
      </c>
      <c r="D409" s="1">
        <v>7</v>
      </c>
      <c r="E409" s="1">
        <v>9</v>
      </c>
      <c r="F409" s="1" t="s">
        <v>387</v>
      </c>
      <c r="G409" s="2">
        <v>54.038399999999996</v>
      </c>
      <c r="H409" s="6">
        <f>1+_xlfn.COUNTIFS(A:A,A409,O:O,"&lt;"&amp;O409)</f>
        <v>8</v>
      </c>
      <c r="I409" s="2">
        <f>_xlfn.AVERAGEIF(A:A,A409,G:G)</f>
        <v>52.978107142857134</v>
      </c>
      <c r="J409" s="2">
        <f t="shared" si="56"/>
        <v>1.060292857142862</v>
      </c>
      <c r="K409" s="2">
        <f t="shared" si="57"/>
        <v>91.06029285714285</v>
      </c>
      <c r="L409" s="2">
        <f t="shared" si="58"/>
        <v>235.94944628644416</v>
      </c>
      <c r="M409" s="2">
        <f>SUMIF(A:A,A409,L:L)</f>
        <v>3439.1487323900747</v>
      </c>
      <c r="N409" s="3">
        <f t="shared" si="59"/>
        <v>0.06860693289134619</v>
      </c>
      <c r="O409" s="7">
        <f t="shared" si="60"/>
        <v>14.575786408987481</v>
      </c>
      <c r="P409" s="3">
        <f t="shared" si="61"/>
        <v>0.06860693289134619</v>
      </c>
      <c r="Q409" s="3">
        <f>IF(ISNUMBER(P409),SUMIF(A:A,A409,P:P),"")</f>
        <v>0.8579764541057843</v>
      </c>
      <c r="R409" s="3">
        <f t="shared" si="62"/>
        <v>0.07996365467027991</v>
      </c>
      <c r="S409" s="8">
        <f t="shared" si="63"/>
        <v>12.50568153898636</v>
      </c>
    </row>
    <row r="410" spans="1:19" ht="15">
      <c r="A410" s="1">
        <v>38</v>
      </c>
      <c r="B410" s="5">
        <v>0.7097222222222223</v>
      </c>
      <c r="C410" s="1" t="s">
        <v>351</v>
      </c>
      <c r="D410" s="1">
        <v>7</v>
      </c>
      <c r="E410" s="1">
        <v>13</v>
      </c>
      <c r="F410" s="1" t="s">
        <v>423</v>
      </c>
      <c r="G410" s="2">
        <v>50.5704333333333</v>
      </c>
      <c r="H410" s="6">
        <f>1+_xlfn.COUNTIFS(A:A,A410,O:O,"&lt;"&amp;O410)</f>
        <v>9</v>
      </c>
      <c r="I410" s="2">
        <f>_xlfn.AVERAGEIF(A:A,A410,G:G)</f>
        <v>52.978107142857134</v>
      </c>
      <c r="J410" s="2">
        <f t="shared" si="56"/>
        <v>-2.4076738095238355</v>
      </c>
      <c r="K410" s="2">
        <f t="shared" si="57"/>
        <v>87.59232619047617</v>
      </c>
      <c r="L410" s="2">
        <f t="shared" si="58"/>
        <v>191.62485326064308</v>
      </c>
      <c r="M410" s="2">
        <f>SUMIF(A:A,A410,L:L)</f>
        <v>3439.1487323900747</v>
      </c>
      <c r="N410" s="3">
        <f t="shared" si="59"/>
        <v>0.05571868743445453</v>
      </c>
      <c r="O410" s="7">
        <f t="shared" si="60"/>
        <v>17.947300018083954</v>
      </c>
      <c r="P410" s="3">
        <f t="shared" si="61"/>
        <v>0.05571868743445453</v>
      </c>
      <c r="Q410" s="3">
        <f>IF(ISNUMBER(P410),SUMIF(A:A,A410,P:P),"")</f>
        <v>0.8579764541057843</v>
      </c>
      <c r="R410" s="3">
        <f t="shared" si="62"/>
        <v>0.06494197733261418</v>
      </c>
      <c r="S410" s="8">
        <f t="shared" si="63"/>
        <v>15.398360830288347</v>
      </c>
    </row>
    <row r="411" spans="1:19" ht="15">
      <c r="A411" s="1">
        <v>38</v>
      </c>
      <c r="B411" s="5">
        <v>0.7097222222222223</v>
      </c>
      <c r="C411" s="1" t="s">
        <v>351</v>
      </c>
      <c r="D411" s="1">
        <v>7</v>
      </c>
      <c r="E411" s="1">
        <v>6</v>
      </c>
      <c r="F411" s="1" t="s">
        <v>418</v>
      </c>
      <c r="G411" s="2">
        <v>47.090233333333295</v>
      </c>
      <c r="H411" s="6">
        <f>1+_xlfn.COUNTIFS(A:A,A411,O:O,"&lt;"&amp;O411)</f>
        <v>11</v>
      </c>
      <c r="I411" s="2">
        <f>_xlfn.AVERAGEIF(A:A,A411,G:G)</f>
        <v>52.978107142857134</v>
      </c>
      <c r="J411" s="2">
        <f t="shared" si="56"/>
        <v>-5.887873809523839</v>
      </c>
      <c r="K411" s="2">
        <f t="shared" si="57"/>
        <v>84.11212619047616</v>
      </c>
      <c r="L411" s="2">
        <f t="shared" si="58"/>
        <v>155.5127266111077</v>
      </c>
      <c r="M411" s="2">
        <f>SUMIF(A:A,A411,L:L)</f>
        <v>3439.1487323900747</v>
      </c>
      <c r="N411" s="3">
        <f t="shared" si="59"/>
        <v>0.04521837777659368</v>
      </c>
      <c r="O411" s="7">
        <f t="shared" si="60"/>
        <v>22.11490215196593</v>
      </c>
      <c r="P411" s="3">
        <f t="shared" si="61"/>
      </c>
      <c r="Q411" s="3">
        <f>IF(ISNUMBER(P411),SUMIF(A:A,A411,P:P),"")</f>
      </c>
      <c r="R411" s="3">
        <f t="shared" si="62"/>
      </c>
      <c r="S411" s="8">
        <f t="shared" si="63"/>
      </c>
    </row>
    <row r="412" spans="1:19" ht="15">
      <c r="A412" s="1">
        <v>38</v>
      </c>
      <c r="B412" s="5">
        <v>0.7097222222222223</v>
      </c>
      <c r="C412" s="1" t="s">
        <v>351</v>
      </c>
      <c r="D412" s="1">
        <v>7</v>
      </c>
      <c r="E412" s="1">
        <v>10</v>
      </c>
      <c r="F412" s="1" t="s">
        <v>421</v>
      </c>
      <c r="G412" s="2">
        <v>41.0068</v>
      </c>
      <c r="H412" s="6">
        <f>1+_xlfn.COUNTIFS(A:A,A412,O:O,"&lt;"&amp;O412)</f>
        <v>13</v>
      </c>
      <c r="I412" s="2">
        <f>_xlfn.AVERAGEIF(A:A,A412,G:G)</f>
        <v>52.978107142857134</v>
      </c>
      <c r="J412" s="2">
        <f t="shared" si="56"/>
        <v>-11.971307142857135</v>
      </c>
      <c r="K412" s="2">
        <f t="shared" si="57"/>
        <v>78.02869285714286</v>
      </c>
      <c r="L412" s="2">
        <f t="shared" si="58"/>
        <v>107.95576624579328</v>
      </c>
      <c r="M412" s="2">
        <f>SUMIF(A:A,A412,L:L)</f>
        <v>3439.1487323900747</v>
      </c>
      <c r="N412" s="3">
        <f t="shared" si="59"/>
        <v>0.031390258068533204</v>
      </c>
      <c r="O412" s="7">
        <f t="shared" si="60"/>
        <v>31.857017480287563</v>
      </c>
      <c r="P412" s="3">
        <f t="shared" si="61"/>
      </c>
      <c r="Q412" s="3">
        <f>IF(ISNUMBER(P412),SUMIF(A:A,A412,P:P),"")</f>
      </c>
      <c r="R412" s="3">
        <f t="shared" si="62"/>
      </c>
      <c r="S412" s="8">
        <f t="shared" si="63"/>
      </c>
    </row>
    <row r="413" spans="1:19" ht="15">
      <c r="A413" s="1">
        <v>38</v>
      </c>
      <c r="B413" s="5">
        <v>0.7097222222222223</v>
      </c>
      <c r="C413" s="1" t="s">
        <v>351</v>
      </c>
      <c r="D413" s="1">
        <v>7</v>
      </c>
      <c r="E413" s="1">
        <v>12</v>
      </c>
      <c r="F413" s="1" t="s">
        <v>389</v>
      </c>
      <c r="G413" s="2">
        <v>48.048166666666695</v>
      </c>
      <c r="H413" s="6">
        <f>1+_xlfn.COUNTIFS(A:A,A413,O:O,"&lt;"&amp;O413)</f>
        <v>10</v>
      </c>
      <c r="I413" s="2">
        <f>_xlfn.AVERAGEIF(A:A,A413,G:G)</f>
        <v>52.978107142857134</v>
      </c>
      <c r="J413" s="2">
        <f t="shared" si="56"/>
        <v>-4.929940476190438</v>
      </c>
      <c r="K413" s="2">
        <f t="shared" si="57"/>
        <v>85.07005952380956</v>
      </c>
      <c r="L413" s="2">
        <f t="shared" si="58"/>
        <v>164.7128362703341</v>
      </c>
      <c r="M413" s="2">
        <f>SUMIF(A:A,A413,L:L)</f>
        <v>3439.1487323900747</v>
      </c>
      <c r="N413" s="3">
        <f t="shared" si="59"/>
        <v>0.04789349024631019</v>
      </c>
      <c r="O413" s="7">
        <f t="shared" si="60"/>
        <v>20.879664331355386</v>
      </c>
      <c r="P413" s="3">
        <f t="shared" si="61"/>
        <v>0.04789349024631019</v>
      </c>
      <c r="Q413" s="3">
        <f>IF(ISNUMBER(P413),SUMIF(A:A,A413,P:P),"")</f>
        <v>0.8579764541057843</v>
      </c>
      <c r="R413" s="3">
        <f t="shared" si="62"/>
        <v>0.05582145059706401</v>
      </c>
      <c r="S413" s="8">
        <f t="shared" si="63"/>
        <v>17.914260365935313</v>
      </c>
    </row>
    <row r="414" spans="1:19" ht="15">
      <c r="A414" s="1">
        <v>38</v>
      </c>
      <c r="B414" s="5">
        <v>0.7097222222222223</v>
      </c>
      <c r="C414" s="1" t="s">
        <v>351</v>
      </c>
      <c r="D414" s="1">
        <v>7</v>
      </c>
      <c r="E414" s="1">
        <v>14</v>
      </c>
      <c r="F414" s="1" t="s">
        <v>424</v>
      </c>
      <c r="G414" s="2">
        <v>42.5940999999999</v>
      </c>
      <c r="H414" s="6">
        <f>1+_xlfn.COUNTIFS(A:A,A414,O:O,"&lt;"&amp;O414)</f>
        <v>12</v>
      </c>
      <c r="I414" s="2">
        <f>_xlfn.AVERAGEIF(A:A,A414,G:G)</f>
        <v>52.978107142857134</v>
      </c>
      <c r="J414" s="2">
        <f t="shared" si="56"/>
        <v>-10.384007142857236</v>
      </c>
      <c r="K414" s="2">
        <f t="shared" si="57"/>
        <v>79.61599285714277</v>
      </c>
      <c r="L414" s="2">
        <f t="shared" si="58"/>
        <v>118.7427717310156</v>
      </c>
      <c r="M414" s="2">
        <f>SUMIF(A:A,A414,L:L)</f>
        <v>3439.1487323900747</v>
      </c>
      <c r="N414" s="3">
        <f t="shared" si="59"/>
        <v>0.034526791648378054</v>
      </c>
      <c r="O414" s="7">
        <f t="shared" si="60"/>
        <v>28.963015451421953</v>
      </c>
      <c r="P414" s="3">
        <f t="shared" si="61"/>
      </c>
      <c r="Q414" s="3">
        <f>IF(ISNUMBER(P414),SUMIF(A:A,A414,P:P),"")</f>
      </c>
      <c r="R414" s="3">
        <f t="shared" si="62"/>
      </c>
      <c r="S414" s="8">
        <f t="shared" si="63"/>
      </c>
    </row>
    <row r="415" spans="1:19" ht="15">
      <c r="A415" s="1">
        <v>38</v>
      </c>
      <c r="B415" s="5">
        <v>0.7097222222222223</v>
      </c>
      <c r="C415" s="1" t="s">
        <v>351</v>
      </c>
      <c r="D415" s="1">
        <v>7</v>
      </c>
      <c r="E415" s="1">
        <v>15</v>
      </c>
      <c r="F415" s="1" t="s">
        <v>425</v>
      </c>
      <c r="G415" s="2">
        <v>40.7380333333333</v>
      </c>
      <c r="H415" s="6">
        <f>1+_xlfn.COUNTIFS(A:A,A415,O:O,"&lt;"&amp;O415)</f>
        <v>14</v>
      </c>
      <c r="I415" s="2">
        <f>_xlfn.AVERAGEIF(A:A,A415,G:G)</f>
        <v>52.978107142857134</v>
      </c>
      <c r="J415" s="2">
        <f t="shared" si="56"/>
        <v>-12.240073809523835</v>
      </c>
      <c r="K415" s="2">
        <f t="shared" si="57"/>
        <v>77.75992619047616</v>
      </c>
      <c r="L415" s="2">
        <f t="shared" si="58"/>
        <v>106.22883324371857</v>
      </c>
      <c r="M415" s="2">
        <f>SUMIF(A:A,A415,L:L)</f>
        <v>3439.1487323900747</v>
      </c>
      <c r="N415" s="3">
        <f t="shared" si="59"/>
        <v>0.030888118400710648</v>
      </c>
      <c r="O415" s="7">
        <f t="shared" si="60"/>
        <v>32.37490827466502</v>
      </c>
      <c r="P415" s="3">
        <f t="shared" si="61"/>
      </c>
      <c r="Q415" s="3">
        <f>IF(ISNUMBER(P415),SUMIF(A:A,A415,P:P),"")</f>
      </c>
      <c r="R415" s="3">
        <f t="shared" si="62"/>
      </c>
      <c r="S415" s="8">
        <f t="shared" si="63"/>
      </c>
    </row>
    <row r="416" spans="1:19" ht="15">
      <c r="A416" s="1">
        <v>24</v>
      </c>
      <c r="B416" s="5">
        <v>0.7152777777777778</v>
      </c>
      <c r="C416" s="1" t="s">
        <v>189</v>
      </c>
      <c r="D416" s="1">
        <v>8</v>
      </c>
      <c r="E416" s="1">
        <v>6</v>
      </c>
      <c r="F416" s="1" t="s">
        <v>261</v>
      </c>
      <c r="G416" s="2">
        <v>67.4774</v>
      </c>
      <c r="H416" s="6">
        <f>1+_xlfn.COUNTIFS(A:A,A416,O:O,"&lt;"&amp;O416)</f>
        <v>1</v>
      </c>
      <c r="I416" s="2">
        <f>_xlfn.AVERAGEIF(A:A,A416,G:G)</f>
        <v>47.324648888888866</v>
      </c>
      <c r="J416" s="2">
        <f t="shared" si="56"/>
        <v>20.152751111111137</v>
      </c>
      <c r="K416" s="2">
        <f t="shared" si="57"/>
        <v>110.15275111111114</v>
      </c>
      <c r="L416" s="2">
        <f t="shared" si="58"/>
        <v>741.863353620384</v>
      </c>
      <c r="M416" s="2">
        <f>SUMIF(A:A,A416,L:L)</f>
        <v>3999.882200808405</v>
      </c>
      <c r="N416" s="3">
        <f t="shared" si="59"/>
        <v>0.18547130049741167</v>
      </c>
      <c r="O416" s="7">
        <f t="shared" si="60"/>
        <v>5.391669747923913</v>
      </c>
      <c r="P416" s="3">
        <f t="shared" si="61"/>
        <v>0.18547130049741167</v>
      </c>
      <c r="Q416" s="3">
        <f>IF(ISNUMBER(P416),SUMIF(A:A,A416,P:P),"")</f>
        <v>0.820457909437637</v>
      </c>
      <c r="R416" s="3">
        <f t="shared" si="62"/>
        <v>0.22605827595048536</v>
      </c>
      <c r="S416" s="8">
        <f t="shared" si="63"/>
        <v>4.423638089759805</v>
      </c>
    </row>
    <row r="417" spans="1:19" ht="15">
      <c r="A417" s="1">
        <v>24</v>
      </c>
      <c r="B417" s="5">
        <v>0.7152777777777778</v>
      </c>
      <c r="C417" s="1" t="s">
        <v>189</v>
      </c>
      <c r="D417" s="1">
        <v>8</v>
      </c>
      <c r="E417" s="1">
        <v>12</v>
      </c>
      <c r="F417" s="1" t="s">
        <v>266</v>
      </c>
      <c r="G417" s="2">
        <v>61.139500000000005</v>
      </c>
      <c r="H417" s="6">
        <f>1+_xlfn.COUNTIFS(A:A,A417,O:O,"&lt;"&amp;O417)</f>
        <v>2</v>
      </c>
      <c r="I417" s="2">
        <f>_xlfn.AVERAGEIF(A:A,A417,G:G)</f>
        <v>47.324648888888866</v>
      </c>
      <c r="J417" s="2">
        <f t="shared" si="56"/>
        <v>13.814851111111139</v>
      </c>
      <c r="K417" s="2">
        <f t="shared" si="57"/>
        <v>103.81485111111114</v>
      </c>
      <c r="L417" s="2">
        <f t="shared" si="58"/>
        <v>507.1927286014632</v>
      </c>
      <c r="M417" s="2">
        <f>SUMIF(A:A,A417,L:L)</f>
        <v>3999.882200808405</v>
      </c>
      <c r="N417" s="3">
        <f t="shared" si="59"/>
        <v>0.12680191644117816</v>
      </c>
      <c r="O417" s="7">
        <f t="shared" si="60"/>
        <v>7.8863161383202565</v>
      </c>
      <c r="P417" s="3">
        <f t="shared" si="61"/>
        <v>0.12680191644117816</v>
      </c>
      <c r="Q417" s="3">
        <f>IF(ISNUMBER(P417),SUMIF(A:A,A417,P:P),"")</f>
        <v>0.820457909437637</v>
      </c>
      <c r="R417" s="3">
        <f t="shared" si="62"/>
        <v>0.1545501786046422</v>
      </c>
      <c r="S417" s="8">
        <f t="shared" si="63"/>
        <v>6.470390452010537</v>
      </c>
    </row>
    <row r="418" spans="1:19" ht="15">
      <c r="A418" s="1">
        <v>24</v>
      </c>
      <c r="B418" s="5">
        <v>0.7152777777777778</v>
      </c>
      <c r="C418" s="1" t="s">
        <v>189</v>
      </c>
      <c r="D418" s="1">
        <v>8</v>
      </c>
      <c r="E418" s="1">
        <v>9</v>
      </c>
      <c r="F418" s="1" t="s">
        <v>263</v>
      </c>
      <c r="G418" s="2">
        <v>56.8652666666666</v>
      </c>
      <c r="H418" s="6">
        <f>1+_xlfn.COUNTIFS(A:A,A418,O:O,"&lt;"&amp;O418)</f>
        <v>3</v>
      </c>
      <c r="I418" s="2">
        <f>_xlfn.AVERAGEIF(A:A,A418,G:G)</f>
        <v>47.324648888888866</v>
      </c>
      <c r="J418" s="2">
        <f t="shared" si="56"/>
        <v>9.540617777777733</v>
      </c>
      <c r="K418" s="2">
        <f t="shared" si="57"/>
        <v>99.54061777777773</v>
      </c>
      <c r="L418" s="2">
        <f t="shared" si="58"/>
        <v>392.4609597485586</v>
      </c>
      <c r="M418" s="2">
        <f>SUMIF(A:A,A418,L:L)</f>
        <v>3999.882200808405</v>
      </c>
      <c r="N418" s="3">
        <f t="shared" si="59"/>
        <v>0.09811812949622352</v>
      </c>
      <c r="O418" s="7">
        <f t="shared" si="60"/>
        <v>10.19179641045327</v>
      </c>
      <c r="P418" s="3">
        <f t="shared" si="61"/>
        <v>0.09811812949622352</v>
      </c>
      <c r="Q418" s="3">
        <f>IF(ISNUMBER(P418),SUMIF(A:A,A418,P:P),"")</f>
        <v>0.820457909437637</v>
      </c>
      <c r="R418" s="3">
        <f t="shared" si="62"/>
        <v>0.11958947359466156</v>
      </c>
      <c r="S418" s="8">
        <f t="shared" si="63"/>
        <v>8.361939976334504</v>
      </c>
    </row>
    <row r="419" spans="1:19" ht="15">
      <c r="A419" s="1">
        <v>24</v>
      </c>
      <c r="B419" s="5">
        <v>0.7152777777777778</v>
      </c>
      <c r="C419" s="1" t="s">
        <v>189</v>
      </c>
      <c r="D419" s="1">
        <v>8</v>
      </c>
      <c r="E419" s="1">
        <v>5</v>
      </c>
      <c r="F419" s="1" t="s">
        <v>260</v>
      </c>
      <c r="G419" s="2">
        <v>53.8048666666667</v>
      </c>
      <c r="H419" s="6">
        <f>1+_xlfn.COUNTIFS(A:A,A419,O:O,"&lt;"&amp;O419)</f>
        <v>4</v>
      </c>
      <c r="I419" s="2">
        <f>_xlfn.AVERAGEIF(A:A,A419,G:G)</f>
        <v>47.324648888888866</v>
      </c>
      <c r="J419" s="2">
        <f t="shared" si="56"/>
        <v>6.480217777777831</v>
      </c>
      <c r="K419" s="2">
        <f t="shared" si="57"/>
        <v>96.48021777777782</v>
      </c>
      <c r="L419" s="2">
        <f t="shared" si="58"/>
        <v>326.62511197552624</v>
      </c>
      <c r="M419" s="2">
        <f>SUMIF(A:A,A419,L:L)</f>
        <v>3999.882200808405</v>
      </c>
      <c r="N419" s="3">
        <f t="shared" si="59"/>
        <v>0.08165868282558746</v>
      </c>
      <c r="O419" s="7">
        <f t="shared" si="60"/>
        <v>12.246095153602619</v>
      </c>
      <c r="P419" s="3">
        <f t="shared" si="61"/>
        <v>0.08165868282558746</v>
      </c>
      <c r="Q419" s="3">
        <f>IF(ISNUMBER(P419),SUMIF(A:A,A419,P:P),"")</f>
        <v>0.820457909437637</v>
      </c>
      <c r="R419" s="3">
        <f t="shared" si="62"/>
        <v>0.09952818040544995</v>
      </c>
      <c r="S419" s="8">
        <f t="shared" si="63"/>
        <v>10.047405628499185</v>
      </c>
    </row>
    <row r="420" spans="1:19" ht="15">
      <c r="A420" s="1">
        <v>24</v>
      </c>
      <c r="B420" s="5">
        <v>0.7152777777777778</v>
      </c>
      <c r="C420" s="1" t="s">
        <v>189</v>
      </c>
      <c r="D420" s="1">
        <v>8</v>
      </c>
      <c r="E420" s="1">
        <v>1</v>
      </c>
      <c r="F420" s="1" t="s">
        <v>256</v>
      </c>
      <c r="G420" s="2">
        <v>53.0326333333333</v>
      </c>
      <c r="H420" s="6">
        <f>1+_xlfn.COUNTIFS(A:A,A420,O:O,"&lt;"&amp;O420)</f>
        <v>5</v>
      </c>
      <c r="I420" s="2">
        <f>_xlfn.AVERAGEIF(A:A,A420,G:G)</f>
        <v>47.324648888888866</v>
      </c>
      <c r="J420" s="2">
        <f aca="true" t="shared" si="64" ref="J420:J471">G420-I420</f>
        <v>5.707984444444435</v>
      </c>
      <c r="K420" s="2">
        <f aca="true" t="shared" si="65" ref="K420:K471">90+J420</f>
        <v>95.70798444444443</v>
      </c>
      <c r="L420" s="2">
        <f aca="true" t="shared" si="66" ref="L420:L471">EXP(0.06*K420)</f>
        <v>311.8365170496192</v>
      </c>
      <c r="M420" s="2">
        <f>SUMIF(A:A,A420,L:L)</f>
        <v>3999.882200808405</v>
      </c>
      <c r="N420" s="3">
        <f aca="true" t="shared" si="67" ref="N420:N471">L420/M420</f>
        <v>0.07796142521062116</v>
      </c>
      <c r="O420" s="7">
        <f aca="true" t="shared" si="68" ref="O420:O471">1/N420</f>
        <v>12.826856324116608</v>
      </c>
      <c r="P420" s="3">
        <f aca="true" t="shared" si="69" ref="P420:P471">IF(O420&gt;21,"",N420)</f>
        <v>0.07796142521062116</v>
      </c>
      <c r="Q420" s="3">
        <f>IF(ISNUMBER(P420),SUMIF(A:A,A420,P:P),"")</f>
        <v>0.820457909437637</v>
      </c>
      <c r="R420" s="3">
        <f aca="true" t="shared" si="70" ref="R420:R471">_xlfn.IFERROR(P420*(1/Q420),"")</f>
        <v>0.0950218461103726</v>
      </c>
      <c r="S420" s="8">
        <f aca="true" t="shared" si="71" ref="S420:S471">_xlfn.IFERROR(1/R420,"")</f>
        <v>10.523895724341646</v>
      </c>
    </row>
    <row r="421" spans="1:19" ht="15">
      <c r="A421" s="1">
        <v>24</v>
      </c>
      <c r="B421" s="5">
        <v>0.7152777777777778</v>
      </c>
      <c r="C421" s="1" t="s">
        <v>189</v>
      </c>
      <c r="D421" s="1">
        <v>8</v>
      </c>
      <c r="E421" s="1">
        <v>11</v>
      </c>
      <c r="F421" s="1" t="s">
        <v>265</v>
      </c>
      <c r="G421" s="2">
        <v>52.6001333333333</v>
      </c>
      <c r="H421" s="6">
        <f>1+_xlfn.COUNTIFS(A:A,A421,O:O,"&lt;"&amp;O421)</f>
        <v>6</v>
      </c>
      <c r="I421" s="2">
        <f>_xlfn.AVERAGEIF(A:A,A421,G:G)</f>
        <v>47.324648888888866</v>
      </c>
      <c r="J421" s="2">
        <f t="shared" si="64"/>
        <v>5.27548444444443</v>
      </c>
      <c r="K421" s="2">
        <f t="shared" si="65"/>
        <v>95.27548444444443</v>
      </c>
      <c r="L421" s="2">
        <f t="shared" si="66"/>
        <v>303.84845282565783</v>
      </c>
      <c r="M421" s="2">
        <f>SUMIF(A:A,A421,L:L)</f>
        <v>3999.882200808405</v>
      </c>
      <c r="N421" s="3">
        <f t="shared" si="67"/>
        <v>0.07596435034117952</v>
      </c>
      <c r="O421" s="7">
        <f t="shared" si="68"/>
        <v>13.164069665687775</v>
      </c>
      <c r="P421" s="3">
        <f t="shared" si="69"/>
        <v>0.07596435034117952</v>
      </c>
      <c r="Q421" s="3">
        <f>IF(ISNUMBER(P421),SUMIF(A:A,A421,P:P),"")</f>
        <v>0.820457909437637</v>
      </c>
      <c r="R421" s="3">
        <f t="shared" si="70"/>
        <v>0.09258774821641666</v>
      </c>
      <c r="S421" s="8">
        <f t="shared" si="71"/>
        <v>10.800565077601604</v>
      </c>
    </row>
    <row r="422" spans="1:19" ht="15">
      <c r="A422" s="1">
        <v>24</v>
      </c>
      <c r="B422" s="5">
        <v>0.7152777777777778</v>
      </c>
      <c r="C422" s="1" t="s">
        <v>189</v>
      </c>
      <c r="D422" s="1">
        <v>8</v>
      </c>
      <c r="E422" s="1">
        <v>7</v>
      </c>
      <c r="F422" s="1" t="s">
        <v>262</v>
      </c>
      <c r="G422" s="2">
        <v>50.6198333333333</v>
      </c>
      <c r="H422" s="6">
        <f>1+_xlfn.COUNTIFS(A:A,A422,O:O,"&lt;"&amp;O422)</f>
        <v>7</v>
      </c>
      <c r="I422" s="2">
        <f>_xlfn.AVERAGEIF(A:A,A422,G:G)</f>
        <v>47.324648888888866</v>
      </c>
      <c r="J422" s="2">
        <f t="shared" si="64"/>
        <v>3.2951844444444305</v>
      </c>
      <c r="K422" s="2">
        <f t="shared" si="65"/>
        <v>93.29518444444443</v>
      </c>
      <c r="L422" s="2">
        <f t="shared" si="66"/>
        <v>269.80812727894204</v>
      </c>
      <c r="M422" s="2">
        <f>SUMIF(A:A,A422,L:L)</f>
        <v>3999.882200808405</v>
      </c>
      <c r="N422" s="3">
        <f t="shared" si="67"/>
        <v>0.0674540183269427</v>
      </c>
      <c r="O422" s="7">
        <f t="shared" si="68"/>
        <v>14.824913693845527</v>
      </c>
      <c r="P422" s="3">
        <f t="shared" si="69"/>
        <v>0.0674540183269427</v>
      </c>
      <c r="Q422" s="3">
        <f>IF(ISNUMBER(P422),SUMIF(A:A,A422,P:P),"")</f>
        <v>0.820457909437637</v>
      </c>
      <c r="R422" s="3">
        <f t="shared" si="70"/>
        <v>0.08221508690577121</v>
      </c>
      <c r="S422" s="8">
        <f t="shared" si="71"/>
        <v>12.1632176968459</v>
      </c>
    </row>
    <row r="423" spans="1:19" ht="15">
      <c r="A423" s="1">
        <v>24</v>
      </c>
      <c r="B423" s="5">
        <v>0.7152777777777778</v>
      </c>
      <c r="C423" s="1" t="s">
        <v>189</v>
      </c>
      <c r="D423" s="1">
        <v>8</v>
      </c>
      <c r="E423" s="1">
        <v>4</v>
      </c>
      <c r="F423" s="1" t="s">
        <v>259</v>
      </c>
      <c r="G423" s="2">
        <v>47.512</v>
      </c>
      <c r="H423" s="6">
        <f>1+_xlfn.COUNTIFS(A:A,A423,O:O,"&lt;"&amp;O423)</f>
        <v>8</v>
      </c>
      <c r="I423" s="2">
        <f>_xlfn.AVERAGEIF(A:A,A423,G:G)</f>
        <v>47.324648888888866</v>
      </c>
      <c r="J423" s="2">
        <f t="shared" si="64"/>
        <v>0.18735111111113412</v>
      </c>
      <c r="K423" s="2">
        <f t="shared" si="65"/>
        <v>90.18735111111113</v>
      </c>
      <c r="L423" s="2">
        <f t="shared" si="66"/>
        <v>223.90930168478133</v>
      </c>
      <c r="M423" s="2">
        <f>SUMIF(A:A,A423,L:L)</f>
        <v>3999.882200808405</v>
      </c>
      <c r="N423" s="3">
        <f t="shared" si="67"/>
        <v>0.05597897399066594</v>
      </c>
      <c r="O423" s="7">
        <f t="shared" si="68"/>
        <v>17.86385009783749</v>
      </c>
      <c r="P423" s="3">
        <f t="shared" si="69"/>
        <v>0.05597897399066594</v>
      </c>
      <c r="Q423" s="3">
        <f>IF(ISNUMBER(P423),SUMIF(A:A,A423,P:P),"")</f>
        <v>0.820457909437637</v>
      </c>
      <c r="R423" s="3">
        <f t="shared" si="70"/>
        <v>0.06822894062784449</v>
      </c>
      <c r="S423" s="8">
        <f t="shared" si="71"/>
        <v>14.656537105779073</v>
      </c>
    </row>
    <row r="424" spans="1:19" ht="15">
      <c r="A424" s="1">
        <v>24</v>
      </c>
      <c r="B424" s="5">
        <v>0.7152777777777778</v>
      </c>
      <c r="C424" s="1" t="s">
        <v>189</v>
      </c>
      <c r="D424" s="1">
        <v>8</v>
      </c>
      <c r="E424" s="1">
        <v>3</v>
      </c>
      <c r="F424" s="1" t="s">
        <v>258</v>
      </c>
      <c r="G424" s="2">
        <v>45.9755333333333</v>
      </c>
      <c r="H424" s="6">
        <f>1+_xlfn.COUNTIFS(A:A,A424,O:O,"&lt;"&amp;O424)</f>
        <v>9</v>
      </c>
      <c r="I424" s="2">
        <f>_xlfn.AVERAGEIF(A:A,A424,G:G)</f>
        <v>47.324648888888866</v>
      </c>
      <c r="J424" s="2">
        <f t="shared" si="64"/>
        <v>-1.3491155555555636</v>
      </c>
      <c r="K424" s="2">
        <f t="shared" si="65"/>
        <v>88.65088444444444</v>
      </c>
      <c r="L424" s="2">
        <f t="shared" si="66"/>
        <v>204.1904356871453</v>
      </c>
      <c r="M424" s="2">
        <f>SUMIF(A:A,A424,L:L)</f>
        <v>3999.882200808405</v>
      </c>
      <c r="N424" s="3">
        <f t="shared" si="67"/>
        <v>0.05104911230782671</v>
      </c>
      <c r="O424" s="7">
        <f t="shared" si="68"/>
        <v>19.58897921613189</v>
      </c>
      <c r="P424" s="3">
        <f t="shared" si="69"/>
        <v>0.05104911230782671</v>
      </c>
      <c r="Q424" s="3">
        <f>IF(ISNUMBER(P424),SUMIF(A:A,A424,P:P),"")</f>
        <v>0.820457909437637</v>
      </c>
      <c r="R424" s="3">
        <f t="shared" si="70"/>
        <v>0.062220269584355746</v>
      </c>
      <c r="S424" s="8">
        <f t="shared" si="71"/>
        <v>16.07193293568489</v>
      </c>
    </row>
    <row r="425" spans="1:19" ht="15">
      <c r="A425" s="1">
        <v>24</v>
      </c>
      <c r="B425" s="5">
        <v>0.7152777777777778</v>
      </c>
      <c r="C425" s="1" t="s">
        <v>189</v>
      </c>
      <c r="D425" s="1">
        <v>8</v>
      </c>
      <c r="E425" s="1">
        <v>2</v>
      </c>
      <c r="F425" s="1" t="s">
        <v>257</v>
      </c>
      <c r="G425" s="2">
        <v>37.2441</v>
      </c>
      <c r="H425" s="6">
        <f>1+_xlfn.COUNTIFS(A:A,A425,O:O,"&lt;"&amp;O425)</f>
        <v>13</v>
      </c>
      <c r="I425" s="2">
        <f>_xlfn.AVERAGEIF(A:A,A425,G:G)</f>
        <v>47.324648888888866</v>
      </c>
      <c r="J425" s="2">
        <f t="shared" si="64"/>
        <v>-10.080548888888863</v>
      </c>
      <c r="K425" s="2">
        <f t="shared" si="65"/>
        <v>79.91945111111113</v>
      </c>
      <c r="L425" s="2">
        <f t="shared" si="66"/>
        <v>120.92458256249583</v>
      </c>
      <c r="M425" s="2">
        <f>SUMIF(A:A,A425,L:L)</f>
        <v>3999.882200808405</v>
      </c>
      <c r="N425" s="3">
        <f t="shared" si="67"/>
        <v>0.030232035967973282</v>
      </c>
      <c r="O425" s="7">
        <f t="shared" si="68"/>
        <v>33.07749438573583</v>
      </c>
      <c r="P425" s="3">
        <f t="shared" si="69"/>
      </c>
      <c r="Q425" s="3">
        <f>IF(ISNUMBER(P425),SUMIF(A:A,A425,P:P),"")</f>
      </c>
      <c r="R425" s="3">
        <f t="shared" si="70"/>
      </c>
      <c r="S425" s="8">
        <f t="shared" si="71"/>
      </c>
    </row>
    <row r="426" spans="1:19" ht="15">
      <c r="A426" s="1">
        <v>24</v>
      </c>
      <c r="B426" s="5">
        <v>0.7152777777777778</v>
      </c>
      <c r="C426" s="1" t="s">
        <v>189</v>
      </c>
      <c r="D426" s="1">
        <v>8</v>
      </c>
      <c r="E426" s="1">
        <v>10</v>
      </c>
      <c r="F426" s="1" t="s">
        <v>264</v>
      </c>
      <c r="G426" s="2">
        <v>32.5814333333333</v>
      </c>
      <c r="H426" s="6">
        <f>1+_xlfn.COUNTIFS(A:A,A426,O:O,"&lt;"&amp;O426)</f>
        <v>15</v>
      </c>
      <c r="I426" s="2">
        <f>_xlfn.AVERAGEIF(A:A,A426,G:G)</f>
        <v>47.324648888888866</v>
      </c>
      <c r="J426" s="2">
        <f t="shared" si="64"/>
        <v>-14.743215555555565</v>
      </c>
      <c r="K426" s="2">
        <f t="shared" si="65"/>
        <v>75.25678444444443</v>
      </c>
      <c r="L426" s="2">
        <f t="shared" si="66"/>
        <v>91.4147703554052</v>
      </c>
      <c r="M426" s="2">
        <f>SUMIF(A:A,A426,L:L)</f>
        <v>3999.882200808405</v>
      </c>
      <c r="N426" s="3">
        <f t="shared" si="67"/>
        <v>0.022854365645300658</v>
      </c>
      <c r="O426" s="7">
        <f t="shared" si="68"/>
        <v>43.75531640300072</v>
      </c>
      <c r="P426" s="3">
        <f t="shared" si="69"/>
      </c>
      <c r="Q426" s="3">
        <f>IF(ISNUMBER(P426),SUMIF(A:A,A426,P:P),"")</f>
      </c>
      <c r="R426" s="3">
        <f t="shared" si="70"/>
      </c>
      <c r="S426" s="8">
        <f t="shared" si="71"/>
      </c>
    </row>
    <row r="427" spans="1:19" ht="15">
      <c r="A427" s="1">
        <v>24</v>
      </c>
      <c r="B427" s="5">
        <v>0.7152777777777778</v>
      </c>
      <c r="C427" s="1" t="s">
        <v>189</v>
      </c>
      <c r="D427" s="1">
        <v>8</v>
      </c>
      <c r="E427" s="1">
        <v>13</v>
      </c>
      <c r="F427" s="1" t="s">
        <v>267</v>
      </c>
      <c r="G427" s="2">
        <v>41.845066666666604</v>
      </c>
      <c r="H427" s="6">
        <f>1+_xlfn.COUNTIFS(A:A,A427,O:O,"&lt;"&amp;O427)</f>
        <v>10</v>
      </c>
      <c r="I427" s="2">
        <f>_xlfn.AVERAGEIF(A:A,A427,G:G)</f>
        <v>47.324648888888866</v>
      </c>
      <c r="J427" s="2">
        <f t="shared" si="64"/>
        <v>-5.4795822222222625</v>
      </c>
      <c r="K427" s="2">
        <f t="shared" si="65"/>
        <v>84.52041777777774</v>
      </c>
      <c r="L427" s="2">
        <f t="shared" si="66"/>
        <v>159.3694459981915</v>
      </c>
      <c r="M427" s="2">
        <f>SUMIF(A:A,A427,L:L)</f>
        <v>3999.882200808405</v>
      </c>
      <c r="N427" s="3">
        <f t="shared" si="67"/>
        <v>0.03984353488359777</v>
      </c>
      <c r="O427" s="7">
        <f t="shared" si="68"/>
        <v>25.09817472072906</v>
      </c>
      <c r="P427" s="3">
        <f t="shared" si="69"/>
      </c>
      <c r="Q427" s="3">
        <f>IF(ISNUMBER(P427),SUMIF(A:A,A427,P:P),"")</f>
      </c>
      <c r="R427" s="3">
        <f t="shared" si="70"/>
      </c>
      <c r="S427" s="8">
        <f t="shared" si="71"/>
      </c>
    </row>
    <row r="428" spans="1:19" ht="15">
      <c r="A428" s="1">
        <v>24</v>
      </c>
      <c r="B428" s="5">
        <v>0.7152777777777778</v>
      </c>
      <c r="C428" s="1" t="s">
        <v>189</v>
      </c>
      <c r="D428" s="1">
        <v>8</v>
      </c>
      <c r="E428" s="1">
        <v>14</v>
      </c>
      <c r="F428" s="1" t="s">
        <v>268</v>
      </c>
      <c r="G428" s="2">
        <v>37.7206</v>
      </c>
      <c r="H428" s="6">
        <f>1+_xlfn.COUNTIFS(A:A,A428,O:O,"&lt;"&amp;O428)</f>
        <v>11</v>
      </c>
      <c r="I428" s="2">
        <f>_xlfn.AVERAGEIF(A:A,A428,G:G)</f>
        <v>47.324648888888866</v>
      </c>
      <c r="J428" s="2">
        <f t="shared" si="64"/>
        <v>-9.604048888888869</v>
      </c>
      <c r="K428" s="2">
        <f t="shared" si="65"/>
        <v>80.39595111111113</v>
      </c>
      <c r="L428" s="2">
        <f t="shared" si="66"/>
        <v>124.4317119046759</v>
      </c>
      <c r="M428" s="2">
        <f>SUMIF(A:A,A428,L:L)</f>
        <v>3999.882200808405</v>
      </c>
      <c r="N428" s="3">
        <f t="shared" si="67"/>
        <v>0.03110884412534133</v>
      </c>
      <c r="O428" s="7">
        <f t="shared" si="68"/>
        <v>32.14519947995746</v>
      </c>
      <c r="P428" s="3">
        <f t="shared" si="69"/>
      </c>
      <c r="Q428" s="3">
        <f>IF(ISNUMBER(P428),SUMIF(A:A,A428,P:P),"")</f>
      </c>
      <c r="R428" s="3">
        <f t="shared" si="70"/>
      </c>
      <c r="S428" s="8">
        <f t="shared" si="71"/>
      </c>
    </row>
    <row r="429" spans="1:19" ht="15">
      <c r="A429" s="1">
        <v>24</v>
      </c>
      <c r="B429" s="5">
        <v>0.7152777777777778</v>
      </c>
      <c r="C429" s="1" t="s">
        <v>189</v>
      </c>
      <c r="D429" s="1">
        <v>8</v>
      </c>
      <c r="E429" s="1">
        <v>15</v>
      </c>
      <c r="F429" s="1" t="s">
        <v>269</v>
      </c>
      <c r="G429" s="2">
        <v>33.9763333333333</v>
      </c>
      <c r="H429" s="6">
        <f>1+_xlfn.COUNTIFS(A:A,A429,O:O,"&lt;"&amp;O429)</f>
        <v>14</v>
      </c>
      <c r="I429" s="2">
        <f>_xlfn.AVERAGEIF(A:A,A429,G:G)</f>
        <v>47.324648888888866</v>
      </c>
      <c r="J429" s="2">
        <f t="shared" si="64"/>
        <v>-13.348315555555565</v>
      </c>
      <c r="K429" s="2">
        <f t="shared" si="65"/>
        <v>76.65168444444444</v>
      </c>
      <c r="L429" s="2">
        <f t="shared" si="66"/>
        <v>99.39492605811714</v>
      </c>
      <c r="M429" s="2">
        <f>SUMIF(A:A,A429,L:L)</f>
        <v>3999.882200808405</v>
      </c>
      <c r="N429" s="3">
        <f t="shared" si="67"/>
        <v>0.024849463326202133</v>
      </c>
      <c r="O429" s="7">
        <f t="shared" si="68"/>
        <v>40.24231778662058</v>
      </c>
      <c r="P429" s="3">
        <f t="shared" si="69"/>
      </c>
      <c r="Q429" s="3">
        <f>IF(ISNUMBER(P429),SUMIF(A:A,A429,P:P),"")</f>
      </c>
      <c r="R429" s="3">
        <f t="shared" si="70"/>
      </c>
      <c r="S429" s="8">
        <f t="shared" si="71"/>
      </c>
    </row>
    <row r="430" spans="1:19" ht="15">
      <c r="A430" s="1">
        <v>24</v>
      </c>
      <c r="B430" s="5">
        <v>0.7152777777777778</v>
      </c>
      <c r="C430" s="1" t="s">
        <v>189</v>
      </c>
      <c r="D430" s="1">
        <v>8</v>
      </c>
      <c r="E430" s="1">
        <v>16</v>
      </c>
      <c r="F430" s="1" t="s">
        <v>270</v>
      </c>
      <c r="G430" s="2">
        <v>37.4750333333333</v>
      </c>
      <c r="H430" s="6">
        <f>1+_xlfn.COUNTIFS(A:A,A430,O:O,"&lt;"&amp;O430)</f>
        <v>12</v>
      </c>
      <c r="I430" s="2">
        <f>_xlfn.AVERAGEIF(A:A,A430,G:G)</f>
        <v>47.324648888888866</v>
      </c>
      <c r="J430" s="2">
        <f t="shared" si="64"/>
        <v>-9.849615555555566</v>
      </c>
      <c r="K430" s="2">
        <f t="shared" si="65"/>
        <v>80.15038444444443</v>
      </c>
      <c r="L430" s="2">
        <f t="shared" si="66"/>
        <v>122.61177545744147</v>
      </c>
      <c r="M430" s="2">
        <f>SUMIF(A:A,A430,L:L)</f>
        <v>3999.882200808405</v>
      </c>
      <c r="N430" s="3">
        <f t="shared" si="67"/>
        <v>0.030653846613947967</v>
      </c>
      <c r="O430" s="7">
        <f t="shared" si="68"/>
        <v>32.622333261920375</v>
      </c>
      <c r="P430" s="3">
        <f t="shared" si="69"/>
      </c>
      <c r="Q430" s="3">
        <f>IF(ISNUMBER(P430),SUMIF(A:A,A430,P:P),"")</f>
      </c>
      <c r="R430" s="3">
        <f t="shared" si="70"/>
      </c>
      <c r="S430" s="8">
        <f t="shared" si="71"/>
      </c>
    </row>
    <row r="431" spans="1:19" ht="15">
      <c r="A431" s="1">
        <v>47</v>
      </c>
      <c r="B431" s="5">
        <v>0.7208333333333333</v>
      </c>
      <c r="C431" s="1" t="s">
        <v>438</v>
      </c>
      <c r="D431" s="1">
        <v>7</v>
      </c>
      <c r="E431" s="1">
        <v>12</v>
      </c>
      <c r="F431" s="1" t="s">
        <v>474</v>
      </c>
      <c r="G431" s="2">
        <v>60.9919666666666</v>
      </c>
      <c r="H431" s="6">
        <f>1+_xlfn.COUNTIFS(A:A,A431,O:O,"&lt;"&amp;O431)</f>
        <v>1</v>
      </c>
      <c r="I431" s="2">
        <f>_xlfn.AVERAGEIF(A:A,A431,G:G)</f>
        <v>48.939996666666666</v>
      </c>
      <c r="J431" s="2">
        <f t="shared" si="64"/>
        <v>12.051969999999933</v>
      </c>
      <c r="K431" s="2">
        <f t="shared" si="65"/>
        <v>102.05196999999993</v>
      </c>
      <c r="L431" s="2">
        <f t="shared" si="66"/>
        <v>456.28526725385325</v>
      </c>
      <c r="M431" s="2">
        <f>SUMIF(A:A,A431,L:L)</f>
        <v>2461.0296962233683</v>
      </c>
      <c r="N431" s="3">
        <f t="shared" si="67"/>
        <v>0.1854042102596554</v>
      </c>
      <c r="O431" s="7">
        <f t="shared" si="68"/>
        <v>5.3936207737651545</v>
      </c>
      <c r="P431" s="3">
        <f t="shared" si="69"/>
        <v>0.1854042102596554</v>
      </c>
      <c r="Q431" s="3">
        <f>IF(ISNUMBER(P431),SUMIF(A:A,A431,P:P),"")</f>
        <v>1</v>
      </c>
      <c r="R431" s="3">
        <f t="shared" si="70"/>
        <v>0.1854042102596554</v>
      </c>
      <c r="S431" s="8">
        <f t="shared" si="71"/>
        <v>5.3936207737651545</v>
      </c>
    </row>
    <row r="432" spans="1:19" ht="15">
      <c r="A432" s="1">
        <v>47</v>
      </c>
      <c r="B432" s="5">
        <v>0.7208333333333333</v>
      </c>
      <c r="C432" s="1" t="s">
        <v>438</v>
      </c>
      <c r="D432" s="1">
        <v>7</v>
      </c>
      <c r="E432" s="1">
        <v>4</v>
      </c>
      <c r="F432" s="1" t="s">
        <v>470</v>
      </c>
      <c r="G432" s="2">
        <v>60.25129999999999</v>
      </c>
      <c r="H432" s="6">
        <f>1+_xlfn.COUNTIFS(A:A,A432,O:O,"&lt;"&amp;O432)</f>
        <v>2</v>
      </c>
      <c r="I432" s="2">
        <f>_xlfn.AVERAGEIF(A:A,A432,G:G)</f>
        <v>48.939996666666666</v>
      </c>
      <c r="J432" s="2">
        <f t="shared" si="64"/>
        <v>11.311303333333328</v>
      </c>
      <c r="K432" s="2">
        <f t="shared" si="65"/>
        <v>101.31130333333333</v>
      </c>
      <c r="L432" s="2">
        <f t="shared" si="66"/>
        <v>436.4519111395801</v>
      </c>
      <c r="M432" s="2">
        <f>SUMIF(A:A,A432,L:L)</f>
        <v>2461.0296962233683</v>
      </c>
      <c r="N432" s="3">
        <f t="shared" si="67"/>
        <v>0.17734524366339333</v>
      </c>
      <c r="O432" s="7">
        <f t="shared" si="68"/>
        <v>5.638719028168754</v>
      </c>
      <c r="P432" s="3">
        <f t="shared" si="69"/>
        <v>0.17734524366339333</v>
      </c>
      <c r="Q432" s="3">
        <f>IF(ISNUMBER(P432),SUMIF(A:A,A432,P:P),"")</f>
        <v>1</v>
      </c>
      <c r="R432" s="3">
        <f t="shared" si="70"/>
        <v>0.17734524366339333</v>
      </c>
      <c r="S432" s="8">
        <f t="shared" si="71"/>
        <v>5.638719028168754</v>
      </c>
    </row>
    <row r="433" spans="1:19" ht="15">
      <c r="A433" s="1">
        <v>47</v>
      </c>
      <c r="B433" s="5">
        <v>0.7208333333333333</v>
      </c>
      <c r="C433" s="1" t="s">
        <v>438</v>
      </c>
      <c r="D433" s="1">
        <v>7</v>
      </c>
      <c r="E433" s="1">
        <v>8</v>
      </c>
      <c r="F433" s="1" t="s">
        <v>472</v>
      </c>
      <c r="G433" s="2">
        <v>52.8263666666666</v>
      </c>
      <c r="H433" s="6">
        <f>1+_xlfn.COUNTIFS(A:A,A433,O:O,"&lt;"&amp;O433)</f>
        <v>3</v>
      </c>
      <c r="I433" s="2">
        <f>_xlfn.AVERAGEIF(A:A,A433,G:G)</f>
        <v>48.939996666666666</v>
      </c>
      <c r="J433" s="2">
        <f t="shared" si="64"/>
        <v>3.8863699999999355</v>
      </c>
      <c r="K433" s="2">
        <f t="shared" si="65"/>
        <v>93.88636999999994</v>
      </c>
      <c r="L433" s="2">
        <f t="shared" si="66"/>
        <v>279.55028864316756</v>
      </c>
      <c r="M433" s="2">
        <f>SUMIF(A:A,A433,L:L)</f>
        <v>2461.0296962233683</v>
      </c>
      <c r="N433" s="3">
        <f t="shared" si="67"/>
        <v>0.11359078237542526</v>
      </c>
      <c r="O433" s="7">
        <f t="shared" si="68"/>
        <v>8.80353122927644</v>
      </c>
      <c r="P433" s="3">
        <f t="shared" si="69"/>
        <v>0.11359078237542526</v>
      </c>
      <c r="Q433" s="3">
        <f>IF(ISNUMBER(P433),SUMIF(A:A,A433,P:P),"")</f>
        <v>1</v>
      </c>
      <c r="R433" s="3">
        <f t="shared" si="70"/>
        <v>0.11359078237542526</v>
      </c>
      <c r="S433" s="8">
        <f t="shared" si="71"/>
        <v>8.80353122927644</v>
      </c>
    </row>
    <row r="434" spans="1:19" ht="15">
      <c r="A434" s="1">
        <v>47</v>
      </c>
      <c r="B434" s="5">
        <v>0.7208333333333333</v>
      </c>
      <c r="C434" s="1" t="s">
        <v>438</v>
      </c>
      <c r="D434" s="1">
        <v>7</v>
      </c>
      <c r="E434" s="1">
        <v>1</v>
      </c>
      <c r="F434" s="1" t="s">
        <v>468</v>
      </c>
      <c r="G434" s="2">
        <v>51.895933333333296</v>
      </c>
      <c r="H434" s="6">
        <f>1+_xlfn.COUNTIFS(A:A,A434,O:O,"&lt;"&amp;O434)</f>
        <v>4</v>
      </c>
      <c r="I434" s="2">
        <f>_xlfn.AVERAGEIF(A:A,A434,G:G)</f>
        <v>48.939996666666666</v>
      </c>
      <c r="J434" s="2">
        <f t="shared" si="64"/>
        <v>2.9559366666666307</v>
      </c>
      <c r="K434" s="2">
        <f t="shared" si="65"/>
        <v>92.95593666666663</v>
      </c>
      <c r="L434" s="2">
        <f t="shared" si="66"/>
        <v>264.3717350416419</v>
      </c>
      <c r="M434" s="2">
        <f>SUMIF(A:A,A434,L:L)</f>
        <v>2461.0296962233683</v>
      </c>
      <c r="N434" s="3">
        <f t="shared" si="67"/>
        <v>0.10742322022661484</v>
      </c>
      <c r="O434" s="7">
        <f t="shared" si="68"/>
        <v>9.308974334324072</v>
      </c>
      <c r="P434" s="3">
        <f t="shared" si="69"/>
        <v>0.10742322022661484</v>
      </c>
      <c r="Q434" s="3">
        <f>IF(ISNUMBER(P434),SUMIF(A:A,A434,P:P),"")</f>
        <v>1</v>
      </c>
      <c r="R434" s="3">
        <f t="shared" si="70"/>
        <v>0.10742322022661484</v>
      </c>
      <c r="S434" s="8">
        <f t="shared" si="71"/>
        <v>9.308974334324072</v>
      </c>
    </row>
    <row r="435" spans="1:19" ht="15">
      <c r="A435" s="1">
        <v>47</v>
      </c>
      <c r="B435" s="5">
        <v>0.7208333333333333</v>
      </c>
      <c r="C435" s="1" t="s">
        <v>438</v>
      </c>
      <c r="D435" s="1">
        <v>7</v>
      </c>
      <c r="E435" s="1">
        <v>2</v>
      </c>
      <c r="F435" s="1" t="s">
        <v>469</v>
      </c>
      <c r="G435" s="2">
        <v>50.9067333333334</v>
      </c>
      <c r="H435" s="6">
        <f>1+_xlfn.COUNTIFS(A:A,A435,O:O,"&lt;"&amp;O435)</f>
        <v>5</v>
      </c>
      <c r="I435" s="2">
        <f>_xlfn.AVERAGEIF(A:A,A435,G:G)</f>
        <v>48.939996666666666</v>
      </c>
      <c r="J435" s="2">
        <f t="shared" si="64"/>
        <v>1.9667366666667334</v>
      </c>
      <c r="K435" s="2">
        <f t="shared" si="65"/>
        <v>91.96673666666673</v>
      </c>
      <c r="L435" s="2">
        <f t="shared" si="66"/>
        <v>249.13731242722415</v>
      </c>
      <c r="M435" s="2">
        <f>SUMIF(A:A,A435,L:L)</f>
        <v>2461.0296962233683</v>
      </c>
      <c r="N435" s="3">
        <f t="shared" si="67"/>
        <v>0.10123295659924125</v>
      </c>
      <c r="O435" s="7">
        <f t="shared" si="68"/>
        <v>9.87820600714822</v>
      </c>
      <c r="P435" s="3">
        <f t="shared" si="69"/>
        <v>0.10123295659924125</v>
      </c>
      <c r="Q435" s="3">
        <f>IF(ISNUMBER(P435),SUMIF(A:A,A435,P:P),"")</f>
        <v>1</v>
      </c>
      <c r="R435" s="3">
        <f t="shared" si="70"/>
        <v>0.10123295659924125</v>
      </c>
      <c r="S435" s="8">
        <f t="shared" si="71"/>
        <v>9.87820600714822</v>
      </c>
    </row>
    <row r="436" spans="1:19" ht="15">
      <c r="A436" s="1">
        <v>47</v>
      </c>
      <c r="B436" s="5">
        <v>0.7208333333333333</v>
      </c>
      <c r="C436" s="1" t="s">
        <v>438</v>
      </c>
      <c r="D436" s="1">
        <v>7</v>
      </c>
      <c r="E436" s="1">
        <v>13</v>
      </c>
      <c r="F436" s="1" t="s">
        <v>475</v>
      </c>
      <c r="G436" s="2">
        <v>49.8367666666667</v>
      </c>
      <c r="H436" s="6">
        <f>1+_xlfn.COUNTIFS(A:A,A436,O:O,"&lt;"&amp;O436)</f>
        <v>6</v>
      </c>
      <c r="I436" s="2">
        <f>_xlfn.AVERAGEIF(A:A,A436,G:G)</f>
        <v>48.939996666666666</v>
      </c>
      <c r="J436" s="2">
        <f t="shared" si="64"/>
        <v>0.896770000000032</v>
      </c>
      <c r="K436" s="2">
        <f t="shared" si="65"/>
        <v>90.89677000000003</v>
      </c>
      <c r="L436" s="2">
        <f t="shared" si="66"/>
        <v>233.64577818207823</v>
      </c>
      <c r="M436" s="2">
        <f>SUMIF(A:A,A436,L:L)</f>
        <v>2461.0296962233683</v>
      </c>
      <c r="N436" s="3">
        <f t="shared" si="67"/>
        <v>0.09493821977874746</v>
      </c>
      <c r="O436" s="7">
        <f t="shared" si="68"/>
        <v>10.533165697971688</v>
      </c>
      <c r="P436" s="3">
        <f t="shared" si="69"/>
        <v>0.09493821977874746</v>
      </c>
      <c r="Q436" s="3">
        <f>IF(ISNUMBER(P436),SUMIF(A:A,A436,P:P),"")</f>
        <v>1</v>
      </c>
      <c r="R436" s="3">
        <f t="shared" si="70"/>
        <v>0.09493821977874746</v>
      </c>
      <c r="S436" s="8">
        <f t="shared" si="71"/>
        <v>10.533165697971688</v>
      </c>
    </row>
    <row r="437" spans="1:19" ht="15">
      <c r="A437" s="1">
        <v>47</v>
      </c>
      <c r="B437" s="5">
        <v>0.7208333333333333</v>
      </c>
      <c r="C437" s="1" t="s">
        <v>438</v>
      </c>
      <c r="D437" s="1">
        <v>7</v>
      </c>
      <c r="E437" s="1">
        <v>5</v>
      </c>
      <c r="F437" s="1" t="s">
        <v>471</v>
      </c>
      <c r="G437" s="2">
        <v>39.6601</v>
      </c>
      <c r="H437" s="6">
        <f>1+_xlfn.COUNTIFS(A:A,A437,O:O,"&lt;"&amp;O437)</f>
        <v>9</v>
      </c>
      <c r="I437" s="2">
        <f>_xlfn.AVERAGEIF(A:A,A437,G:G)</f>
        <v>48.939996666666666</v>
      </c>
      <c r="J437" s="2">
        <f t="shared" si="64"/>
        <v>-9.279896666666666</v>
      </c>
      <c r="K437" s="2">
        <f t="shared" si="65"/>
        <v>80.72010333333333</v>
      </c>
      <c r="L437" s="2">
        <f t="shared" si="66"/>
        <v>126.87548849556622</v>
      </c>
      <c r="M437" s="2">
        <f>SUMIF(A:A,A437,L:L)</f>
        <v>2461.0296962233683</v>
      </c>
      <c r="N437" s="3">
        <f t="shared" si="67"/>
        <v>0.05155382265003385</v>
      </c>
      <c r="O437" s="7">
        <f t="shared" si="68"/>
        <v>19.397203710544698</v>
      </c>
      <c r="P437" s="3">
        <f t="shared" si="69"/>
        <v>0.05155382265003385</v>
      </c>
      <c r="Q437" s="3">
        <f>IF(ISNUMBER(P437),SUMIF(A:A,A437,P:P),"")</f>
        <v>1</v>
      </c>
      <c r="R437" s="3">
        <f t="shared" si="70"/>
        <v>0.05155382265003385</v>
      </c>
      <c r="S437" s="8">
        <f t="shared" si="71"/>
        <v>19.397203710544698</v>
      </c>
    </row>
    <row r="438" spans="1:19" ht="15">
      <c r="A438" s="1">
        <v>47</v>
      </c>
      <c r="B438" s="5">
        <v>0.7208333333333333</v>
      </c>
      <c r="C438" s="1" t="s">
        <v>438</v>
      </c>
      <c r="D438" s="1">
        <v>7</v>
      </c>
      <c r="E438" s="1">
        <v>9</v>
      </c>
      <c r="F438" s="1" t="s">
        <v>473</v>
      </c>
      <c r="G438" s="2">
        <v>42.7010333333334</v>
      </c>
      <c r="H438" s="6">
        <f>1+_xlfn.COUNTIFS(A:A,A438,O:O,"&lt;"&amp;O438)</f>
        <v>7</v>
      </c>
      <c r="I438" s="2">
        <f>_xlfn.AVERAGEIF(A:A,A438,G:G)</f>
        <v>48.939996666666666</v>
      </c>
      <c r="J438" s="2">
        <f t="shared" si="64"/>
        <v>-6.238963333333267</v>
      </c>
      <c r="K438" s="2">
        <f t="shared" si="65"/>
        <v>83.76103666666674</v>
      </c>
      <c r="L438" s="2">
        <f t="shared" si="66"/>
        <v>152.2710566276351</v>
      </c>
      <c r="M438" s="2">
        <f>SUMIF(A:A,A438,L:L)</f>
        <v>2461.0296962233683</v>
      </c>
      <c r="N438" s="3">
        <f t="shared" si="67"/>
        <v>0.061872905012607636</v>
      </c>
      <c r="O438" s="7">
        <f t="shared" si="68"/>
        <v>16.16216338631964</v>
      </c>
      <c r="P438" s="3">
        <f t="shared" si="69"/>
        <v>0.061872905012607636</v>
      </c>
      <c r="Q438" s="3">
        <f>IF(ISNUMBER(P438),SUMIF(A:A,A438,P:P),"")</f>
        <v>1</v>
      </c>
      <c r="R438" s="3">
        <f t="shared" si="70"/>
        <v>0.061872905012607636</v>
      </c>
      <c r="S438" s="8">
        <f t="shared" si="71"/>
        <v>16.16216338631964</v>
      </c>
    </row>
    <row r="439" spans="1:19" ht="15">
      <c r="A439" s="1">
        <v>47</v>
      </c>
      <c r="B439" s="5">
        <v>0.7208333333333333</v>
      </c>
      <c r="C439" s="1" t="s">
        <v>438</v>
      </c>
      <c r="D439" s="1">
        <v>7</v>
      </c>
      <c r="E439" s="1">
        <v>15</v>
      </c>
      <c r="F439" s="1" t="s">
        <v>476</v>
      </c>
      <c r="G439" s="2">
        <v>38.7927</v>
      </c>
      <c r="H439" s="6">
        <f>1+_xlfn.COUNTIFS(A:A,A439,O:O,"&lt;"&amp;O439)</f>
        <v>10</v>
      </c>
      <c r="I439" s="2">
        <f>_xlfn.AVERAGEIF(A:A,A439,G:G)</f>
        <v>48.939996666666666</v>
      </c>
      <c r="J439" s="2">
        <f t="shared" si="64"/>
        <v>-10.147296666666662</v>
      </c>
      <c r="K439" s="2">
        <f t="shared" si="65"/>
        <v>79.85270333333334</v>
      </c>
      <c r="L439" s="2">
        <f t="shared" si="66"/>
        <v>120.44126419142084</v>
      </c>
      <c r="M439" s="2">
        <f>SUMIF(A:A,A439,L:L)</f>
        <v>2461.0296962233683</v>
      </c>
      <c r="N439" s="3">
        <f t="shared" si="67"/>
        <v>0.04893937865774105</v>
      </c>
      <c r="O439" s="7">
        <f t="shared" si="68"/>
        <v>20.433442912986877</v>
      </c>
      <c r="P439" s="3">
        <f t="shared" si="69"/>
        <v>0.04893937865774105</v>
      </c>
      <c r="Q439" s="3">
        <f>IF(ISNUMBER(P439),SUMIF(A:A,A439,P:P),"")</f>
        <v>1</v>
      </c>
      <c r="R439" s="3">
        <f t="shared" si="70"/>
        <v>0.04893937865774105</v>
      </c>
      <c r="S439" s="8">
        <f t="shared" si="71"/>
        <v>20.433442912986877</v>
      </c>
    </row>
    <row r="440" spans="1:19" ht="15">
      <c r="A440" s="1">
        <v>47</v>
      </c>
      <c r="B440" s="5">
        <v>0.7208333333333333</v>
      </c>
      <c r="C440" s="1" t="s">
        <v>438</v>
      </c>
      <c r="D440" s="1">
        <v>7</v>
      </c>
      <c r="E440" s="1">
        <v>16</v>
      </c>
      <c r="F440" s="1" t="s">
        <v>477</v>
      </c>
      <c r="G440" s="2">
        <v>41.5370666666667</v>
      </c>
      <c r="H440" s="6">
        <f>1+_xlfn.COUNTIFS(A:A,A440,O:O,"&lt;"&amp;O440)</f>
        <v>8</v>
      </c>
      <c r="I440" s="2">
        <f>_xlfn.AVERAGEIF(A:A,A440,G:G)</f>
        <v>48.939996666666666</v>
      </c>
      <c r="J440" s="2">
        <f t="shared" si="64"/>
        <v>-7.402929999999962</v>
      </c>
      <c r="K440" s="2">
        <f t="shared" si="65"/>
        <v>82.59707000000003</v>
      </c>
      <c r="L440" s="2">
        <f t="shared" si="66"/>
        <v>141.99959422120094</v>
      </c>
      <c r="M440" s="2">
        <f>SUMIF(A:A,A440,L:L)</f>
        <v>2461.0296962233683</v>
      </c>
      <c r="N440" s="3">
        <f t="shared" si="67"/>
        <v>0.05769926077653992</v>
      </c>
      <c r="O440" s="7">
        <f t="shared" si="68"/>
        <v>17.331244569542083</v>
      </c>
      <c r="P440" s="3">
        <f t="shared" si="69"/>
        <v>0.05769926077653992</v>
      </c>
      <c r="Q440" s="3">
        <f>IF(ISNUMBER(P440),SUMIF(A:A,A440,P:P),"")</f>
        <v>1</v>
      </c>
      <c r="R440" s="3">
        <f t="shared" si="70"/>
        <v>0.05769926077653992</v>
      </c>
      <c r="S440" s="8">
        <f t="shared" si="71"/>
        <v>17.331244569542083</v>
      </c>
    </row>
    <row r="441" spans="1:19" ht="15">
      <c r="A441" s="1">
        <v>13</v>
      </c>
      <c r="B441" s="5">
        <v>0.7222222222222222</v>
      </c>
      <c r="C441" s="1" t="s">
        <v>137</v>
      </c>
      <c r="D441" s="1">
        <v>3</v>
      </c>
      <c r="E441" s="1">
        <v>7</v>
      </c>
      <c r="F441" s="1" t="s">
        <v>160</v>
      </c>
      <c r="G441" s="2">
        <v>80.7998</v>
      </c>
      <c r="H441" s="6">
        <f>1+_xlfn.COUNTIFS(A:A,A441,O:O,"&lt;"&amp;O441)</f>
        <v>1</v>
      </c>
      <c r="I441" s="2">
        <f>_xlfn.AVERAGEIF(A:A,A441,G:G)</f>
        <v>49.49822857142855</v>
      </c>
      <c r="J441" s="2">
        <f t="shared" si="64"/>
        <v>31.301571428571457</v>
      </c>
      <c r="K441" s="2">
        <f t="shared" si="65"/>
        <v>121.30157142857146</v>
      </c>
      <c r="L441" s="2">
        <f t="shared" si="66"/>
        <v>1448.2254896443226</v>
      </c>
      <c r="M441" s="2">
        <f>SUMIF(A:A,A441,L:L)</f>
        <v>2568.371713620789</v>
      </c>
      <c r="N441" s="3">
        <f t="shared" si="67"/>
        <v>0.5638691167497214</v>
      </c>
      <c r="O441" s="7">
        <f t="shared" si="68"/>
        <v>1.7734611992304934</v>
      </c>
      <c r="P441" s="3">
        <f t="shared" si="69"/>
        <v>0.5638691167497214</v>
      </c>
      <c r="Q441" s="3">
        <f>IF(ISNUMBER(P441),SUMIF(A:A,A441,P:P),"")</f>
        <v>0.9395141763378432</v>
      </c>
      <c r="R441" s="3">
        <f t="shared" si="70"/>
        <v>0.6001709510628584</v>
      </c>
      <c r="S441" s="8">
        <f t="shared" si="71"/>
        <v>1.6661919378621606</v>
      </c>
    </row>
    <row r="442" spans="1:19" ht="15">
      <c r="A442" s="1">
        <v>13</v>
      </c>
      <c r="B442" s="5">
        <v>0.7222222222222222</v>
      </c>
      <c r="C442" s="1" t="s">
        <v>137</v>
      </c>
      <c r="D442" s="1">
        <v>3</v>
      </c>
      <c r="E442" s="1">
        <v>3</v>
      </c>
      <c r="F442" s="1" t="s">
        <v>156</v>
      </c>
      <c r="G442" s="2">
        <v>54.1641666666667</v>
      </c>
      <c r="H442" s="6">
        <f>1+_xlfn.COUNTIFS(A:A,A442,O:O,"&lt;"&amp;O442)</f>
        <v>2</v>
      </c>
      <c r="I442" s="2">
        <f>_xlfn.AVERAGEIF(A:A,A442,G:G)</f>
        <v>49.49822857142855</v>
      </c>
      <c r="J442" s="2">
        <f t="shared" si="64"/>
        <v>4.665938095238154</v>
      </c>
      <c r="K442" s="2">
        <f t="shared" si="65"/>
        <v>94.66593809523815</v>
      </c>
      <c r="L442" s="2">
        <f t="shared" si="66"/>
        <v>292.936624127372</v>
      </c>
      <c r="M442" s="2">
        <f>SUMIF(A:A,A442,L:L)</f>
        <v>2568.371713620789</v>
      </c>
      <c r="N442" s="3">
        <f t="shared" si="67"/>
        <v>0.11405538480814428</v>
      </c>
      <c r="O442" s="7">
        <f t="shared" si="68"/>
        <v>8.767670212871822</v>
      </c>
      <c r="P442" s="3">
        <f t="shared" si="69"/>
        <v>0.11405538480814428</v>
      </c>
      <c r="Q442" s="3">
        <f>IF(ISNUMBER(P442),SUMIF(A:A,A442,P:P),"")</f>
        <v>0.9395141763378432</v>
      </c>
      <c r="R442" s="3">
        <f t="shared" si="70"/>
        <v>0.12139825846239358</v>
      </c>
      <c r="S442" s="8">
        <f t="shared" si="71"/>
        <v>8.23735045844811</v>
      </c>
    </row>
    <row r="443" spans="1:19" ht="15">
      <c r="A443" s="1">
        <v>13</v>
      </c>
      <c r="B443" s="5">
        <v>0.7222222222222222</v>
      </c>
      <c r="C443" s="1" t="s">
        <v>137</v>
      </c>
      <c r="D443" s="1">
        <v>3</v>
      </c>
      <c r="E443" s="1">
        <v>6</v>
      </c>
      <c r="F443" s="1" t="s">
        <v>159</v>
      </c>
      <c r="G443" s="2">
        <v>52.3848</v>
      </c>
      <c r="H443" s="6">
        <f>1+_xlfn.COUNTIFS(A:A,A443,O:O,"&lt;"&amp;O443)</f>
        <v>3</v>
      </c>
      <c r="I443" s="2">
        <f>_xlfn.AVERAGEIF(A:A,A443,G:G)</f>
        <v>49.49822857142855</v>
      </c>
      <c r="J443" s="2">
        <f t="shared" si="64"/>
        <v>2.8865714285714503</v>
      </c>
      <c r="K443" s="2">
        <f t="shared" si="65"/>
        <v>92.88657142857144</v>
      </c>
      <c r="L443" s="2">
        <f t="shared" si="66"/>
        <v>263.2737290292163</v>
      </c>
      <c r="M443" s="2">
        <f>SUMIF(A:A,A443,L:L)</f>
        <v>2568.371713620789</v>
      </c>
      <c r="N443" s="3">
        <f t="shared" si="67"/>
        <v>0.10250608493817409</v>
      </c>
      <c r="O443" s="7">
        <f t="shared" si="68"/>
        <v>9.755518422180925</v>
      </c>
      <c r="P443" s="3">
        <f t="shared" si="69"/>
        <v>0.10250608493817409</v>
      </c>
      <c r="Q443" s="3">
        <f>IF(ISNUMBER(P443),SUMIF(A:A,A443,P:P),"")</f>
        <v>0.9395141763378432</v>
      </c>
      <c r="R443" s="3">
        <f t="shared" si="70"/>
        <v>0.10910541588391486</v>
      </c>
      <c r="S443" s="8">
        <f t="shared" si="71"/>
        <v>9.165447855163967</v>
      </c>
    </row>
    <row r="444" spans="1:19" ht="15">
      <c r="A444" s="1">
        <v>13</v>
      </c>
      <c r="B444" s="5">
        <v>0.7222222222222222</v>
      </c>
      <c r="C444" s="1" t="s">
        <v>137</v>
      </c>
      <c r="D444" s="1">
        <v>3</v>
      </c>
      <c r="E444" s="1">
        <v>1</v>
      </c>
      <c r="F444" s="1" t="s">
        <v>154</v>
      </c>
      <c r="G444" s="2">
        <v>50.25643333333329</v>
      </c>
      <c r="H444" s="6">
        <f>1+_xlfn.COUNTIFS(A:A,A444,O:O,"&lt;"&amp;O444)</f>
        <v>4</v>
      </c>
      <c r="I444" s="2">
        <f>_xlfn.AVERAGEIF(A:A,A444,G:G)</f>
        <v>49.49822857142855</v>
      </c>
      <c r="J444" s="2">
        <f t="shared" si="64"/>
        <v>0.758204761904743</v>
      </c>
      <c r="K444" s="2">
        <f t="shared" si="65"/>
        <v>90.75820476190475</v>
      </c>
      <c r="L444" s="2">
        <f t="shared" si="66"/>
        <v>231.71131981224698</v>
      </c>
      <c r="M444" s="2">
        <f>SUMIF(A:A,A444,L:L)</f>
        <v>2568.371713620789</v>
      </c>
      <c r="N444" s="3">
        <f t="shared" si="67"/>
        <v>0.09021720593768319</v>
      </c>
      <c r="O444" s="7">
        <f t="shared" si="68"/>
        <v>11.08436012406261</v>
      </c>
      <c r="P444" s="3">
        <f t="shared" si="69"/>
        <v>0.09021720593768319</v>
      </c>
      <c r="Q444" s="3">
        <f>IF(ISNUMBER(P444),SUMIF(A:A,A444,P:P),"")</f>
        <v>0.9395141763378432</v>
      </c>
      <c r="R444" s="3">
        <f t="shared" si="70"/>
        <v>0.09602538014843288</v>
      </c>
      <c r="S444" s="8">
        <f t="shared" si="71"/>
        <v>10.413913472190714</v>
      </c>
    </row>
    <row r="445" spans="1:19" ht="15">
      <c r="A445" s="1">
        <v>13</v>
      </c>
      <c r="B445" s="5">
        <v>0.7222222222222222</v>
      </c>
      <c r="C445" s="1" t="s">
        <v>137</v>
      </c>
      <c r="D445" s="1">
        <v>3</v>
      </c>
      <c r="E445" s="1">
        <v>4</v>
      </c>
      <c r="F445" s="1" t="s">
        <v>157</v>
      </c>
      <c r="G445" s="2">
        <v>45.7555666666666</v>
      </c>
      <c r="H445" s="6">
        <f>1+_xlfn.COUNTIFS(A:A,A445,O:O,"&lt;"&amp;O445)</f>
        <v>5</v>
      </c>
      <c r="I445" s="2">
        <f>_xlfn.AVERAGEIF(A:A,A445,G:G)</f>
        <v>49.49822857142855</v>
      </c>
      <c r="J445" s="2">
        <f t="shared" si="64"/>
        <v>-3.7426619047619454</v>
      </c>
      <c r="K445" s="2">
        <f t="shared" si="65"/>
        <v>86.25733809523805</v>
      </c>
      <c r="L445" s="2">
        <f t="shared" si="66"/>
        <v>176.87447243869246</v>
      </c>
      <c r="M445" s="2">
        <f>SUMIF(A:A,A445,L:L)</f>
        <v>2568.371713620789</v>
      </c>
      <c r="N445" s="3">
        <f t="shared" si="67"/>
        <v>0.06886638390412027</v>
      </c>
      <c r="O445" s="7">
        <f t="shared" si="68"/>
        <v>14.52087278740027</v>
      </c>
      <c r="P445" s="3">
        <f t="shared" si="69"/>
        <v>0.06886638390412027</v>
      </c>
      <c r="Q445" s="3">
        <f>IF(ISNUMBER(P445),SUMIF(A:A,A445,P:P),"")</f>
        <v>0.9395141763378432</v>
      </c>
      <c r="R445" s="3">
        <f t="shared" si="70"/>
        <v>0.07329999444240037</v>
      </c>
      <c r="S445" s="8">
        <f t="shared" si="71"/>
        <v>13.642565836560966</v>
      </c>
    </row>
    <row r="446" spans="1:19" ht="15">
      <c r="A446" s="1">
        <v>13</v>
      </c>
      <c r="B446" s="5">
        <v>0.7222222222222222</v>
      </c>
      <c r="C446" s="1" t="s">
        <v>137</v>
      </c>
      <c r="D446" s="1">
        <v>3</v>
      </c>
      <c r="E446" s="1">
        <v>2</v>
      </c>
      <c r="F446" s="1" t="s">
        <v>155</v>
      </c>
      <c r="G446" s="2">
        <v>35.570133333333295</v>
      </c>
      <c r="H446" s="6">
        <f>1+_xlfn.COUNTIFS(A:A,A446,O:O,"&lt;"&amp;O446)</f>
        <v>6</v>
      </c>
      <c r="I446" s="2">
        <f>_xlfn.AVERAGEIF(A:A,A446,G:G)</f>
        <v>49.49822857142855</v>
      </c>
      <c r="J446" s="2">
        <f t="shared" si="64"/>
        <v>-13.928095238095253</v>
      </c>
      <c r="K446" s="2">
        <f t="shared" si="65"/>
        <v>76.07190476190475</v>
      </c>
      <c r="L446" s="2">
        <f t="shared" si="66"/>
        <v>95.99674510283923</v>
      </c>
      <c r="M446" s="2">
        <f>SUMIF(A:A,A446,L:L)</f>
        <v>2568.371713620789</v>
      </c>
      <c r="N446" s="3">
        <f t="shared" si="67"/>
        <v>0.03737649990215272</v>
      </c>
      <c r="O446" s="7">
        <f t="shared" si="68"/>
        <v>26.754779142452673</v>
      </c>
      <c r="P446" s="3">
        <f t="shared" si="69"/>
      </c>
      <c r="Q446" s="3">
        <f>IF(ISNUMBER(P446),SUMIF(A:A,A446,P:P),"")</f>
      </c>
      <c r="R446" s="3">
        <f t="shared" si="70"/>
      </c>
      <c r="S446" s="8">
        <f t="shared" si="71"/>
      </c>
    </row>
    <row r="447" spans="1:19" ht="15">
      <c r="A447" s="1">
        <v>13</v>
      </c>
      <c r="B447" s="5">
        <v>0.7222222222222222</v>
      </c>
      <c r="C447" s="1" t="s">
        <v>137</v>
      </c>
      <c r="D447" s="1">
        <v>3</v>
      </c>
      <c r="E447" s="1">
        <v>5</v>
      </c>
      <c r="F447" s="1" t="s">
        <v>158</v>
      </c>
      <c r="G447" s="2">
        <v>27.5567</v>
      </c>
      <c r="H447" s="6">
        <f>1+_xlfn.COUNTIFS(A:A,A447,O:O,"&lt;"&amp;O447)</f>
        <v>7</v>
      </c>
      <c r="I447" s="2">
        <f>_xlfn.AVERAGEIF(A:A,A447,G:G)</f>
        <v>49.49822857142855</v>
      </c>
      <c r="J447" s="2">
        <f t="shared" si="64"/>
        <v>-21.94152857142855</v>
      </c>
      <c r="K447" s="2">
        <f t="shared" si="65"/>
        <v>68.05847142857145</v>
      </c>
      <c r="L447" s="2">
        <f t="shared" si="66"/>
        <v>59.353333466099116</v>
      </c>
      <c r="M447" s="2">
        <f>SUMIF(A:A,A447,L:L)</f>
        <v>2568.371713620789</v>
      </c>
      <c r="N447" s="3">
        <f t="shared" si="67"/>
        <v>0.023109323760004012</v>
      </c>
      <c r="O447" s="7">
        <f t="shared" si="68"/>
        <v>43.27257735385271</v>
      </c>
      <c r="P447" s="3">
        <f t="shared" si="69"/>
      </c>
      <c r="Q447" s="3">
        <f>IF(ISNUMBER(P447),SUMIF(A:A,A447,P:P),"")</f>
      </c>
      <c r="R447" s="3">
        <f t="shared" si="70"/>
      </c>
      <c r="S447" s="8">
        <f t="shared" si="71"/>
      </c>
    </row>
    <row r="448" spans="1:19" ht="15">
      <c r="A448" s="1">
        <v>53</v>
      </c>
      <c r="B448" s="5">
        <v>0.7236111111111111</v>
      </c>
      <c r="C448" s="1" t="s">
        <v>487</v>
      </c>
      <c r="D448" s="1">
        <v>6</v>
      </c>
      <c r="E448" s="1">
        <v>2</v>
      </c>
      <c r="F448" s="1" t="s">
        <v>517</v>
      </c>
      <c r="G448" s="2">
        <v>61.7548333333333</v>
      </c>
      <c r="H448" s="6">
        <f>1+_xlfn.COUNTIFS(A:A,A448,O:O,"&lt;"&amp;O448)</f>
        <v>1</v>
      </c>
      <c r="I448" s="2">
        <f>_xlfn.AVERAGEIF(A:A,A448,G:G)</f>
        <v>50.09239629629628</v>
      </c>
      <c r="J448" s="2">
        <f t="shared" si="64"/>
        <v>11.662437037037023</v>
      </c>
      <c r="K448" s="2">
        <f t="shared" si="65"/>
        <v>101.66243703703702</v>
      </c>
      <c r="L448" s="2">
        <f t="shared" si="66"/>
        <v>445.7446356445301</v>
      </c>
      <c r="M448" s="2">
        <f>SUMIF(A:A,A448,L:L)</f>
        <v>2332.914650396124</v>
      </c>
      <c r="N448" s="3">
        <f t="shared" si="67"/>
        <v>0.19106769961294706</v>
      </c>
      <c r="O448" s="7">
        <f t="shared" si="68"/>
        <v>5.233747001851894</v>
      </c>
      <c r="P448" s="3">
        <f t="shared" si="69"/>
        <v>0.19106769961294706</v>
      </c>
      <c r="Q448" s="3">
        <f>IF(ISNUMBER(P448),SUMIF(A:A,A448,P:P),"")</f>
        <v>0.9056219712501946</v>
      </c>
      <c r="R448" s="3">
        <f t="shared" si="70"/>
        <v>0.2109795319444178</v>
      </c>
      <c r="S448" s="8">
        <f t="shared" si="71"/>
        <v>4.739796276841909</v>
      </c>
    </row>
    <row r="449" spans="1:19" ht="15">
      <c r="A449" s="1">
        <v>53</v>
      </c>
      <c r="B449" s="5">
        <v>0.7236111111111111</v>
      </c>
      <c r="C449" s="1" t="s">
        <v>487</v>
      </c>
      <c r="D449" s="1">
        <v>6</v>
      </c>
      <c r="E449" s="1">
        <v>3</v>
      </c>
      <c r="F449" s="1" t="s">
        <v>518</v>
      </c>
      <c r="G449" s="2">
        <v>61.0102666666667</v>
      </c>
      <c r="H449" s="6">
        <f>1+_xlfn.COUNTIFS(A:A,A449,O:O,"&lt;"&amp;O449)</f>
        <v>2</v>
      </c>
      <c r="I449" s="2">
        <f>_xlfn.AVERAGEIF(A:A,A449,G:G)</f>
        <v>50.09239629629628</v>
      </c>
      <c r="J449" s="2">
        <f t="shared" si="64"/>
        <v>10.917870370370423</v>
      </c>
      <c r="K449" s="2">
        <f t="shared" si="65"/>
        <v>100.91787037037042</v>
      </c>
      <c r="L449" s="2">
        <f t="shared" si="66"/>
        <v>426.2696904872267</v>
      </c>
      <c r="M449" s="2">
        <f>SUMIF(A:A,A449,L:L)</f>
        <v>2332.914650396124</v>
      </c>
      <c r="N449" s="3">
        <f t="shared" si="67"/>
        <v>0.1827197966350149</v>
      </c>
      <c r="O449" s="7">
        <f t="shared" si="68"/>
        <v>5.472860732203597</v>
      </c>
      <c r="P449" s="3">
        <f t="shared" si="69"/>
        <v>0.1827197966350149</v>
      </c>
      <c r="Q449" s="3">
        <f>IF(ISNUMBER(P449),SUMIF(A:A,A449,P:P),"")</f>
        <v>0.9056219712501946</v>
      </c>
      <c r="R449" s="3">
        <f t="shared" si="70"/>
        <v>0.20176166483988187</v>
      </c>
      <c r="S449" s="8">
        <f t="shared" si="71"/>
        <v>4.956342924676005</v>
      </c>
    </row>
    <row r="450" spans="1:19" ht="15">
      <c r="A450" s="1">
        <v>53</v>
      </c>
      <c r="B450" s="5">
        <v>0.7236111111111111</v>
      </c>
      <c r="C450" s="1" t="s">
        <v>487</v>
      </c>
      <c r="D450" s="1">
        <v>6</v>
      </c>
      <c r="E450" s="1">
        <v>6</v>
      </c>
      <c r="F450" s="1" t="s">
        <v>521</v>
      </c>
      <c r="G450" s="2">
        <v>58.25470000000001</v>
      </c>
      <c r="H450" s="6">
        <f>1+_xlfn.COUNTIFS(A:A,A450,O:O,"&lt;"&amp;O450)</f>
        <v>3</v>
      </c>
      <c r="I450" s="2">
        <f>_xlfn.AVERAGEIF(A:A,A450,G:G)</f>
        <v>50.09239629629628</v>
      </c>
      <c r="J450" s="2">
        <f t="shared" si="64"/>
        <v>8.162303703703728</v>
      </c>
      <c r="K450" s="2">
        <f t="shared" si="65"/>
        <v>98.16230370370373</v>
      </c>
      <c r="L450" s="2">
        <f t="shared" si="66"/>
        <v>361.31068888210507</v>
      </c>
      <c r="M450" s="2">
        <f>SUMIF(A:A,A450,L:L)</f>
        <v>2332.914650396124</v>
      </c>
      <c r="N450" s="3">
        <f t="shared" si="67"/>
        <v>0.15487522821323757</v>
      </c>
      <c r="O450" s="7">
        <f t="shared" si="68"/>
        <v>6.456810501826447</v>
      </c>
      <c r="P450" s="3">
        <f t="shared" si="69"/>
        <v>0.15487522821323757</v>
      </c>
      <c r="Q450" s="3">
        <f>IF(ISNUMBER(P450),SUMIF(A:A,A450,P:P),"")</f>
        <v>0.9056219712501946</v>
      </c>
      <c r="R450" s="3">
        <f t="shared" si="70"/>
        <v>0.17101531668830333</v>
      </c>
      <c r="S450" s="8">
        <f t="shared" si="71"/>
        <v>5.847429454653025</v>
      </c>
    </row>
    <row r="451" spans="1:19" ht="15">
      <c r="A451" s="1">
        <v>53</v>
      </c>
      <c r="B451" s="5">
        <v>0.7236111111111111</v>
      </c>
      <c r="C451" s="1" t="s">
        <v>487</v>
      </c>
      <c r="D451" s="1">
        <v>6</v>
      </c>
      <c r="E451" s="1">
        <v>4</v>
      </c>
      <c r="F451" s="1" t="s">
        <v>519</v>
      </c>
      <c r="G451" s="2">
        <v>57.72636666666659</v>
      </c>
      <c r="H451" s="6">
        <f>1+_xlfn.COUNTIFS(A:A,A451,O:O,"&lt;"&amp;O451)</f>
        <v>4</v>
      </c>
      <c r="I451" s="2">
        <f>_xlfn.AVERAGEIF(A:A,A451,G:G)</f>
        <v>50.09239629629628</v>
      </c>
      <c r="J451" s="2">
        <f t="shared" si="64"/>
        <v>7.633970370370314</v>
      </c>
      <c r="K451" s="2">
        <f t="shared" si="65"/>
        <v>97.63397037037032</v>
      </c>
      <c r="L451" s="2">
        <f t="shared" si="66"/>
        <v>350.0367756404987</v>
      </c>
      <c r="M451" s="2">
        <f>SUMIF(A:A,A451,L:L)</f>
        <v>2332.914650396124</v>
      </c>
      <c r="N451" s="3">
        <f t="shared" si="67"/>
        <v>0.150042683979486</v>
      </c>
      <c r="O451" s="7">
        <f t="shared" si="68"/>
        <v>6.664770140586935</v>
      </c>
      <c r="P451" s="3">
        <f t="shared" si="69"/>
        <v>0.150042683979486</v>
      </c>
      <c r="Q451" s="3">
        <f>IF(ISNUMBER(P451),SUMIF(A:A,A451,P:P),"")</f>
        <v>0.9056219712501946</v>
      </c>
      <c r="R451" s="3">
        <f t="shared" si="70"/>
        <v>0.16567915614100528</v>
      </c>
      <c r="S451" s="8">
        <f t="shared" si="71"/>
        <v>6.035762272647777</v>
      </c>
    </row>
    <row r="452" spans="1:19" ht="15">
      <c r="A452" s="1">
        <v>53</v>
      </c>
      <c r="B452" s="5">
        <v>0.7236111111111111</v>
      </c>
      <c r="C452" s="1" t="s">
        <v>487</v>
      </c>
      <c r="D452" s="1">
        <v>6</v>
      </c>
      <c r="E452" s="1">
        <v>5</v>
      </c>
      <c r="F452" s="1" t="s">
        <v>520</v>
      </c>
      <c r="G452" s="2">
        <v>53.837999999999994</v>
      </c>
      <c r="H452" s="6">
        <f>1+_xlfn.COUNTIFS(A:A,A452,O:O,"&lt;"&amp;O452)</f>
        <v>5</v>
      </c>
      <c r="I452" s="2">
        <f>_xlfn.AVERAGEIF(A:A,A452,G:G)</f>
        <v>50.09239629629628</v>
      </c>
      <c r="J452" s="2">
        <f t="shared" si="64"/>
        <v>3.745603703703715</v>
      </c>
      <c r="K452" s="2">
        <f t="shared" si="65"/>
        <v>93.74560370370372</v>
      </c>
      <c r="L452" s="2">
        <f t="shared" si="66"/>
        <v>277.1991559013601</v>
      </c>
      <c r="M452" s="2">
        <f>SUMIF(A:A,A452,L:L)</f>
        <v>2332.914650396124</v>
      </c>
      <c r="N452" s="3">
        <f t="shared" si="67"/>
        <v>0.11882095894690885</v>
      </c>
      <c r="O452" s="7">
        <f t="shared" si="68"/>
        <v>8.416023644842122</v>
      </c>
      <c r="P452" s="3">
        <f t="shared" si="69"/>
        <v>0.11882095894690885</v>
      </c>
      <c r="Q452" s="3">
        <f>IF(ISNUMBER(P452),SUMIF(A:A,A452,P:P),"")</f>
        <v>0.9056219712501946</v>
      </c>
      <c r="R452" s="3">
        <f t="shared" si="70"/>
        <v>0.131203706092597</v>
      </c>
      <c r="S452" s="8">
        <f t="shared" si="71"/>
        <v>7.621735923330171</v>
      </c>
    </row>
    <row r="453" spans="1:19" ht="15">
      <c r="A453" s="1">
        <v>53</v>
      </c>
      <c r="B453" s="5">
        <v>0.7236111111111111</v>
      </c>
      <c r="C453" s="1" t="s">
        <v>487</v>
      </c>
      <c r="D453" s="1">
        <v>6</v>
      </c>
      <c r="E453" s="1">
        <v>9</v>
      </c>
      <c r="F453" s="1" t="s">
        <v>522</v>
      </c>
      <c r="G453" s="2">
        <v>38.4739666666666</v>
      </c>
      <c r="H453" s="6">
        <f>1+_xlfn.COUNTIFS(A:A,A453,O:O,"&lt;"&amp;O453)</f>
        <v>8</v>
      </c>
      <c r="I453" s="2">
        <f>_xlfn.AVERAGEIF(A:A,A453,G:G)</f>
        <v>50.09239629629628</v>
      </c>
      <c r="J453" s="2">
        <f t="shared" si="64"/>
        <v>-11.61842962962968</v>
      </c>
      <c r="K453" s="2">
        <f t="shared" si="65"/>
        <v>78.38157037037033</v>
      </c>
      <c r="L453" s="2">
        <f t="shared" si="66"/>
        <v>110.2658449339466</v>
      </c>
      <c r="M453" s="2">
        <f>SUMIF(A:A,A453,L:L)</f>
        <v>2332.914650396124</v>
      </c>
      <c r="N453" s="3">
        <f t="shared" si="67"/>
        <v>0.047265271755751403</v>
      </c>
      <c r="O453" s="7">
        <f t="shared" si="68"/>
        <v>21.157182913654072</v>
      </c>
      <c r="P453" s="3">
        <f t="shared" si="69"/>
      </c>
      <c r="Q453" s="3">
        <f>IF(ISNUMBER(P453),SUMIF(A:A,A453,P:P),"")</f>
      </c>
      <c r="R453" s="3">
        <f t="shared" si="70"/>
      </c>
      <c r="S453" s="8">
        <f t="shared" si="71"/>
      </c>
    </row>
    <row r="454" spans="1:19" ht="15">
      <c r="A454" s="1">
        <v>53</v>
      </c>
      <c r="B454" s="5">
        <v>0.7236111111111111</v>
      </c>
      <c r="C454" s="1" t="s">
        <v>487</v>
      </c>
      <c r="D454" s="1">
        <v>6</v>
      </c>
      <c r="E454" s="1">
        <v>10</v>
      </c>
      <c r="F454" s="1" t="s">
        <v>523</v>
      </c>
      <c r="G454" s="2">
        <v>39.6405666666666</v>
      </c>
      <c r="H454" s="6">
        <f>1+_xlfn.COUNTIFS(A:A,A454,O:O,"&lt;"&amp;O454)</f>
        <v>7</v>
      </c>
      <c r="I454" s="2">
        <f>_xlfn.AVERAGEIF(A:A,A454,G:G)</f>
        <v>50.09239629629628</v>
      </c>
      <c r="J454" s="2">
        <f t="shared" si="64"/>
        <v>-10.451829629629678</v>
      </c>
      <c r="K454" s="2">
        <f t="shared" si="65"/>
        <v>79.54817037037031</v>
      </c>
      <c r="L454" s="2">
        <f t="shared" si="66"/>
        <v>118.26054776142936</v>
      </c>
      <c r="M454" s="2">
        <f>SUMIF(A:A,A454,L:L)</f>
        <v>2332.914650396124</v>
      </c>
      <c r="N454" s="3">
        <f t="shared" si="67"/>
        <v>0.05069218787809016</v>
      </c>
      <c r="O454" s="7">
        <f t="shared" si="68"/>
        <v>19.72690550277498</v>
      </c>
      <c r="P454" s="3">
        <f t="shared" si="69"/>
        <v>0.05069218787809016</v>
      </c>
      <c r="Q454" s="3">
        <f>IF(ISNUMBER(P454),SUMIF(A:A,A454,P:P),"")</f>
        <v>0.9056219712501946</v>
      </c>
      <c r="R454" s="3">
        <f t="shared" si="70"/>
        <v>0.055974997832827</v>
      </c>
      <c r="S454" s="8">
        <f t="shared" si="71"/>
        <v>17.86511904808939</v>
      </c>
    </row>
    <row r="455" spans="1:19" ht="15">
      <c r="A455" s="1">
        <v>53</v>
      </c>
      <c r="B455" s="5">
        <v>0.7236111111111111</v>
      </c>
      <c r="C455" s="1" t="s">
        <v>487</v>
      </c>
      <c r="D455" s="1">
        <v>6</v>
      </c>
      <c r="E455" s="1">
        <v>11</v>
      </c>
      <c r="F455" s="1" t="s">
        <v>524</v>
      </c>
      <c r="G455" s="2">
        <v>38.420100000000005</v>
      </c>
      <c r="H455" s="6">
        <f>1+_xlfn.COUNTIFS(A:A,A455,O:O,"&lt;"&amp;O455)</f>
        <v>9</v>
      </c>
      <c r="I455" s="2">
        <f>_xlfn.AVERAGEIF(A:A,A455,G:G)</f>
        <v>50.09239629629628</v>
      </c>
      <c r="J455" s="2">
        <f t="shared" si="64"/>
        <v>-11.672296296296274</v>
      </c>
      <c r="K455" s="2">
        <f t="shared" si="65"/>
        <v>78.32770370370372</v>
      </c>
      <c r="L455" s="2">
        <f t="shared" si="66"/>
        <v>109.91004101198045</v>
      </c>
      <c r="M455" s="2">
        <f>SUMIF(A:A,A455,L:L)</f>
        <v>2332.914650396124</v>
      </c>
      <c r="N455" s="3">
        <f t="shared" si="67"/>
        <v>0.04711275699405375</v>
      </c>
      <c r="O455" s="7">
        <f t="shared" si="68"/>
        <v>21.225673550079296</v>
      </c>
      <c r="P455" s="3">
        <f t="shared" si="69"/>
      </c>
      <c r="Q455" s="3">
        <f>IF(ISNUMBER(P455),SUMIF(A:A,A455,P:P),"")</f>
      </c>
      <c r="R455" s="3">
        <f t="shared" si="70"/>
      </c>
      <c r="S455" s="8">
        <f t="shared" si="71"/>
      </c>
    </row>
    <row r="456" spans="1:19" ht="15">
      <c r="A456" s="1">
        <v>53</v>
      </c>
      <c r="B456" s="5">
        <v>0.7236111111111111</v>
      </c>
      <c r="C456" s="1" t="s">
        <v>487</v>
      </c>
      <c r="D456" s="1">
        <v>6</v>
      </c>
      <c r="E456" s="1">
        <v>12</v>
      </c>
      <c r="F456" s="1" t="s">
        <v>525</v>
      </c>
      <c r="G456" s="2">
        <v>41.7127666666667</v>
      </c>
      <c r="H456" s="6">
        <f>1+_xlfn.COUNTIFS(A:A,A456,O:O,"&lt;"&amp;O456)</f>
        <v>6</v>
      </c>
      <c r="I456" s="2">
        <f>_xlfn.AVERAGEIF(A:A,A456,G:G)</f>
        <v>50.09239629629628</v>
      </c>
      <c r="J456" s="2">
        <f t="shared" si="64"/>
        <v>-8.379629629629576</v>
      </c>
      <c r="K456" s="2">
        <f t="shared" si="65"/>
        <v>81.62037037037042</v>
      </c>
      <c r="L456" s="2">
        <f t="shared" si="66"/>
        <v>133.9172701330471</v>
      </c>
      <c r="M456" s="2">
        <f>SUMIF(A:A,A456,L:L)</f>
        <v>2332.914650396124</v>
      </c>
      <c r="N456" s="3">
        <f t="shared" si="67"/>
        <v>0.05740341598451029</v>
      </c>
      <c r="O456" s="7">
        <f t="shared" si="68"/>
        <v>17.42056605603122</v>
      </c>
      <c r="P456" s="3">
        <f t="shared" si="69"/>
        <v>0.05740341598451029</v>
      </c>
      <c r="Q456" s="3">
        <f>IF(ISNUMBER(P456),SUMIF(A:A,A456,P:P),"")</f>
        <v>0.9056219712501946</v>
      </c>
      <c r="R456" s="3">
        <f t="shared" si="70"/>
        <v>0.06338562646096794</v>
      </c>
      <c r="S456" s="8">
        <f t="shared" si="71"/>
        <v>15.776447371957223</v>
      </c>
    </row>
    <row r="457" spans="1:19" ht="15">
      <c r="A457" s="1">
        <v>32</v>
      </c>
      <c r="B457" s="5">
        <v>0.7263888888888889</v>
      </c>
      <c r="C457" s="1" t="s">
        <v>284</v>
      </c>
      <c r="D457" s="1">
        <v>8</v>
      </c>
      <c r="E457" s="1">
        <v>6</v>
      </c>
      <c r="F457" s="1" t="s">
        <v>345</v>
      </c>
      <c r="G457" s="2">
        <v>62.8009333333333</v>
      </c>
      <c r="H457" s="6">
        <f>1+_xlfn.COUNTIFS(A:A,A457,O:O,"&lt;"&amp;O457)</f>
        <v>1</v>
      </c>
      <c r="I457" s="2">
        <f>_xlfn.AVERAGEIF(A:A,A457,G:G)</f>
        <v>50.57238484848482</v>
      </c>
      <c r="J457" s="2">
        <f t="shared" si="64"/>
        <v>12.228548484848474</v>
      </c>
      <c r="K457" s="2">
        <f t="shared" si="65"/>
        <v>102.22854848484847</v>
      </c>
      <c r="L457" s="2">
        <f t="shared" si="66"/>
        <v>461.1451761237739</v>
      </c>
      <c r="M457" s="2">
        <f>SUMIF(A:A,A457,L:L)</f>
        <v>2724.681814810258</v>
      </c>
      <c r="N457" s="3">
        <f t="shared" si="67"/>
        <v>0.16924734977022896</v>
      </c>
      <c r="O457" s="7">
        <f t="shared" si="68"/>
        <v>5.908512017219797</v>
      </c>
      <c r="P457" s="3">
        <f t="shared" si="69"/>
        <v>0.16924734977022896</v>
      </c>
      <c r="Q457" s="3">
        <f>IF(ISNUMBER(P457),SUMIF(A:A,A457,P:P),"")</f>
        <v>0.9167420838037019</v>
      </c>
      <c r="R457" s="3">
        <f t="shared" si="70"/>
        <v>0.1846182833322062</v>
      </c>
      <c r="S457" s="8">
        <f t="shared" si="71"/>
        <v>5.41658161884529</v>
      </c>
    </row>
    <row r="458" spans="1:19" ht="15">
      <c r="A458" s="1">
        <v>32</v>
      </c>
      <c r="B458" s="5">
        <v>0.7263888888888889</v>
      </c>
      <c r="C458" s="1" t="s">
        <v>284</v>
      </c>
      <c r="D458" s="1">
        <v>8</v>
      </c>
      <c r="E458" s="1">
        <v>3</v>
      </c>
      <c r="F458" s="1" t="s">
        <v>342</v>
      </c>
      <c r="G458" s="2">
        <v>58.7424666666666</v>
      </c>
      <c r="H458" s="6">
        <f>1+_xlfn.COUNTIFS(A:A,A458,O:O,"&lt;"&amp;O458)</f>
        <v>2</v>
      </c>
      <c r="I458" s="2">
        <f>_xlfn.AVERAGEIF(A:A,A458,G:G)</f>
        <v>50.57238484848482</v>
      </c>
      <c r="J458" s="2">
        <f t="shared" si="64"/>
        <v>8.170081818181778</v>
      </c>
      <c r="K458" s="2">
        <f t="shared" si="65"/>
        <v>98.17008181818179</v>
      </c>
      <c r="L458" s="2">
        <f t="shared" si="66"/>
        <v>361.4793471883688</v>
      </c>
      <c r="M458" s="2">
        <f>SUMIF(A:A,A458,L:L)</f>
        <v>2724.681814810258</v>
      </c>
      <c r="N458" s="3">
        <f t="shared" si="67"/>
        <v>0.1326684625057923</v>
      </c>
      <c r="O458" s="7">
        <f t="shared" si="68"/>
        <v>7.537586409854867</v>
      </c>
      <c r="P458" s="3">
        <f t="shared" si="69"/>
        <v>0.1326684625057923</v>
      </c>
      <c r="Q458" s="3">
        <f>IF(ISNUMBER(P458),SUMIF(A:A,A458,P:P),"")</f>
        <v>0.9167420838037019</v>
      </c>
      <c r="R458" s="3">
        <f t="shared" si="70"/>
        <v>0.14471732546119268</v>
      </c>
      <c r="S458" s="8">
        <f t="shared" si="71"/>
        <v>6.910022672220815</v>
      </c>
    </row>
    <row r="459" spans="1:19" ht="15">
      <c r="A459" s="1">
        <v>32</v>
      </c>
      <c r="B459" s="5">
        <v>0.7263888888888889</v>
      </c>
      <c r="C459" s="1" t="s">
        <v>284</v>
      </c>
      <c r="D459" s="1">
        <v>8</v>
      </c>
      <c r="E459" s="1">
        <v>2</v>
      </c>
      <c r="F459" s="1" t="s">
        <v>341</v>
      </c>
      <c r="G459" s="2">
        <v>58.6255333333333</v>
      </c>
      <c r="H459" s="6">
        <f>1+_xlfn.COUNTIFS(A:A,A459,O:O,"&lt;"&amp;O459)</f>
        <v>3</v>
      </c>
      <c r="I459" s="2">
        <f>_xlfn.AVERAGEIF(A:A,A459,G:G)</f>
        <v>50.57238484848482</v>
      </c>
      <c r="J459" s="2">
        <f t="shared" si="64"/>
        <v>8.053148484848478</v>
      </c>
      <c r="K459" s="2">
        <f t="shared" si="65"/>
        <v>98.05314848484848</v>
      </c>
      <c r="L459" s="2">
        <f t="shared" si="66"/>
        <v>358.9520840943084</v>
      </c>
      <c r="M459" s="2">
        <f>SUMIF(A:A,A459,L:L)</f>
        <v>2724.681814810258</v>
      </c>
      <c r="N459" s="3">
        <f t="shared" si="67"/>
        <v>0.13174091820306924</v>
      </c>
      <c r="O459" s="7">
        <f t="shared" si="68"/>
        <v>7.590656066770168</v>
      </c>
      <c r="P459" s="3">
        <f t="shared" si="69"/>
        <v>0.13174091820306924</v>
      </c>
      <c r="Q459" s="3">
        <f>IF(ISNUMBER(P459),SUMIF(A:A,A459,P:P),"")</f>
        <v>0.9167420838037019</v>
      </c>
      <c r="R459" s="3">
        <f t="shared" si="70"/>
        <v>0.1437055421918193</v>
      </c>
      <c r="S459" s="8">
        <f t="shared" si="71"/>
        <v>6.958673860088096</v>
      </c>
    </row>
    <row r="460" spans="1:19" ht="15">
      <c r="A460" s="1">
        <v>32</v>
      </c>
      <c r="B460" s="5">
        <v>0.7263888888888889</v>
      </c>
      <c r="C460" s="1" t="s">
        <v>284</v>
      </c>
      <c r="D460" s="1">
        <v>8</v>
      </c>
      <c r="E460" s="1">
        <v>8</v>
      </c>
      <c r="F460" s="1" t="s">
        <v>347</v>
      </c>
      <c r="G460" s="2">
        <v>57.0667666666666</v>
      </c>
      <c r="H460" s="6">
        <f>1+_xlfn.COUNTIFS(A:A,A460,O:O,"&lt;"&amp;O460)</f>
        <v>4</v>
      </c>
      <c r="I460" s="2">
        <f>_xlfn.AVERAGEIF(A:A,A460,G:G)</f>
        <v>50.57238484848482</v>
      </c>
      <c r="J460" s="2">
        <f t="shared" si="64"/>
        <v>6.494381818181779</v>
      </c>
      <c r="K460" s="2">
        <f t="shared" si="65"/>
        <v>96.49438181818178</v>
      </c>
      <c r="L460" s="2">
        <f t="shared" si="66"/>
        <v>326.9028098355021</v>
      </c>
      <c r="M460" s="2">
        <f>SUMIF(A:A,A460,L:L)</f>
        <v>2724.681814810258</v>
      </c>
      <c r="N460" s="3">
        <f t="shared" si="67"/>
        <v>0.11997834318069432</v>
      </c>
      <c r="O460" s="7">
        <f t="shared" si="68"/>
        <v>8.334837550589794</v>
      </c>
      <c r="P460" s="3">
        <f t="shared" si="69"/>
        <v>0.11997834318069432</v>
      </c>
      <c r="Q460" s="3">
        <f>IF(ISNUMBER(P460),SUMIF(A:A,A460,P:P),"")</f>
        <v>0.9167420838037019</v>
      </c>
      <c r="R460" s="3">
        <f t="shared" si="70"/>
        <v>0.1308746978025553</v>
      </c>
      <c r="S460" s="8">
        <f t="shared" si="71"/>
        <v>7.64089634429303</v>
      </c>
    </row>
    <row r="461" spans="1:19" ht="15">
      <c r="A461" s="1">
        <v>32</v>
      </c>
      <c r="B461" s="5">
        <v>0.7263888888888889</v>
      </c>
      <c r="C461" s="1" t="s">
        <v>284</v>
      </c>
      <c r="D461" s="1">
        <v>8</v>
      </c>
      <c r="E461" s="1">
        <v>5</v>
      </c>
      <c r="F461" s="1" t="s">
        <v>344</v>
      </c>
      <c r="G461" s="2">
        <v>55.899666666666604</v>
      </c>
      <c r="H461" s="6">
        <f>1+_xlfn.COUNTIFS(A:A,A461,O:O,"&lt;"&amp;O461)</f>
        <v>5</v>
      </c>
      <c r="I461" s="2">
        <f>_xlfn.AVERAGEIF(A:A,A461,G:G)</f>
        <v>50.57238484848482</v>
      </c>
      <c r="J461" s="2">
        <f t="shared" si="64"/>
        <v>5.327281818181781</v>
      </c>
      <c r="K461" s="2">
        <f t="shared" si="65"/>
        <v>95.32728181818177</v>
      </c>
      <c r="L461" s="2">
        <f t="shared" si="66"/>
        <v>304.79423484738413</v>
      </c>
      <c r="M461" s="2">
        <f>SUMIF(A:A,A461,L:L)</f>
        <v>2724.681814810258</v>
      </c>
      <c r="N461" s="3">
        <f t="shared" si="67"/>
        <v>0.11186415719833674</v>
      </c>
      <c r="O461" s="7">
        <f t="shared" si="68"/>
        <v>8.939413884171906</v>
      </c>
      <c r="P461" s="3">
        <f t="shared" si="69"/>
        <v>0.11186415719833674</v>
      </c>
      <c r="Q461" s="3">
        <f>IF(ISNUMBER(P461),SUMIF(A:A,A461,P:P),"")</f>
        <v>0.9167420838037019</v>
      </c>
      <c r="R461" s="3">
        <f t="shared" si="70"/>
        <v>0.12202358675866105</v>
      </c>
      <c r="S461" s="8">
        <f t="shared" si="71"/>
        <v>8.195136912159496</v>
      </c>
    </row>
    <row r="462" spans="1:19" ht="15">
      <c r="A462" s="1">
        <v>32</v>
      </c>
      <c r="B462" s="5">
        <v>0.7263888888888889</v>
      </c>
      <c r="C462" s="1" t="s">
        <v>284</v>
      </c>
      <c r="D462" s="1">
        <v>8</v>
      </c>
      <c r="E462" s="1">
        <v>11</v>
      </c>
      <c r="F462" s="1" t="s">
        <v>350</v>
      </c>
      <c r="G462" s="2">
        <v>50.166599999999995</v>
      </c>
      <c r="H462" s="6">
        <f>1+_xlfn.COUNTIFS(A:A,A462,O:O,"&lt;"&amp;O462)</f>
        <v>6</v>
      </c>
      <c r="I462" s="2">
        <f>_xlfn.AVERAGEIF(A:A,A462,G:G)</f>
        <v>50.57238484848482</v>
      </c>
      <c r="J462" s="2">
        <f t="shared" si="64"/>
        <v>-0.4057848484848279</v>
      </c>
      <c r="K462" s="2">
        <f t="shared" si="65"/>
        <v>89.59421515151517</v>
      </c>
      <c r="L462" s="2">
        <f t="shared" si="66"/>
        <v>216.0809074528887</v>
      </c>
      <c r="M462" s="2">
        <f>SUMIF(A:A,A462,L:L)</f>
        <v>2724.681814810258</v>
      </c>
      <c r="N462" s="3">
        <f t="shared" si="67"/>
        <v>0.07930500591972285</v>
      </c>
      <c r="O462" s="7">
        <f t="shared" si="68"/>
        <v>12.60954448464777</v>
      </c>
      <c r="P462" s="3">
        <f t="shared" si="69"/>
        <v>0.07930500591972285</v>
      </c>
      <c r="Q462" s="3">
        <f>IF(ISNUMBER(P462),SUMIF(A:A,A462,P:P),"")</f>
        <v>0.9167420838037019</v>
      </c>
      <c r="R462" s="3">
        <f t="shared" si="70"/>
        <v>0.08650743466545613</v>
      </c>
      <c r="S462" s="8">
        <f t="shared" si="71"/>
        <v>11.559700086671473</v>
      </c>
    </row>
    <row r="463" spans="1:19" ht="15">
      <c r="A463" s="1">
        <v>32</v>
      </c>
      <c r="B463" s="5">
        <v>0.7263888888888889</v>
      </c>
      <c r="C463" s="1" t="s">
        <v>284</v>
      </c>
      <c r="D463" s="1">
        <v>8</v>
      </c>
      <c r="E463" s="1">
        <v>1</v>
      </c>
      <c r="F463" s="1" t="s">
        <v>340</v>
      </c>
      <c r="G463" s="2">
        <v>45.9714</v>
      </c>
      <c r="H463" s="6">
        <f>1+_xlfn.COUNTIFS(A:A,A463,O:O,"&lt;"&amp;O463)</f>
        <v>7</v>
      </c>
      <c r="I463" s="2">
        <f>_xlfn.AVERAGEIF(A:A,A463,G:G)</f>
        <v>50.57238484848482</v>
      </c>
      <c r="J463" s="2">
        <f t="shared" si="64"/>
        <v>-4.600984848484821</v>
      </c>
      <c r="K463" s="2">
        <f t="shared" si="65"/>
        <v>85.39901515151519</v>
      </c>
      <c r="L463" s="2">
        <f t="shared" si="66"/>
        <v>167.99612423223334</v>
      </c>
      <c r="M463" s="2">
        <f>SUMIF(A:A,A463,L:L)</f>
        <v>2724.681814810258</v>
      </c>
      <c r="N463" s="3">
        <f t="shared" si="67"/>
        <v>0.061657153256969306</v>
      </c>
      <c r="O463" s="7">
        <f t="shared" si="68"/>
        <v>16.218718302356375</v>
      </c>
      <c r="P463" s="3">
        <f t="shared" si="69"/>
        <v>0.061657153256969306</v>
      </c>
      <c r="Q463" s="3">
        <f>IF(ISNUMBER(P463),SUMIF(A:A,A463,P:P),"")</f>
        <v>0.9167420838037019</v>
      </c>
      <c r="R463" s="3">
        <f t="shared" si="70"/>
        <v>0.0672568155714467</v>
      </c>
      <c r="S463" s="8">
        <f t="shared" si="71"/>
        <v>14.86838161312742</v>
      </c>
    </row>
    <row r="464" spans="1:19" ht="15">
      <c r="A464" s="1">
        <v>32</v>
      </c>
      <c r="B464" s="5">
        <v>0.7263888888888889</v>
      </c>
      <c r="C464" s="1" t="s">
        <v>284</v>
      </c>
      <c r="D464" s="1">
        <v>8</v>
      </c>
      <c r="E464" s="1">
        <v>4</v>
      </c>
      <c r="F464" s="1" t="s">
        <v>343</v>
      </c>
      <c r="G464" s="2">
        <v>44.9613333333333</v>
      </c>
      <c r="H464" s="6">
        <f>1+_xlfn.COUNTIFS(A:A,A464,O:O,"&lt;"&amp;O464)</f>
        <v>8</v>
      </c>
      <c r="I464" s="2">
        <f>_xlfn.AVERAGEIF(A:A,A464,G:G)</f>
        <v>50.57238484848482</v>
      </c>
      <c r="J464" s="2">
        <f t="shared" si="64"/>
        <v>-5.611051515151523</v>
      </c>
      <c r="K464" s="2">
        <f t="shared" si="65"/>
        <v>84.38894848484847</v>
      </c>
      <c r="L464" s="2">
        <f t="shared" si="66"/>
        <v>158.1172599088844</v>
      </c>
      <c r="M464" s="2">
        <f>SUMIF(A:A,A464,L:L)</f>
        <v>2724.681814810258</v>
      </c>
      <c r="N464" s="3">
        <f t="shared" si="67"/>
        <v>0.058031458590659474</v>
      </c>
      <c r="O464" s="7">
        <f t="shared" si="68"/>
        <v>17.23203283677168</v>
      </c>
      <c r="P464" s="3">
        <f t="shared" si="69"/>
        <v>0.058031458590659474</v>
      </c>
      <c r="Q464" s="3">
        <f>IF(ISNUMBER(P464),SUMIF(A:A,A464,P:P),"")</f>
        <v>0.9167420838037019</v>
      </c>
      <c r="R464" s="3">
        <f t="shared" si="70"/>
        <v>0.06330183768795489</v>
      </c>
      <c r="S464" s="8">
        <f t="shared" si="71"/>
        <v>15.797329690955886</v>
      </c>
    </row>
    <row r="465" spans="1:19" ht="15">
      <c r="A465" s="1">
        <v>32</v>
      </c>
      <c r="B465" s="5">
        <v>0.7263888888888889</v>
      </c>
      <c r="C465" s="1" t="s">
        <v>284</v>
      </c>
      <c r="D465" s="1">
        <v>8</v>
      </c>
      <c r="E465" s="1">
        <v>7</v>
      </c>
      <c r="F465" s="1" t="s">
        <v>346</v>
      </c>
      <c r="G465" s="2">
        <v>43.212</v>
      </c>
      <c r="H465" s="6">
        <f>1+_xlfn.COUNTIFS(A:A,A465,O:O,"&lt;"&amp;O465)</f>
        <v>9</v>
      </c>
      <c r="I465" s="2">
        <f>_xlfn.AVERAGEIF(A:A,A465,G:G)</f>
        <v>50.57238484848482</v>
      </c>
      <c r="J465" s="2">
        <f t="shared" si="64"/>
        <v>-7.36038484848482</v>
      </c>
      <c r="K465" s="2">
        <f t="shared" si="65"/>
        <v>82.63961515151519</v>
      </c>
      <c r="L465" s="2">
        <f t="shared" si="66"/>
        <v>142.3625409278639</v>
      </c>
      <c r="M465" s="2">
        <f>SUMIF(A:A,A465,L:L)</f>
        <v>2724.681814810258</v>
      </c>
      <c r="N465" s="3">
        <f t="shared" si="67"/>
        <v>0.05224923517822861</v>
      </c>
      <c r="O465" s="7">
        <f t="shared" si="68"/>
        <v>19.139036133043405</v>
      </c>
      <c r="P465" s="3">
        <f t="shared" si="69"/>
        <v>0.05224923517822861</v>
      </c>
      <c r="Q465" s="3">
        <f>IF(ISNUMBER(P465),SUMIF(A:A,A465,P:P),"")</f>
        <v>0.9167420838037019</v>
      </c>
      <c r="R465" s="3">
        <f t="shared" si="70"/>
        <v>0.05699447652870763</v>
      </c>
      <c r="S465" s="8">
        <f t="shared" si="71"/>
        <v>17.545559866600556</v>
      </c>
    </row>
    <row r="466" spans="1:19" ht="15">
      <c r="A466" s="1">
        <v>32</v>
      </c>
      <c r="B466" s="5">
        <v>0.7263888888888889</v>
      </c>
      <c r="C466" s="1" t="s">
        <v>284</v>
      </c>
      <c r="D466" s="1">
        <v>8</v>
      </c>
      <c r="E466" s="1">
        <v>9</v>
      </c>
      <c r="F466" s="1" t="s">
        <v>348</v>
      </c>
      <c r="G466" s="2">
        <v>39.476299999999995</v>
      </c>
      <c r="H466" s="6">
        <f>1+_xlfn.COUNTIFS(A:A,A466,O:O,"&lt;"&amp;O466)</f>
        <v>10</v>
      </c>
      <c r="I466" s="2">
        <f>_xlfn.AVERAGEIF(A:A,A466,G:G)</f>
        <v>50.57238484848482</v>
      </c>
      <c r="J466" s="2">
        <f t="shared" si="64"/>
        <v>-11.096084848484828</v>
      </c>
      <c r="K466" s="2">
        <f t="shared" si="65"/>
        <v>78.90391515151518</v>
      </c>
      <c r="L466" s="2">
        <f t="shared" si="66"/>
        <v>113.77637613836035</v>
      </c>
      <c r="M466" s="2">
        <f>SUMIF(A:A,A466,L:L)</f>
        <v>2724.681814810258</v>
      </c>
      <c r="N466" s="3">
        <f t="shared" si="67"/>
        <v>0.04175767442639299</v>
      </c>
      <c r="O466" s="7">
        <f t="shared" si="68"/>
        <v>23.947693776929988</v>
      </c>
      <c r="P466" s="3">
        <f t="shared" si="69"/>
      </c>
      <c r="Q466" s="3">
        <f>IF(ISNUMBER(P466),SUMIF(A:A,A466,P:P),"")</f>
      </c>
      <c r="R466" s="3">
        <f t="shared" si="70"/>
      </c>
      <c r="S466" s="8">
        <f t="shared" si="71"/>
      </c>
    </row>
    <row r="467" spans="1:19" ht="15">
      <c r="A467" s="1">
        <v>32</v>
      </c>
      <c r="B467" s="5">
        <v>0.7263888888888889</v>
      </c>
      <c r="C467" s="1" t="s">
        <v>284</v>
      </c>
      <c r="D467" s="1">
        <v>8</v>
      </c>
      <c r="E467" s="1">
        <v>10</v>
      </c>
      <c r="F467" s="1" t="s">
        <v>349</v>
      </c>
      <c r="G467" s="2">
        <v>39.3732333333333</v>
      </c>
      <c r="H467" s="6">
        <f>1+_xlfn.COUNTIFS(A:A,A467,O:O,"&lt;"&amp;O467)</f>
        <v>11</v>
      </c>
      <c r="I467" s="2">
        <f>_xlfn.AVERAGEIF(A:A,A467,G:G)</f>
        <v>50.57238484848482</v>
      </c>
      <c r="J467" s="2">
        <f t="shared" si="64"/>
        <v>-11.19915151515152</v>
      </c>
      <c r="K467" s="2">
        <f t="shared" si="65"/>
        <v>78.80084848484847</v>
      </c>
      <c r="L467" s="2">
        <f t="shared" si="66"/>
        <v>113.07495406068999</v>
      </c>
      <c r="M467" s="2">
        <f>SUMIF(A:A,A467,L:L)</f>
        <v>2724.681814810258</v>
      </c>
      <c r="N467" s="3">
        <f t="shared" si="67"/>
        <v>0.04150024176990528</v>
      </c>
      <c r="O467" s="7">
        <f t="shared" si="68"/>
        <v>24.096245162725047</v>
      </c>
      <c r="P467" s="3">
        <f t="shared" si="69"/>
      </c>
      <c r="Q467" s="3">
        <f>IF(ISNUMBER(P467),SUMIF(A:A,A467,P:P),"")</f>
      </c>
      <c r="R467" s="3">
        <f t="shared" si="70"/>
      </c>
      <c r="S467" s="8">
        <f t="shared" si="71"/>
      </c>
    </row>
    <row r="468" spans="1:19" ht="15">
      <c r="A468" s="1">
        <v>63</v>
      </c>
      <c r="B468" s="5">
        <v>0.7291666666666666</v>
      </c>
      <c r="C468" s="1" t="s">
        <v>540</v>
      </c>
      <c r="D468" s="1">
        <v>9</v>
      </c>
      <c r="E468" s="1">
        <v>2</v>
      </c>
      <c r="F468" s="1" t="s">
        <v>623</v>
      </c>
      <c r="G468" s="2">
        <v>63.5853333333334</v>
      </c>
      <c r="H468" s="6">
        <f>1+_xlfn.COUNTIFS(A:A,A468,O:O,"&lt;"&amp;O468)</f>
        <v>1</v>
      </c>
      <c r="I468" s="2">
        <f>_xlfn.AVERAGEIF(A:A,A468,G:G)</f>
        <v>51.69280303030305</v>
      </c>
      <c r="J468" s="2">
        <f t="shared" si="64"/>
        <v>11.892530303030355</v>
      </c>
      <c r="K468" s="2">
        <f t="shared" si="65"/>
        <v>101.89253030303036</v>
      </c>
      <c r="L468" s="2">
        <f t="shared" si="66"/>
        <v>451.9410803745279</v>
      </c>
      <c r="M468" s="2">
        <f>SUMIF(A:A,A468,L:L)</f>
        <v>2746.696735550771</v>
      </c>
      <c r="N468" s="3">
        <f t="shared" si="67"/>
        <v>0.16453985419103948</v>
      </c>
      <c r="O468" s="7">
        <f t="shared" si="68"/>
        <v>6.077554917721923</v>
      </c>
      <c r="P468" s="3">
        <f t="shared" si="69"/>
        <v>0.16453985419103948</v>
      </c>
      <c r="Q468" s="3">
        <f>IF(ISNUMBER(P468),SUMIF(A:A,A468,P:P),"")</f>
        <v>0.9234188428290054</v>
      </c>
      <c r="R468" s="3">
        <f t="shared" si="70"/>
        <v>0.17818550646741374</v>
      </c>
      <c r="S468" s="8">
        <f t="shared" si="71"/>
        <v>5.612128729352509</v>
      </c>
    </row>
    <row r="469" spans="1:19" ht="15">
      <c r="A469" s="1">
        <v>63</v>
      </c>
      <c r="B469" s="5">
        <v>0.7291666666666666</v>
      </c>
      <c r="C469" s="1" t="s">
        <v>540</v>
      </c>
      <c r="D469" s="1">
        <v>9</v>
      </c>
      <c r="E469" s="1">
        <v>7</v>
      </c>
      <c r="F469" s="1" t="s">
        <v>627</v>
      </c>
      <c r="G469" s="2">
        <v>61.4091333333334</v>
      </c>
      <c r="H469" s="6">
        <f>1+_xlfn.COUNTIFS(A:A,A469,O:O,"&lt;"&amp;O469)</f>
        <v>2</v>
      </c>
      <c r="I469" s="2">
        <f>_xlfn.AVERAGEIF(A:A,A469,G:G)</f>
        <v>51.69280303030305</v>
      </c>
      <c r="J469" s="2">
        <f t="shared" si="64"/>
        <v>9.716330303030354</v>
      </c>
      <c r="K469" s="2">
        <f t="shared" si="65"/>
        <v>99.71633030303036</v>
      </c>
      <c r="L469" s="2">
        <f t="shared" si="66"/>
        <v>396.62046591936104</v>
      </c>
      <c r="M469" s="2">
        <f>SUMIF(A:A,A469,L:L)</f>
        <v>2746.696735550771</v>
      </c>
      <c r="N469" s="3">
        <f t="shared" si="67"/>
        <v>0.14439907427196552</v>
      </c>
      <c r="O469" s="7">
        <f t="shared" si="68"/>
        <v>6.925252153047534</v>
      </c>
      <c r="P469" s="3">
        <f t="shared" si="69"/>
        <v>0.14439907427196552</v>
      </c>
      <c r="Q469" s="3">
        <f>IF(ISNUMBER(P469),SUMIF(A:A,A469,P:P),"")</f>
        <v>0.9234188428290054</v>
      </c>
      <c r="R469" s="3">
        <f t="shared" si="70"/>
        <v>0.15637440733782457</v>
      </c>
      <c r="S469" s="8">
        <f t="shared" si="71"/>
        <v>6.394908329466233</v>
      </c>
    </row>
    <row r="470" spans="1:19" ht="15">
      <c r="A470" s="1">
        <v>63</v>
      </c>
      <c r="B470" s="5">
        <v>0.7291666666666666</v>
      </c>
      <c r="C470" s="1" t="s">
        <v>540</v>
      </c>
      <c r="D470" s="1">
        <v>9</v>
      </c>
      <c r="E470" s="1">
        <v>6</v>
      </c>
      <c r="F470" s="1" t="s">
        <v>626</v>
      </c>
      <c r="G470" s="2">
        <v>58.9774666666667</v>
      </c>
      <c r="H470" s="6">
        <f>1+_xlfn.COUNTIFS(A:A,A470,O:O,"&lt;"&amp;O470)</f>
        <v>3</v>
      </c>
      <c r="I470" s="2">
        <f>_xlfn.AVERAGEIF(A:A,A470,G:G)</f>
        <v>51.69280303030305</v>
      </c>
      <c r="J470" s="2">
        <f t="shared" si="64"/>
        <v>7.284663636363653</v>
      </c>
      <c r="K470" s="2">
        <f t="shared" si="65"/>
        <v>97.28466363636366</v>
      </c>
      <c r="L470" s="2">
        <f t="shared" si="66"/>
        <v>342.77690684175406</v>
      </c>
      <c r="M470" s="2">
        <f>SUMIF(A:A,A470,L:L)</f>
        <v>2746.696735550771</v>
      </c>
      <c r="N470" s="3">
        <f t="shared" si="67"/>
        <v>0.1247960513460253</v>
      </c>
      <c r="O470" s="7">
        <f t="shared" si="68"/>
        <v>8.01307404532595</v>
      </c>
      <c r="P470" s="3">
        <f t="shared" si="69"/>
        <v>0.1247960513460253</v>
      </c>
      <c r="Q470" s="3">
        <f>IF(ISNUMBER(P470),SUMIF(A:A,A470,P:P),"")</f>
        <v>0.9234188428290054</v>
      </c>
      <c r="R470" s="3">
        <f t="shared" si="70"/>
        <v>0.13514566257246546</v>
      </c>
      <c r="S470" s="8">
        <f t="shared" si="71"/>
        <v>7.399423562438027</v>
      </c>
    </row>
    <row r="471" spans="1:19" ht="15">
      <c r="A471" s="1">
        <v>63</v>
      </c>
      <c r="B471" s="5">
        <v>0.7291666666666666</v>
      </c>
      <c r="C471" s="1" t="s">
        <v>540</v>
      </c>
      <c r="D471" s="1">
        <v>9</v>
      </c>
      <c r="E471" s="1">
        <v>4</v>
      </c>
      <c r="F471" s="1" t="s">
        <v>625</v>
      </c>
      <c r="G471" s="2">
        <v>58.8651333333333</v>
      </c>
      <c r="H471" s="6">
        <f>1+_xlfn.COUNTIFS(A:A,A471,O:O,"&lt;"&amp;O471)</f>
        <v>4</v>
      </c>
      <c r="I471" s="2">
        <f>_xlfn.AVERAGEIF(A:A,A471,G:G)</f>
        <v>51.69280303030305</v>
      </c>
      <c r="J471" s="2">
        <f t="shared" si="64"/>
        <v>7.17233030303025</v>
      </c>
      <c r="K471" s="2">
        <f t="shared" si="65"/>
        <v>97.17233030303025</v>
      </c>
      <c r="L471" s="2">
        <f t="shared" si="66"/>
        <v>340.474358793159</v>
      </c>
      <c r="M471" s="2">
        <f>SUMIF(A:A,A471,L:L)</f>
        <v>2746.696735550771</v>
      </c>
      <c r="N471" s="3">
        <f t="shared" si="67"/>
        <v>0.1239577541948353</v>
      </c>
      <c r="O471" s="7">
        <f t="shared" si="68"/>
        <v>8.067264581352548</v>
      </c>
      <c r="P471" s="3">
        <f t="shared" si="69"/>
        <v>0.1239577541948353</v>
      </c>
      <c r="Q471" s="3">
        <f>IF(ISNUMBER(P471),SUMIF(A:A,A471,P:P),"")</f>
        <v>0.9234188428290054</v>
      </c>
      <c r="R471" s="3">
        <f t="shared" si="70"/>
        <v>0.13423784359335325</v>
      </c>
      <c r="S471" s="8">
        <f t="shared" si="71"/>
        <v>7.449464124507991</v>
      </c>
    </row>
    <row r="472" spans="1:19" ht="15">
      <c r="A472" s="1">
        <v>63</v>
      </c>
      <c r="B472" s="5">
        <v>0.7291666666666666</v>
      </c>
      <c r="C472" s="1" t="s">
        <v>540</v>
      </c>
      <c r="D472" s="1">
        <v>9</v>
      </c>
      <c r="E472" s="1">
        <v>3</v>
      </c>
      <c r="F472" s="1" t="s">
        <v>624</v>
      </c>
      <c r="G472" s="2">
        <v>55.616299999999995</v>
      </c>
      <c r="H472" s="6">
        <f>1+_xlfn.COUNTIFS(A:A,A472,O:O,"&lt;"&amp;O472)</f>
        <v>5</v>
      </c>
      <c r="I472" s="2">
        <f>_xlfn.AVERAGEIF(A:A,A472,G:G)</f>
        <v>51.69280303030305</v>
      </c>
      <c r="J472" s="2">
        <f aca="true" t="shared" si="72" ref="J472:J523">G472-I472</f>
        <v>3.9234969696969486</v>
      </c>
      <c r="K472" s="2">
        <f aca="true" t="shared" si="73" ref="K472:K523">90+J472</f>
        <v>93.92349696969694</v>
      </c>
      <c r="L472" s="2">
        <f aca="true" t="shared" si="74" ref="L472:L523">EXP(0.06*K472)</f>
        <v>280.1737140679867</v>
      </c>
      <c r="M472" s="2">
        <f>SUMIF(A:A,A472,L:L)</f>
        <v>2746.696735550771</v>
      </c>
      <c r="N472" s="3">
        <f aca="true" t="shared" si="75" ref="N472:N523">L472/M472</f>
        <v>0.1020038763077373</v>
      </c>
      <c r="O472" s="7">
        <f aca="true" t="shared" si="76" ref="O472:O523">1/N472</f>
        <v>9.803549004187667</v>
      </c>
      <c r="P472" s="3">
        <f aca="true" t="shared" si="77" ref="P472:P523">IF(O472&gt;21,"",N472)</f>
        <v>0.1020038763077373</v>
      </c>
      <c r="Q472" s="3">
        <f>IF(ISNUMBER(P472),SUMIF(A:A,A472,P:P),"")</f>
        <v>0.9234188428290054</v>
      </c>
      <c r="R472" s="3">
        <f aca="true" t="shared" si="78" ref="R472:R523">_xlfn.IFERROR(P472*(1/Q472),"")</f>
        <v>0.11046328229044587</v>
      </c>
      <c r="S472" s="8">
        <f aca="true" t="shared" si="79" ref="S472:S523">_xlfn.IFERROR(1/R472,"")</f>
        <v>9.052781877064424</v>
      </c>
    </row>
    <row r="473" spans="1:19" ht="15">
      <c r="A473" s="1">
        <v>63</v>
      </c>
      <c r="B473" s="5">
        <v>0.7291666666666666</v>
      </c>
      <c r="C473" s="1" t="s">
        <v>540</v>
      </c>
      <c r="D473" s="1">
        <v>9</v>
      </c>
      <c r="E473" s="1">
        <v>9</v>
      </c>
      <c r="F473" s="1" t="s">
        <v>629</v>
      </c>
      <c r="G473" s="2">
        <v>53.996266666666706</v>
      </c>
      <c r="H473" s="6">
        <f>1+_xlfn.COUNTIFS(A:A,A473,O:O,"&lt;"&amp;O473)</f>
        <v>6</v>
      </c>
      <c r="I473" s="2">
        <f>_xlfn.AVERAGEIF(A:A,A473,G:G)</f>
        <v>51.69280303030305</v>
      </c>
      <c r="J473" s="2">
        <f t="shared" si="72"/>
        <v>2.3034636363636594</v>
      </c>
      <c r="K473" s="2">
        <f t="shared" si="73"/>
        <v>92.30346363636366</v>
      </c>
      <c r="L473" s="2">
        <f t="shared" si="74"/>
        <v>254.22197893633694</v>
      </c>
      <c r="M473" s="2">
        <f>SUMIF(A:A,A473,L:L)</f>
        <v>2746.696735550771</v>
      </c>
      <c r="N473" s="3">
        <f t="shared" si="75"/>
        <v>0.09255553248595537</v>
      </c>
      <c r="O473" s="7">
        <f t="shared" si="76"/>
        <v>10.804324421684276</v>
      </c>
      <c r="P473" s="3">
        <f t="shared" si="77"/>
        <v>0.09255553248595537</v>
      </c>
      <c r="Q473" s="3">
        <f>IF(ISNUMBER(P473),SUMIF(A:A,A473,P:P),"")</f>
        <v>0.9234188428290054</v>
      </c>
      <c r="R473" s="3">
        <f t="shared" si="78"/>
        <v>0.10023136651879475</v>
      </c>
      <c r="S473" s="8">
        <f t="shared" si="79"/>
        <v>9.97691675502086</v>
      </c>
    </row>
    <row r="474" spans="1:19" ht="15">
      <c r="A474" s="1">
        <v>63</v>
      </c>
      <c r="B474" s="5">
        <v>0.7291666666666666</v>
      </c>
      <c r="C474" s="1" t="s">
        <v>540</v>
      </c>
      <c r="D474" s="1">
        <v>9</v>
      </c>
      <c r="E474" s="1">
        <v>8</v>
      </c>
      <c r="F474" s="1" t="s">
        <v>628</v>
      </c>
      <c r="G474" s="2">
        <v>46.8647</v>
      </c>
      <c r="H474" s="6">
        <f>1+_xlfn.COUNTIFS(A:A,A474,O:O,"&lt;"&amp;O474)</f>
        <v>7</v>
      </c>
      <c r="I474" s="2">
        <f>_xlfn.AVERAGEIF(A:A,A474,G:G)</f>
        <v>51.69280303030305</v>
      </c>
      <c r="J474" s="2">
        <f t="shared" si="72"/>
        <v>-4.828103030303048</v>
      </c>
      <c r="K474" s="2">
        <f t="shared" si="73"/>
        <v>85.17189696969695</v>
      </c>
      <c r="L474" s="2">
        <f t="shared" si="74"/>
        <v>165.72235340189204</v>
      </c>
      <c r="M474" s="2">
        <f>SUMIF(A:A,A474,L:L)</f>
        <v>2746.696735550771</v>
      </c>
      <c r="N474" s="3">
        <f t="shared" si="75"/>
        <v>0.06033514776383247</v>
      </c>
      <c r="O474" s="7">
        <f t="shared" si="76"/>
        <v>16.57408719564691</v>
      </c>
      <c r="P474" s="3">
        <f t="shared" si="77"/>
        <v>0.06033514776383247</v>
      </c>
      <c r="Q474" s="3">
        <f>IF(ISNUMBER(P474),SUMIF(A:A,A474,P:P),"")</f>
        <v>0.9234188428290054</v>
      </c>
      <c r="R474" s="3">
        <f t="shared" si="78"/>
        <v>0.06533887437144821</v>
      </c>
      <c r="S474" s="8">
        <f t="shared" si="79"/>
        <v>15.304824419151306</v>
      </c>
    </row>
    <row r="475" spans="1:19" ht="15">
      <c r="A475" s="1">
        <v>63</v>
      </c>
      <c r="B475" s="5">
        <v>0.7291666666666666</v>
      </c>
      <c r="C475" s="1" t="s">
        <v>540</v>
      </c>
      <c r="D475" s="1">
        <v>9</v>
      </c>
      <c r="E475" s="1">
        <v>10</v>
      </c>
      <c r="F475" s="1" t="s">
        <v>630</v>
      </c>
      <c r="G475" s="2">
        <v>46.541399999999996</v>
      </c>
      <c r="H475" s="6">
        <f>1+_xlfn.COUNTIFS(A:A,A475,O:O,"&lt;"&amp;O475)</f>
        <v>8</v>
      </c>
      <c r="I475" s="2">
        <f>_xlfn.AVERAGEIF(A:A,A475,G:G)</f>
        <v>51.69280303030305</v>
      </c>
      <c r="J475" s="2">
        <f t="shared" si="72"/>
        <v>-5.151403030303051</v>
      </c>
      <c r="K475" s="2">
        <f t="shared" si="73"/>
        <v>84.84859696969696</v>
      </c>
      <c r="L475" s="2">
        <f t="shared" si="74"/>
        <v>162.53864976254584</v>
      </c>
      <c r="M475" s="2">
        <f>SUMIF(A:A,A475,L:L)</f>
        <v>2746.696735550771</v>
      </c>
      <c r="N475" s="3">
        <f t="shared" si="75"/>
        <v>0.05917604505032967</v>
      </c>
      <c r="O475" s="7">
        <f t="shared" si="76"/>
        <v>16.89872986864013</v>
      </c>
      <c r="P475" s="3">
        <f t="shared" si="77"/>
        <v>0.05917604505032967</v>
      </c>
      <c r="Q475" s="3">
        <f>IF(ISNUMBER(P475),SUMIF(A:A,A475,P:P),"")</f>
        <v>0.9234188428290054</v>
      </c>
      <c r="R475" s="3">
        <f t="shared" si="78"/>
        <v>0.06408364471861619</v>
      </c>
      <c r="S475" s="8">
        <f t="shared" si="79"/>
        <v>15.604605580579621</v>
      </c>
    </row>
    <row r="476" spans="1:19" ht="15">
      <c r="A476" s="1">
        <v>63</v>
      </c>
      <c r="B476" s="5">
        <v>0.7291666666666666</v>
      </c>
      <c r="C476" s="1" t="s">
        <v>540</v>
      </c>
      <c r="D476" s="1">
        <v>9</v>
      </c>
      <c r="E476" s="1">
        <v>1</v>
      </c>
      <c r="F476" s="1" t="s">
        <v>622</v>
      </c>
      <c r="G476" s="2">
        <v>44.2760666666667</v>
      </c>
      <c r="H476" s="6">
        <f>1+_xlfn.COUNTIFS(A:A,A476,O:O,"&lt;"&amp;O476)</f>
        <v>9</v>
      </c>
      <c r="I476" s="2">
        <f>_xlfn.AVERAGEIF(A:A,A476,G:G)</f>
        <v>51.69280303030305</v>
      </c>
      <c r="J476" s="2">
        <f t="shared" si="72"/>
        <v>-7.416736363636346</v>
      </c>
      <c r="K476" s="2">
        <f t="shared" si="73"/>
        <v>82.58326363636365</v>
      </c>
      <c r="L476" s="2">
        <f t="shared" si="74"/>
        <v>141.8820130469362</v>
      </c>
      <c r="M476" s="2">
        <f>SUMIF(A:A,A476,L:L)</f>
        <v>2746.696735550771</v>
      </c>
      <c r="N476" s="3">
        <f t="shared" si="75"/>
        <v>0.051655507217285075</v>
      </c>
      <c r="O476" s="7">
        <f t="shared" si="76"/>
        <v>19.359020051696984</v>
      </c>
      <c r="P476" s="3">
        <f t="shared" si="77"/>
        <v>0.051655507217285075</v>
      </c>
      <c r="Q476" s="3">
        <f>IF(ISNUMBER(P476),SUMIF(A:A,A476,P:P),"")</f>
        <v>0.9234188428290054</v>
      </c>
      <c r="R476" s="3">
        <f t="shared" si="78"/>
        <v>0.05593941212963791</v>
      </c>
      <c r="S476" s="8">
        <f t="shared" si="79"/>
        <v>17.87648389444154</v>
      </c>
    </row>
    <row r="477" spans="1:19" ht="15">
      <c r="A477" s="1">
        <v>63</v>
      </c>
      <c r="B477" s="5">
        <v>0.7291666666666666</v>
      </c>
      <c r="C477" s="1" t="s">
        <v>540</v>
      </c>
      <c r="D477" s="1">
        <v>9</v>
      </c>
      <c r="E477" s="1">
        <v>12</v>
      </c>
      <c r="F477" s="1" t="s">
        <v>631</v>
      </c>
      <c r="G477" s="2">
        <v>40.4235333333333</v>
      </c>
      <c r="H477" s="6">
        <f>1+_xlfn.COUNTIFS(A:A,A477,O:O,"&lt;"&amp;O477)</f>
        <v>10</v>
      </c>
      <c r="I477" s="2">
        <f>_xlfn.AVERAGEIF(A:A,A477,G:G)</f>
        <v>51.69280303030305</v>
      </c>
      <c r="J477" s="2">
        <f t="shared" si="72"/>
        <v>-11.269269696969744</v>
      </c>
      <c r="K477" s="2">
        <f t="shared" si="73"/>
        <v>78.73073030303026</v>
      </c>
      <c r="L477" s="2">
        <f t="shared" si="74"/>
        <v>112.60023673907183</v>
      </c>
      <c r="M477" s="2">
        <f>SUMIF(A:A,A477,L:L)</f>
        <v>2746.696735550771</v>
      </c>
      <c r="N477" s="3">
        <f t="shared" si="75"/>
        <v>0.04099478303581014</v>
      </c>
      <c r="O477" s="7">
        <f t="shared" si="76"/>
        <v>24.393347785899266</v>
      </c>
      <c r="P477" s="3">
        <f t="shared" si="77"/>
      </c>
      <c r="Q477" s="3">
        <f>IF(ISNUMBER(P477),SUMIF(A:A,A477,P:P),"")</f>
      </c>
      <c r="R477" s="3">
        <f t="shared" si="78"/>
      </c>
      <c r="S477" s="8">
        <f t="shared" si="79"/>
      </c>
    </row>
    <row r="478" spans="1:19" ht="15">
      <c r="A478" s="1">
        <v>63</v>
      </c>
      <c r="B478" s="5">
        <v>0.7291666666666666</v>
      </c>
      <c r="C478" s="1" t="s">
        <v>540</v>
      </c>
      <c r="D478" s="1">
        <v>9</v>
      </c>
      <c r="E478" s="1">
        <v>13</v>
      </c>
      <c r="F478" s="1" t="s">
        <v>632</v>
      </c>
      <c r="G478" s="2">
        <v>38.0655</v>
      </c>
      <c r="H478" s="6">
        <f>1+_xlfn.COUNTIFS(A:A,A478,O:O,"&lt;"&amp;O478)</f>
        <v>11</v>
      </c>
      <c r="I478" s="2">
        <f>_xlfn.AVERAGEIF(A:A,A478,G:G)</f>
        <v>51.69280303030305</v>
      </c>
      <c r="J478" s="2">
        <f t="shared" si="72"/>
        <v>-13.627303030303047</v>
      </c>
      <c r="K478" s="2">
        <f t="shared" si="73"/>
        <v>76.37269696969696</v>
      </c>
      <c r="L478" s="2">
        <f t="shared" si="74"/>
        <v>97.74497766719898</v>
      </c>
      <c r="M478" s="2">
        <f>SUMIF(A:A,A478,L:L)</f>
        <v>2746.696735550771</v>
      </c>
      <c r="N478" s="3">
        <f t="shared" si="75"/>
        <v>0.03558637413518426</v>
      </c>
      <c r="O478" s="7">
        <f t="shared" si="76"/>
        <v>28.100643133836435</v>
      </c>
      <c r="P478" s="3">
        <f t="shared" si="77"/>
      </c>
      <c r="Q478" s="3">
        <f>IF(ISNUMBER(P478),SUMIF(A:A,A478,P:P),"")</f>
      </c>
      <c r="R478" s="3">
        <f t="shared" si="78"/>
      </c>
      <c r="S478" s="8">
        <f t="shared" si="79"/>
      </c>
    </row>
    <row r="479" spans="1:19" ht="15">
      <c r="A479" s="1">
        <v>3</v>
      </c>
      <c r="B479" s="5">
        <v>0.7326388888888888</v>
      </c>
      <c r="C479" s="1" t="s">
        <v>19</v>
      </c>
      <c r="D479" s="1">
        <v>3</v>
      </c>
      <c r="E479" s="1">
        <v>5</v>
      </c>
      <c r="F479" s="1" t="s">
        <v>46</v>
      </c>
      <c r="G479" s="2">
        <v>72.1364333333332</v>
      </c>
      <c r="H479" s="6">
        <f>1+_xlfn.COUNTIFS(A:A,A479,O:O,"&lt;"&amp;O479)</f>
        <v>1</v>
      </c>
      <c r="I479" s="2">
        <f>_xlfn.AVERAGEIF(A:A,A479,G:G)</f>
        <v>51.20449444444443</v>
      </c>
      <c r="J479" s="2">
        <f t="shared" si="72"/>
        <v>20.931938888888773</v>
      </c>
      <c r="K479" s="2">
        <f t="shared" si="73"/>
        <v>110.93193888888877</v>
      </c>
      <c r="L479" s="2">
        <f t="shared" si="74"/>
        <v>777.3699267967747</v>
      </c>
      <c r="M479" s="2">
        <f>SUMIF(A:A,A479,L:L)</f>
        <v>3273.558373629453</v>
      </c>
      <c r="N479" s="3">
        <f t="shared" si="75"/>
        <v>0.2374693950958604</v>
      </c>
      <c r="O479" s="7">
        <f t="shared" si="76"/>
        <v>4.211068965734827</v>
      </c>
      <c r="P479" s="3">
        <f t="shared" si="77"/>
        <v>0.2374693950958604</v>
      </c>
      <c r="Q479" s="3">
        <f>IF(ISNUMBER(P479),SUMIF(A:A,A479,P:P),"")</f>
        <v>0.9030294591632926</v>
      </c>
      <c r="R479" s="3">
        <f t="shared" si="78"/>
        <v>0.26296971010878106</v>
      </c>
      <c r="S479" s="8">
        <f t="shared" si="79"/>
        <v>3.8027193306268474</v>
      </c>
    </row>
    <row r="480" spans="1:19" ht="15">
      <c r="A480" s="1">
        <v>3</v>
      </c>
      <c r="B480" s="5">
        <v>0.7326388888888888</v>
      </c>
      <c r="C480" s="1" t="s">
        <v>19</v>
      </c>
      <c r="D480" s="1">
        <v>3</v>
      </c>
      <c r="E480" s="1">
        <v>3</v>
      </c>
      <c r="F480" s="1" t="s">
        <v>44</v>
      </c>
      <c r="G480" s="2">
        <v>64.3749666666667</v>
      </c>
      <c r="H480" s="6">
        <f>1+_xlfn.COUNTIFS(A:A,A480,O:O,"&lt;"&amp;O480)</f>
        <v>2</v>
      </c>
      <c r="I480" s="2">
        <f>_xlfn.AVERAGEIF(A:A,A480,G:G)</f>
        <v>51.20449444444443</v>
      </c>
      <c r="J480" s="2">
        <f t="shared" si="72"/>
        <v>13.170472222222266</v>
      </c>
      <c r="K480" s="2">
        <f t="shared" si="73"/>
        <v>103.17047222222226</v>
      </c>
      <c r="L480" s="2">
        <f t="shared" si="74"/>
        <v>487.9575104601944</v>
      </c>
      <c r="M480" s="2">
        <f>SUMIF(A:A,A480,L:L)</f>
        <v>3273.558373629453</v>
      </c>
      <c r="N480" s="3">
        <f t="shared" si="75"/>
        <v>0.14906027471237274</v>
      </c>
      <c r="O480" s="7">
        <f t="shared" si="76"/>
        <v>6.708695538966393</v>
      </c>
      <c r="P480" s="3">
        <f t="shared" si="77"/>
        <v>0.14906027471237274</v>
      </c>
      <c r="Q480" s="3">
        <f>IF(ISNUMBER(P480),SUMIF(A:A,A480,P:P),"")</f>
        <v>0.9030294591632926</v>
      </c>
      <c r="R480" s="3">
        <f t="shared" si="78"/>
        <v>0.1650669014170207</v>
      </c>
      <c r="S480" s="8">
        <f t="shared" si="79"/>
        <v>6.058149704244015</v>
      </c>
    </row>
    <row r="481" spans="1:19" ht="15">
      <c r="A481" s="1">
        <v>3</v>
      </c>
      <c r="B481" s="5">
        <v>0.7326388888888888</v>
      </c>
      <c r="C481" s="1" t="s">
        <v>19</v>
      </c>
      <c r="D481" s="1">
        <v>3</v>
      </c>
      <c r="E481" s="1">
        <v>7</v>
      </c>
      <c r="F481" s="1" t="s">
        <v>48</v>
      </c>
      <c r="G481" s="2">
        <v>57.621333333333304</v>
      </c>
      <c r="H481" s="6">
        <f>1+_xlfn.COUNTIFS(A:A,A481,O:O,"&lt;"&amp;O481)</f>
        <v>3</v>
      </c>
      <c r="I481" s="2">
        <f>_xlfn.AVERAGEIF(A:A,A481,G:G)</f>
        <v>51.20449444444443</v>
      </c>
      <c r="J481" s="2">
        <f t="shared" si="72"/>
        <v>6.416838888888876</v>
      </c>
      <c r="K481" s="2">
        <f t="shared" si="73"/>
        <v>96.41683888888888</v>
      </c>
      <c r="L481" s="2">
        <f t="shared" si="74"/>
        <v>325.3854024110846</v>
      </c>
      <c r="M481" s="2">
        <f>SUMIF(A:A,A481,L:L)</f>
        <v>3273.558373629453</v>
      </c>
      <c r="N481" s="3">
        <f t="shared" si="75"/>
        <v>0.09939807551081607</v>
      </c>
      <c r="O481" s="7">
        <f t="shared" si="76"/>
        <v>10.060556956066863</v>
      </c>
      <c r="P481" s="3">
        <f t="shared" si="77"/>
        <v>0.09939807551081607</v>
      </c>
      <c r="Q481" s="3">
        <f>IF(ISNUMBER(P481),SUMIF(A:A,A481,P:P),"")</f>
        <v>0.9030294591632926</v>
      </c>
      <c r="R481" s="3">
        <f t="shared" si="78"/>
        <v>0.11007179721790468</v>
      </c>
      <c r="S481" s="8">
        <f t="shared" si="79"/>
        <v>9.08497930691856</v>
      </c>
    </row>
    <row r="482" spans="1:19" ht="15">
      <c r="A482" s="1">
        <v>3</v>
      </c>
      <c r="B482" s="5">
        <v>0.7326388888888888</v>
      </c>
      <c r="C482" s="1" t="s">
        <v>19</v>
      </c>
      <c r="D482" s="1">
        <v>3</v>
      </c>
      <c r="E482" s="1">
        <v>9</v>
      </c>
      <c r="F482" s="1" t="s">
        <v>50</v>
      </c>
      <c r="G482" s="2">
        <v>56.234899999999996</v>
      </c>
      <c r="H482" s="6">
        <f>1+_xlfn.COUNTIFS(A:A,A482,O:O,"&lt;"&amp;O482)</f>
        <v>4</v>
      </c>
      <c r="I482" s="2">
        <f>_xlfn.AVERAGEIF(A:A,A482,G:G)</f>
        <v>51.20449444444443</v>
      </c>
      <c r="J482" s="2">
        <f t="shared" si="72"/>
        <v>5.030405555555568</v>
      </c>
      <c r="K482" s="2">
        <f t="shared" si="73"/>
        <v>95.03040555555557</v>
      </c>
      <c r="L482" s="2">
        <f t="shared" si="74"/>
        <v>299.413132375533</v>
      </c>
      <c r="M482" s="2">
        <f>SUMIF(A:A,A482,L:L)</f>
        <v>3273.558373629453</v>
      </c>
      <c r="N482" s="3">
        <f t="shared" si="75"/>
        <v>0.09146411891948891</v>
      </c>
      <c r="O482" s="7">
        <f t="shared" si="76"/>
        <v>10.933249145276825</v>
      </c>
      <c r="P482" s="3">
        <f t="shared" si="77"/>
        <v>0.09146411891948891</v>
      </c>
      <c r="Q482" s="3">
        <f>IF(ISNUMBER(P482),SUMIF(A:A,A482,P:P),"")</f>
        <v>0.9030294591632926</v>
      </c>
      <c r="R482" s="3">
        <f t="shared" si="78"/>
        <v>0.1012858639232385</v>
      </c>
      <c r="S482" s="8">
        <f t="shared" si="79"/>
        <v>9.873046062556861</v>
      </c>
    </row>
    <row r="483" spans="1:19" ht="15">
      <c r="A483" s="1">
        <v>3</v>
      </c>
      <c r="B483" s="5">
        <v>0.7326388888888888</v>
      </c>
      <c r="C483" s="1" t="s">
        <v>19</v>
      </c>
      <c r="D483" s="1">
        <v>3</v>
      </c>
      <c r="E483" s="1">
        <v>2</v>
      </c>
      <c r="F483" s="1" t="s">
        <v>43</v>
      </c>
      <c r="G483" s="2">
        <v>54.858633333333295</v>
      </c>
      <c r="H483" s="6">
        <f>1+_xlfn.COUNTIFS(A:A,A483,O:O,"&lt;"&amp;O483)</f>
        <v>5</v>
      </c>
      <c r="I483" s="2">
        <f>_xlfn.AVERAGEIF(A:A,A483,G:G)</f>
        <v>51.20449444444443</v>
      </c>
      <c r="J483" s="2">
        <f t="shared" si="72"/>
        <v>3.654138888888866</v>
      </c>
      <c r="K483" s="2">
        <f t="shared" si="73"/>
        <v>93.65413888888887</v>
      </c>
      <c r="L483" s="2">
        <f t="shared" si="74"/>
        <v>275.68208430132654</v>
      </c>
      <c r="M483" s="2">
        <f>SUMIF(A:A,A483,L:L)</f>
        <v>3273.558373629453</v>
      </c>
      <c r="N483" s="3">
        <f t="shared" si="75"/>
        <v>0.08421480628606383</v>
      </c>
      <c r="O483" s="7">
        <f t="shared" si="76"/>
        <v>11.874396487990065</v>
      </c>
      <c r="P483" s="3">
        <f t="shared" si="77"/>
        <v>0.08421480628606383</v>
      </c>
      <c r="Q483" s="3">
        <f>IF(ISNUMBER(P483),SUMIF(A:A,A483,P:P),"")</f>
        <v>0.9030294591632926</v>
      </c>
      <c r="R483" s="3">
        <f t="shared" si="78"/>
        <v>0.0932580941092371</v>
      </c>
      <c r="S483" s="8">
        <f t="shared" si="79"/>
        <v>10.72292983844017</v>
      </c>
    </row>
    <row r="484" spans="1:19" ht="15">
      <c r="A484" s="1">
        <v>3</v>
      </c>
      <c r="B484" s="5">
        <v>0.7326388888888888</v>
      </c>
      <c r="C484" s="1" t="s">
        <v>19</v>
      </c>
      <c r="D484" s="1">
        <v>3</v>
      </c>
      <c r="E484" s="1">
        <v>11</v>
      </c>
      <c r="F484" s="1" t="s">
        <v>52</v>
      </c>
      <c r="G484" s="2">
        <v>50.170733333333395</v>
      </c>
      <c r="H484" s="6">
        <f>1+_xlfn.COUNTIFS(A:A,A484,O:O,"&lt;"&amp;O484)</f>
        <v>6</v>
      </c>
      <c r="I484" s="2">
        <f>_xlfn.AVERAGEIF(A:A,A484,G:G)</f>
        <v>51.20449444444443</v>
      </c>
      <c r="J484" s="2">
        <f t="shared" si="72"/>
        <v>-1.0337611111110334</v>
      </c>
      <c r="K484" s="2">
        <f t="shared" si="73"/>
        <v>88.96623888888897</v>
      </c>
      <c r="L484" s="2">
        <f t="shared" si="74"/>
        <v>208.09076055133076</v>
      </c>
      <c r="M484" s="2">
        <f>SUMIF(A:A,A484,L:L)</f>
        <v>3273.558373629453</v>
      </c>
      <c r="N484" s="3">
        <f t="shared" si="75"/>
        <v>0.0635671452287612</v>
      </c>
      <c r="O484" s="7">
        <f t="shared" si="76"/>
        <v>15.731397035390952</v>
      </c>
      <c r="P484" s="3">
        <f t="shared" si="77"/>
        <v>0.0635671452287612</v>
      </c>
      <c r="Q484" s="3">
        <f>IF(ISNUMBER(P484),SUMIF(A:A,A484,P:P),"")</f>
        <v>0.9030294591632926</v>
      </c>
      <c r="R484" s="3">
        <f t="shared" si="78"/>
        <v>0.07039321318228059</v>
      </c>
      <c r="S484" s="8">
        <f t="shared" si="79"/>
        <v>14.205914956752116</v>
      </c>
    </row>
    <row r="485" spans="1:19" ht="15">
      <c r="A485" s="1">
        <v>3</v>
      </c>
      <c r="B485" s="5">
        <v>0.7326388888888888</v>
      </c>
      <c r="C485" s="1" t="s">
        <v>19</v>
      </c>
      <c r="D485" s="1">
        <v>3</v>
      </c>
      <c r="E485" s="1">
        <v>8</v>
      </c>
      <c r="F485" s="1" t="s">
        <v>49</v>
      </c>
      <c r="G485" s="2">
        <v>49.5002333333333</v>
      </c>
      <c r="H485" s="6">
        <f>1+_xlfn.COUNTIFS(A:A,A485,O:O,"&lt;"&amp;O485)</f>
        <v>7</v>
      </c>
      <c r="I485" s="2">
        <f>_xlfn.AVERAGEIF(A:A,A485,G:G)</f>
        <v>51.20449444444443</v>
      </c>
      <c r="J485" s="2">
        <f t="shared" si="72"/>
        <v>-1.7042611111111299</v>
      </c>
      <c r="K485" s="2">
        <f t="shared" si="73"/>
        <v>88.29573888888888</v>
      </c>
      <c r="L485" s="2">
        <f t="shared" si="74"/>
        <v>199.88542618749435</v>
      </c>
      <c r="M485" s="2">
        <f>SUMIF(A:A,A485,L:L)</f>
        <v>3273.558373629453</v>
      </c>
      <c r="N485" s="3">
        <f t="shared" si="75"/>
        <v>0.06106059626053889</v>
      </c>
      <c r="O485" s="7">
        <f t="shared" si="76"/>
        <v>16.377173844374354</v>
      </c>
      <c r="P485" s="3">
        <f t="shared" si="77"/>
        <v>0.06106059626053889</v>
      </c>
      <c r="Q485" s="3">
        <f>IF(ISNUMBER(P485),SUMIF(A:A,A485,P:P),"")</f>
        <v>0.9030294591632926</v>
      </c>
      <c r="R485" s="3">
        <f t="shared" si="78"/>
        <v>0.06761750199945299</v>
      </c>
      <c r="S485" s="8">
        <f t="shared" si="79"/>
        <v>14.789070439308595</v>
      </c>
    </row>
    <row r="486" spans="1:19" ht="15">
      <c r="A486" s="1">
        <v>3</v>
      </c>
      <c r="B486" s="5">
        <v>0.7326388888888888</v>
      </c>
      <c r="C486" s="1" t="s">
        <v>19</v>
      </c>
      <c r="D486" s="1">
        <v>3</v>
      </c>
      <c r="E486" s="1">
        <v>1</v>
      </c>
      <c r="F486" s="1" t="s">
        <v>42</v>
      </c>
      <c r="G486" s="2">
        <v>49.4706</v>
      </c>
      <c r="H486" s="6">
        <f>1+_xlfn.COUNTIFS(A:A,A486,O:O,"&lt;"&amp;O486)</f>
        <v>8</v>
      </c>
      <c r="I486" s="2">
        <f>_xlfn.AVERAGEIF(A:A,A486,G:G)</f>
        <v>51.20449444444443</v>
      </c>
      <c r="J486" s="2">
        <f t="shared" si="72"/>
        <v>-1.7338944444444309</v>
      </c>
      <c r="K486" s="2">
        <f t="shared" si="73"/>
        <v>88.26610555555557</v>
      </c>
      <c r="L486" s="2">
        <f t="shared" si="74"/>
        <v>199.53034565986496</v>
      </c>
      <c r="M486" s="2">
        <f>SUMIF(A:A,A486,L:L)</f>
        <v>3273.558373629453</v>
      </c>
      <c r="N486" s="3">
        <f t="shared" si="75"/>
        <v>0.060952126978155</v>
      </c>
      <c r="O486" s="7">
        <f t="shared" si="76"/>
        <v>16.406318361267296</v>
      </c>
      <c r="P486" s="3">
        <f t="shared" si="77"/>
        <v>0.060952126978155</v>
      </c>
      <c r="Q486" s="3">
        <f>IF(ISNUMBER(P486),SUMIF(A:A,A486,P:P),"")</f>
        <v>0.9030294591632926</v>
      </c>
      <c r="R486" s="3">
        <f t="shared" si="78"/>
        <v>0.06749738489664618</v>
      </c>
      <c r="S486" s="8">
        <f t="shared" si="79"/>
        <v>14.815388796636004</v>
      </c>
    </row>
    <row r="487" spans="1:19" ht="15">
      <c r="A487" s="1">
        <v>3</v>
      </c>
      <c r="B487" s="5">
        <v>0.7326388888888888</v>
      </c>
      <c r="C487" s="1" t="s">
        <v>19</v>
      </c>
      <c r="D487" s="1">
        <v>3</v>
      </c>
      <c r="E487" s="1">
        <v>10</v>
      </c>
      <c r="F487" s="1" t="s">
        <v>51</v>
      </c>
      <c r="G487" s="2">
        <v>48.0115</v>
      </c>
      <c r="H487" s="6">
        <f>1+_xlfn.COUNTIFS(A:A,A487,O:O,"&lt;"&amp;O487)</f>
        <v>9</v>
      </c>
      <c r="I487" s="2">
        <f>_xlfn.AVERAGEIF(A:A,A487,G:G)</f>
        <v>51.20449444444443</v>
      </c>
      <c r="J487" s="2">
        <f t="shared" si="72"/>
        <v>-3.1929944444444303</v>
      </c>
      <c r="K487" s="2">
        <f t="shared" si="73"/>
        <v>86.80700555555558</v>
      </c>
      <c r="L487" s="2">
        <f t="shared" si="74"/>
        <v>182.80505893446943</v>
      </c>
      <c r="M487" s="2">
        <f>SUMIF(A:A,A487,L:L)</f>
        <v>3273.558373629453</v>
      </c>
      <c r="N487" s="3">
        <f t="shared" si="75"/>
        <v>0.05584292017123561</v>
      </c>
      <c r="O487" s="7">
        <f t="shared" si="76"/>
        <v>17.907372983605082</v>
      </c>
      <c r="P487" s="3">
        <f t="shared" si="77"/>
        <v>0.05584292017123561</v>
      </c>
      <c r="Q487" s="3">
        <f>IF(ISNUMBER(P487),SUMIF(A:A,A487,P:P),"")</f>
        <v>0.9030294591632926</v>
      </c>
      <c r="R487" s="3">
        <f t="shared" si="78"/>
        <v>0.061839533145438254</v>
      </c>
      <c r="S487" s="8">
        <f t="shared" si="79"/>
        <v>16.170885340420256</v>
      </c>
    </row>
    <row r="488" spans="1:19" ht="15">
      <c r="A488" s="1">
        <v>3</v>
      </c>
      <c r="B488" s="5">
        <v>0.7326388888888888</v>
      </c>
      <c r="C488" s="1" t="s">
        <v>19</v>
      </c>
      <c r="D488" s="1">
        <v>3</v>
      </c>
      <c r="E488" s="1">
        <v>4</v>
      </c>
      <c r="F488" s="1" t="s">
        <v>45</v>
      </c>
      <c r="G488" s="2">
        <v>39.9842333333333</v>
      </c>
      <c r="H488" s="6">
        <f>1+_xlfn.COUNTIFS(A:A,A488,O:O,"&lt;"&amp;O488)</f>
        <v>11</v>
      </c>
      <c r="I488" s="2">
        <f>_xlfn.AVERAGEIF(A:A,A488,G:G)</f>
        <v>51.20449444444443</v>
      </c>
      <c r="J488" s="2">
        <f t="shared" si="72"/>
        <v>-11.220261111111128</v>
      </c>
      <c r="K488" s="2">
        <f t="shared" si="73"/>
        <v>78.77973888888887</v>
      </c>
      <c r="L488" s="2">
        <f t="shared" si="74"/>
        <v>112.93182672502839</v>
      </c>
      <c r="M488" s="2">
        <f>SUMIF(A:A,A488,L:L)</f>
        <v>3273.558373629453</v>
      </c>
      <c r="N488" s="3">
        <f t="shared" si="75"/>
        <v>0.034498186326770416</v>
      </c>
      <c r="O488" s="7">
        <f t="shared" si="76"/>
        <v>28.987031101516347</v>
      </c>
      <c r="P488" s="3">
        <f t="shared" si="77"/>
      </c>
      <c r="Q488" s="3">
        <f>IF(ISNUMBER(P488),SUMIF(A:A,A488,P:P),"")</f>
      </c>
      <c r="R488" s="3">
        <f t="shared" si="78"/>
      </c>
      <c r="S488" s="8">
        <f t="shared" si="79"/>
      </c>
    </row>
    <row r="489" spans="1:19" ht="15">
      <c r="A489" s="1">
        <v>3</v>
      </c>
      <c r="B489" s="5">
        <v>0.7326388888888888</v>
      </c>
      <c r="C489" s="1" t="s">
        <v>19</v>
      </c>
      <c r="D489" s="1">
        <v>3</v>
      </c>
      <c r="E489" s="1">
        <v>6</v>
      </c>
      <c r="F489" s="1" t="s">
        <v>47</v>
      </c>
      <c r="G489" s="2">
        <v>27.1200666666667</v>
      </c>
      <c r="H489" s="6">
        <f>1+_xlfn.COUNTIFS(A:A,A489,O:O,"&lt;"&amp;O489)</f>
        <v>12</v>
      </c>
      <c r="I489" s="2">
        <f>_xlfn.AVERAGEIF(A:A,A489,G:G)</f>
        <v>51.20449444444443</v>
      </c>
      <c r="J489" s="2">
        <f t="shared" si="72"/>
        <v>-24.08442777777773</v>
      </c>
      <c r="K489" s="2">
        <f t="shared" si="73"/>
        <v>65.91557222222227</v>
      </c>
      <c r="L489" s="2">
        <f t="shared" si="74"/>
        <v>52.19226653973047</v>
      </c>
      <c r="M489" s="2">
        <f>SUMIF(A:A,A489,L:L)</f>
        <v>3273.558373629453</v>
      </c>
      <c r="N489" s="3">
        <f t="shared" si="75"/>
        <v>0.015943588163929382</v>
      </c>
      <c r="O489" s="7">
        <f t="shared" si="76"/>
        <v>62.72113841113823</v>
      </c>
      <c r="P489" s="3">
        <f t="shared" si="77"/>
      </c>
      <c r="Q489" s="3">
        <f>IF(ISNUMBER(P489),SUMIF(A:A,A489,P:P),"")</f>
      </c>
      <c r="R489" s="3">
        <f t="shared" si="78"/>
      </c>
      <c r="S489" s="8">
        <f t="shared" si="79"/>
      </c>
    </row>
    <row r="490" spans="1:19" ht="15">
      <c r="A490" s="1">
        <v>3</v>
      </c>
      <c r="B490" s="5">
        <v>0.7326388888888888</v>
      </c>
      <c r="C490" s="1" t="s">
        <v>19</v>
      </c>
      <c r="D490" s="1">
        <v>3</v>
      </c>
      <c r="E490" s="1">
        <v>12</v>
      </c>
      <c r="F490" s="1" t="s">
        <v>53</v>
      </c>
      <c r="G490" s="2">
        <v>44.9703</v>
      </c>
      <c r="H490" s="6">
        <f>1+_xlfn.COUNTIFS(A:A,A490,O:O,"&lt;"&amp;O490)</f>
        <v>10</v>
      </c>
      <c r="I490" s="2">
        <f>_xlfn.AVERAGEIF(A:A,A490,G:G)</f>
        <v>51.20449444444443</v>
      </c>
      <c r="J490" s="2">
        <f t="shared" si="72"/>
        <v>-6.234194444444427</v>
      </c>
      <c r="K490" s="2">
        <f t="shared" si="73"/>
        <v>83.76580555555557</v>
      </c>
      <c r="L490" s="2">
        <f t="shared" si="74"/>
        <v>152.31463268662174</v>
      </c>
      <c r="M490" s="2">
        <f>SUMIF(A:A,A490,L:L)</f>
        <v>3273.558373629453</v>
      </c>
      <c r="N490" s="3">
        <f t="shared" si="75"/>
        <v>0.04652876634600768</v>
      </c>
      <c r="O490" s="7">
        <f t="shared" si="76"/>
        <v>21.492080674642757</v>
      </c>
      <c r="P490" s="3">
        <f t="shared" si="77"/>
      </c>
      <c r="Q490" s="3">
        <f>IF(ISNUMBER(P490),SUMIF(A:A,A490,P:P),"")</f>
      </c>
      <c r="R490" s="3">
        <f t="shared" si="78"/>
      </c>
      <c r="S490" s="8">
        <f t="shared" si="79"/>
      </c>
    </row>
    <row r="491" spans="1:19" ht="15">
      <c r="A491" s="1">
        <v>39</v>
      </c>
      <c r="B491" s="5">
        <v>0.7361111111111112</v>
      </c>
      <c r="C491" s="1" t="s">
        <v>351</v>
      </c>
      <c r="D491" s="1">
        <v>8</v>
      </c>
      <c r="E491" s="1">
        <v>1</v>
      </c>
      <c r="F491" s="1" t="s">
        <v>426</v>
      </c>
      <c r="G491" s="2">
        <v>64.457</v>
      </c>
      <c r="H491" s="6">
        <f>1+_xlfn.COUNTIFS(A:A,A491,O:O,"&lt;"&amp;O491)</f>
        <v>1</v>
      </c>
      <c r="I491" s="2">
        <f>_xlfn.AVERAGEIF(A:A,A491,G:G)</f>
        <v>52.65802051282052</v>
      </c>
      <c r="J491" s="2">
        <f t="shared" si="72"/>
        <v>11.798979487179473</v>
      </c>
      <c r="K491" s="2">
        <f t="shared" si="73"/>
        <v>101.79897948717948</v>
      </c>
      <c r="L491" s="2">
        <f t="shared" si="74"/>
        <v>449.41141916518217</v>
      </c>
      <c r="M491" s="2">
        <f>SUMIF(A:A,A491,L:L)</f>
        <v>3113.255337248739</v>
      </c>
      <c r="N491" s="3">
        <f t="shared" si="75"/>
        <v>0.14435417930170102</v>
      </c>
      <c r="O491" s="7">
        <f t="shared" si="76"/>
        <v>6.927405945829906</v>
      </c>
      <c r="P491" s="3">
        <f t="shared" si="77"/>
        <v>0.14435417930170102</v>
      </c>
      <c r="Q491" s="3">
        <f>IF(ISNUMBER(P491),SUMIF(A:A,A491,P:P),"")</f>
        <v>0.8798914046105641</v>
      </c>
      <c r="R491" s="3">
        <f t="shared" si="78"/>
        <v>0.1640590856386323</v>
      </c>
      <c r="S491" s="8">
        <f t="shared" si="79"/>
        <v>6.09536494798385</v>
      </c>
    </row>
    <row r="492" spans="1:19" ht="15">
      <c r="A492" s="1">
        <v>39</v>
      </c>
      <c r="B492" s="5">
        <v>0.7361111111111112</v>
      </c>
      <c r="C492" s="1" t="s">
        <v>351</v>
      </c>
      <c r="D492" s="1">
        <v>8</v>
      </c>
      <c r="E492" s="1">
        <v>15</v>
      </c>
      <c r="F492" s="1" t="s">
        <v>435</v>
      </c>
      <c r="G492" s="2">
        <v>60.16779999999991</v>
      </c>
      <c r="H492" s="6">
        <f>1+_xlfn.COUNTIFS(A:A,A492,O:O,"&lt;"&amp;O492)</f>
        <v>2</v>
      </c>
      <c r="I492" s="2">
        <f>_xlfn.AVERAGEIF(A:A,A492,G:G)</f>
        <v>52.65802051282052</v>
      </c>
      <c r="J492" s="2">
        <f t="shared" si="72"/>
        <v>7.509779487179387</v>
      </c>
      <c r="K492" s="2">
        <f t="shared" si="73"/>
        <v>97.50977948717939</v>
      </c>
      <c r="L492" s="2">
        <f t="shared" si="74"/>
        <v>347.43818671682993</v>
      </c>
      <c r="M492" s="2">
        <f>SUMIF(A:A,A492,L:L)</f>
        <v>3113.255337248739</v>
      </c>
      <c r="N492" s="3">
        <f t="shared" si="75"/>
        <v>0.11159964380688082</v>
      </c>
      <c r="O492" s="7">
        <f t="shared" si="76"/>
        <v>8.960602076207914</v>
      </c>
      <c r="P492" s="3">
        <f t="shared" si="77"/>
        <v>0.11159964380688082</v>
      </c>
      <c r="Q492" s="3">
        <f>IF(ISNUMBER(P492),SUMIF(A:A,A492,P:P),"")</f>
        <v>0.8798914046105641</v>
      </c>
      <c r="R492" s="3">
        <f t="shared" si="78"/>
        <v>0.1268334287869016</v>
      </c>
      <c r="S492" s="8">
        <f t="shared" si="79"/>
        <v>7.88435674699092</v>
      </c>
    </row>
    <row r="493" spans="1:19" ht="15">
      <c r="A493" s="1">
        <v>39</v>
      </c>
      <c r="B493" s="5">
        <v>0.7361111111111112</v>
      </c>
      <c r="C493" s="1" t="s">
        <v>351</v>
      </c>
      <c r="D493" s="1">
        <v>8</v>
      </c>
      <c r="E493" s="1">
        <v>6</v>
      </c>
      <c r="F493" s="1" t="s">
        <v>428</v>
      </c>
      <c r="G493" s="2">
        <v>57.4823333333333</v>
      </c>
      <c r="H493" s="6">
        <f>1+_xlfn.COUNTIFS(A:A,A493,O:O,"&lt;"&amp;O493)</f>
        <v>3</v>
      </c>
      <c r="I493" s="2">
        <f>_xlfn.AVERAGEIF(A:A,A493,G:G)</f>
        <v>52.65802051282052</v>
      </c>
      <c r="J493" s="2">
        <f t="shared" si="72"/>
        <v>4.82431282051278</v>
      </c>
      <c r="K493" s="2">
        <f t="shared" si="73"/>
        <v>94.82431282051277</v>
      </c>
      <c r="L493" s="2">
        <f t="shared" si="74"/>
        <v>295.7335172389252</v>
      </c>
      <c r="M493" s="2">
        <f>SUMIF(A:A,A493,L:L)</f>
        <v>3113.255337248739</v>
      </c>
      <c r="N493" s="3">
        <f t="shared" si="75"/>
        <v>0.09499173219125426</v>
      </c>
      <c r="O493" s="7">
        <f t="shared" si="76"/>
        <v>10.527231969900518</v>
      </c>
      <c r="P493" s="3">
        <f t="shared" si="77"/>
        <v>0.09499173219125426</v>
      </c>
      <c r="Q493" s="3">
        <f>IF(ISNUMBER(P493),SUMIF(A:A,A493,P:P),"")</f>
        <v>0.8798914046105641</v>
      </c>
      <c r="R493" s="3">
        <f t="shared" si="78"/>
        <v>0.1079584727086829</v>
      </c>
      <c r="S493" s="8">
        <f t="shared" si="79"/>
        <v>9.262820924657003</v>
      </c>
    </row>
    <row r="494" spans="1:19" ht="15">
      <c r="A494" s="1">
        <v>39</v>
      </c>
      <c r="B494" s="5">
        <v>0.7361111111111112</v>
      </c>
      <c r="C494" s="1" t="s">
        <v>351</v>
      </c>
      <c r="D494" s="1">
        <v>8</v>
      </c>
      <c r="E494" s="1">
        <v>4</v>
      </c>
      <c r="F494" s="1" t="s">
        <v>427</v>
      </c>
      <c r="G494" s="2">
        <v>56.785799999999995</v>
      </c>
      <c r="H494" s="6">
        <f>1+_xlfn.COUNTIFS(A:A,A494,O:O,"&lt;"&amp;O494)</f>
        <v>4</v>
      </c>
      <c r="I494" s="2">
        <f>_xlfn.AVERAGEIF(A:A,A494,G:G)</f>
        <v>52.65802051282052</v>
      </c>
      <c r="J494" s="2">
        <f t="shared" si="72"/>
        <v>4.127779487179474</v>
      </c>
      <c r="K494" s="2">
        <f t="shared" si="73"/>
        <v>94.12777948717948</v>
      </c>
      <c r="L494" s="2">
        <f t="shared" si="74"/>
        <v>283.62892146344694</v>
      </c>
      <c r="M494" s="2">
        <f>SUMIF(A:A,A494,L:L)</f>
        <v>3113.255337248739</v>
      </c>
      <c r="N494" s="3">
        <f t="shared" si="75"/>
        <v>0.091103648990801</v>
      </c>
      <c r="O494" s="7">
        <f t="shared" si="76"/>
        <v>10.976508746658137</v>
      </c>
      <c r="P494" s="3">
        <f t="shared" si="77"/>
        <v>0.091103648990801</v>
      </c>
      <c r="Q494" s="3">
        <f>IF(ISNUMBER(P494),SUMIF(A:A,A494,P:P),"")</f>
        <v>0.8798914046105641</v>
      </c>
      <c r="R494" s="3">
        <f t="shared" si="78"/>
        <v>0.1035396510449185</v>
      </c>
      <c r="S494" s="8">
        <f t="shared" si="79"/>
        <v>9.658135698817171</v>
      </c>
    </row>
    <row r="495" spans="1:19" ht="15">
      <c r="A495" s="1">
        <v>39</v>
      </c>
      <c r="B495" s="5">
        <v>0.7361111111111112</v>
      </c>
      <c r="C495" s="1" t="s">
        <v>351</v>
      </c>
      <c r="D495" s="1">
        <v>8</v>
      </c>
      <c r="E495" s="1">
        <v>14</v>
      </c>
      <c r="F495" s="1" t="s">
        <v>434</v>
      </c>
      <c r="G495" s="2">
        <v>56.66496666666661</v>
      </c>
      <c r="H495" s="6">
        <f>1+_xlfn.COUNTIFS(A:A,A495,O:O,"&lt;"&amp;O495)</f>
        <v>5</v>
      </c>
      <c r="I495" s="2">
        <f>_xlfn.AVERAGEIF(A:A,A495,G:G)</f>
        <v>52.65802051282052</v>
      </c>
      <c r="J495" s="2">
        <f t="shared" si="72"/>
        <v>4.006946153846087</v>
      </c>
      <c r="K495" s="2">
        <f t="shared" si="73"/>
        <v>94.00694615384609</v>
      </c>
      <c r="L495" s="2">
        <f t="shared" si="74"/>
        <v>281.58004792390193</v>
      </c>
      <c r="M495" s="2">
        <f>SUMIF(A:A,A495,L:L)</f>
        <v>3113.255337248739</v>
      </c>
      <c r="N495" s="3">
        <f t="shared" si="75"/>
        <v>0.0904455360775969</v>
      </c>
      <c r="O495" s="7">
        <f t="shared" si="76"/>
        <v>11.056377609858595</v>
      </c>
      <c r="P495" s="3">
        <f t="shared" si="77"/>
        <v>0.0904455360775969</v>
      </c>
      <c r="Q495" s="3">
        <f>IF(ISNUMBER(P495),SUMIF(A:A,A495,P:P),"")</f>
        <v>0.8798914046105641</v>
      </c>
      <c r="R495" s="3">
        <f t="shared" si="78"/>
        <v>0.10279170316208244</v>
      </c>
      <c r="S495" s="8">
        <f t="shared" si="79"/>
        <v>9.728411625043272</v>
      </c>
    </row>
    <row r="496" spans="1:19" ht="15">
      <c r="A496" s="1">
        <v>39</v>
      </c>
      <c r="B496" s="5">
        <v>0.7361111111111112</v>
      </c>
      <c r="C496" s="1" t="s">
        <v>351</v>
      </c>
      <c r="D496" s="1">
        <v>8</v>
      </c>
      <c r="E496" s="1">
        <v>8</v>
      </c>
      <c r="F496" s="1" t="s">
        <v>429</v>
      </c>
      <c r="G496" s="2">
        <v>56.0958</v>
      </c>
      <c r="H496" s="6">
        <f>1+_xlfn.COUNTIFS(A:A,A496,O:O,"&lt;"&amp;O496)</f>
        <v>6</v>
      </c>
      <c r="I496" s="2">
        <f>_xlfn.AVERAGEIF(A:A,A496,G:G)</f>
        <v>52.65802051282052</v>
      </c>
      <c r="J496" s="2">
        <f t="shared" si="72"/>
        <v>3.4377794871794762</v>
      </c>
      <c r="K496" s="2">
        <f t="shared" si="73"/>
        <v>93.43777948717948</v>
      </c>
      <c r="L496" s="2">
        <f t="shared" si="74"/>
        <v>272.1264285718468</v>
      </c>
      <c r="M496" s="2">
        <f>SUMIF(A:A,A496,L:L)</f>
        <v>3113.255337248739</v>
      </c>
      <c r="N496" s="3">
        <f t="shared" si="75"/>
        <v>0.08740896556603407</v>
      </c>
      <c r="O496" s="7">
        <f t="shared" si="76"/>
        <v>11.440474023737748</v>
      </c>
      <c r="P496" s="3">
        <f t="shared" si="77"/>
        <v>0.08740896556603407</v>
      </c>
      <c r="Q496" s="3">
        <f>IF(ISNUMBER(P496),SUMIF(A:A,A496,P:P),"")</f>
        <v>0.8798914046105641</v>
      </c>
      <c r="R496" s="3">
        <f t="shared" si="78"/>
        <v>0.0993406289776417</v>
      </c>
      <c r="S496" s="8">
        <f t="shared" si="79"/>
        <v>10.066374758157279</v>
      </c>
    </row>
    <row r="497" spans="1:19" ht="15">
      <c r="A497" s="1">
        <v>39</v>
      </c>
      <c r="B497" s="5">
        <v>0.7361111111111112</v>
      </c>
      <c r="C497" s="1" t="s">
        <v>351</v>
      </c>
      <c r="D497" s="1">
        <v>8</v>
      </c>
      <c r="E497" s="1">
        <v>2</v>
      </c>
      <c r="F497" s="1" t="s">
        <v>422</v>
      </c>
      <c r="G497" s="2">
        <v>54.4453333333334</v>
      </c>
      <c r="H497" s="6">
        <f>1+_xlfn.COUNTIFS(A:A,A497,O:O,"&lt;"&amp;O497)</f>
        <v>7</v>
      </c>
      <c r="I497" s="2">
        <f>_xlfn.AVERAGEIF(A:A,A497,G:G)</f>
        <v>52.65802051282052</v>
      </c>
      <c r="J497" s="2">
        <f t="shared" si="72"/>
        <v>1.7873128205128808</v>
      </c>
      <c r="K497" s="2">
        <f t="shared" si="73"/>
        <v>91.78731282051288</v>
      </c>
      <c r="L497" s="2">
        <f t="shared" si="74"/>
        <v>246.4696270932666</v>
      </c>
      <c r="M497" s="2">
        <f>SUMIF(A:A,A497,L:L)</f>
        <v>3113.255337248739</v>
      </c>
      <c r="N497" s="3">
        <f t="shared" si="75"/>
        <v>0.0791678164474225</v>
      </c>
      <c r="O497" s="7">
        <f t="shared" si="76"/>
        <v>12.63139549470999</v>
      </c>
      <c r="P497" s="3">
        <f t="shared" si="77"/>
        <v>0.0791678164474225</v>
      </c>
      <c r="Q497" s="3">
        <f>IF(ISNUMBER(P497),SUMIF(A:A,A497,P:P),"")</f>
        <v>0.8798914046105641</v>
      </c>
      <c r="R497" s="3">
        <f t="shared" si="78"/>
        <v>0.08997453098483421</v>
      </c>
      <c r="S497" s="8">
        <f t="shared" si="79"/>
        <v>11.114256324031924</v>
      </c>
    </row>
    <row r="498" spans="1:19" ht="15">
      <c r="A498" s="1">
        <v>39</v>
      </c>
      <c r="B498" s="5">
        <v>0.7361111111111112</v>
      </c>
      <c r="C498" s="1" t="s">
        <v>351</v>
      </c>
      <c r="D498" s="1">
        <v>8</v>
      </c>
      <c r="E498" s="1">
        <v>10</v>
      </c>
      <c r="F498" s="1" t="s">
        <v>431</v>
      </c>
      <c r="G498" s="2">
        <v>51.638600000000004</v>
      </c>
      <c r="H498" s="6">
        <f>1+_xlfn.COUNTIFS(A:A,A498,O:O,"&lt;"&amp;O498)</f>
        <v>8</v>
      </c>
      <c r="I498" s="2">
        <f>_xlfn.AVERAGEIF(A:A,A498,G:G)</f>
        <v>52.65802051282052</v>
      </c>
      <c r="J498" s="2">
        <f t="shared" si="72"/>
        <v>-1.019420512820517</v>
      </c>
      <c r="K498" s="2">
        <f t="shared" si="73"/>
        <v>88.98057948717948</v>
      </c>
      <c r="L498" s="2">
        <f t="shared" si="74"/>
        <v>208.26988636372118</v>
      </c>
      <c r="M498" s="2">
        <f>SUMIF(A:A,A498,L:L)</f>
        <v>3113.255337248739</v>
      </c>
      <c r="N498" s="3">
        <f t="shared" si="75"/>
        <v>0.0668977850521488</v>
      </c>
      <c r="O498" s="7">
        <f t="shared" si="76"/>
        <v>14.94817801845712</v>
      </c>
      <c r="P498" s="3">
        <f t="shared" si="77"/>
        <v>0.0668977850521488</v>
      </c>
      <c r="Q498" s="3">
        <f>IF(ISNUMBER(P498),SUMIF(A:A,A498,P:P),"")</f>
        <v>0.8798914046105641</v>
      </c>
      <c r="R498" s="3">
        <f t="shared" si="78"/>
        <v>0.07602959263110139</v>
      </c>
      <c r="S498" s="8">
        <f t="shared" si="79"/>
        <v>13.152773353028996</v>
      </c>
    </row>
    <row r="499" spans="1:19" ht="15">
      <c r="A499" s="1">
        <v>39</v>
      </c>
      <c r="B499" s="5">
        <v>0.7361111111111112</v>
      </c>
      <c r="C499" s="1" t="s">
        <v>351</v>
      </c>
      <c r="D499" s="1">
        <v>8</v>
      </c>
      <c r="E499" s="1">
        <v>9</v>
      </c>
      <c r="F499" s="1" t="s">
        <v>430</v>
      </c>
      <c r="G499" s="2">
        <v>50.5722</v>
      </c>
      <c r="H499" s="6">
        <f>1+_xlfn.COUNTIFS(A:A,A499,O:O,"&lt;"&amp;O499)</f>
        <v>9</v>
      </c>
      <c r="I499" s="2">
        <f>_xlfn.AVERAGEIF(A:A,A499,G:G)</f>
        <v>52.65802051282052</v>
      </c>
      <c r="J499" s="2">
        <f t="shared" si="72"/>
        <v>-2.0858205128205185</v>
      </c>
      <c r="K499" s="2">
        <f t="shared" si="73"/>
        <v>87.91417948717948</v>
      </c>
      <c r="L499" s="2">
        <f t="shared" si="74"/>
        <v>195.36132041698784</v>
      </c>
      <c r="M499" s="2">
        <f>SUMIF(A:A,A499,L:L)</f>
        <v>3113.255337248739</v>
      </c>
      <c r="N499" s="3">
        <f t="shared" si="75"/>
        <v>0.06275146085178913</v>
      </c>
      <c r="O499" s="7">
        <f t="shared" si="76"/>
        <v>15.935883984627404</v>
      </c>
      <c r="P499" s="3">
        <f t="shared" si="77"/>
        <v>0.06275146085178913</v>
      </c>
      <c r="Q499" s="3">
        <f>IF(ISNUMBER(P499),SUMIF(A:A,A499,P:P),"")</f>
        <v>0.8798914046105641</v>
      </c>
      <c r="R499" s="3">
        <f t="shared" si="78"/>
        <v>0.0713172790675943</v>
      </c>
      <c r="S499" s="8">
        <f t="shared" si="79"/>
        <v>14.0218473429448</v>
      </c>
    </row>
    <row r="500" spans="1:19" ht="15">
      <c r="A500" s="1">
        <v>39</v>
      </c>
      <c r="B500" s="5">
        <v>0.7361111111111112</v>
      </c>
      <c r="C500" s="1" t="s">
        <v>351</v>
      </c>
      <c r="D500" s="1">
        <v>8</v>
      </c>
      <c r="E500" s="1">
        <v>12</v>
      </c>
      <c r="F500" s="1" t="s">
        <v>432</v>
      </c>
      <c r="G500" s="2">
        <v>43.5987666666667</v>
      </c>
      <c r="H500" s="6">
        <f>1+_xlfn.COUNTIFS(A:A,A500,O:O,"&lt;"&amp;O500)</f>
        <v>12</v>
      </c>
      <c r="I500" s="2">
        <f>_xlfn.AVERAGEIF(A:A,A500,G:G)</f>
        <v>52.65802051282052</v>
      </c>
      <c r="J500" s="2">
        <f t="shared" si="72"/>
        <v>-9.059253846153823</v>
      </c>
      <c r="K500" s="2">
        <f t="shared" si="73"/>
        <v>80.94074615384618</v>
      </c>
      <c r="L500" s="2">
        <f t="shared" si="74"/>
        <v>128.56630574000263</v>
      </c>
      <c r="M500" s="2">
        <f>SUMIF(A:A,A500,L:L)</f>
        <v>3113.255337248739</v>
      </c>
      <c r="N500" s="3">
        <f t="shared" si="75"/>
        <v>0.0412964218519962</v>
      </c>
      <c r="O500" s="7">
        <f t="shared" si="76"/>
        <v>24.21517301387364</v>
      </c>
      <c r="P500" s="3">
        <f t="shared" si="77"/>
      </c>
      <c r="Q500" s="3">
        <f>IF(ISNUMBER(P500),SUMIF(A:A,A500,P:P),"")</f>
      </c>
      <c r="R500" s="3">
        <f t="shared" si="78"/>
      </c>
      <c r="S500" s="8">
        <f t="shared" si="79"/>
      </c>
    </row>
    <row r="501" spans="1:19" ht="15">
      <c r="A501" s="1">
        <v>39</v>
      </c>
      <c r="B501" s="5">
        <v>0.7361111111111112</v>
      </c>
      <c r="C501" s="1" t="s">
        <v>351</v>
      </c>
      <c r="D501" s="1">
        <v>8</v>
      </c>
      <c r="E501" s="1">
        <v>13</v>
      </c>
      <c r="F501" s="1" t="s">
        <v>433</v>
      </c>
      <c r="G501" s="2">
        <v>41.0926333333334</v>
      </c>
      <c r="H501" s="6">
        <f>1+_xlfn.COUNTIFS(A:A,A501,O:O,"&lt;"&amp;O501)</f>
        <v>13</v>
      </c>
      <c r="I501" s="2">
        <f>_xlfn.AVERAGEIF(A:A,A501,G:G)</f>
        <v>52.65802051282052</v>
      </c>
      <c r="J501" s="2">
        <f t="shared" si="72"/>
        <v>-11.565387179487118</v>
      </c>
      <c r="K501" s="2">
        <f t="shared" si="73"/>
        <v>78.43461282051288</v>
      </c>
      <c r="L501" s="2">
        <f t="shared" si="74"/>
        <v>110.61733018137693</v>
      </c>
      <c r="M501" s="2">
        <f>SUMIF(A:A,A501,L:L)</f>
        <v>3113.255337248739</v>
      </c>
      <c r="N501" s="3">
        <f t="shared" si="75"/>
        <v>0.03553108184153382</v>
      </c>
      <c r="O501" s="7">
        <f t="shared" si="76"/>
        <v>28.144372424682455</v>
      </c>
      <c r="P501" s="3">
        <f t="shared" si="77"/>
      </c>
      <c r="Q501" s="3">
        <f>IF(ISNUMBER(P501),SUMIF(A:A,A501,P:P),"")</f>
      </c>
      <c r="R501" s="3">
        <f t="shared" si="78"/>
      </c>
      <c r="S501" s="8">
        <f t="shared" si="79"/>
      </c>
    </row>
    <row r="502" spans="1:19" ht="15">
      <c r="A502" s="1">
        <v>39</v>
      </c>
      <c r="B502" s="5">
        <v>0.7361111111111112</v>
      </c>
      <c r="C502" s="1" t="s">
        <v>351</v>
      </c>
      <c r="D502" s="1">
        <v>8</v>
      </c>
      <c r="E502" s="1">
        <v>16</v>
      </c>
      <c r="F502" s="1" t="s">
        <v>436</v>
      </c>
      <c r="G502" s="2">
        <v>47.1719333333334</v>
      </c>
      <c r="H502" s="6">
        <f>1+_xlfn.COUNTIFS(A:A,A502,O:O,"&lt;"&amp;O502)</f>
        <v>10</v>
      </c>
      <c r="I502" s="2">
        <f>_xlfn.AVERAGEIF(A:A,A502,G:G)</f>
        <v>52.65802051282052</v>
      </c>
      <c r="J502" s="2">
        <f t="shared" si="72"/>
        <v>-5.4860871794871215</v>
      </c>
      <c r="K502" s="2">
        <f t="shared" si="73"/>
        <v>84.51391282051287</v>
      </c>
      <c r="L502" s="2">
        <f t="shared" si="74"/>
        <v>159.30725664902005</v>
      </c>
      <c r="M502" s="2">
        <f>SUMIF(A:A,A502,L:L)</f>
        <v>3113.255337248739</v>
      </c>
      <c r="N502" s="3">
        <f t="shared" si="75"/>
        <v>0.051170636324935626</v>
      </c>
      <c r="O502" s="7">
        <f t="shared" si="76"/>
        <v>19.542457780863995</v>
      </c>
      <c r="P502" s="3">
        <f t="shared" si="77"/>
        <v>0.051170636324935626</v>
      </c>
      <c r="Q502" s="3">
        <f>IF(ISNUMBER(P502),SUMIF(A:A,A502,P:P),"")</f>
        <v>0.8798914046105641</v>
      </c>
      <c r="R502" s="3">
        <f t="shared" si="78"/>
        <v>0.058155626997610586</v>
      </c>
      <c r="S502" s="8">
        <f t="shared" si="79"/>
        <v>17.19524062634707</v>
      </c>
    </row>
    <row r="503" spans="1:19" ht="15">
      <c r="A503" s="1">
        <v>39</v>
      </c>
      <c r="B503" s="5">
        <v>0.7361111111111112</v>
      </c>
      <c r="C503" s="1" t="s">
        <v>351</v>
      </c>
      <c r="D503" s="1">
        <v>8</v>
      </c>
      <c r="E503" s="1">
        <v>18</v>
      </c>
      <c r="F503" s="1" t="s">
        <v>437</v>
      </c>
      <c r="G503" s="2">
        <v>44.3811</v>
      </c>
      <c r="H503" s="6">
        <f>1+_xlfn.COUNTIFS(A:A,A503,O:O,"&lt;"&amp;O503)</f>
        <v>11</v>
      </c>
      <c r="I503" s="2">
        <f>_xlfn.AVERAGEIF(A:A,A503,G:G)</f>
        <v>52.65802051282052</v>
      </c>
      <c r="J503" s="2">
        <f t="shared" si="72"/>
        <v>-8.276920512820517</v>
      </c>
      <c r="K503" s="2">
        <f t="shared" si="73"/>
        <v>81.72307948717949</v>
      </c>
      <c r="L503" s="2">
        <f t="shared" si="74"/>
        <v>134.74508972423112</v>
      </c>
      <c r="M503" s="2">
        <f>SUMIF(A:A,A503,L:L)</f>
        <v>3113.255337248739</v>
      </c>
      <c r="N503" s="3">
        <f t="shared" si="75"/>
        <v>0.043281091695905896</v>
      </c>
      <c r="O503" s="7">
        <f t="shared" si="76"/>
        <v>23.104777648078443</v>
      </c>
      <c r="P503" s="3">
        <f t="shared" si="77"/>
      </c>
      <c r="Q503" s="3">
        <f>IF(ISNUMBER(P503),SUMIF(A:A,A503,P:P),"")</f>
      </c>
      <c r="R503" s="3">
        <f t="shared" si="78"/>
      </c>
      <c r="S503" s="8">
        <f t="shared" si="79"/>
      </c>
    </row>
    <row r="504" spans="1:19" ht="15">
      <c r="A504" s="1">
        <v>25</v>
      </c>
      <c r="B504" s="5">
        <v>0.7395833333333334</v>
      </c>
      <c r="C504" s="1" t="s">
        <v>189</v>
      </c>
      <c r="D504" s="1">
        <v>9</v>
      </c>
      <c r="E504" s="1">
        <v>7</v>
      </c>
      <c r="F504" s="1" t="s">
        <v>277</v>
      </c>
      <c r="G504" s="2">
        <v>76.8802666666667</v>
      </c>
      <c r="H504" s="6">
        <f>1+_xlfn.COUNTIFS(A:A,A504,O:O,"&lt;"&amp;O504)</f>
        <v>1</v>
      </c>
      <c r="I504" s="2">
        <f>_xlfn.AVERAGEIF(A:A,A504,G:G)</f>
        <v>49.18184358974357</v>
      </c>
      <c r="J504" s="2">
        <f t="shared" si="72"/>
        <v>27.698423076923127</v>
      </c>
      <c r="K504" s="2">
        <f t="shared" si="73"/>
        <v>117.69842307692312</v>
      </c>
      <c r="L504" s="2">
        <f t="shared" si="74"/>
        <v>1166.6659967738492</v>
      </c>
      <c r="M504" s="2">
        <f>SUMIF(A:A,A504,L:L)</f>
        <v>3857.5061888345</v>
      </c>
      <c r="N504" s="3">
        <f t="shared" si="75"/>
        <v>0.30244047310947897</v>
      </c>
      <c r="O504" s="7">
        <f t="shared" si="76"/>
        <v>3.306435774678923</v>
      </c>
      <c r="P504" s="3">
        <f t="shared" si="77"/>
        <v>0.30244047310947897</v>
      </c>
      <c r="Q504" s="3">
        <f>IF(ISNUMBER(P504),SUMIF(A:A,A504,P:P),"")</f>
        <v>0.8409040526884687</v>
      </c>
      <c r="R504" s="3">
        <f t="shared" si="78"/>
        <v>0.3596610958676455</v>
      </c>
      <c r="S504" s="8">
        <f t="shared" si="79"/>
        <v>2.7803952428816427</v>
      </c>
    </row>
    <row r="505" spans="1:19" ht="15">
      <c r="A505" s="1">
        <v>25</v>
      </c>
      <c r="B505" s="5">
        <v>0.7395833333333334</v>
      </c>
      <c r="C505" s="1" t="s">
        <v>189</v>
      </c>
      <c r="D505" s="1">
        <v>9</v>
      </c>
      <c r="E505" s="1">
        <v>2</v>
      </c>
      <c r="F505" s="1" t="s">
        <v>272</v>
      </c>
      <c r="G505" s="2">
        <v>59.542733333333395</v>
      </c>
      <c r="H505" s="6">
        <f>1+_xlfn.COUNTIFS(A:A,A505,O:O,"&lt;"&amp;O505)</f>
        <v>2</v>
      </c>
      <c r="I505" s="2">
        <f>_xlfn.AVERAGEIF(A:A,A505,G:G)</f>
        <v>49.18184358974357</v>
      </c>
      <c r="J505" s="2">
        <f t="shared" si="72"/>
        <v>10.360889743589823</v>
      </c>
      <c r="K505" s="2">
        <f t="shared" si="73"/>
        <v>100.36088974358982</v>
      </c>
      <c r="L505" s="2">
        <f t="shared" si="74"/>
        <v>412.2596563172647</v>
      </c>
      <c r="M505" s="2">
        <f>SUMIF(A:A,A505,L:L)</f>
        <v>3857.5061888345</v>
      </c>
      <c r="N505" s="3">
        <f t="shared" si="75"/>
        <v>0.10687206608003502</v>
      </c>
      <c r="O505" s="7">
        <f t="shared" si="76"/>
        <v>9.356982012971601</v>
      </c>
      <c r="P505" s="3">
        <f t="shared" si="77"/>
        <v>0.10687206608003502</v>
      </c>
      <c r="Q505" s="3">
        <f>IF(ISNUMBER(P505),SUMIF(A:A,A505,P:P),"")</f>
        <v>0.8409040526884687</v>
      </c>
      <c r="R505" s="3">
        <f t="shared" si="78"/>
        <v>0.12709186706658449</v>
      </c>
      <c r="S505" s="8">
        <f t="shared" si="79"/>
        <v>7.868324095640925</v>
      </c>
    </row>
    <row r="506" spans="1:19" ht="15">
      <c r="A506" s="1">
        <v>25</v>
      </c>
      <c r="B506" s="5">
        <v>0.7395833333333334</v>
      </c>
      <c r="C506" s="1" t="s">
        <v>189</v>
      </c>
      <c r="D506" s="1">
        <v>9</v>
      </c>
      <c r="E506" s="1">
        <v>3</v>
      </c>
      <c r="F506" s="1" t="s">
        <v>273</v>
      </c>
      <c r="G506" s="2">
        <v>58.4011333333332</v>
      </c>
      <c r="H506" s="6">
        <f>1+_xlfn.COUNTIFS(A:A,A506,O:O,"&lt;"&amp;O506)</f>
        <v>3</v>
      </c>
      <c r="I506" s="2">
        <f>_xlfn.AVERAGEIF(A:A,A506,G:G)</f>
        <v>49.18184358974357</v>
      </c>
      <c r="J506" s="2">
        <f t="shared" si="72"/>
        <v>9.219289743589627</v>
      </c>
      <c r="K506" s="2">
        <f t="shared" si="73"/>
        <v>99.21928974358963</v>
      </c>
      <c r="L506" s="2">
        <f t="shared" si="74"/>
        <v>384.96691079814696</v>
      </c>
      <c r="M506" s="2">
        <f>SUMIF(A:A,A506,L:L)</f>
        <v>3857.5061888345</v>
      </c>
      <c r="N506" s="3">
        <f t="shared" si="75"/>
        <v>0.099796835559831</v>
      </c>
      <c r="O506" s="7">
        <f t="shared" si="76"/>
        <v>10.020357803835092</v>
      </c>
      <c r="P506" s="3">
        <f t="shared" si="77"/>
        <v>0.099796835559831</v>
      </c>
      <c r="Q506" s="3">
        <f>IF(ISNUMBER(P506),SUMIF(A:A,A506,P:P),"")</f>
        <v>0.8409040526884687</v>
      </c>
      <c r="R506" s="3">
        <f t="shared" si="78"/>
        <v>0.11867802901028819</v>
      </c>
      <c r="S506" s="8">
        <f t="shared" si="79"/>
        <v>8.426159486633454</v>
      </c>
    </row>
    <row r="507" spans="1:19" ht="15">
      <c r="A507" s="1">
        <v>25</v>
      </c>
      <c r="B507" s="5">
        <v>0.7395833333333334</v>
      </c>
      <c r="C507" s="1" t="s">
        <v>189</v>
      </c>
      <c r="D507" s="1">
        <v>9</v>
      </c>
      <c r="E507" s="1">
        <v>9</v>
      </c>
      <c r="F507" s="1" t="s">
        <v>279</v>
      </c>
      <c r="G507" s="2">
        <v>52.4445666666666</v>
      </c>
      <c r="H507" s="6">
        <f>1+_xlfn.COUNTIFS(A:A,A507,O:O,"&lt;"&amp;O507)</f>
        <v>4</v>
      </c>
      <c r="I507" s="2">
        <f>_xlfn.AVERAGEIF(A:A,A507,G:G)</f>
        <v>49.18184358974357</v>
      </c>
      <c r="J507" s="2">
        <f t="shared" si="72"/>
        <v>3.262723076923031</v>
      </c>
      <c r="K507" s="2">
        <f t="shared" si="73"/>
        <v>93.26272307692304</v>
      </c>
      <c r="L507" s="2">
        <f t="shared" si="74"/>
        <v>269.2831382539616</v>
      </c>
      <c r="M507" s="2">
        <f>SUMIF(A:A,A507,L:L)</f>
        <v>3857.5061888345</v>
      </c>
      <c r="N507" s="3">
        <f t="shared" si="75"/>
        <v>0.069807571283592</v>
      </c>
      <c r="O507" s="7">
        <f t="shared" si="76"/>
        <v>14.325093705631415</v>
      </c>
      <c r="P507" s="3">
        <f t="shared" si="77"/>
        <v>0.069807571283592</v>
      </c>
      <c r="Q507" s="3">
        <f>IF(ISNUMBER(P507),SUMIF(A:A,A507,P:P),"")</f>
        <v>0.8409040526884687</v>
      </c>
      <c r="R507" s="3">
        <f t="shared" si="78"/>
        <v>0.0830149064693041</v>
      </c>
      <c r="S507" s="8">
        <f t="shared" si="79"/>
        <v>12.046029352207531</v>
      </c>
    </row>
    <row r="508" spans="1:19" ht="15">
      <c r="A508" s="1">
        <v>25</v>
      </c>
      <c r="B508" s="5">
        <v>0.7395833333333334</v>
      </c>
      <c r="C508" s="1" t="s">
        <v>189</v>
      </c>
      <c r="D508" s="1">
        <v>9</v>
      </c>
      <c r="E508" s="1">
        <v>5</v>
      </c>
      <c r="F508" s="1" t="s">
        <v>275</v>
      </c>
      <c r="G508" s="2">
        <v>52.2811666666667</v>
      </c>
      <c r="H508" s="6">
        <f>1+_xlfn.COUNTIFS(A:A,A508,O:O,"&lt;"&amp;O508)</f>
        <v>5</v>
      </c>
      <c r="I508" s="2">
        <f>_xlfn.AVERAGEIF(A:A,A508,G:G)</f>
        <v>49.18184358974357</v>
      </c>
      <c r="J508" s="2">
        <f t="shared" si="72"/>
        <v>3.0993230769231275</v>
      </c>
      <c r="K508" s="2">
        <f t="shared" si="73"/>
        <v>93.09932307692313</v>
      </c>
      <c r="L508" s="2">
        <f t="shared" si="74"/>
        <v>266.6559857113963</v>
      </c>
      <c r="M508" s="2">
        <f>SUMIF(A:A,A508,L:L)</f>
        <v>3857.5061888345</v>
      </c>
      <c r="N508" s="3">
        <f t="shared" si="75"/>
        <v>0.06912652181433396</v>
      </c>
      <c r="O508" s="7">
        <f t="shared" si="76"/>
        <v>14.466227632367895</v>
      </c>
      <c r="P508" s="3">
        <f t="shared" si="77"/>
        <v>0.06912652181433396</v>
      </c>
      <c r="Q508" s="3">
        <f>IF(ISNUMBER(P508),SUMIF(A:A,A508,P:P),"")</f>
        <v>0.8409040526884687</v>
      </c>
      <c r="R508" s="3">
        <f t="shared" si="78"/>
        <v>0.08220500495071748</v>
      </c>
      <c r="S508" s="8">
        <f t="shared" si="79"/>
        <v>12.164709443172075</v>
      </c>
    </row>
    <row r="509" spans="1:19" ht="15">
      <c r="A509" s="1">
        <v>25</v>
      </c>
      <c r="B509" s="5">
        <v>0.7395833333333334</v>
      </c>
      <c r="C509" s="1" t="s">
        <v>189</v>
      </c>
      <c r="D509" s="1">
        <v>9</v>
      </c>
      <c r="E509" s="1">
        <v>13</v>
      </c>
      <c r="F509" s="1" t="s">
        <v>280</v>
      </c>
      <c r="G509" s="2">
        <v>51.6603333333333</v>
      </c>
      <c r="H509" s="6">
        <f>1+_xlfn.COUNTIFS(A:A,A509,O:O,"&lt;"&amp;O509)</f>
        <v>6</v>
      </c>
      <c r="I509" s="2">
        <f>_xlfn.AVERAGEIF(A:A,A509,G:G)</f>
        <v>49.18184358974357</v>
      </c>
      <c r="J509" s="2">
        <f t="shared" si="72"/>
        <v>2.4784897435897264</v>
      </c>
      <c r="K509" s="2">
        <f t="shared" si="73"/>
        <v>92.47848974358973</v>
      </c>
      <c r="L509" s="2">
        <f t="shared" si="74"/>
        <v>256.90577530524894</v>
      </c>
      <c r="M509" s="2">
        <f>SUMIF(A:A,A509,L:L)</f>
        <v>3857.5061888345</v>
      </c>
      <c r="N509" s="3">
        <f t="shared" si="75"/>
        <v>0.06659892757887448</v>
      </c>
      <c r="O509" s="7">
        <f t="shared" si="76"/>
        <v>15.015256796975889</v>
      </c>
      <c r="P509" s="3">
        <f t="shared" si="77"/>
        <v>0.06659892757887448</v>
      </c>
      <c r="Q509" s="3">
        <f>IF(ISNUMBER(P509),SUMIF(A:A,A509,P:P),"")</f>
        <v>0.8409040526884687</v>
      </c>
      <c r="R509" s="3">
        <f t="shared" si="78"/>
        <v>0.07919919920227511</v>
      </c>
      <c r="S509" s="8">
        <f t="shared" si="79"/>
        <v>12.6263902927351</v>
      </c>
    </row>
    <row r="510" spans="1:19" ht="15">
      <c r="A510" s="1">
        <v>25</v>
      </c>
      <c r="B510" s="5">
        <v>0.7395833333333334</v>
      </c>
      <c r="C510" s="1" t="s">
        <v>189</v>
      </c>
      <c r="D510" s="1">
        <v>9</v>
      </c>
      <c r="E510" s="1">
        <v>14</v>
      </c>
      <c r="F510" s="1" t="s">
        <v>281</v>
      </c>
      <c r="G510" s="2">
        <v>50.8949</v>
      </c>
      <c r="H510" s="6">
        <f>1+_xlfn.COUNTIFS(A:A,A510,O:O,"&lt;"&amp;O510)</f>
        <v>7</v>
      </c>
      <c r="I510" s="2">
        <f>_xlfn.AVERAGEIF(A:A,A510,G:G)</f>
        <v>49.18184358974357</v>
      </c>
      <c r="J510" s="2">
        <f t="shared" si="72"/>
        <v>1.7130564102564279</v>
      </c>
      <c r="K510" s="2">
        <f t="shared" si="73"/>
        <v>91.71305641025643</v>
      </c>
      <c r="L510" s="2">
        <f t="shared" si="74"/>
        <v>245.3739527463382</v>
      </c>
      <c r="M510" s="2">
        <f>SUMIF(A:A,A510,L:L)</f>
        <v>3857.5061888345</v>
      </c>
      <c r="N510" s="3">
        <f t="shared" si="75"/>
        <v>0.063609477401895</v>
      </c>
      <c r="O510" s="7">
        <f t="shared" si="76"/>
        <v>15.720927774360378</v>
      </c>
      <c r="P510" s="3">
        <f t="shared" si="77"/>
        <v>0.063609477401895</v>
      </c>
      <c r="Q510" s="3">
        <f>IF(ISNUMBER(P510),SUMIF(A:A,A510,P:P),"")</f>
        <v>0.8409040526884687</v>
      </c>
      <c r="R510" s="3">
        <f t="shared" si="78"/>
        <v>0.07564415607051489</v>
      </c>
      <c r="S510" s="8">
        <f t="shared" si="79"/>
        <v>13.21979187748235</v>
      </c>
    </row>
    <row r="511" spans="1:19" ht="15">
      <c r="A511" s="1">
        <v>25</v>
      </c>
      <c r="B511" s="5">
        <v>0.7395833333333334</v>
      </c>
      <c r="C511" s="1" t="s">
        <v>189</v>
      </c>
      <c r="D511" s="1">
        <v>9</v>
      </c>
      <c r="E511" s="1">
        <v>6</v>
      </c>
      <c r="F511" s="1" t="s">
        <v>276</v>
      </c>
      <c r="G511" s="2">
        <v>50.6421666666666</v>
      </c>
      <c r="H511" s="6">
        <f>1+_xlfn.COUNTIFS(A:A,A511,O:O,"&lt;"&amp;O511)</f>
        <v>8</v>
      </c>
      <c r="I511" s="2">
        <f>_xlfn.AVERAGEIF(A:A,A511,G:G)</f>
        <v>49.18184358974357</v>
      </c>
      <c r="J511" s="2">
        <f t="shared" si="72"/>
        <v>1.460323076923025</v>
      </c>
      <c r="K511" s="2">
        <f t="shared" si="73"/>
        <v>91.46032307692303</v>
      </c>
      <c r="L511" s="2">
        <f t="shared" si="74"/>
        <v>241.68117155557334</v>
      </c>
      <c r="M511" s="2">
        <f>SUMIF(A:A,A511,L:L)</f>
        <v>3857.5061888345</v>
      </c>
      <c r="N511" s="3">
        <f t="shared" si="75"/>
        <v>0.06265217986042804</v>
      </c>
      <c r="O511" s="7">
        <f t="shared" si="76"/>
        <v>15.961136583399448</v>
      </c>
      <c r="P511" s="3">
        <f t="shared" si="77"/>
        <v>0.06265217986042804</v>
      </c>
      <c r="Q511" s="3">
        <f>IF(ISNUMBER(P511),SUMIF(A:A,A511,P:P),"")</f>
        <v>0.8409040526884687</v>
      </c>
      <c r="R511" s="3">
        <f t="shared" si="78"/>
        <v>0.07450574136266995</v>
      </c>
      <c r="S511" s="8">
        <f t="shared" si="79"/>
        <v>13.421784438494775</v>
      </c>
    </row>
    <row r="512" spans="1:19" ht="15">
      <c r="A512" s="1">
        <v>25</v>
      </c>
      <c r="B512" s="5">
        <v>0.7395833333333334</v>
      </c>
      <c r="C512" s="1" t="s">
        <v>189</v>
      </c>
      <c r="D512" s="1">
        <v>9</v>
      </c>
      <c r="E512" s="1">
        <v>1</v>
      </c>
      <c r="F512" s="1" t="s">
        <v>271</v>
      </c>
      <c r="G512" s="2">
        <v>42.1617333333333</v>
      </c>
      <c r="H512" s="6">
        <f>1+_xlfn.COUNTIFS(A:A,A512,O:O,"&lt;"&amp;O512)</f>
        <v>11</v>
      </c>
      <c r="I512" s="2">
        <f>_xlfn.AVERAGEIF(A:A,A512,G:G)</f>
        <v>49.18184358974357</v>
      </c>
      <c r="J512" s="2">
        <f t="shared" si="72"/>
        <v>-7.02011025641027</v>
      </c>
      <c r="K512" s="2">
        <f t="shared" si="73"/>
        <v>82.97988974358972</v>
      </c>
      <c r="L512" s="2">
        <f t="shared" si="74"/>
        <v>145.29895588363945</v>
      </c>
      <c r="M512" s="2">
        <f>SUMIF(A:A,A512,L:L)</f>
        <v>3857.5061888345</v>
      </c>
      <c r="N512" s="3">
        <f t="shared" si="75"/>
        <v>0.03766655159341165</v>
      </c>
      <c r="O512" s="7">
        <f t="shared" si="76"/>
        <v>26.54875367393368</v>
      </c>
      <c r="P512" s="3">
        <f t="shared" si="77"/>
      </c>
      <c r="Q512" s="3">
        <f>IF(ISNUMBER(P512),SUMIF(A:A,A512,P:P),"")</f>
      </c>
      <c r="R512" s="3">
        <f t="shared" si="78"/>
      </c>
      <c r="S512" s="8">
        <f t="shared" si="79"/>
      </c>
    </row>
    <row r="513" spans="1:19" ht="15">
      <c r="A513" s="1">
        <v>25</v>
      </c>
      <c r="B513" s="5">
        <v>0.7395833333333334</v>
      </c>
      <c r="C513" s="1" t="s">
        <v>189</v>
      </c>
      <c r="D513" s="1">
        <v>9</v>
      </c>
      <c r="E513" s="1">
        <v>4</v>
      </c>
      <c r="F513" s="1" t="s">
        <v>274</v>
      </c>
      <c r="G513" s="2">
        <v>43.8892</v>
      </c>
      <c r="H513" s="6">
        <f>1+_xlfn.COUNTIFS(A:A,A513,O:O,"&lt;"&amp;O513)</f>
        <v>9</v>
      </c>
      <c r="I513" s="2">
        <f>_xlfn.AVERAGEIF(A:A,A513,G:G)</f>
        <v>49.18184358974357</v>
      </c>
      <c r="J513" s="2">
        <f t="shared" si="72"/>
        <v>-5.2926435897435695</v>
      </c>
      <c r="K513" s="2">
        <f t="shared" si="73"/>
        <v>84.70735641025644</v>
      </c>
      <c r="L513" s="2">
        <f t="shared" si="74"/>
        <v>161.16704676099351</v>
      </c>
      <c r="M513" s="2">
        <f>SUMIF(A:A,A513,L:L)</f>
        <v>3857.5061888345</v>
      </c>
      <c r="N513" s="3">
        <f t="shared" si="75"/>
        <v>0.041780113594500345</v>
      </c>
      <c r="O513" s="7">
        <f t="shared" si="76"/>
        <v>23.93483200418185</v>
      </c>
      <c r="P513" s="3">
        <f t="shared" si="77"/>
      </c>
      <c r="Q513" s="3">
        <f>IF(ISNUMBER(P513),SUMIF(A:A,A513,P:P),"")</f>
      </c>
      <c r="R513" s="3">
        <f t="shared" si="78"/>
      </c>
      <c r="S513" s="8">
        <f t="shared" si="79"/>
      </c>
    </row>
    <row r="514" spans="1:19" ht="15">
      <c r="A514" s="1">
        <v>25</v>
      </c>
      <c r="B514" s="5">
        <v>0.7395833333333334</v>
      </c>
      <c r="C514" s="1" t="s">
        <v>189</v>
      </c>
      <c r="D514" s="1">
        <v>9</v>
      </c>
      <c r="E514" s="1">
        <v>8</v>
      </c>
      <c r="F514" s="1" t="s">
        <v>278</v>
      </c>
      <c r="G514" s="2">
        <v>39.6911333333333</v>
      </c>
      <c r="H514" s="6">
        <f>1+_xlfn.COUNTIFS(A:A,A514,O:O,"&lt;"&amp;O514)</f>
        <v>12</v>
      </c>
      <c r="I514" s="2">
        <f>_xlfn.AVERAGEIF(A:A,A514,G:G)</f>
        <v>49.18184358974357</v>
      </c>
      <c r="J514" s="2">
        <f t="shared" si="72"/>
        <v>-9.490710256410274</v>
      </c>
      <c r="K514" s="2">
        <f t="shared" si="73"/>
        <v>80.50928974358973</v>
      </c>
      <c r="L514" s="2">
        <f t="shared" si="74"/>
        <v>125.28077077164679</v>
      </c>
      <c r="M514" s="2">
        <f>SUMIF(A:A,A514,L:L)</f>
        <v>3857.5061888345</v>
      </c>
      <c r="N514" s="3">
        <f t="shared" si="75"/>
        <v>0.03247714057705735</v>
      </c>
      <c r="O514" s="7">
        <f t="shared" si="76"/>
        <v>30.790888059474813</v>
      </c>
      <c r="P514" s="3">
        <f t="shared" si="77"/>
      </c>
      <c r="Q514" s="3">
        <f>IF(ISNUMBER(P514),SUMIF(A:A,A514,P:P),"")</f>
      </c>
      <c r="R514" s="3">
        <f t="shared" si="78"/>
      </c>
      <c r="S514" s="8">
        <f t="shared" si="79"/>
      </c>
    </row>
    <row r="515" spans="1:19" ht="15">
      <c r="A515" s="1">
        <v>25</v>
      </c>
      <c r="B515" s="5">
        <v>0.7395833333333334</v>
      </c>
      <c r="C515" s="1" t="s">
        <v>189</v>
      </c>
      <c r="D515" s="1">
        <v>9</v>
      </c>
      <c r="E515" s="1">
        <v>15</v>
      </c>
      <c r="F515" s="1" t="s">
        <v>282</v>
      </c>
      <c r="G515" s="2">
        <v>42.3252333333334</v>
      </c>
      <c r="H515" s="6">
        <f>1+_xlfn.COUNTIFS(A:A,A515,O:O,"&lt;"&amp;O515)</f>
        <v>10</v>
      </c>
      <c r="I515" s="2">
        <f>_xlfn.AVERAGEIF(A:A,A515,G:G)</f>
        <v>49.18184358974357</v>
      </c>
      <c r="J515" s="2">
        <f t="shared" si="72"/>
        <v>-6.856610256410171</v>
      </c>
      <c r="K515" s="2">
        <f t="shared" si="73"/>
        <v>83.14338974358984</v>
      </c>
      <c r="L515" s="2">
        <f t="shared" si="74"/>
        <v>146.7313530616757</v>
      </c>
      <c r="M515" s="2">
        <f>SUMIF(A:A,A515,L:L)</f>
        <v>3857.5061888345</v>
      </c>
      <c r="N515" s="3">
        <f t="shared" si="75"/>
        <v>0.038037878846802015</v>
      </c>
      <c r="O515" s="7">
        <f t="shared" si="76"/>
        <v>26.28958370753299</v>
      </c>
      <c r="P515" s="3">
        <f t="shared" si="77"/>
      </c>
      <c r="Q515" s="3">
        <f>IF(ISNUMBER(P515),SUMIF(A:A,A515,P:P),"")</f>
      </c>
      <c r="R515" s="3">
        <f t="shared" si="78"/>
      </c>
      <c r="S515" s="8">
        <f t="shared" si="79"/>
      </c>
    </row>
    <row r="516" spans="1:19" ht="15">
      <c r="A516" s="1">
        <v>25</v>
      </c>
      <c r="B516" s="5">
        <v>0.7395833333333334</v>
      </c>
      <c r="C516" s="1" t="s">
        <v>189</v>
      </c>
      <c r="D516" s="1">
        <v>9</v>
      </c>
      <c r="E516" s="1">
        <v>16</v>
      </c>
      <c r="F516" s="1" t="s">
        <v>283</v>
      </c>
      <c r="G516" s="2">
        <v>18.5494</v>
      </c>
      <c r="H516" s="6">
        <f>1+_xlfn.COUNTIFS(A:A,A516,O:O,"&lt;"&amp;O516)</f>
        <v>13</v>
      </c>
      <c r="I516" s="2">
        <f>_xlfn.AVERAGEIF(A:A,A516,G:G)</f>
        <v>49.18184358974357</v>
      </c>
      <c r="J516" s="2">
        <f t="shared" si="72"/>
        <v>-30.632443589743573</v>
      </c>
      <c r="K516" s="2">
        <f t="shared" si="73"/>
        <v>59.36755641025643</v>
      </c>
      <c r="L516" s="2">
        <f t="shared" si="74"/>
        <v>35.23547489476581</v>
      </c>
      <c r="M516" s="2">
        <f>SUMIF(A:A,A516,L:L)</f>
        <v>3857.5061888345</v>
      </c>
      <c r="N516" s="3">
        <f t="shared" si="75"/>
        <v>0.009134262699760384</v>
      </c>
      <c r="O516" s="7">
        <f t="shared" si="76"/>
        <v>109.47791112097451</v>
      </c>
      <c r="P516" s="3">
        <f t="shared" si="77"/>
      </c>
      <c r="Q516" s="3">
        <f>IF(ISNUMBER(P516),SUMIF(A:A,A516,P:P),"")</f>
      </c>
      <c r="R516" s="3">
        <f t="shared" si="78"/>
      </c>
      <c r="S516" s="8">
        <f t="shared" si="79"/>
      </c>
    </row>
    <row r="517" spans="1:19" ht="15">
      <c r="A517" s="1">
        <v>48</v>
      </c>
      <c r="B517" s="5">
        <v>0.7451388888888889</v>
      </c>
      <c r="C517" s="1" t="s">
        <v>438</v>
      </c>
      <c r="D517" s="1">
        <v>8</v>
      </c>
      <c r="E517" s="1">
        <v>6</v>
      </c>
      <c r="F517" s="1" t="s">
        <v>482</v>
      </c>
      <c r="G517" s="2">
        <v>63.2477333333333</v>
      </c>
      <c r="H517" s="6">
        <f>1+_xlfn.COUNTIFS(A:A,A517,O:O,"&lt;"&amp;O517)</f>
        <v>1</v>
      </c>
      <c r="I517" s="2">
        <f>_xlfn.AVERAGEIF(A:A,A517,G:G)</f>
        <v>51.34623333333332</v>
      </c>
      <c r="J517" s="2">
        <f t="shared" si="72"/>
        <v>11.901499999999977</v>
      </c>
      <c r="K517" s="2">
        <f t="shared" si="73"/>
        <v>101.90149999999997</v>
      </c>
      <c r="L517" s="2">
        <f t="shared" si="74"/>
        <v>452.1843723086483</v>
      </c>
      <c r="M517" s="2">
        <f>SUMIF(A:A,A517,L:L)</f>
        <v>2224.7502773925285</v>
      </c>
      <c r="N517" s="3">
        <f t="shared" si="75"/>
        <v>0.20325174330964527</v>
      </c>
      <c r="O517" s="7">
        <f t="shared" si="76"/>
        <v>4.920007000759364</v>
      </c>
      <c r="P517" s="3">
        <f t="shared" si="77"/>
        <v>0.20325174330964527</v>
      </c>
      <c r="Q517" s="3">
        <f>IF(ISNUMBER(P517),SUMIF(A:A,A517,P:P),"")</f>
        <v>1.0000000000000002</v>
      </c>
      <c r="R517" s="3">
        <f t="shared" si="78"/>
        <v>0.2032517433096452</v>
      </c>
      <c r="S517" s="8">
        <f t="shared" si="79"/>
        <v>4.920007000759366</v>
      </c>
    </row>
    <row r="518" spans="1:19" ht="15">
      <c r="A518" s="1">
        <v>48</v>
      </c>
      <c r="B518" s="5">
        <v>0.7451388888888889</v>
      </c>
      <c r="C518" s="1" t="s">
        <v>438</v>
      </c>
      <c r="D518" s="1">
        <v>8</v>
      </c>
      <c r="E518" s="1">
        <v>2</v>
      </c>
      <c r="F518" s="1" t="s">
        <v>478</v>
      </c>
      <c r="G518" s="2">
        <v>59.8365</v>
      </c>
      <c r="H518" s="6">
        <f>1+_xlfn.COUNTIFS(A:A,A518,O:O,"&lt;"&amp;O518)</f>
        <v>2</v>
      </c>
      <c r="I518" s="2">
        <f>_xlfn.AVERAGEIF(A:A,A518,G:G)</f>
        <v>51.34623333333332</v>
      </c>
      <c r="J518" s="2">
        <f t="shared" si="72"/>
        <v>8.490266666666678</v>
      </c>
      <c r="K518" s="2">
        <f t="shared" si="73"/>
        <v>98.49026666666668</v>
      </c>
      <c r="L518" s="2">
        <f t="shared" si="74"/>
        <v>368.49089387708375</v>
      </c>
      <c r="M518" s="2">
        <f>SUMIF(A:A,A518,L:L)</f>
        <v>2224.7502773925285</v>
      </c>
      <c r="N518" s="3">
        <f t="shared" si="75"/>
        <v>0.16563247462945177</v>
      </c>
      <c r="O518" s="7">
        <f t="shared" si="76"/>
        <v>6.037463379311161</v>
      </c>
      <c r="P518" s="3">
        <f t="shared" si="77"/>
        <v>0.16563247462945177</v>
      </c>
      <c r="Q518" s="3">
        <f>IF(ISNUMBER(P518),SUMIF(A:A,A518,P:P),"")</f>
        <v>1.0000000000000002</v>
      </c>
      <c r="R518" s="3">
        <f t="shared" si="78"/>
        <v>0.16563247462945174</v>
      </c>
      <c r="S518" s="8">
        <f t="shared" si="79"/>
        <v>6.037463379311162</v>
      </c>
    </row>
    <row r="519" spans="1:19" ht="15">
      <c r="A519" s="1">
        <v>48</v>
      </c>
      <c r="B519" s="5">
        <v>0.7451388888888889</v>
      </c>
      <c r="C519" s="1" t="s">
        <v>438</v>
      </c>
      <c r="D519" s="1">
        <v>8</v>
      </c>
      <c r="E519" s="1">
        <v>5</v>
      </c>
      <c r="F519" s="1" t="s">
        <v>481</v>
      </c>
      <c r="G519" s="2">
        <v>57.4952666666666</v>
      </c>
      <c r="H519" s="6">
        <f>1+_xlfn.COUNTIFS(A:A,A519,O:O,"&lt;"&amp;O519)</f>
        <v>3</v>
      </c>
      <c r="I519" s="2">
        <f>_xlfn.AVERAGEIF(A:A,A519,G:G)</f>
        <v>51.34623333333332</v>
      </c>
      <c r="J519" s="2">
        <f t="shared" si="72"/>
        <v>6.1490333333332785</v>
      </c>
      <c r="K519" s="2">
        <f t="shared" si="73"/>
        <v>96.14903333333328</v>
      </c>
      <c r="L519" s="2">
        <f t="shared" si="74"/>
        <v>320.1987830621623</v>
      </c>
      <c r="M519" s="2">
        <f>SUMIF(A:A,A519,L:L)</f>
        <v>2224.7502773925285</v>
      </c>
      <c r="N519" s="3">
        <f t="shared" si="75"/>
        <v>0.1439257189069528</v>
      </c>
      <c r="O519" s="7">
        <f t="shared" si="76"/>
        <v>6.948028521896734</v>
      </c>
      <c r="P519" s="3">
        <f t="shared" si="77"/>
        <v>0.1439257189069528</v>
      </c>
      <c r="Q519" s="3">
        <f>IF(ISNUMBER(P519),SUMIF(A:A,A519,P:P),"")</f>
        <v>1.0000000000000002</v>
      </c>
      <c r="R519" s="3">
        <f t="shared" si="78"/>
        <v>0.14392571890695277</v>
      </c>
      <c r="S519" s="8">
        <f t="shared" si="79"/>
        <v>6.948028521896735</v>
      </c>
    </row>
    <row r="520" spans="1:19" ht="15">
      <c r="A520" s="1">
        <v>48</v>
      </c>
      <c r="B520" s="5">
        <v>0.7451388888888889</v>
      </c>
      <c r="C520" s="1" t="s">
        <v>438</v>
      </c>
      <c r="D520" s="1">
        <v>8</v>
      </c>
      <c r="E520" s="1">
        <v>4</v>
      </c>
      <c r="F520" s="1" t="s">
        <v>480</v>
      </c>
      <c r="G520" s="2">
        <v>56.16966666666669</v>
      </c>
      <c r="H520" s="6">
        <f>1+_xlfn.COUNTIFS(A:A,A520,O:O,"&lt;"&amp;O520)</f>
        <v>4</v>
      </c>
      <c r="I520" s="2">
        <f>_xlfn.AVERAGEIF(A:A,A520,G:G)</f>
        <v>51.34623333333332</v>
      </c>
      <c r="J520" s="2">
        <f t="shared" si="72"/>
        <v>4.823433333333369</v>
      </c>
      <c r="K520" s="2">
        <f t="shared" si="73"/>
        <v>94.82343333333337</v>
      </c>
      <c r="L520" s="2">
        <f t="shared" si="74"/>
        <v>295.7179120204505</v>
      </c>
      <c r="M520" s="2">
        <f>SUMIF(A:A,A520,L:L)</f>
        <v>2224.7502773925285</v>
      </c>
      <c r="N520" s="3">
        <f t="shared" si="75"/>
        <v>0.13292184521808015</v>
      </c>
      <c r="O520" s="7">
        <f t="shared" si="76"/>
        <v>7.5232178605355315</v>
      </c>
      <c r="P520" s="3">
        <f t="shared" si="77"/>
        <v>0.13292184521808015</v>
      </c>
      <c r="Q520" s="3">
        <f>IF(ISNUMBER(P520),SUMIF(A:A,A520,P:P),"")</f>
        <v>1.0000000000000002</v>
      </c>
      <c r="R520" s="3">
        <f t="shared" si="78"/>
        <v>0.13292184521808012</v>
      </c>
      <c r="S520" s="8">
        <f t="shared" si="79"/>
        <v>7.523217860535533</v>
      </c>
    </row>
    <row r="521" spans="1:19" ht="15">
      <c r="A521" s="1">
        <v>48</v>
      </c>
      <c r="B521" s="5">
        <v>0.7451388888888889</v>
      </c>
      <c r="C521" s="1" t="s">
        <v>438</v>
      </c>
      <c r="D521" s="1">
        <v>8</v>
      </c>
      <c r="E521" s="1">
        <v>11</v>
      </c>
      <c r="F521" s="1" t="s">
        <v>485</v>
      </c>
      <c r="G521" s="2">
        <v>53.06269999999999</v>
      </c>
      <c r="H521" s="6">
        <f>1+_xlfn.COUNTIFS(A:A,A521,O:O,"&lt;"&amp;O521)</f>
        <v>5</v>
      </c>
      <c r="I521" s="2">
        <f>_xlfn.AVERAGEIF(A:A,A521,G:G)</f>
        <v>51.34623333333332</v>
      </c>
      <c r="J521" s="2">
        <f t="shared" si="72"/>
        <v>1.716466666666669</v>
      </c>
      <c r="K521" s="2">
        <f t="shared" si="73"/>
        <v>91.71646666666666</v>
      </c>
      <c r="L521" s="2">
        <f t="shared" si="74"/>
        <v>245.42416516899547</v>
      </c>
      <c r="M521" s="2">
        <f>SUMIF(A:A,A521,L:L)</f>
        <v>2224.7502773925285</v>
      </c>
      <c r="N521" s="3">
        <f t="shared" si="75"/>
        <v>0.11031537681462374</v>
      </c>
      <c r="O521" s="7">
        <f t="shared" si="76"/>
        <v>9.064919405391878</v>
      </c>
      <c r="P521" s="3">
        <f t="shared" si="77"/>
        <v>0.11031537681462374</v>
      </c>
      <c r="Q521" s="3">
        <f>IF(ISNUMBER(P521),SUMIF(A:A,A521,P:P),"")</f>
        <v>1.0000000000000002</v>
      </c>
      <c r="R521" s="3">
        <f t="shared" si="78"/>
        <v>0.11031537681462371</v>
      </c>
      <c r="S521" s="8">
        <f t="shared" si="79"/>
        <v>9.06491940539188</v>
      </c>
    </row>
    <row r="522" spans="1:19" ht="15">
      <c r="A522" s="1">
        <v>48</v>
      </c>
      <c r="B522" s="5">
        <v>0.7451388888888889</v>
      </c>
      <c r="C522" s="1" t="s">
        <v>438</v>
      </c>
      <c r="D522" s="1">
        <v>8</v>
      </c>
      <c r="E522" s="1">
        <v>3</v>
      </c>
      <c r="F522" s="1" t="s">
        <v>479</v>
      </c>
      <c r="G522" s="2">
        <v>44.968766666666596</v>
      </c>
      <c r="H522" s="6">
        <f>1+_xlfn.COUNTIFS(A:A,A522,O:O,"&lt;"&amp;O522)</f>
        <v>6</v>
      </c>
      <c r="I522" s="2">
        <f>_xlfn.AVERAGEIF(A:A,A522,G:G)</f>
        <v>51.34623333333332</v>
      </c>
      <c r="J522" s="2">
        <f t="shared" si="72"/>
        <v>-6.377466666666727</v>
      </c>
      <c r="K522" s="2">
        <f t="shared" si="73"/>
        <v>83.62253333333328</v>
      </c>
      <c r="L522" s="2">
        <f t="shared" si="74"/>
        <v>151.01089703412347</v>
      </c>
      <c r="M522" s="2">
        <f>SUMIF(A:A,A522,L:L)</f>
        <v>2224.7502773925285</v>
      </c>
      <c r="N522" s="3">
        <f t="shared" si="75"/>
        <v>0.06787768432649106</v>
      </c>
      <c r="O522" s="7">
        <f t="shared" si="76"/>
        <v>14.732382371649699</v>
      </c>
      <c r="P522" s="3">
        <f t="shared" si="77"/>
        <v>0.06787768432649106</v>
      </c>
      <c r="Q522" s="3">
        <f>IF(ISNUMBER(P522),SUMIF(A:A,A522,P:P),"")</f>
        <v>1.0000000000000002</v>
      </c>
      <c r="R522" s="3">
        <f t="shared" si="78"/>
        <v>0.06787768432649105</v>
      </c>
      <c r="S522" s="8">
        <f t="shared" si="79"/>
        <v>14.732382371649702</v>
      </c>
    </row>
    <row r="523" spans="1:19" ht="15">
      <c r="A523" s="1">
        <v>48</v>
      </c>
      <c r="B523" s="5">
        <v>0.7451388888888889</v>
      </c>
      <c r="C523" s="1" t="s">
        <v>438</v>
      </c>
      <c r="D523" s="1">
        <v>8</v>
      </c>
      <c r="E523" s="1">
        <v>10</v>
      </c>
      <c r="F523" s="1" t="s">
        <v>484</v>
      </c>
      <c r="G523" s="2">
        <v>44.4672666666667</v>
      </c>
      <c r="H523" s="6">
        <f>1+_xlfn.COUNTIFS(A:A,A523,O:O,"&lt;"&amp;O523)</f>
        <v>7</v>
      </c>
      <c r="I523" s="2">
        <f>_xlfn.AVERAGEIF(A:A,A523,G:G)</f>
        <v>51.34623333333332</v>
      </c>
      <c r="J523" s="2">
        <f t="shared" si="72"/>
        <v>-6.878966666666621</v>
      </c>
      <c r="K523" s="2">
        <f t="shared" si="73"/>
        <v>83.12103333333337</v>
      </c>
      <c r="L523" s="2">
        <f t="shared" si="74"/>
        <v>146.53466183087167</v>
      </c>
      <c r="M523" s="2">
        <f>SUMIF(A:A,A523,L:L)</f>
        <v>2224.7502773925285</v>
      </c>
      <c r="N523" s="3">
        <f t="shared" si="75"/>
        <v>0.06586566740542876</v>
      </c>
      <c r="O523" s="7">
        <f t="shared" si="76"/>
        <v>15.182416566807282</v>
      </c>
      <c r="P523" s="3">
        <f t="shared" si="77"/>
        <v>0.06586566740542876</v>
      </c>
      <c r="Q523" s="3">
        <f>IF(ISNUMBER(P523),SUMIF(A:A,A523,P:P),"")</f>
        <v>1.0000000000000002</v>
      </c>
      <c r="R523" s="3">
        <f t="shared" si="78"/>
        <v>0.06586566740542875</v>
      </c>
      <c r="S523" s="8">
        <f t="shared" si="79"/>
        <v>15.182416566807284</v>
      </c>
    </row>
    <row r="524" spans="1:19" ht="15">
      <c r="A524" s="1">
        <v>48</v>
      </c>
      <c r="B524" s="5">
        <v>0.7451388888888889</v>
      </c>
      <c r="C524" s="1" t="s">
        <v>438</v>
      </c>
      <c r="D524" s="1">
        <v>8</v>
      </c>
      <c r="E524" s="1">
        <v>9</v>
      </c>
      <c r="F524" s="1" t="s">
        <v>483</v>
      </c>
      <c r="G524" s="2">
        <v>42.8508333333333</v>
      </c>
      <c r="H524" s="6">
        <f>1+_xlfn.COUNTIFS(A:A,A524,O:O,"&lt;"&amp;O524)</f>
        <v>8</v>
      </c>
      <c r="I524" s="2">
        <f>_xlfn.AVERAGEIF(A:A,A524,G:G)</f>
        <v>51.34623333333332</v>
      </c>
      <c r="J524" s="2">
        <f aca="true" t="shared" si="80" ref="J524:J580">G524-I524</f>
        <v>-8.495400000000025</v>
      </c>
      <c r="K524" s="2">
        <f aca="true" t="shared" si="81" ref="K524:K580">90+J524</f>
        <v>81.50459999999998</v>
      </c>
      <c r="L524" s="2">
        <f aca="true" t="shared" si="82" ref="L524:L580">EXP(0.06*K524)</f>
        <v>132.99027430212246</v>
      </c>
      <c r="M524" s="2">
        <f>SUMIF(A:A,A524,L:L)</f>
        <v>2224.7502773925285</v>
      </c>
      <c r="N524" s="3">
        <f aca="true" t="shared" si="83" ref="N524:N580">L524/M524</f>
        <v>0.05977761893258011</v>
      </c>
      <c r="O524" s="7">
        <f aca="true" t="shared" si="84" ref="O524:O580">1/N524</f>
        <v>16.728668987766895</v>
      </c>
      <c r="P524" s="3">
        <f aca="true" t="shared" si="85" ref="P524:P580">IF(O524&gt;21,"",N524)</f>
        <v>0.05977761893258011</v>
      </c>
      <c r="Q524" s="3">
        <f>IF(ISNUMBER(P524),SUMIF(A:A,A524,P:P),"")</f>
        <v>1.0000000000000002</v>
      </c>
      <c r="R524" s="3">
        <f aca="true" t="shared" si="86" ref="R524:R580">_xlfn.IFERROR(P524*(1/Q524),"")</f>
        <v>0.059777618932580094</v>
      </c>
      <c r="S524" s="8">
        <f aca="true" t="shared" si="87" ref="S524:S580">_xlfn.IFERROR(1/R524,"")</f>
        <v>16.7286689877669</v>
      </c>
    </row>
    <row r="525" spans="1:19" ht="15">
      <c r="A525" s="1">
        <v>48</v>
      </c>
      <c r="B525" s="5">
        <v>0.7451388888888889</v>
      </c>
      <c r="C525" s="1" t="s">
        <v>438</v>
      </c>
      <c r="D525" s="1">
        <v>8</v>
      </c>
      <c r="E525" s="1">
        <v>12</v>
      </c>
      <c r="F525" s="1" t="s">
        <v>486</v>
      </c>
      <c r="G525" s="2">
        <v>40.017366666666696</v>
      </c>
      <c r="H525" s="6">
        <f>1+_xlfn.COUNTIFS(A:A,A525,O:O,"&lt;"&amp;O525)</f>
        <v>9</v>
      </c>
      <c r="I525" s="2">
        <f>_xlfn.AVERAGEIF(A:A,A525,G:G)</f>
        <v>51.34623333333332</v>
      </c>
      <c r="J525" s="2">
        <f t="shared" si="80"/>
        <v>-11.328866666666627</v>
      </c>
      <c r="K525" s="2">
        <f t="shared" si="81"/>
        <v>78.67113333333337</v>
      </c>
      <c r="L525" s="2">
        <f t="shared" si="82"/>
        <v>112.19831778807063</v>
      </c>
      <c r="M525" s="2">
        <f>SUMIF(A:A,A525,L:L)</f>
        <v>2224.7502773925285</v>
      </c>
      <c r="N525" s="3">
        <f t="shared" si="83"/>
        <v>0.05043187045674641</v>
      </c>
      <c r="O525" s="7">
        <f t="shared" si="84"/>
        <v>19.82873113654715</v>
      </c>
      <c r="P525" s="3">
        <f t="shared" si="85"/>
        <v>0.05043187045674641</v>
      </c>
      <c r="Q525" s="3">
        <f>IF(ISNUMBER(P525),SUMIF(A:A,A525,P:P),"")</f>
        <v>1.0000000000000002</v>
      </c>
      <c r="R525" s="3">
        <f t="shared" si="86"/>
        <v>0.050431870456746394</v>
      </c>
      <c r="S525" s="8">
        <f t="shared" si="87"/>
        <v>19.82873113654716</v>
      </c>
    </row>
    <row r="526" spans="1:19" ht="15">
      <c r="A526" s="1">
        <v>14</v>
      </c>
      <c r="B526" s="5">
        <v>0.7472222222222222</v>
      </c>
      <c r="C526" s="1" t="s">
        <v>137</v>
      </c>
      <c r="D526" s="1">
        <v>4</v>
      </c>
      <c r="E526" s="1">
        <v>1</v>
      </c>
      <c r="F526" s="1" t="s">
        <v>161</v>
      </c>
      <c r="G526" s="2">
        <v>62.271933333333294</v>
      </c>
      <c r="H526" s="6">
        <f>1+_xlfn.COUNTIFS(A:A,A526,O:O,"&lt;"&amp;O526)</f>
        <v>1</v>
      </c>
      <c r="I526" s="2">
        <f>_xlfn.AVERAGEIF(A:A,A526,G:G)</f>
        <v>49.7514962962963</v>
      </c>
      <c r="J526" s="2">
        <f t="shared" si="80"/>
        <v>12.520437037036992</v>
      </c>
      <c r="K526" s="2">
        <f t="shared" si="81"/>
        <v>102.520437037037</v>
      </c>
      <c r="L526" s="2">
        <f t="shared" si="82"/>
        <v>469.2924909887475</v>
      </c>
      <c r="M526" s="2">
        <f>SUMIF(A:A,A526,L:L)</f>
        <v>2252.2451114682463</v>
      </c>
      <c r="N526" s="3">
        <f t="shared" si="83"/>
        <v>0.20836652662676405</v>
      </c>
      <c r="O526" s="7">
        <f t="shared" si="84"/>
        <v>4.799235348349628</v>
      </c>
      <c r="P526" s="3">
        <f t="shared" si="85"/>
        <v>0.20836652662676405</v>
      </c>
      <c r="Q526" s="3">
        <f>IF(ISNUMBER(P526),SUMIF(A:A,A526,P:P),"")</f>
        <v>0.9543988618250676</v>
      </c>
      <c r="R526" s="3">
        <f t="shared" si="86"/>
        <v>0.2183222706576904</v>
      </c>
      <c r="S526" s="8">
        <f t="shared" si="87"/>
        <v>4.580384754095516</v>
      </c>
    </row>
    <row r="527" spans="1:19" ht="15">
      <c r="A527" s="1">
        <v>14</v>
      </c>
      <c r="B527" s="5">
        <v>0.7472222222222222</v>
      </c>
      <c r="C527" s="1" t="s">
        <v>137</v>
      </c>
      <c r="D527" s="1">
        <v>4</v>
      </c>
      <c r="E527" s="1">
        <v>4</v>
      </c>
      <c r="F527" s="1" t="s">
        <v>164</v>
      </c>
      <c r="G527" s="2">
        <v>61.149866666666696</v>
      </c>
      <c r="H527" s="6">
        <f>1+_xlfn.COUNTIFS(A:A,A527,O:O,"&lt;"&amp;O527)</f>
        <v>2</v>
      </c>
      <c r="I527" s="2">
        <f>_xlfn.AVERAGEIF(A:A,A527,G:G)</f>
        <v>49.7514962962963</v>
      </c>
      <c r="J527" s="2">
        <f t="shared" si="80"/>
        <v>11.398370370370394</v>
      </c>
      <c r="K527" s="2">
        <f t="shared" si="81"/>
        <v>101.3983703703704</v>
      </c>
      <c r="L527" s="2">
        <f t="shared" si="82"/>
        <v>438.73791148177816</v>
      </c>
      <c r="M527" s="2">
        <f>SUMIF(A:A,A527,L:L)</f>
        <v>2252.2451114682463</v>
      </c>
      <c r="N527" s="3">
        <f t="shared" si="83"/>
        <v>0.19480025031368076</v>
      </c>
      <c r="O527" s="7">
        <f t="shared" si="84"/>
        <v>5.133463629485749</v>
      </c>
      <c r="P527" s="3">
        <f t="shared" si="85"/>
        <v>0.19480025031368076</v>
      </c>
      <c r="Q527" s="3">
        <f>IF(ISNUMBER(P527),SUMIF(A:A,A527,P:P),"")</f>
        <v>0.9543988618250676</v>
      </c>
      <c r="R527" s="3">
        <f t="shared" si="86"/>
        <v>0.20410779822303038</v>
      </c>
      <c r="S527" s="8">
        <f t="shared" si="87"/>
        <v>4.899371845201579</v>
      </c>
    </row>
    <row r="528" spans="1:19" ht="15">
      <c r="A528" s="1">
        <v>14</v>
      </c>
      <c r="B528" s="5">
        <v>0.7472222222222222</v>
      </c>
      <c r="C528" s="1" t="s">
        <v>137</v>
      </c>
      <c r="D528" s="1">
        <v>4</v>
      </c>
      <c r="E528" s="1">
        <v>2</v>
      </c>
      <c r="F528" s="1" t="s">
        <v>162</v>
      </c>
      <c r="G528" s="2">
        <v>54.9937333333334</v>
      </c>
      <c r="H528" s="6">
        <f>1+_xlfn.COUNTIFS(A:A,A528,O:O,"&lt;"&amp;O528)</f>
        <v>3</v>
      </c>
      <c r="I528" s="2">
        <f>_xlfn.AVERAGEIF(A:A,A528,G:G)</f>
        <v>49.7514962962963</v>
      </c>
      <c r="J528" s="2">
        <f t="shared" si="80"/>
        <v>5.2422370370371</v>
      </c>
      <c r="K528" s="2">
        <f t="shared" si="81"/>
        <v>95.2422370370371</v>
      </c>
      <c r="L528" s="2">
        <f t="shared" si="82"/>
        <v>303.2429265937097</v>
      </c>
      <c r="M528" s="2">
        <f>SUMIF(A:A,A528,L:L)</f>
        <v>2252.2451114682463</v>
      </c>
      <c r="N528" s="3">
        <f t="shared" si="83"/>
        <v>0.13464028628572516</v>
      </c>
      <c r="O528" s="7">
        <f t="shared" si="84"/>
        <v>7.427197517077933</v>
      </c>
      <c r="P528" s="3">
        <f t="shared" si="85"/>
        <v>0.13464028628572516</v>
      </c>
      <c r="Q528" s="3">
        <f>IF(ISNUMBER(P528),SUMIF(A:A,A528,P:P),"")</f>
        <v>0.9543988618250676</v>
      </c>
      <c r="R528" s="3">
        <f t="shared" si="86"/>
        <v>0.14107339360008947</v>
      </c>
      <c r="S528" s="8">
        <f t="shared" si="87"/>
        <v>7.088508856849147</v>
      </c>
    </row>
    <row r="529" spans="1:19" ht="15">
      <c r="A529" s="1">
        <v>14</v>
      </c>
      <c r="B529" s="5">
        <v>0.7472222222222222</v>
      </c>
      <c r="C529" s="1" t="s">
        <v>137</v>
      </c>
      <c r="D529" s="1">
        <v>4</v>
      </c>
      <c r="E529" s="1">
        <v>7</v>
      </c>
      <c r="F529" s="1" t="s">
        <v>167</v>
      </c>
      <c r="G529" s="2">
        <v>54.004933333333305</v>
      </c>
      <c r="H529" s="6">
        <f>1+_xlfn.COUNTIFS(A:A,A529,O:O,"&lt;"&amp;O529)</f>
        <v>4</v>
      </c>
      <c r="I529" s="2">
        <f>_xlfn.AVERAGEIF(A:A,A529,G:G)</f>
        <v>49.7514962962963</v>
      </c>
      <c r="J529" s="2">
        <f t="shared" si="80"/>
        <v>4.253437037037003</v>
      </c>
      <c r="K529" s="2">
        <f t="shared" si="81"/>
        <v>94.253437037037</v>
      </c>
      <c r="L529" s="2">
        <f t="shared" si="82"/>
        <v>285.7754098903422</v>
      </c>
      <c r="M529" s="2">
        <f>SUMIF(A:A,A529,L:L)</f>
        <v>2252.2451114682463</v>
      </c>
      <c r="N529" s="3">
        <f t="shared" si="83"/>
        <v>0.12688468428023103</v>
      </c>
      <c r="O529" s="7">
        <f t="shared" si="84"/>
        <v>7.881171834667225</v>
      </c>
      <c r="P529" s="3">
        <f t="shared" si="85"/>
        <v>0.12688468428023103</v>
      </c>
      <c r="Q529" s="3">
        <f>IF(ISNUMBER(P529),SUMIF(A:A,A529,P:P),"")</f>
        <v>0.9543988618250676</v>
      </c>
      <c r="R529" s="3">
        <f t="shared" si="86"/>
        <v>0.13294722925129368</v>
      </c>
      <c r="S529" s="8">
        <f t="shared" si="87"/>
        <v>7.5217814288541796</v>
      </c>
    </row>
    <row r="530" spans="1:19" ht="15">
      <c r="A530" s="1">
        <v>14</v>
      </c>
      <c r="B530" s="5">
        <v>0.7472222222222222</v>
      </c>
      <c r="C530" s="1" t="s">
        <v>137</v>
      </c>
      <c r="D530" s="1">
        <v>4</v>
      </c>
      <c r="E530" s="1">
        <v>5</v>
      </c>
      <c r="F530" s="1" t="s">
        <v>165</v>
      </c>
      <c r="G530" s="2">
        <v>46.285433333333295</v>
      </c>
      <c r="H530" s="6">
        <f>1+_xlfn.COUNTIFS(A:A,A530,O:O,"&lt;"&amp;O530)</f>
        <v>5</v>
      </c>
      <c r="I530" s="2">
        <f>_xlfn.AVERAGEIF(A:A,A530,G:G)</f>
        <v>49.7514962962963</v>
      </c>
      <c r="J530" s="2">
        <f t="shared" si="80"/>
        <v>-3.466062962963008</v>
      </c>
      <c r="K530" s="2">
        <f t="shared" si="81"/>
        <v>86.53393703703699</v>
      </c>
      <c r="L530" s="2">
        <f t="shared" si="82"/>
        <v>179.8343630965014</v>
      </c>
      <c r="M530" s="2">
        <f>SUMIF(A:A,A530,L:L)</f>
        <v>2252.2451114682463</v>
      </c>
      <c r="N530" s="3">
        <f t="shared" si="83"/>
        <v>0.0798467103694885</v>
      </c>
      <c r="O530" s="7">
        <f t="shared" si="84"/>
        <v>12.523997486841061</v>
      </c>
      <c r="P530" s="3">
        <f t="shared" si="85"/>
        <v>0.0798467103694885</v>
      </c>
      <c r="Q530" s="3">
        <f>IF(ISNUMBER(P530),SUMIF(A:A,A530,P:P),"")</f>
        <v>0.9543988618250676</v>
      </c>
      <c r="R530" s="3">
        <f t="shared" si="86"/>
        <v>0.08366178289106516</v>
      </c>
      <c r="S530" s="8">
        <f t="shared" si="87"/>
        <v>11.952888946941115</v>
      </c>
    </row>
    <row r="531" spans="1:19" ht="15">
      <c r="A531" s="1">
        <v>14</v>
      </c>
      <c r="B531" s="5">
        <v>0.7472222222222222</v>
      </c>
      <c r="C531" s="1" t="s">
        <v>137</v>
      </c>
      <c r="D531" s="1">
        <v>4</v>
      </c>
      <c r="E531" s="1">
        <v>8</v>
      </c>
      <c r="F531" s="1" t="s">
        <v>168</v>
      </c>
      <c r="G531" s="2">
        <v>45.1160666666667</v>
      </c>
      <c r="H531" s="6">
        <f>1+_xlfn.COUNTIFS(A:A,A531,O:O,"&lt;"&amp;O531)</f>
        <v>6</v>
      </c>
      <c r="I531" s="2">
        <f>_xlfn.AVERAGEIF(A:A,A531,G:G)</f>
        <v>49.7514962962963</v>
      </c>
      <c r="J531" s="2">
        <f t="shared" si="80"/>
        <v>-4.635429629629606</v>
      </c>
      <c r="K531" s="2">
        <f t="shared" si="81"/>
        <v>85.36457037037039</v>
      </c>
      <c r="L531" s="2">
        <f t="shared" si="82"/>
        <v>167.6492873733336</v>
      </c>
      <c r="M531" s="2">
        <f>SUMIF(A:A,A531,L:L)</f>
        <v>2252.2451114682463</v>
      </c>
      <c r="N531" s="3">
        <f t="shared" si="83"/>
        <v>0.07443651959534833</v>
      </c>
      <c r="O531" s="7">
        <f t="shared" si="84"/>
        <v>13.434265941451832</v>
      </c>
      <c r="P531" s="3">
        <f t="shared" si="85"/>
        <v>0.07443651959534833</v>
      </c>
      <c r="Q531" s="3">
        <f>IF(ISNUMBER(P531),SUMIF(A:A,A531,P:P),"")</f>
        <v>0.9543988618250676</v>
      </c>
      <c r="R531" s="3">
        <f t="shared" si="86"/>
        <v>0.07799309342532708</v>
      </c>
      <c r="S531" s="8">
        <f t="shared" si="87"/>
        <v>12.8216481239769</v>
      </c>
    </row>
    <row r="532" spans="1:19" ht="15">
      <c r="A532" s="1">
        <v>14</v>
      </c>
      <c r="B532" s="5">
        <v>0.7472222222222222</v>
      </c>
      <c r="C532" s="1" t="s">
        <v>137</v>
      </c>
      <c r="D532" s="1">
        <v>4</v>
      </c>
      <c r="E532" s="1">
        <v>3</v>
      </c>
      <c r="F532" s="1" t="s">
        <v>163</v>
      </c>
      <c r="G532" s="2">
        <v>44.677499999999995</v>
      </c>
      <c r="H532" s="6">
        <f>1+_xlfn.COUNTIFS(A:A,A532,O:O,"&lt;"&amp;O532)</f>
        <v>7</v>
      </c>
      <c r="I532" s="2">
        <f>_xlfn.AVERAGEIF(A:A,A532,G:G)</f>
        <v>49.7514962962963</v>
      </c>
      <c r="J532" s="2">
        <f t="shared" si="80"/>
        <v>-5.073996296296308</v>
      </c>
      <c r="K532" s="2">
        <f t="shared" si="81"/>
        <v>84.92600370370369</v>
      </c>
      <c r="L532" s="2">
        <f t="shared" si="82"/>
        <v>163.29530066035792</v>
      </c>
      <c r="M532" s="2">
        <f>SUMIF(A:A,A532,L:L)</f>
        <v>2252.2451114682463</v>
      </c>
      <c r="N532" s="3">
        <f t="shared" si="83"/>
        <v>0.07250334336563624</v>
      </c>
      <c r="O532" s="7">
        <f t="shared" si="84"/>
        <v>13.792467403288894</v>
      </c>
      <c r="P532" s="3">
        <f t="shared" si="85"/>
        <v>0.07250334336563624</v>
      </c>
      <c r="Q532" s="3">
        <f>IF(ISNUMBER(P532),SUMIF(A:A,A532,P:P),"")</f>
        <v>0.9543988618250676</v>
      </c>
      <c r="R532" s="3">
        <f t="shared" si="86"/>
        <v>0.075967550115253</v>
      </c>
      <c r="S532" s="8">
        <f t="shared" si="87"/>
        <v>13.163515191458266</v>
      </c>
    </row>
    <row r="533" spans="1:19" ht="15">
      <c r="A533" s="1">
        <v>14</v>
      </c>
      <c r="B533" s="5">
        <v>0.7472222222222222</v>
      </c>
      <c r="C533" s="1" t="s">
        <v>137</v>
      </c>
      <c r="D533" s="1">
        <v>4</v>
      </c>
      <c r="E533" s="1">
        <v>6</v>
      </c>
      <c r="F533" s="1" t="s">
        <v>166</v>
      </c>
      <c r="G533" s="2">
        <v>42.314833333333304</v>
      </c>
      <c r="H533" s="6">
        <f>1+_xlfn.COUNTIFS(A:A,A533,O:O,"&lt;"&amp;O533)</f>
        <v>8</v>
      </c>
      <c r="I533" s="2">
        <f>_xlfn.AVERAGEIF(A:A,A533,G:G)</f>
        <v>49.7514962962963</v>
      </c>
      <c r="J533" s="2">
        <f t="shared" si="80"/>
        <v>-7.436662962962998</v>
      </c>
      <c r="K533" s="2">
        <f t="shared" si="81"/>
        <v>82.563337037037</v>
      </c>
      <c r="L533" s="2">
        <f t="shared" si="82"/>
        <v>141.71248085159607</v>
      </c>
      <c r="M533" s="2">
        <f>SUMIF(A:A,A533,L:L)</f>
        <v>2252.2451114682463</v>
      </c>
      <c r="N533" s="3">
        <f t="shared" si="83"/>
        <v>0.06292054098819343</v>
      </c>
      <c r="O533" s="7">
        <f t="shared" si="84"/>
        <v>15.89306106232689</v>
      </c>
      <c r="P533" s="3">
        <f t="shared" si="85"/>
        <v>0.06292054098819343</v>
      </c>
      <c r="Q533" s="3">
        <f>IF(ISNUMBER(P533),SUMIF(A:A,A533,P:P),"")</f>
        <v>0.9543988618250676</v>
      </c>
      <c r="R533" s="3">
        <f t="shared" si="86"/>
        <v>0.06592688183625074</v>
      </c>
      <c r="S533" s="8">
        <f t="shared" si="87"/>
        <v>15.168319388801082</v>
      </c>
    </row>
    <row r="534" spans="1:19" ht="15">
      <c r="A534" s="1">
        <v>14</v>
      </c>
      <c r="B534" s="5">
        <v>0.7472222222222222</v>
      </c>
      <c r="C534" s="1" t="s">
        <v>137</v>
      </c>
      <c r="D534" s="1">
        <v>4</v>
      </c>
      <c r="E534" s="1">
        <v>9</v>
      </c>
      <c r="F534" s="1" t="s">
        <v>169</v>
      </c>
      <c r="G534" s="2">
        <v>36.9491666666667</v>
      </c>
      <c r="H534" s="6">
        <f>1+_xlfn.COUNTIFS(A:A,A534,O:O,"&lt;"&amp;O534)</f>
        <v>9</v>
      </c>
      <c r="I534" s="2">
        <f>_xlfn.AVERAGEIF(A:A,A534,G:G)</f>
        <v>49.7514962962963</v>
      </c>
      <c r="J534" s="2">
        <f t="shared" si="80"/>
        <v>-12.802329629629604</v>
      </c>
      <c r="K534" s="2">
        <f t="shared" si="81"/>
        <v>77.19767037037039</v>
      </c>
      <c r="L534" s="2">
        <f t="shared" si="82"/>
        <v>102.7049405318798</v>
      </c>
      <c r="M534" s="2">
        <f>SUMIF(A:A,A534,L:L)</f>
        <v>2252.2451114682463</v>
      </c>
      <c r="N534" s="3">
        <f t="shared" si="83"/>
        <v>0.045601138174932526</v>
      </c>
      <c r="O534" s="7">
        <f t="shared" si="84"/>
        <v>21.92927720715777</v>
      </c>
      <c r="P534" s="3">
        <f t="shared" si="85"/>
      </c>
      <c r="Q534" s="3">
        <f>IF(ISNUMBER(P534),SUMIF(A:A,A534,P:P),"")</f>
      </c>
      <c r="R534" s="3">
        <f t="shared" si="86"/>
      </c>
      <c r="S534" s="8">
        <f t="shared" si="87"/>
      </c>
    </row>
    <row r="535" spans="1:19" ht="15">
      <c r="A535" s="1">
        <v>54</v>
      </c>
      <c r="B535" s="5">
        <v>0.75</v>
      </c>
      <c r="C535" s="1" t="s">
        <v>487</v>
      </c>
      <c r="D535" s="1">
        <v>7</v>
      </c>
      <c r="E535" s="1">
        <v>6</v>
      </c>
      <c r="F535" s="1" t="s">
        <v>531</v>
      </c>
      <c r="G535" s="2">
        <v>63.73649999999999</v>
      </c>
      <c r="H535" s="6">
        <f>1+_xlfn.COUNTIFS(A:A,A535,O:O,"&lt;"&amp;O535)</f>
        <v>1</v>
      </c>
      <c r="I535" s="2">
        <f>_xlfn.AVERAGEIF(A:A,A535,G:G)</f>
        <v>49.99877380952381</v>
      </c>
      <c r="J535" s="2">
        <f t="shared" si="80"/>
        <v>13.737726190476181</v>
      </c>
      <c r="K535" s="2">
        <f t="shared" si="81"/>
        <v>103.73772619047618</v>
      </c>
      <c r="L535" s="2">
        <f t="shared" si="82"/>
        <v>504.8511187378544</v>
      </c>
      <c r="M535" s="2">
        <f>SUMIF(A:A,A535,L:L)</f>
        <v>3532.8271207659086</v>
      </c>
      <c r="N535" s="3">
        <f t="shared" si="83"/>
        <v>0.14290286546158643</v>
      </c>
      <c r="O535" s="7">
        <f t="shared" si="84"/>
        <v>6.997760309213737</v>
      </c>
      <c r="P535" s="3">
        <f t="shared" si="85"/>
        <v>0.14290286546158643</v>
      </c>
      <c r="Q535" s="3">
        <f>IF(ISNUMBER(P535),SUMIF(A:A,A535,P:P),"")</f>
        <v>0.8247861406946517</v>
      </c>
      <c r="R535" s="3">
        <f t="shared" si="86"/>
        <v>0.17326050767685147</v>
      </c>
      <c r="S535" s="8">
        <f t="shared" si="87"/>
        <v>5.771655718942611</v>
      </c>
    </row>
    <row r="536" spans="1:19" ht="15">
      <c r="A536" s="1">
        <v>54</v>
      </c>
      <c r="B536" s="5">
        <v>0.75</v>
      </c>
      <c r="C536" s="1" t="s">
        <v>487</v>
      </c>
      <c r="D536" s="1">
        <v>7</v>
      </c>
      <c r="E536" s="1">
        <v>1</v>
      </c>
      <c r="F536" s="1" t="s">
        <v>526</v>
      </c>
      <c r="G536" s="2">
        <v>61.7184333333334</v>
      </c>
      <c r="H536" s="6">
        <f>1+_xlfn.COUNTIFS(A:A,A536,O:O,"&lt;"&amp;O536)</f>
        <v>2</v>
      </c>
      <c r="I536" s="2">
        <f>_xlfn.AVERAGEIF(A:A,A536,G:G)</f>
        <v>49.99877380952381</v>
      </c>
      <c r="J536" s="2">
        <f t="shared" si="80"/>
        <v>11.71965952380959</v>
      </c>
      <c r="K536" s="2">
        <f t="shared" si="81"/>
        <v>101.71965952380958</v>
      </c>
      <c r="L536" s="2">
        <f t="shared" si="82"/>
        <v>447.2776628384776</v>
      </c>
      <c r="M536" s="2">
        <f>SUMIF(A:A,A536,L:L)</f>
        <v>3532.8271207659086</v>
      </c>
      <c r="N536" s="3">
        <f t="shared" si="83"/>
        <v>0.12660615635828476</v>
      </c>
      <c r="O536" s="7">
        <f t="shared" si="84"/>
        <v>7.898510062734108</v>
      </c>
      <c r="P536" s="3">
        <f t="shared" si="85"/>
        <v>0.12660615635828476</v>
      </c>
      <c r="Q536" s="3">
        <f>IF(ISNUMBER(P536),SUMIF(A:A,A536,P:P),"")</f>
        <v>0.8247861406946517</v>
      </c>
      <c r="R536" s="3">
        <f t="shared" si="86"/>
        <v>0.15350179896531052</v>
      </c>
      <c r="S536" s="8">
        <f t="shared" si="87"/>
        <v>6.514581631880337</v>
      </c>
    </row>
    <row r="537" spans="1:19" ht="15">
      <c r="A537" s="1">
        <v>54</v>
      </c>
      <c r="B537" s="5">
        <v>0.75</v>
      </c>
      <c r="C537" s="1" t="s">
        <v>487</v>
      </c>
      <c r="D537" s="1">
        <v>7</v>
      </c>
      <c r="E537" s="1">
        <v>2</v>
      </c>
      <c r="F537" s="1" t="s">
        <v>527</v>
      </c>
      <c r="G537" s="2">
        <v>60.34533333333339</v>
      </c>
      <c r="H537" s="6">
        <f>1+_xlfn.COUNTIFS(A:A,A537,O:O,"&lt;"&amp;O537)</f>
        <v>3</v>
      </c>
      <c r="I537" s="2">
        <f>_xlfn.AVERAGEIF(A:A,A537,G:G)</f>
        <v>49.99877380952381</v>
      </c>
      <c r="J537" s="2">
        <f t="shared" si="80"/>
        <v>10.346559523809582</v>
      </c>
      <c r="K537" s="2">
        <f t="shared" si="81"/>
        <v>100.34655952380959</v>
      </c>
      <c r="L537" s="2">
        <f t="shared" si="82"/>
        <v>411.90534237210096</v>
      </c>
      <c r="M537" s="2">
        <f>SUMIF(A:A,A537,L:L)</f>
        <v>3532.8271207659086</v>
      </c>
      <c r="N537" s="3">
        <f t="shared" si="83"/>
        <v>0.11659368780060793</v>
      </c>
      <c r="O537" s="7">
        <f t="shared" si="84"/>
        <v>8.576793640065187</v>
      </c>
      <c r="P537" s="3">
        <f t="shared" si="85"/>
        <v>0.11659368780060793</v>
      </c>
      <c r="Q537" s="3">
        <f>IF(ISNUMBER(P537),SUMIF(A:A,A537,P:P),"")</f>
        <v>0.8247861406946517</v>
      </c>
      <c r="R537" s="3">
        <f t="shared" si="86"/>
        <v>0.14136232660554934</v>
      </c>
      <c r="S537" s="8">
        <f t="shared" si="87"/>
        <v>7.074020525923799</v>
      </c>
    </row>
    <row r="538" spans="1:19" ht="15">
      <c r="A538" s="1">
        <v>54</v>
      </c>
      <c r="B538" s="5">
        <v>0.75</v>
      </c>
      <c r="C538" s="1" t="s">
        <v>487</v>
      </c>
      <c r="D538" s="1">
        <v>7</v>
      </c>
      <c r="E538" s="1">
        <v>4</v>
      </c>
      <c r="F538" s="1" t="s">
        <v>529</v>
      </c>
      <c r="G538" s="2">
        <v>55.50580000000001</v>
      </c>
      <c r="H538" s="6">
        <f>1+_xlfn.COUNTIFS(A:A,A538,O:O,"&lt;"&amp;O538)</f>
        <v>4</v>
      </c>
      <c r="I538" s="2">
        <f>_xlfn.AVERAGEIF(A:A,A538,G:G)</f>
        <v>49.99877380952381</v>
      </c>
      <c r="J538" s="2">
        <f t="shared" si="80"/>
        <v>5.507026190476196</v>
      </c>
      <c r="K538" s="2">
        <f t="shared" si="81"/>
        <v>95.5070261904762</v>
      </c>
      <c r="L538" s="2">
        <f t="shared" si="82"/>
        <v>308.0991267922125</v>
      </c>
      <c r="M538" s="2">
        <f>SUMIF(A:A,A538,L:L)</f>
        <v>3532.8271207659086</v>
      </c>
      <c r="N538" s="3">
        <f t="shared" si="83"/>
        <v>0.08721036050170983</v>
      </c>
      <c r="O538" s="7">
        <f t="shared" si="84"/>
        <v>11.466527534654489</v>
      </c>
      <c r="P538" s="3">
        <f t="shared" si="85"/>
        <v>0.08721036050170983</v>
      </c>
      <c r="Q538" s="3">
        <f>IF(ISNUMBER(P538),SUMIF(A:A,A538,P:P),"")</f>
        <v>0.8247861406946517</v>
      </c>
      <c r="R538" s="3">
        <f t="shared" si="86"/>
        <v>0.10573693736931548</v>
      </c>
      <c r="S538" s="8">
        <f t="shared" si="87"/>
        <v>9.457432992476637</v>
      </c>
    </row>
    <row r="539" spans="1:19" ht="15">
      <c r="A539" s="1">
        <v>54</v>
      </c>
      <c r="B539" s="5">
        <v>0.75</v>
      </c>
      <c r="C539" s="1" t="s">
        <v>487</v>
      </c>
      <c r="D539" s="1">
        <v>7</v>
      </c>
      <c r="E539" s="1">
        <v>11</v>
      </c>
      <c r="F539" s="1" t="s">
        <v>536</v>
      </c>
      <c r="G539" s="2">
        <v>54.9878333333333</v>
      </c>
      <c r="H539" s="6">
        <f>1+_xlfn.COUNTIFS(A:A,A539,O:O,"&lt;"&amp;O539)</f>
        <v>5</v>
      </c>
      <c r="I539" s="2">
        <f>_xlfn.AVERAGEIF(A:A,A539,G:G)</f>
        <v>49.99877380952381</v>
      </c>
      <c r="J539" s="2">
        <f t="shared" si="80"/>
        <v>4.9890595238094875</v>
      </c>
      <c r="K539" s="2">
        <f t="shared" si="81"/>
        <v>94.98905952380949</v>
      </c>
      <c r="L539" s="2">
        <f t="shared" si="82"/>
        <v>298.671280242662</v>
      </c>
      <c r="M539" s="2">
        <f>SUMIF(A:A,A539,L:L)</f>
        <v>3532.8271207659086</v>
      </c>
      <c r="N539" s="3">
        <f t="shared" si="83"/>
        <v>0.08454171971424143</v>
      </c>
      <c r="O539" s="7">
        <f t="shared" si="84"/>
        <v>11.828479517332855</v>
      </c>
      <c r="P539" s="3">
        <f t="shared" si="85"/>
        <v>0.08454171971424143</v>
      </c>
      <c r="Q539" s="3">
        <f>IF(ISNUMBER(P539),SUMIF(A:A,A539,P:P),"")</f>
        <v>0.8247861406946517</v>
      </c>
      <c r="R539" s="3">
        <f t="shared" si="86"/>
        <v>0.10250138253176594</v>
      </c>
      <c r="S539" s="8">
        <f t="shared" si="87"/>
        <v>9.755965971386704</v>
      </c>
    </row>
    <row r="540" spans="1:19" ht="15">
      <c r="A540" s="1">
        <v>54</v>
      </c>
      <c r="B540" s="5">
        <v>0.75</v>
      </c>
      <c r="C540" s="1" t="s">
        <v>487</v>
      </c>
      <c r="D540" s="1">
        <v>7</v>
      </c>
      <c r="E540" s="1">
        <v>9</v>
      </c>
      <c r="F540" s="1" t="s">
        <v>534</v>
      </c>
      <c r="G540" s="2">
        <v>54.5705999999999</v>
      </c>
      <c r="H540" s="6">
        <f>1+_xlfn.COUNTIFS(A:A,A540,O:O,"&lt;"&amp;O540)</f>
        <v>6</v>
      </c>
      <c r="I540" s="2">
        <f>_xlfn.AVERAGEIF(A:A,A540,G:G)</f>
        <v>49.99877380952381</v>
      </c>
      <c r="J540" s="2">
        <f t="shared" si="80"/>
        <v>4.571826190476088</v>
      </c>
      <c r="K540" s="2">
        <f t="shared" si="81"/>
        <v>94.57182619047609</v>
      </c>
      <c r="L540" s="2">
        <f t="shared" si="82"/>
        <v>291.28715612718474</v>
      </c>
      <c r="M540" s="2">
        <f>SUMIF(A:A,A540,L:L)</f>
        <v>3532.8271207659086</v>
      </c>
      <c r="N540" s="3">
        <f t="shared" si="83"/>
        <v>0.08245157381605313</v>
      </c>
      <c r="O540" s="7">
        <f t="shared" si="84"/>
        <v>12.128331258187607</v>
      </c>
      <c r="P540" s="3">
        <f t="shared" si="85"/>
        <v>0.08245157381605313</v>
      </c>
      <c r="Q540" s="3">
        <f>IF(ISNUMBER(P540),SUMIF(A:A,A540,P:P),"")</f>
        <v>0.8247861406946517</v>
      </c>
      <c r="R540" s="3">
        <f t="shared" si="86"/>
        <v>0.09996721543673215</v>
      </c>
      <c r="S540" s="8">
        <f t="shared" si="87"/>
        <v>10.003279531506866</v>
      </c>
    </row>
    <row r="541" spans="1:19" ht="15">
      <c r="A541" s="1">
        <v>54</v>
      </c>
      <c r="B541" s="5">
        <v>0.75</v>
      </c>
      <c r="C541" s="1" t="s">
        <v>487</v>
      </c>
      <c r="D541" s="1">
        <v>7</v>
      </c>
      <c r="E541" s="1">
        <v>7</v>
      </c>
      <c r="F541" s="1" t="s">
        <v>532</v>
      </c>
      <c r="G541" s="2">
        <v>52.0366666666666</v>
      </c>
      <c r="H541" s="6">
        <f>1+_xlfn.COUNTIFS(A:A,A541,O:O,"&lt;"&amp;O541)</f>
        <v>7</v>
      </c>
      <c r="I541" s="2">
        <f>_xlfn.AVERAGEIF(A:A,A541,G:G)</f>
        <v>49.99877380952381</v>
      </c>
      <c r="J541" s="2">
        <f t="shared" si="80"/>
        <v>2.0378928571427863</v>
      </c>
      <c r="K541" s="2">
        <f t="shared" si="81"/>
        <v>92.0378928571428</v>
      </c>
      <c r="L541" s="2">
        <f t="shared" si="82"/>
        <v>250.20324596467395</v>
      </c>
      <c r="M541" s="2">
        <f>SUMIF(A:A,A541,L:L)</f>
        <v>3532.8271207659086</v>
      </c>
      <c r="N541" s="3">
        <f t="shared" si="83"/>
        <v>0.0708223859848626</v>
      </c>
      <c r="O541" s="7">
        <f t="shared" si="84"/>
        <v>14.119829289763516</v>
      </c>
      <c r="P541" s="3">
        <f t="shared" si="85"/>
        <v>0.0708223859848626</v>
      </c>
      <c r="Q541" s="3">
        <f>IF(ISNUMBER(P541),SUMIF(A:A,A541,P:P),"")</f>
        <v>0.8247861406946517</v>
      </c>
      <c r="R541" s="3">
        <f t="shared" si="86"/>
        <v>0.08586757523012514</v>
      </c>
      <c r="S541" s="8">
        <f t="shared" si="87"/>
        <v>11.645839507171356</v>
      </c>
    </row>
    <row r="542" spans="1:19" ht="15">
      <c r="A542" s="1">
        <v>54</v>
      </c>
      <c r="B542" s="5">
        <v>0.75</v>
      </c>
      <c r="C542" s="1" t="s">
        <v>487</v>
      </c>
      <c r="D542" s="1">
        <v>7</v>
      </c>
      <c r="E542" s="1">
        <v>3</v>
      </c>
      <c r="F542" s="1" t="s">
        <v>528</v>
      </c>
      <c r="G542" s="2">
        <v>50.744299999999996</v>
      </c>
      <c r="H542" s="6">
        <f>1+_xlfn.COUNTIFS(A:A,A542,O:O,"&lt;"&amp;O542)</f>
        <v>8</v>
      </c>
      <c r="I542" s="2">
        <f>_xlfn.AVERAGEIF(A:A,A542,G:G)</f>
        <v>49.99877380952381</v>
      </c>
      <c r="J542" s="2">
        <f t="shared" si="80"/>
        <v>0.7455261904761841</v>
      </c>
      <c r="K542" s="2">
        <f t="shared" si="81"/>
        <v>90.74552619047618</v>
      </c>
      <c r="L542" s="2">
        <f t="shared" si="82"/>
        <v>231.5351207281814</v>
      </c>
      <c r="M542" s="2">
        <f>SUMIF(A:A,A542,L:L)</f>
        <v>3532.8271207659086</v>
      </c>
      <c r="N542" s="3">
        <f t="shared" si="83"/>
        <v>0.06553819726055124</v>
      </c>
      <c r="O542" s="7">
        <f t="shared" si="84"/>
        <v>15.258277490063342</v>
      </c>
      <c r="P542" s="3">
        <f t="shared" si="85"/>
        <v>0.06553819726055124</v>
      </c>
      <c r="Q542" s="3">
        <f>IF(ISNUMBER(P542),SUMIF(A:A,A542,P:P),"")</f>
        <v>0.8247861406946517</v>
      </c>
      <c r="R542" s="3">
        <f t="shared" si="86"/>
        <v>0.07946083721212098</v>
      </c>
      <c r="S542" s="8">
        <f t="shared" si="87"/>
        <v>12.584815804677422</v>
      </c>
    </row>
    <row r="543" spans="1:19" ht="15">
      <c r="A543" s="1">
        <v>54</v>
      </c>
      <c r="B543" s="5">
        <v>0.75</v>
      </c>
      <c r="C543" s="1" t="s">
        <v>487</v>
      </c>
      <c r="D543" s="1">
        <v>7</v>
      </c>
      <c r="E543" s="1">
        <v>13</v>
      </c>
      <c r="F543" s="1" t="s">
        <v>538</v>
      </c>
      <c r="G543" s="2">
        <v>45.5951</v>
      </c>
      <c r="H543" s="6">
        <f>1+_xlfn.COUNTIFS(A:A,A543,O:O,"&lt;"&amp;O543)</f>
        <v>9</v>
      </c>
      <c r="I543" s="2">
        <f>_xlfn.AVERAGEIF(A:A,A543,G:G)</f>
        <v>49.99877380952381</v>
      </c>
      <c r="J543" s="2">
        <f t="shared" si="80"/>
        <v>-4.403673809523809</v>
      </c>
      <c r="K543" s="2">
        <f t="shared" si="81"/>
        <v>85.59632619047619</v>
      </c>
      <c r="L543" s="2">
        <f t="shared" si="82"/>
        <v>169.99679287456496</v>
      </c>
      <c r="M543" s="2">
        <f>SUMIF(A:A,A543,L:L)</f>
        <v>3532.8271207659086</v>
      </c>
      <c r="N543" s="3">
        <f t="shared" si="83"/>
        <v>0.0481191937967545</v>
      </c>
      <c r="O543" s="7">
        <f t="shared" si="84"/>
        <v>20.781728061026804</v>
      </c>
      <c r="P543" s="3">
        <f t="shared" si="85"/>
        <v>0.0481191937967545</v>
      </c>
      <c r="Q543" s="3">
        <f>IF(ISNUMBER(P543),SUMIF(A:A,A543,P:P),"")</f>
        <v>0.8247861406946517</v>
      </c>
      <c r="R543" s="3">
        <f t="shared" si="86"/>
        <v>0.058341418972229005</v>
      </c>
      <c r="S543" s="8">
        <f t="shared" si="87"/>
        <v>17.140481284420048</v>
      </c>
    </row>
    <row r="544" spans="1:19" ht="15">
      <c r="A544" s="1">
        <v>54</v>
      </c>
      <c r="B544" s="5">
        <v>0.75</v>
      </c>
      <c r="C544" s="1" t="s">
        <v>487</v>
      </c>
      <c r="D544" s="1">
        <v>7</v>
      </c>
      <c r="E544" s="1">
        <v>5</v>
      </c>
      <c r="F544" s="1" t="s">
        <v>530</v>
      </c>
      <c r="G544" s="2">
        <v>43.9202666666667</v>
      </c>
      <c r="H544" s="6">
        <f>1+_xlfn.COUNTIFS(A:A,A544,O:O,"&lt;"&amp;O544)</f>
        <v>10</v>
      </c>
      <c r="I544" s="2">
        <f>_xlfn.AVERAGEIF(A:A,A544,G:G)</f>
        <v>49.99877380952381</v>
      </c>
      <c r="J544" s="2">
        <f t="shared" si="80"/>
        <v>-6.078507142857113</v>
      </c>
      <c r="K544" s="2">
        <f t="shared" si="81"/>
        <v>83.92149285714288</v>
      </c>
      <c r="L544" s="2">
        <f t="shared" si="82"/>
        <v>153.74410606704754</v>
      </c>
      <c r="M544" s="2">
        <f>SUMIF(A:A,A544,L:L)</f>
        <v>3532.8271207659086</v>
      </c>
      <c r="N544" s="3">
        <f t="shared" si="83"/>
        <v>0.04351871767609058</v>
      </c>
      <c r="O544" s="7">
        <f t="shared" si="84"/>
        <v>22.978618245210967</v>
      </c>
      <c r="P544" s="3">
        <f t="shared" si="85"/>
      </c>
      <c r="Q544" s="3">
        <f>IF(ISNUMBER(P544),SUMIF(A:A,A544,P:P),"")</f>
      </c>
      <c r="R544" s="3">
        <f t="shared" si="86"/>
      </c>
      <c r="S544" s="8">
        <f t="shared" si="87"/>
      </c>
    </row>
    <row r="545" spans="1:19" ht="15">
      <c r="A545" s="1">
        <v>54</v>
      </c>
      <c r="B545" s="5">
        <v>0.75</v>
      </c>
      <c r="C545" s="1" t="s">
        <v>487</v>
      </c>
      <c r="D545" s="1">
        <v>7</v>
      </c>
      <c r="E545" s="1">
        <v>8</v>
      </c>
      <c r="F545" s="1" t="s">
        <v>533</v>
      </c>
      <c r="G545" s="2">
        <v>38.0681333333333</v>
      </c>
      <c r="H545" s="6">
        <f>1+_xlfn.COUNTIFS(A:A,A545,O:O,"&lt;"&amp;O545)</f>
        <v>14</v>
      </c>
      <c r="I545" s="2">
        <f>_xlfn.AVERAGEIF(A:A,A545,G:G)</f>
        <v>49.99877380952381</v>
      </c>
      <c r="J545" s="2">
        <f t="shared" si="80"/>
        <v>-11.930640476190511</v>
      </c>
      <c r="K545" s="2">
        <f t="shared" si="81"/>
        <v>78.06935952380948</v>
      </c>
      <c r="L545" s="2">
        <f t="shared" si="82"/>
        <v>108.21949993969223</v>
      </c>
      <c r="M545" s="2">
        <f>SUMIF(A:A,A545,L:L)</f>
        <v>3532.8271207659086</v>
      </c>
      <c r="N545" s="3">
        <f t="shared" si="83"/>
        <v>0.030632549015370582</v>
      </c>
      <c r="O545" s="7">
        <f t="shared" si="84"/>
        <v>32.64501427870815</v>
      </c>
      <c r="P545" s="3">
        <f t="shared" si="85"/>
      </c>
      <c r="Q545" s="3">
        <f>IF(ISNUMBER(P545),SUMIF(A:A,A545,P:P),"")</f>
      </c>
      <c r="R545" s="3">
        <f t="shared" si="86"/>
      </c>
      <c r="S545" s="8">
        <f t="shared" si="87"/>
      </c>
    </row>
    <row r="546" spans="1:19" ht="15">
      <c r="A546" s="1">
        <v>54</v>
      </c>
      <c r="B546" s="5">
        <v>0.75</v>
      </c>
      <c r="C546" s="1" t="s">
        <v>487</v>
      </c>
      <c r="D546" s="1">
        <v>7</v>
      </c>
      <c r="E546" s="1">
        <v>10</v>
      </c>
      <c r="F546" s="1" t="s">
        <v>535</v>
      </c>
      <c r="G546" s="2">
        <v>38.4694</v>
      </c>
      <c r="H546" s="6">
        <f>1+_xlfn.COUNTIFS(A:A,A546,O:O,"&lt;"&amp;O546)</f>
        <v>13</v>
      </c>
      <c r="I546" s="2">
        <f>_xlfn.AVERAGEIF(A:A,A546,G:G)</f>
        <v>49.99877380952381</v>
      </c>
      <c r="J546" s="2">
        <f t="shared" si="80"/>
        <v>-11.529373809523811</v>
      </c>
      <c r="K546" s="2">
        <f t="shared" si="81"/>
        <v>78.4706261904762</v>
      </c>
      <c r="L546" s="2">
        <f t="shared" si="82"/>
        <v>110.85661077746505</v>
      </c>
      <c r="M546" s="2">
        <f>SUMIF(A:A,A546,L:L)</f>
        <v>3532.8271207659086</v>
      </c>
      <c r="N546" s="3">
        <f t="shared" si="83"/>
        <v>0.03137900808274807</v>
      </c>
      <c r="O546" s="7">
        <f t="shared" si="84"/>
        <v>31.868438841755232</v>
      </c>
      <c r="P546" s="3">
        <f t="shared" si="85"/>
      </c>
      <c r="Q546" s="3">
        <f>IF(ISNUMBER(P546),SUMIF(A:A,A546,P:P),"")</f>
      </c>
      <c r="R546" s="3">
        <f t="shared" si="86"/>
      </c>
      <c r="S546" s="8">
        <f t="shared" si="87"/>
      </c>
    </row>
    <row r="547" spans="1:19" ht="15">
      <c r="A547" s="1">
        <v>54</v>
      </c>
      <c r="B547" s="5">
        <v>0.75</v>
      </c>
      <c r="C547" s="1" t="s">
        <v>487</v>
      </c>
      <c r="D547" s="1">
        <v>7</v>
      </c>
      <c r="E547" s="1">
        <v>12</v>
      </c>
      <c r="F547" s="1" t="s">
        <v>537</v>
      </c>
      <c r="G547" s="2">
        <v>41.6904666666667</v>
      </c>
      <c r="H547" s="6">
        <f>1+_xlfn.COUNTIFS(A:A,A547,O:O,"&lt;"&amp;O547)</f>
        <v>11</v>
      </c>
      <c r="I547" s="2">
        <f>_xlfn.AVERAGEIF(A:A,A547,G:G)</f>
        <v>49.99877380952381</v>
      </c>
      <c r="J547" s="2">
        <f t="shared" si="80"/>
        <v>-8.30830714285711</v>
      </c>
      <c r="K547" s="2">
        <f t="shared" si="81"/>
        <v>81.6916928571429</v>
      </c>
      <c r="L547" s="2">
        <f t="shared" si="82"/>
        <v>134.49157684977206</v>
      </c>
      <c r="M547" s="2">
        <f>SUMIF(A:A,A547,L:L)</f>
        <v>3532.8271207659086</v>
      </c>
      <c r="N547" s="3">
        <f t="shared" si="83"/>
        <v>0.03806910789923244</v>
      </c>
      <c r="O547" s="7">
        <f t="shared" si="84"/>
        <v>26.268017696841333</v>
      </c>
      <c r="P547" s="3">
        <f t="shared" si="85"/>
      </c>
      <c r="Q547" s="3">
        <f>IF(ISNUMBER(P547),SUMIF(A:A,A547,P:P),"")</f>
      </c>
      <c r="R547" s="3">
        <f t="shared" si="86"/>
      </c>
      <c r="S547" s="8">
        <f t="shared" si="87"/>
      </c>
    </row>
    <row r="548" spans="1:19" ht="15">
      <c r="A548" s="1">
        <v>54</v>
      </c>
      <c r="B548" s="5">
        <v>0.75</v>
      </c>
      <c r="C548" s="1" t="s">
        <v>487</v>
      </c>
      <c r="D548" s="1">
        <v>7</v>
      </c>
      <c r="E548" s="1">
        <v>14</v>
      </c>
      <c r="F548" s="1" t="s">
        <v>539</v>
      </c>
      <c r="G548" s="2">
        <v>38.594</v>
      </c>
      <c r="H548" s="6">
        <f>1+_xlfn.COUNTIFS(A:A,A548,O:O,"&lt;"&amp;O548)</f>
        <v>12</v>
      </c>
      <c r="I548" s="2">
        <f>_xlfn.AVERAGEIF(A:A,A548,G:G)</f>
        <v>49.99877380952381</v>
      </c>
      <c r="J548" s="2">
        <f t="shared" si="80"/>
        <v>-11.40477380952381</v>
      </c>
      <c r="K548" s="2">
        <f t="shared" si="81"/>
        <v>78.59522619047618</v>
      </c>
      <c r="L548" s="2">
        <f t="shared" si="82"/>
        <v>111.68848045401894</v>
      </c>
      <c r="M548" s="2">
        <f>SUMIF(A:A,A548,L:L)</f>
        <v>3532.8271207659086</v>
      </c>
      <c r="N548" s="3">
        <f t="shared" si="83"/>
        <v>0.03161447663190639</v>
      </c>
      <c r="O548" s="7">
        <f t="shared" si="84"/>
        <v>31.63107875051034</v>
      </c>
      <c r="P548" s="3">
        <f t="shared" si="85"/>
      </c>
      <c r="Q548" s="3">
        <f>IF(ISNUMBER(P548),SUMIF(A:A,A548,P:P),"")</f>
      </c>
      <c r="R548" s="3">
        <f t="shared" si="86"/>
      </c>
      <c r="S548" s="8">
        <f t="shared" si="87"/>
      </c>
    </row>
    <row r="549" spans="1:19" ht="15">
      <c r="A549" s="1">
        <v>64</v>
      </c>
      <c r="B549" s="5">
        <v>0.7534722222222222</v>
      </c>
      <c r="C549" s="1" t="s">
        <v>540</v>
      </c>
      <c r="D549" s="1">
        <v>10</v>
      </c>
      <c r="E549" s="1">
        <v>13</v>
      </c>
      <c r="F549" s="1" t="s">
        <v>644</v>
      </c>
      <c r="G549" s="2">
        <v>64.0672666666666</v>
      </c>
      <c r="H549" s="6">
        <f>1+_xlfn.COUNTIFS(A:A,A549,O:O,"&lt;"&amp;O549)</f>
        <v>1</v>
      </c>
      <c r="I549" s="2">
        <f>_xlfn.AVERAGEIF(A:A,A549,G:G)</f>
        <v>49.46024166666667</v>
      </c>
      <c r="J549" s="2">
        <f t="shared" si="80"/>
        <v>14.607024999999929</v>
      </c>
      <c r="K549" s="2">
        <f t="shared" si="81"/>
        <v>104.60702499999994</v>
      </c>
      <c r="L549" s="2">
        <f t="shared" si="82"/>
        <v>531.8819147775584</v>
      </c>
      <c r="M549" s="2">
        <f>SUMIF(A:A,A549,L:L)</f>
        <v>3959.6373135649383</v>
      </c>
      <c r="N549" s="3">
        <f t="shared" si="83"/>
        <v>0.13432591741557634</v>
      </c>
      <c r="O549" s="7">
        <f t="shared" si="84"/>
        <v>7.444579715068752</v>
      </c>
      <c r="P549" s="3">
        <f t="shared" si="85"/>
        <v>0.13432591741557634</v>
      </c>
      <c r="Q549" s="3">
        <f>IF(ISNUMBER(P549),SUMIF(A:A,A549,P:P),"")</f>
        <v>0.7856543342570296</v>
      </c>
      <c r="R549" s="3">
        <f t="shared" si="86"/>
        <v>0.1709733041091213</v>
      </c>
      <c r="S549" s="8">
        <f t="shared" si="87"/>
        <v>5.848866319865727</v>
      </c>
    </row>
    <row r="550" spans="1:19" ht="15">
      <c r="A550" s="1">
        <v>64</v>
      </c>
      <c r="B550" s="5">
        <v>0.7534722222222222</v>
      </c>
      <c r="C550" s="1" t="s">
        <v>540</v>
      </c>
      <c r="D550" s="1">
        <v>10</v>
      </c>
      <c r="E550" s="1">
        <v>4</v>
      </c>
      <c r="F550" s="1" t="s">
        <v>636</v>
      </c>
      <c r="G550" s="2">
        <v>62.7134666666667</v>
      </c>
      <c r="H550" s="6">
        <f>1+_xlfn.COUNTIFS(A:A,A550,O:O,"&lt;"&amp;O550)</f>
        <v>2</v>
      </c>
      <c r="I550" s="2">
        <f>_xlfn.AVERAGEIF(A:A,A550,G:G)</f>
        <v>49.46024166666667</v>
      </c>
      <c r="J550" s="2">
        <f t="shared" si="80"/>
        <v>13.253225000000029</v>
      </c>
      <c r="K550" s="2">
        <f t="shared" si="81"/>
        <v>103.25322500000003</v>
      </c>
      <c r="L550" s="2">
        <f t="shared" si="82"/>
        <v>490.386325572025</v>
      </c>
      <c r="M550" s="2">
        <f>SUMIF(A:A,A550,L:L)</f>
        <v>3959.6373135649383</v>
      </c>
      <c r="N550" s="3">
        <f t="shared" si="83"/>
        <v>0.12384627346854671</v>
      </c>
      <c r="O550" s="7">
        <f t="shared" si="84"/>
        <v>8.074526362345255</v>
      </c>
      <c r="P550" s="3">
        <f t="shared" si="85"/>
        <v>0.12384627346854671</v>
      </c>
      <c r="Q550" s="3">
        <f>IF(ISNUMBER(P550),SUMIF(A:A,A550,P:P),"")</f>
        <v>0.7856543342570296</v>
      </c>
      <c r="R550" s="3">
        <f t="shared" si="86"/>
        <v>0.15763455767817347</v>
      </c>
      <c r="S550" s="8">
        <f t="shared" si="87"/>
        <v>6.343786633649195</v>
      </c>
    </row>
    <row r="551" spans="1:19" ht="15">
      <c r="A551" s="1">
        <v>64</v>
      </c>
      <c r="B551" s="5">
        <v>0.7534722222222222</v>
      </c>
      <c r="C551" s="1" t="s">
        <v>540</v>
      </c>
      <c r="D551" s="1">
        <v>10</v>
      </c>
      <c r="E551" s="1">
        <v>8</v>
      </c>
      <c r="F551" s="1" t="s">
        <v>640</v>
      </c>
      <c r="G551" s="2">
        <v>57.6902666666667</v>
      </c>
      <c r="H551" s="6">
        <f>1+_xlfn.COUNTIFS(A:A,A551,O:O,"&lt;"&amp;O551)</f>
        <v>3</v>
      </c>
      <c r="I551" s="2">
        <f>_xlfn.AVERAGEIF(A:A,A551,G:G)</f>
        <v>49.46024166666667</v>
      </c>
      <c r="J551" s="2">
        <f t="shared" si="80"/>
        <v>8.230025000000033</v>
      </c>
      <c r="K551" s="2">
        <f t="shared" si="81"/>
        <v>98.23002500000004</v>
      </c>
      <c r="L551" s="2">
        <f t="shared" si="82"/>
        <v>362.7817812796325</v>
      </c>
      <c r="M551" s="2">
        <f>SUMIF(A:A,A551,L:L)</f>
        <v>3959.6373135649383</v>
      </c>
      <c r="N551" s="3">
        <f t="shared" si="83"/>
        <v>0.09161995217006708</v>
      </c>
      <c r="O551" s="7">
        <f t="shared" si="84"/>
        <v>10.914653154847503</v>
      </c>
      <c r="P551" s="3">
        <f t="shared" si="85"/>
        <v>0.09161995217006708</v>
      </c>
      <c r="Q551" s="3">
        <f>IF(ISNUMBER(P551),SUMIF(A:A,A551,P:P),"")</f>
        <v>0.7856543342570296</v>
      </c>
      <c r="R551" s="3">
        <f t="shared" si="86"/>
        <v>0.11661610987828304</v>
      </c>
      <c r="S551" s="8">
        <f t="shared" si="87"/>
        <v>8.575144558018103</v>
      </c>
    </row>
    <row r="552" spans="1:19" ht="15">
      <c r="A552" s="1">
        <v>64</v>
      </c>
      <c r="B552" s="5">
        <v>0.7534722222222222</v>
      </c>
      <c r="C552" s="1" t="s">
        <v>540</v>
      </c>
      <c r="D552" s="1">
        <v>10</v>
      </c>
      <c r="E552" s="1">
        <v>1</v>
      </c>
      <c r="F552" s="1" t="s">
        <v>633</v>
      </c>
      <c r="G552" s="2">
        <v>55.7687333333333</v>
      </c>
      <c r="H552" s="6">
        <f>1+_xlfn.COUNTIFS(A:A,A552,O:O,"&lt;"&amp;O552)</f>
        <v>4</v>
      </c>
      <c r="I552" s="2">
        <f>_xlfn.AVERAGEIF(A:A,A552,G:G)</f>
        <v>49.46024166666667</v>
      </c>
      <c r="J552" s="2">
        <f t="shared" si="80"/>
        <v>6.308491666666633</v>
      </c>
      <c r="K552" s="2">
        <f t="shared" si="81"/>
        <v>96.30849166666664</v>
      </c>
      <c r="L552" s="2">
        <f t="shared" si="82"/>
        <v>323.2769867954461</v>
      </c>
      <c r="M552" s="2">
        <f>SUMIF(A:A,A552,L:L)</f>
        <v>3959.6373135649383</v>
      </c>
      <c r="N552" s="3">
        <f t="shared" si="83"/>
        <v>0.08164308021039268</v>
      </c>
      <c r="O552" s="7">
        <f t="shared" si="84"/>
        <v>12.24843547576866</v>
      </c>
      <c r="P552" s="3">
        <f t="shared" si="85"/>
        <v>0.08164308021039268</v>
      </c>
      <c r="Q552" s="3">
        <f>IF(ISNUMBER(P552),SUMIF(A:A,A552,P:P),"")</f>
        <v>0.7856543342570296</v>
      </c>
      <c r="R552" s="3">
        <f t="shared" si="86"/>
        <v>0.10391730389624868</v>
      </c>
      <c r="S552" s="8">
        <f t="shared" si="87"/>
        <v>9.62303641940521</v>
      </c>
    </row>
    <row r="553" spans="1:19" ht="15">
      <c r="A553" s="1">
        <v>64</v>
      </c>
      <c r="B553" s="5">
        <v>0.7534722222222222</v>
      </c>
      <c r="C553" s="1" t="s">
        <v>540</v>
      </c>
      <c r="D553" s="1">
        <v>10</v>
      </c>
      <c r="E553" s="1">
        <v>3</v>
      </c>
      <c r="F553" s="1" t="s">
        <v>635</v>
      </c>
      <c r="G553" s="2">
        <v>53.577</v>
      </c>
      <c r="H553" s="6">
        <f>1+_xlfn.COUNTIFS(A:A,A553,O:O,"&lt;"&amp;O553)</f>
        <v>5</v>
      </c>
      <c r="I553" s="2">
        <f>_xlfn.AVERAGEIF(A:A,A553,G:G)</f>
        <v>49.46024166666667</v>
      </c>
      <c r="J553" s="2">
        <f t="shared" si="80"/>
        <v>4.11675833333333</v>
      </c>
      <c r="K553" s="2">
        <f t="shared" si="81"/>
        <v>94.11675833333334</v>
      </c>
      <c r="L553" s="2">
        <f t="shared" si="82"/>
        <v>283.44142838326155</v>
      </c>
      <c r="M553" s="2">
        <f>SUMIF(A:A,A553,L:L)</f>
        <v>3959.6373135649383</v>
      </c>
      <c r="N553" s="3">
        <f t="shared" si="83"/>
        <v>0.07158267435561509</v>
      </c>
      <c r="O553" s="7">
        <f t="shared" si="84"/>
        <v>13.969860849737278</v>
      </c>
      <c r="P553" s="3">
        <f t="shared" si="85"/>
        <v>0.07158267435561509</v>
      </c>
      <c r="Q553" s="3">
        <f>IF(ISNUMBER(P553),SUMIF(A:A,A553,P:P),"")</f>
        <v>0.7856543342570296</v>
      </c>
      <c r="R553" s="3">
        <f t="shared" si="86"/>
        <v>0.09111217393500252</v>
      </c>
      <c r="S553" s="8">
        <f t="shared" si="87"/>
        <v>10.975481725563684</v>
      </c>
    </row>
    <row r="554" spans="1:19" ht="15">
      <c r="A554" s="1">
        <v>64</v>
      </c>
      <c r="B554" s="5">
        <v>0.7534722222222222</v>
      </c>
      <c r="C554" s="1" t="s">
        <v>540</v>
      </c>
      <c r="D554" s="1">
        <v>10</v>
      </c>
      <c r="E554" s="1">
        <v>6</v>
      </c>
      <c r="F554" s="1" t="s">
        <v>638</v>
      </c>
      <c r="G554" s="2">
        <v>51.9242</v>
      </c>
      <c r="H554" s="6">
        <f>1+_xlfn.COUNTIFS(A:A,A554,O:O,"&lt;"&amp;O554)</f>
        <v>6</v>
      </c>
      <c r="I554" s="2">
        <f>_xlfn.AVERAGEIF(A:A,A554,G:G)</f>
        <v>49.46024166666667</v>
      </c>
      <c r="J554" s="2">
        <f t="shared" si="80"/>
        <v>2.4639583333333306</v>
      </c>
      <c r="K554" s="2">
        <f t="shared" si="81"/>
        <v>92.46395833333332</v>
      </c>
      <c r="L554" s="2">
        <f t="shared" si="82"/>
        <v>256.6818807314574</v>
      </c>
      <c r="M554" s="2">
        <f>SUMIF(A:A,A554,L:L)</f>
        <v>3959.6373135649383</v>
      </c>
      <c r="N554" s="3">
        <f t="shared" si="83"/>
        <v>0.06482459387179623</v>
      </c>
      <c r="O554" s="7">
        <f t="shared" si="84"/>
        <v>15.426243965025105</v>
      </c>
      <c r="P554" s="3">
        <f t="shared" si="85"/>
        <v>0.06482459387179623</v>
      </c>
      <c r="Q554" s="3">
        <f>IF(ISNUMBER(P554),SUMIF(A:A,A554,P:P),"")</f>
        <v>0.7856543342570296</v>
      </c>
      <c r="R554" s="3">
        <f t="shared" si="86"/>
        <v>0.08251032425487598</v>
      </c>
      <c r="S554" s="8">
        <f t="shared" si="87"/>
        <v>12.119695432428319</v>
      </c>
    </row>
    <row r="555" spans="1:19" ht="15">
      <c r="A555" s="1">
        <v>64</v>
      </c>
      <c r="B555" s="5">
        <v>0.7534722222222222</v>
      </c>
      <c r="C555" s="1" t="s">
        <v>540</v>
      </c>
      <c r="D555" s="1">
        <v>10</v>
      </c>
      <c r="E555" s="1">
        <v>2</v>
      </c>
      <c r="F555" s="1" t="s">
        <v>634</v>
      </c>
      <c r="G555" s="2">
        <v>35.6678</v>
      </c>
      <c r="H555" s="6">
        <f>1+_xlfn.COUNTIFS(A:A,A555,O:O,"&lt;"&amp;O555)</f>
        <v>16</v>
      </c>
      <c r="I555" s="2">
        <f>_xlfn.AVERAGEIF(A:A,A555,G:G)</f>
        <v>49.46024166666667</v>
      </c>
      <c r="J555" s="2">
        <f t="shared" si="80"/>
        <v>-13.792441666666669</v>
      </c>
      <c r="K555" s="2">
        <f t="shared" si="81"/>
        <v>76.20755833333334</v>
      </c>
      <c r="L555" s="2">
        <f t="shared" si="82"/>
        <v>96.7812715654319</v>
      </c>
      <c r="M555" s="2">
        <f>SUMIF(A:A,A555,L:L)</f>
        <v>3959.6373135649383</v>
      </c>
      <c r="N555" s="3">
        <f t="shared" si="83"/>
        <v>0.02444195361880198</v>
      </c>
      <c r="O555" s="7">
        <f t="shared" si="84"/>
        <v>40.913259864414016</v>
      </c>
      <c r="P555" s="3">
        <f t="shared" si="85"/>
      </c>
      <c r="Q555" s="3">
        <f>IF(ISNUMBER(P555),SUMIF(A:A,A555,P:P),"")</f>
      </c>
      <c r="R555" s="3">
        <f t="shared" si="86"/>
      </c>
      <c r="S555" s="8">
        <f t="shared" si="87"/>
      </c>
    </row>
    <row r="556" spans="1:19" ht="15">
      <c r="A556" s="1">
        <v>64</v>
      </c>
      <c r="B556" s="5">
        <v>0.7534722222222222</v>
      </c>
      <c r="C556" s="1" t="s">
        <v>540</v>
      </c>
      <c r="D556" s="1">
        <v>10</v>
      </c>
      <c r="E556" s="1">
        <v>5</v>
      </c>
      <c r="F556" s="1" t="s">
        <v>637</v>
      </c>
      <c r="G556" s="2">
        <v>45.9447</v>
      </c>
      <c r="H556" s="6">
        <f>1+_xlfn.COUNTIFS(A:A,A556,O:O,"&lt;"&amp;O556)</f>
        <v>11</v>
      </c>
      <c r="I556" s="2">
        <f>_xlfn.AVERAGEIF(A:A,A556,G:G)</f>
        <v>49.46024166666667</v>
      </c>
      <c r="J556" s="2">
        <f t="shared" si="80"/>
        <v>-3.515541666666671</v>
      </c>
      <c r="K556" s="2">
        <f t="shared" si="81"/>
        <v>86.48445833333332</v>
      </c>
      <c r="L556" s="2">
        <f t="shared" si="82"/>
        <v>179.30127651097592</v>
      </c>
      <c r="M556" s="2">
        <f>SUMIF(A:A,A556,L:L)</f>
        <v>3959.6373135649383</v>
      </c>
      <c r="N556" s="3">
        <f t="shared" si="83"/>
        <v>0.045282247416126985</v>
      </c>
      <c r="O556" s="7">
        <f t="shared" si="84"/>
        <v>22.083709556426662</v>
      </c>
      <c r="P556" s="3">
        <f t="shared" si="85"/>
      </c>
      <c r="Q556" s="3">
        <f>IF(ISNUMBER(P556),SUMIF(A:A,A556,P:P),"")</f>
      </c>
      <c r="R556" s="3">
        <f t="shared" si="86"/>
      </c>
      <c r="S556" s="8">
        <f t="shared" si="87"/>
      </c>
    </row>
    <row r="557" spans="1:19" ht="15">
      <c r="A557" s="1">
        <v>64</v>
      </c>
      <c r="B557" s="5">
        <v>0.7534722222222222</v>
      </c>
      <c r="C557" s="1" t="s">
        <v>540</v>
      </c>
      <c r="D557" s="1">
        <v>10</v>
      </c>
      <c r="E557" s="1">
        <v>7</v>
      </c>
      <c r="F557" s="1" t="s">
        <v>639</v>
      </c>
      <c r="G557" s="2">
        <v>41.9506333333333</v>
      </c>
      <c r="H557" s="6">
        <f>1+_xlfn.COUNTIFS(A:A,A557,O:O,"&lt;"&amp;O557)</f>
        <v>14</v>
      </c>
      <c r="I557" s="2">
        <f>_xlfn.AVERAGEIF(A:A,A557,G:G)</f>
        <v>49.46024166666667</v>
      </c>
      <c r="J557" s="2">
        <f t="shared" si="80"/>
        <v>-7.509608333333368</v>
      </c>
      <c r="K557" s="2">
        <f t="shared" si="81"/>
        <v>82.49039166666662</v>
      </c>
      <c r="L557" s="2">
        <f t="shared" si="82"/>
        <v>141.09360001017663</v>
      </c>
      <c r="M557" s="2">
        <f>SUMIF(A:A,A557,L:L)</f>
        <v>3959.6373135649383</v>
      </c>
      <c r="N557" s="3">
        <f t="shared" si="83"/>
        <v>0.03563296050545279</v>
      </c>
      <c r="O557" s="7">
        <f t="shared" si="84"/>
        <v>28.063904480992353</v>
      </c>
      <c r="P557" s="3">
        <f t="shared" si="85"/>
      </c>
      <c r="Q557" s="3">
        <f>IF(ISNUMBER(P557),SUMIF(A:A,A557,P:P),"")</f>
      </c>
      <c r="R557" s="3">
        <f t="shared" si="86"/>
      </c>
      <c r="S557" s="8">
        <f t="shared" si="87"/>
      </c>
    </row>
    <row r="558" spans="1:19" ht="15">
      <c r="A558" s="1">
        <v>64</v>
      </c>
      <c r="B558" s="5">
        <v>0.7534722222222222</v>
      </c>
      <c r="C558" s="1" t="s">
        <v>540</v>
      </c>
      <c r="D558" s="1">
        <v>10</v>
      </c>
      <c r="E558" s="1">
        <v>9</v>
      </c>
      <c r="F558" s="1" t="s">
        <v>641</v>
      </c>
      <c r="G558" s="2">
        <v>49.6346</v>
      </c>
      <c r="H558" s="6">
        <f>1+_xlfn.COUNTIFS(A:A,A558,O:O,"&lt;"&amp;O558)</f>
        <v>8</v>
      </c>
      <c r="I558" s="2">
        <f>_xlfn.AVERAGEIF(A:A,A558,G:G)</f>
        <v>49.46024166666667</v>
      </c>
      <c r="J558" s="2">
        <f t="shared" si="80"/>
        <v>0.1743583333333305</v>
      </c>
      <c r="K558" s="2">
        <f t="shared" si="81"/>
        <v>90.17435833333333</v>
      </c>
      <c r="L558" s="2">
        <f t="shared" si="82"/>
        <v>223.73481747670374</v>
      </c>
      <c r="M558" s="2">
        <f>SUMIF(A:A,A558,L:L)</f>
        <v>3959.6373135649383</v>
      </c>
      <c r="N558" s="3">
        <f t="shared" si="83"/>
        <v>0.05650386632892671</v>
      </c>
      <c r="O558" s="7">
        <f t="shared" si="84"/>
        <v>17.69790396605228</v>
      </c>
      <c r="P558" s="3">
        <f t="shared" si="85"/>
        <v>0.05650386632892671</v>
      </c>
      <c r="Q558" s="3">
        <f>IF(ISNUMBER(P558),SUMIF(A:A,A558,P:P),"")</f>
        <v>0.7856543342570296</v>
      </c>
      <c r="R558" s="3">
        <f t="shared" si="86"/>
        <v>0.07191949928254487</v>
      </c>
      <c r="S558" s="8">
        <f t="shared" si="87"/>
        <v>13.904434958193649</v>
      </c>
    </row>
    <row r="559" spans="1:19" ht="15">
      <c r="A559" s="1">
        <v>64</v>
      </c>
      <c r="B559" s="5">
        <v>0.7534722222222222</v>
      </c>
      <c r="C559" s="1" t="s">
        <v>540</v>
      </c>
      <c r="D559" s="1">
        <v>10</v>
      </c>
      <c r="E559" s="1">
        <v>10</v>
      </c>
      <c r="F559" s="1" t="s">
        <v>642</v>
      </c>
      <c r="G559" s="2">
        <v>48.3769000000001</v>
      </c>
      <c r="H559" s="6">
        <f>1+_xlfn.COUNTIFS(A:A,A559,O:O,"&lt;"&amp;O559)</f>
        <v>9</v>
      </c>
      <c r="I559" s="2">
        <f>_xlfn.AVERAGEIF(A:A,A559,G:G)</f>
        <v>49.46024166666667</v>
      </c>
      <c r="J559" s="2">
        <f t="shared" si="80"/>
        <v>-1.0833416666665698</v>
      </c>
      <c r="K559" s="2">
        <f t="shared" si="81"/>
        <v>88.91665833333343</v>
      </c>
      <c r="L559" s="2">
        <f t="shared" si="82"/>
        <v>207.47264507159193</v>
      </c>
      <c r="M559" s="2">
        <f>SUMIF(A:A,A559,L:L)</f>
        <v>3959.6373135649383</v>
      </c>
      <c r="N559" s="3">
        <f t="shared" si="83"/>
        <v>0.05239688098726403</v>
      </c>
      <c r="O559" s="7">
        <f t="shared" si="84"/>
        <v>19.08510547112656</v>
      </c>
      <c r="P559" s="3">
        <f t="shared" si="85"/>
        <v>0.05239688098726403</v>
      </c>
      <c r="Q559" s="3">
        <f>IF(ISNUMBER(P559),SUMIF(A:A,A559,P:P),"")</f>
        <v>0.7856543342570296</v>
      </c>
      <c r="R559" s="3">
        <f t="shared" si="86"/>
        <v>0.06669202816377794</v>
      </c>
      <c r="S559" s="8">
        <f t="shared" si="87"/>
        <v>14.994295833143134</v>
      </c>
    </row>
    <row r="560" spans="1:19" ht="15">
      <c r="A560" s="1">
        <v>64</v>
      </c>
      <c r="B560" s="5">
        <v>0.7534722222222222</v>
      </c>
      <c r="C560" s="1" t="s">
        <v>540</v>
      </c>
      <c r="D560" s="1">
        <v>10</v>
      </c>
      <c r="E560" s="1">
        <v>12</v>
      </c>
      <c r="F560" s="1" t="s">
        <v>643</v>
      </c>
      <c r="G560" s="2">
        <v>49.7120333333333</v>
      </c>
      <c r="H560" s="6">
        <f>1+_xlfn.COUNTIFS(A:A,A560,O:O,"&lt;"&amp;O560)</f>
        <v>7</v>
      </c>
      <c r="I560" s="2">
        <f>_xlfn.AVERAGEIF(A:A,A560,G:G)</f>
        <v>49.46024166666667</v>
      </c>
      <c r="J560" s="2">
        <f t="shared" si="80"/>
        <v>0.2517916666666338</v>
      </c>
      <c r="K560" s="2">
        <f t="shared" si="81"/>
        <v>90.25179166666663</v>
      </c>
      <c r="L560" s="2">
        <f t="shared" si="82"/>
        <v>224.77670787597052</v>
      </c>
      <c r="M560" s="2">
        <f>SUMIF(A:A,A560,L:L)</f>
        <v>3959.6373135649383</v>
      </c>
      <c r="N560" s="3">
        <f t="shared" si="83"/>
        <v>0.05676699406431234</v>
      </c>
      <c r="O560" s="7">
        <f t="shared" si="84"/>
        <v>17.615870216187282</v>
      </c>
      <c r="P560" s="3">
        <f t="shared" si="85"/>
        <v>0.05676699406431234</v>
      </c>
      <c r="Q560" s="3">
        <f>IF(ISNUMBER(P560),SUMIF(A:A,A560,P:P),"")</f>
        <v>0.7856543342570296</v>
      </c>
      <c r="R560" s="3">
        <f t="shared" si="86"/>
        <v>0.07225441468224729</v>
      </c>
      <c r="S560" s="8">
        <f t="shared" si="87"/>
        <v>13.839984787056856</v>
      </c>
    </row>
    <row r="561" spans="1:19" ht="15">
      <c r="A561" s="1">
        <v>64</v>
      </c>
      <c r="B561" s="5">
        <v>0.7534722222222222</v>
      </c>
      <c r="C561" s="1" t="s">
        <v>540</v>
      </c>
      <c r="D561" s="1">
        <v>10</v>
      </c>
      <c r="E561" s="1">
        <v>15</v>
      </c>
      <c r="F561" s="1" t="s">
        <v>645</v>
      </c>
      <c r="G561" s="2">
        <v>48.296299999999896</v>
      </c>
      <c r="H561" s="6">
        <f>1+_xlfn.COUNTIFS(A:A,A561,O:O,"&lt;"&amp;O561)</f>
        <v>10</v>
      </c>
      <c r="I561" s="2">
        <f>_xlfn.AVERAGEIF(A:A,A561,G:G)</f>
        <v>49.46024166666667</v>
      </c>
      <c r="J561" s="2">
        <f t="shared" si="80"/>
        <v>-1.1639416666667728</v>
      </c>
      <c r="K561" s="2">
        <f t="shared" si="81"/>
        <v>88.83605833333323</v>
      </c>
      <c r="L561" s="2">
        <f t="shared" si="82"/>
        <v>206.47172952450754</v>
      </c>
      <c r="M561" s="2">
        <f>SUMIF(A:A,A561,L:L)</f>
        <v>3959.6373135649383</v>
      </c>
      <c r="N561" s="3">
        <f t="shared" si="83"/>
        <v>0.05214410138453237</v>
      </c>
      <c r="O561" s="7">
        <f t="shared" si="84"/>
        <v>19.17762457206008</v>
      </c>
      <c r="P561" s="3">
        <f t="shared" si="85"/>
        <v>0.05214410138453237</v>
      </c>
      <c r="Q561" s="3">
        <f>IF(ISNUMBER(P561),SUMIF(A:A,A561,P:P),"")</f>
        <v>0.7856543342570296</v>
      </c>
      <c r="R561" s="3">
        <f t="shared" si="86"/>
        <v>0.0663702841197249</v>
      </c>
      <c r="S561" s="8">
        <f t="shared" si="87"/>
        <v>15.066983865793114</v>
      </c>
    </row>
    <row r="562" spans="1:19" ht="15">
      <c r="A562" s="1">
        <v>64</v>
      </c>
      <c r="B562" s="5">
        <v>0.7534722222222222</v>
      </c>
      <c r="C562" s="1" t="s">
        <v>540</v>
      </c>
      <c r="D562" s="1">
        <v>10</v>
      </c>
      <c r="E562" s="1">
        <v>16</v>
      </c>
      <c r="F562" s="1" t="s">
        <v>646</v>
      </c>
      <c r="G562" s="2">
        <v>42.4221333333333</v>
      </c>
      <c r="H562" s="6">
        <f>1+_xlfn.COUNTIFS(A:A,A562,O:O,"&lt;"&amp;O562)</f>
        <v>13</v>
      </c>
      <c r="I562" s="2">
        <f>_xlfn.AVERAGEIF(A:A,A562,G:G)</f>
        <v>49.46024166666667</v>
      </c>
      <c r="J562" s="2">
        <f t="shared" si="80"/>
        <v>-7.038108333333369</v>
      </c>
      <c r="K562" s="2">
        <f t="shared" si="81"/>
        <v>82.96189166666663</v>
      </c>
      <c r="L562" s="2">
        <f t="shared" si="82"/>
        <v>145.1421344663068</v>
      </c>
      <c r="M562" s="2">
        <f>SUMIF(A:A,A562,L:L)</f>
        <v>3959.6373135649383</v>
      </c>
      <c r="N562" s="3">
        <f t="shared" si="83"/>
        <v>0.03665541133504283</v>
      </c>
      <c r="O562" s="7">
        <f t="shared" si="84"/>
        <v>27.28110157759962</v>
      </c>
      <c r="P562" s="3">
        <f t="shared" si="85"/>
      </c>
      <c r="Q562" s="3">
        <f>IF(ISNUMBER(P562),SUMIF(A:A,A562,P:P),"")</f>
      </c>
      <c r="R562" s="3">
        <f t="shared" si="86"/>
      </c>
      <c r="S562" s="8">
        <f t="shared" si="87"/>
      </c>
    </row>
    <row r="563" spans="1:19" ht="15">
      <c r="A563" s="1">
        <v>64</v>
      </c>
      <c r="B563" s="5">
        <v>0.7534722222222222</v>
      </c>
      <c r="C563" s="1" t="s">
        <v>540</v>
      </c>
      <c r="D563" s="1">
        <v>10</v>
      </c>
      <c r="E563" s="1">
        <v>17</v>
      </c>
      <c r="F563" s="1" t="s">
        <v>647</v>
      </c>
      <c r="G563" s="2">
        <v>45.425933333333404</v>
      </c>
      <c r="H563" s="6">
        <f>1+_xlfn.COUNTIFS(A:A,A563,O:O,"&lt;"&amp;O563)</f>
        <v>12</v>
      </c>
      <c r="I563" s="2">
        <f>_xlfn.AVERAGEIF(A:A,A563,G:G)</f>
        <v>49.46024166666667</v>
      </c>
      <c r="J563" s="2">
        <f t="shared" si="80"/>
        <v>-4.034308333333264</v>
      </c>
      <c r="K563" s="2">
        <f t="shared" si="81"/>
        <v>85.96569166666674</v>
      </c>
      <c r="L563" s="2">
        <f t="shared" si="82"/>
        <v>173.80630682434995</v>
      </c>
      <c r="M563" s="2">
        <f>SUMIF(A:A,A563,L:L)</f>
        <v>3959.6373135649383</v>
      </c>
      <c r="N563" s="3">
        <f t="shared" si="83"/>
        <v>0.04389450170825589</v>
      </c>
      <c r="O563" s="7">
        <f t="shared" si="84"/>
        <v>22.781896617632984</v>
      </c>
      <c r="P563" s="3">
        <f t="shared" si="85"/>
      </c>
      <c r="Q563" s="3">
        <f>IF(ISNUMBER(P563),SUMIF(A:A,A563,P:P),"")</f>
      </c>
      <c r="R563" s="3">
        <f t="shared" si="86"/>
      </c>
      <c r="S563" s="8">
        <f t="shared" si="87"/>
      </c>
    </row>
    <row r="564" spans="1:19" ht="15">
      <c r="A564" s="1">
        <v>64</v>
      </c>
      <c r="B564" s="5">
        <v>0.7534722222222222</v>
      </c>
      <c r="C564" s="1" t="s">
        <v>540</v>
      </c>
      <c r="D564" s="1">
        <v>10</v>
      </c>
      <c r="E564" s="1">
        <v>20</v>
      </c>
      <c r="F564" s="1" t="s">
        <v>648</v>
      </c>
      <c r="G564" s="2">
        <v>38.191900000000004</v>
      </c>
      <c r="H564" s="6">
        <f>1+_xlfn.COUNTIFS(A:A,A564,O:O,"&lt;"&amp;O564)</f>
        <v>15</v>
      </c>
      <c r="I564" s="2">
        <f>_xlfn.AVERAGEIF(A:A,A564,G:G)</f>
        <v>49.46024166666667</v>
      </c>
      <c r="J564" s="2">
        <f t="shared" si="80"/>
        <v>-11.268341666666664</v>
      </c>
      <c r="K564" s="2">
        <f t="shared" si="81"/>
        <v>78.73165833333334</v>
      </c>
      <c r="L564" s="2">
        <f t="shared" si="82"/>
        <v>112.60650669954137</v>
      </c>
      <c r="M564" s="2">
        <f>SUMIF(A:A,A564,L:L)</f>
        <v>3959.6373135649383</v>
      </c>
      <c r="N564" s="3">
        <f t="shared" si="83"/>
        <v>0.028438591159289674</v>
      </c>
      <c r="O564" s="7">
        <f t="shared" si="84"/>
        <v>35.16348592652919</v>
      </c>
      <c r="P564" s="3">
        <f t="shared" si="85"/>
      </c>
      <c r="Q564" s="3">
        <f>IF(ISNUMBER(P564),SUMIF(A:A,A564,P:P),"")</f>
      </c>
      <c r="R564" s="3">
        <f t="shared" si="86"/>
      </c>
      <c r="S564" s="8">
        <f t="shared" si="87"/>
      </c>
    </row>
    <row r="565" spans="1:19" ht="15">
      <c r="A565" s="1">
        <v>65</v>
      </c>
      <c r="B565" s="5">
        <v>0.7673611111111112</v>
      </c>
      <c r="C565" s="1" t="s">
        <v>649</v>
      </c>
      <c r="D565" s="1">
        <v>2</v>
      </c>
      <c r="E565" s="1">
        <v>3</v>
      </c>
      <c r="F565" s="1" t="s">
        <v>379</v>
      </c>
      <c r="G565" s="2">
        <v>61.8225666666667</v>
      </c>
      <c r="H565" s="6">
        <f>1+_xlfn.COUNTIFS(A:A,A565,O:O,"&lt;"&amp;O565)</f>
        <v>1</v>
      </c>
      <c r="I565" s="2">
        <f>_xlfn.AVERAGEIF(A:A,A565,G:G)</f>
        <v>51.37235925925924</v>
      </c>
      <c r="J565" s="2">
        <f t="shared" si="80"/>
        <v>10.450207407407461</v>
      </c>
      <c r="K565" s="2">
        <f t="shared" si="81"/>
        <v>100.45020740740746</v>
      </c>
      <c r="L565" s="2">
        <f t="shared" si="82"/>
        <v>414.47491102006836</v>
      </c>
      <c r="M565" s="2">
        <f>SUMIF(A:A,A565,L:L)</f>
        <v>2247.8931052271137</v>
      </c>
      <c r="N565" s="3">
        <f t="shared" si="83"/>
        <v>0.18438372805907616</v>
      </c>
      <c r="O565" s="7">
        <f t="shared" si="84"/>
        <v>5.423472073845921</v>
      </c>
      <c r="P565" s="3">
        <f t="shared" si="85"/>
        <v>0.18438372805907616</v>
      </c>
      <c r="Q565" s="3">
        <f>IF(ISNUMBER(P565),SUMIF(A:A,A565,P:P),"")</f>
        <v>0.9067399865590512</v>
      </c>
      <c r="R565" s="3">
        <f t="shared" si="86"/>
        <v>0.20334796170044964</v>
      </c>
      <c r="S565" s="8">
        <f t="shared" si="87"/>
        <v>4.917678995342439</v>
      </c>
    </row>
    <row r="566" spans="1:19" ht="15">
      <c r="A566" s="1">
        <v>65</v>
      </c>
      <c r="B566" s="5">
        <v>0.7673611111111112</v>
      </c>
      <c r="C566" s="1" t="s">
        <v>649</v>
      </c>
      <c r="D566" s="1">
        <v>2</v>
      </c>
      <c r="E566" s="1">
        <v>4</v>
      </c>
      <c r="F566" s="1" t="s">
        <v>652</v>
      </c>
      <c r="G566" s="2">
        <v>58.323499999999996</v>
      </c>
      <c r="H566" s="6">
        <f>1+_xlfn.COUNTIFS(A:A,A566,O:O,"&lt;"&amp;O566)</f>
        <v>2</v>
      </c>
      <c r="I566" s="2">
        <f>_xlfn.AVERAGEIF(A:A,A566,G:G)</f>
        <v>51.37235925925924</v>
      </c>
      <c r="J566" s="2">
        <f t="shared" si="80"/>
        <v>6.951140740740755</v>
      </c>
      <c r="K566" s="2">
        <f t="shared" si="81"/>
        <v>96.95114074074075</v>
      </c>
      <c r="L566" s="2">
        <f t="shared" si="82"/>
        <v>335.98564789222786</v>
      </c>
      <c r="M566" s="2">
        <f>SUMIF(A:A,A566,L:L)</f>
        <v>2247.8931052271137</v>
      </c>
      <c r="N566" s="3">
        <f t="shared" si="83"/>
        <v>0.1494669150908232</v>
      </c>
      <c r="O566" s="7">
        <f t="shared" si="84"/>
        <v>6.690443830946484</v>
      </c>
      <c r="P566" s="3">
        <f t="shared" si="85"/>
        <v>0.1494669150908232</v>
      </c>
      <c r="Q566" s="3">
        <f>IF(ISNUMBER(P566),SUMIF(A:A,A566,P:P),"")</f>
        <v>0.9067399865590512</v>
      </c>
      <c r="R566" s="3">
        <f t="shared" si="86"/>
        <v>0.1648398849796277</v>
      </c>
      <c r="S566" s="8">
        <f t="shared" si="87"/>
        <v>6.066492949346503</v>
      </c>
    </row>
    <row r="567" spans="1:19" ht="15">
      <c r="A567" s="1">
        <v>65</v>
      </c>
      <c r="B567" s="5">
        <v>0.7673611111111112</v>
      </c>
      <c r="C567" s="1" t="s">
        <v>649</v>
      </c>
      <c r="D567" s="1">
        <v>2</v>
      </c>
      <c r="E567" s="1">
        <v>6</v>
      </c>
      <c r="F567" s="1" t="s">
        <v>654</v>
      </c>
      <c r="G567" s="2">
        <v>58.25676666666671</v>
      </c>
      <c r="H567" s="6">
        <f>1+_xlfn.COUNTIFS(A:A,A567,O:O,"&lt;"&amp;O567)</f>
        <v>3</v>
      </c>
      <c r="I567" s="2">
        <f>_xlfn.AVERAGEIF(A:A,A567,G:G)</f>
        <v>51.37235925925924</v>
      </c>
      <c r="J567" s="2">
        <f t="shared" si="80"/>
        <v>6.8844074074074655</v>
      </c>
      <c r="K567" s="2">
        <f t="shared" si="81"/>
        <v>96.88440740740747</v>
      </c>
      <c r="L567" s="2">
        <f t="shared" si="82"/>
        <v>334.64305103069603</v>
      </c>
      <c r="M567" s="2">
        <f>SUMIF(A:A,A567,L:L)</f>
        <v>2247.8931052271137</v>
      </c>
      <c r="N567" s="3">
        <f t="shared" si="83"/>
        <v>0.14886964609328507</v>
      </c>
      <c r="O567" s="7">
        <f t="shared" si="84"/>
        <v>6.717286070347595</v>
      </c>
      <c r="P567" s="3">
        <f t="shared" si="85"/>
        <v>0.14886964609328507</v>
      </c>
      <c r="Q567" s="3">
        <f>IF(ISNUMBER(P567),SUMIF(A:A,A567,P:P),"")</f>
        <v>0.9067399865590512</v>
      </c>
      <c r="R567" s="3">
        <f t="shared" si="86"/>
        <v>0.16418118567619822</v>
      </c>
      <c r="S567" s="8">
        <f t="shared" si="87"/>
        <v>6.09083188114028</v>
      </c>
    </row>
    <row r="568" spans="1:19" ht="15">
      <c r="A568" s="1">
        <v>65</v>
      </c>
      <c r="B568" s="5">
        <v>0.7673611111111112</v>
      </c>
      <c r="C568" s="1" t="s">
        <v>649</v>
      </c>
      <c r="D568" s="1">
        <v>2</v>
      </c>
      <c r="E568" s="1">
        <v>1</v>
      </c>
      <c r="F568" s="1" t="s">
        <v>650</v>
      </c>
      <c r="G568" s="2">
        <v>55.6758333333333</v>
      </c>
      <c r="H568" s="6">
        <f>1+_xlfn.COUNTIFS(A:A,A568,O:O,"&lt;"&amp;O568)</f>
        <v>4</v>
      </c>
      <c r="I568" s="2">
        <f>_xlfn.AVERAGEIF(A:A,A568,G:G)</f>
        <v>51.37235925925924</v>
      </c>
      <c r="J568" s="2">
        <f t="shared" si="80"/>
        <v>4.30347407407406</v>
      </c>
      <c r="K568" s="2">
        <f t="shared" si="81"/>
        <v>94.30347407407406</v>
      </c>
      <c r="L568" s="2">
        <f t="shared" si="82"/>
        <v>286.6346603615166</v>
      </c>
      <c r="M568" s="2">
        <f>SUMIF(A:A,A568,L:L)</f>
        <v>2247.8931052271137</v>
      </c>
      <c r="N568" s="3">
        <f t="shared" si="83"/>
        <v>0.12751258487113726</v>
      </c>
      <c r="O568" s="7">
        <f t="shared" si="84"/>
        <v>7.84236317545118</v>
      </c>
      <c r="P568" s="3">
        <f t="shared" si="85"/>
        <v>0.12751258487113726</v>
      </c>
      <c r="Q568" s="3">
        <f>IF(ISNUMBER(P568),SUMIF(A:A,A568,P:P),"")</f>
        <v>0.9067399865590512</v>
      </c>
      <c r="R568" s="3">
        <f t="shared" si="86"/>
        <v>0.1406275081735717</v>
      </c>
      <c r="S568" s="8">
        <f t="shared" si="87"/>
        <v>7.1109842802998005</v>
      </c>
    </row>
    <row r="569" spans="1:19" ht="15">
      <c r="A569" s="1">
        <v>65</v>
      </c>
      <c r="B569" s="5">
        <v>0.7673611111111112</v>
      </c>
      <c r="C569" s="1" t="s">
        <v>649</v>
      </c>
      <c r="D569" s="1">
        <v>2</v>
      </c>
      <c r="E569" s="1">
        <v>5</v>
      </c>
      <c r="F569" s="1" t="s">
        <v>653</v>
      </c>
      <c r="G569" s="2">
        <v>55.6566333333333</v>
      </c>
      <c r="H569" s="6">
        <f>1+_xlfn.COUNTIFS(A:A,A569,O:O,"&lt;"&amp;O569)</f>
        <v>5</v>
      </c>
      <c r="I569" s="2">
        <f>_xlfn.AVERAGEIF(A:A,A569,G:G)</f>
        <v>51.37235925925924</v>
      </c>
      <c r="J569" s="2">
        <f t="shared" si="80"/>
        <v>4.284274074074062</v>
      </c>
      <c r="K569" s="2">
        <f t="shared" si="81"/>
        <v>94.28427407407406</v>
      </c>
      <c r="L569" s="2">
        <f t="shared" si="82"/>
        <v>286.3046473567678</v>
      </c>
      <c r="M569" s="2">
        <f>SUMIF(A:A,A569,L:L)</f>
        <v>2247.8931052271137</v>
      </c>
      <c r="N569" s="3">
        <f t="shared" si="83"/>
        <v>0.12736577495211512</v>
      </c>
      <c r="O569" s="7">
        <f t="shared" si="84"/>
        <v>7.851402783643906</v>
      </c>
      <c r="P569" s="3">
        <f t="shared" si="85"/>
        <v>0.12736577495211512</v>
      </c>
      <c r="Q569" s="3">
        <f>IF(ISNUMBER(P569),SUMIF(A:A,A569,P:P),"")</f>
        <v>0.9067399865590512</v>
      </c>
      <c r="R569" s="3">
        <f t="shared" si="86"/>
        <v>0.14046559856199797</v>
      </c>
      <c r="S569" s="8">
        <f t="shared" si="87"/>
        <v>7.119180854510973</v>
      </c>
    </row>
    <row r="570" spans="1:19" ht="15">
      <c r="A570" s="1">
        <v>65</v>
      </c>
      <c r="B570" s="5">
        <v>0.7673611111111112</v>
      </c>
      <c r="C570" s="1" t="s">
        <v>649</v>
      </c>
      <c r="D570" s="1">
        <v>2</v>
      </c>
      <c r="E570" s="1">
        <v>2</v>
      </c>
      <c r="F570" s="1" t="s">
        <v>651</v>
      </c>
      <c r="G570" s="2">
        <v>54.4109333333333</v>
      </c>
      <c r="H570" s="6">
        <f>1+_xlfn.COUNTIFS(A:A,A570,O:O,"&lt;"&amp;O570)</f>
        <v>6</v>
      </c>
      <c r="I570" s="2">
        <f>_xlfn.AVERAGEIF(A:A,A570,G:G)</f>
        <v>51.37235925925924</v>
      </c>
      <c r="J570" s="2">
        <f t="shared" si="80"/>
        <v>3.038574074074056</v>
      </c>
      <c r="K570" s="2">
        <f t="shared" si="81"/>
        <v>93.03857407407406</v>
      </c>
      <c r="L570" s="2">
        <f t="shared" si="82"/>
        <v>265.6858097879651</v>
      </c>
      <c r="M570" s="2">
        <f>SUMIF(A:A,A570,L:L)</f>
        <v>2247.8931052271137</v>
      </c>
      <c r="N570" s="3">
        <f t="shared" si="83"/>
        <v>0.11819325802021259</v>
      </c>
      <c r="O570" s="7">
        <f t="shared" si="84"/>
        <v>8.460719475462694</v>
      </c>
      <c r="P570" s="3">
        <f t="shared" si="85"/>
        <v>0.11819325802021259</v>
      </c>
      <c r="Q570" s="3">
        <f>IF(ISNUMBER(P570),SUMIF(A:A,A570,P:P),"")</f>
        <v>0.9067399865590512</v>
      </c>
      <c r="R570" s="3">
        <f t="shared" si="86"/>
        <v>0.13034966999606926</v>
      </c>
      <c r="S570" s="8">
        <f t="shared" si="87"/>
        <v>7.671672663460946</v>
      </c>
    </row>
    <row r="571" spans="1:19" ht="15">
      <c r="A571" s="1">
        <v>65</v>
      </c>
      <c r="B571" s="5">
        <v>0.7673611111111112</v>
      </c>
      <c r="C571" s="1" t="s">
        <v>649</v>
      </c>
      <c r="D571" s="1">
        <v>2</v>
      </c>
      <c r="E571" s="1">
        <v>9</v>
      </c>
      <c r="F571" s="1" t="s">
        <v>657</v>
      </c>
      <c r="G571" s="2">
        <v>40.3857</v>
      </c>
      <c r="H571" s="6">
        <f>1+_xlfn.COUNTIFS(A:A,A571,O:O,"&lt;"&amp;O571)</f>
        <v>7</v>
      </c>
      <c r="I571" s="2">
        <f>_xlfn.AVERAGEIF(A:A,A571,G:G)</f>
        <v>51.37235925925924</v>
      </c>
      <c r="J571" s="2">
        <f t="shared" si="80"/>
        <v>-10.986659259259241</v>
      </c>
      <c r="K571" s="2">
        <f t="shared" si="81"/>
        <v>79.01334074074076</v>
      </c>
      <c r="L571" s="2">
        <f t="shared" si="82"/>
        <v>114.5258365705749</v>
      </c>
      <c r="M571" s="2">
        <f>SUMIF(A:A,A571,L:L)</f>
        <v>2247.8931052271137</v>
      </c>
      <c r="N571" s="3">
        <f t="shared" si="83"/>
        <v>0.05094807947240173</v>
      </c>
      <c r="O571" s="7">
        <f t="shared" si="84"/>
        <v>19.627825236115015</v>
      </c>
      <c r="P571" s="3">
        <f t="shared" si="85"/>
        <v>0.05094807947240173</v>
      </c>
      <c r="Q571" s="3">
        <f>IF(ISNUMBER(P571),SUMIF(A:A,A571,P:P),"")</f>
        <v>0.9067399865590512</v>
      </c>
      <c r="R571" s="3">
        <f t="shared" si="86"/>
        <v>0.056188190912085406</v>
      </c>
      <c r="S571" s="8">
        <f t="shared" si="87"/>
        <v>17.797333990778338</v>
      </c>
    </row>
    <row r="572" spans="1:19" ht="15">
      <c r="A572" s="1">
        <v>65</v>
      </c>
      <c r="B572" s="5">
        <v>0.7673611111111112</v>
      </c>
      <c r="C572" s="1" t="s">
        <v>649</v>
      </c>
      <c r="D572" s="1">
        <v>2</v>
      </c>
      <c r="E572" s="1">
        <v>7</v>
      </c>
      <c r="F572" s="1" t="s">
        <v>655</v>
      </c>
      <c r="G572" s="2">
        <v>38.8993666666666</v>
      </c>
      <c r="H572" s="6">
        <f>1+_xlfn.COUNTIFS(A:A,A572,O:O,"&lt;"&amp;O572)</f>
        <v>9</v>
      </c>
      <c r="I572" s="2">
        <f>_xlfn.AVERAGEIF(A:A,A572,G:G)</f>
        <v>51.37235925925924</v>
      </c>
      <c r="J572" s="2">
        <f t="shared" si="80"/>
        <v>-12.47299259259264</v>
      </c>
      <c r="K572" s="2">
        <f t="shared" si="81"/>
        <v>77.52700740740735</v>
      </c>
      <c r="L572" s="2">
        <f t="shared" si="82"/>
        <v>104.75459712189286</v>
      </c>
      <c r="M572" s="2">
        <f>SUMIF(A:A,A572,L:L)</f>
        <v>2247.8931052271137</v>
      </c>
      <c r="N572" s="3">
        <f t="shared" si="83"/>
        <v>0.046601236009978814</v>
      </c>
      <c r="O572" s="7">
        <f t="shared" si="84"/>
        <v>21.45865830223619</v>
      </c>
      <c r="P572" s="3">
        <f t="shared" si="85"/>
      </c>
      <c r="Q572" s="3">
        <f>IF(ISNUMBER(P572),SUMIF(A:A,A572,P:P),"")</f>
      </c>
      <c r="R572" s="3">
        <f t="shared" si="86"/>
      </c>
      <c r="S572" s="8">
        <f t="shared" si="87"/>
      </c>
    </row>
    <row r="573" spans="1:19" ht="15">
      <c r="A573" s="1">
        <v>65</v>
      </c>
      <c r="B573" s="5">
        <v>0.7673611111111112</v>
      </c>
      <c r="C573" s="1" t="s">
        <v>649</v>
      </c>
      <c r="D573" s="1">
        <v>2</v>
      </c>
      <c r="E573" s="1">
        <v>8</v>
      </c>
      <c r="F573" s="1" t="s">
        <v>656</v>
      </c>
      <c r="G573" s="2">
        <v>38.919933333333304</v>
      </c>
      <c r="H573" s="6">
        <f>1+_xlfn.COUNTIFS(A:A,A573,O:O,"&lt;"&amp;O573)</f>
        <v>8</v>
      </c>
      <c r="I573" s="2">
        <f>_xlfn.AVERAGEIF(A:A,A573,G:G)</f>
        <v>51.37235925925924</v>
      </c>
      <c r="J573" s="2">
        <f t="shared" si="80"/>
        <v>-12.452425925925937</v>
      </c>
      <c r="K573" s="2">
        <f t="shared" si="81"/>
        <v>77.54757407407406</v>
      </c>
      <c r="L573" s="2">
        <f t="shared" si="82"/>
        <v>104.88394408540441</v>
      </c>
      <c r="M573" s="2">
        <f>SUMIF(A:A,A573,L:L)</f>
        <v>2247.8931052271137</v>
      </c>
      <c r="N573" s="3">
        <f t="shared" si="83"/>
        <v>0.046658777430970216</v>
      </c>
      <c r="O573" s="7">
        <f t="shared" si="84"/>
        <v>21.432194649323158</v>
      </c>
      <c r="P573" s="3">
        <f t="shared" si="85"/>
      </c>
      <c r="Q573" s="3">
        <f>IF(ISNUMBER(P573),SUMIF(A:A,A573,P:P),"")</f>
      </c>
      <c r="R573" s="3">
        <f t="shared" si="86"/>
      </c>
      <c r="S573" s="8">
        <f t="shared" si="87"/>
      </c>
    </row>
    <row r="574" spans="1:19" ht="15">
      <c r="A574" s="1">
        <v>15</v>
      </c>
      <c r="B574" s="5">
        <v>0.7743055555555555</v>
      </c>
      <c r="C574" s="1" t="s">
        <v>137</v>
      </c>
      <c r="D574" s="1">
        <v>5</v>
      </c>
      <c r="E574" s="1">
        <v>1</v>
      </c>
      <c r="F574" s="1" t="s">
        <v>170</v>
      </c>
      <c r="G574" s="2">
        <v>72.1275666666667</v>
      </c>
      <c r="H574" s="6">
        <f>1+_xlfn.COUNTIFS(A:A,A574,O:O,"&lt;"&amp;O574)</f>
        <v>1</v>
      </c>
      <c r="I574" s="2">
        <f>_xlfn.AVERAGEIF(A:A,A574,G:G)</f>
        <v>49.10436666666668</v>
      </c>
      <c r="J574" s="2">
        <f t="shared" si="80"/>
        <v>23.023200000000017</v>
      </c>
      <c r="K574" s="2">
        <f t="shared" si="81"/>
        <v>113.02320000000002</v>
      </c>
      <c r="L574" s="2">
        <f t="shared" si="82"/>
        <v>881.2946328062661</v>
      </c>
      <c r="M574" s="2">
        <f>SUMIF(A:A,A574,L:L)</f>
        <v>2382.832570549095</v>
      </c>
      <c r="N574" s="3">
        <f t="shared" si="83"/>
        <v>0.36985168143944847</v>
      </c>
      <c r="O574" s="7">
        <f t="shared" si="84"/>
        <v>2.703786545211958</v>
      </c>
      <c r="P574" s="3">
        <f t="shared" si="85"/>
        <v>0.36985168143944847</v>
      </c>
      <c r="Q574" s="3">
        <f>IF(ISNUMBER(P574),SUMIF(A:A,A574,P:P),"")</f>
        <v>0.9313409618463071</v>
      </c>
      <c r="R574" s="3">
        <f t="shared" si="86"/>
        <v>0.3971173786947455</v>
      </c>
      <c r="S574" s="8">
        <f t="shared" si="87"/>
        <v>2.5181471616448086</v>
      </c>
    </row>
    <row r="575" spans="1:19" ht="15">
      <c r="A575" s="1">
        <v>15</v>
      </c>
      <c r="B575" s="5">
        <v>0.7743055555555555</v>
      </c>
      <c r="C575" s="1" t="s">
        <v>137</v>
      </c>
      <c r="D575" s="1">
        <v>5</v>
      </c>
      <c r="E575" s="1">
        <v>2</v>
      </c>
      <c r="F575" s="1" t="s">
        <v>171</v>
      </c>
      <c r="G575" s="2">
        <v>59.51913333333329</v>
      </c>
      <c r="H575" s="6">
        <f>1+_xlfn.COUNTIFS(A:A,A575,O:O,"&lt;"&amp;O575)</f>
        <v>2</v>
      </c>
      <c r="I575" s="2">
        <f>_xlfn.AVERAGEIF(A:A,A575,G:G)</f>
        <v>49.10436666666668</v>
      </c>
      <c r="J575" s="2">
        <f t="shared" si="80"/>
        <v>10.414766666666615</v>
      </c>
      <c r="K575" s="2">
        <f t="shared" si="81"/>
        <v>100.41476666666662</v>
      </c>
      <c r="L575" s="2">
        <f t="shared" si="82"/>
        <v>413.59448956357795</v>
      </c>
      <c r="M575" s="2">
        <f>SUMIF(A:A,A575,L:L)</f>
        <v>2382.832570549095</v>
      </c>
      <c r="N575" s="3">
        <f t="shared" si="83"/>
        <v>0.17357261885515946</v>
      </c>
      <c r="O575" s="7">
        <f t="shared" si="84"/>
        <v>5.761277363882298</v>
      </c>
      <c r="P575" s="3">
        <f t="shared" si="85"/>
        <v>0.17357261885515946</v>
      </c>
      <c r="Q575" s="3">
        <f>IF(ISNUMBER(P575),SUMIF(A:A,A575,P:P),"")</f>
        <v>0.9313409618463071</v>
      </c>
      <c r="R575" s="3">
        <f t="shared" si="86"/>
        <v>0.18636850086682105</v>
      </c>
      <c r="S575" s="8">
        <f t="shared" si="87"/>
        <v>5.365713601541497</v>
      </c>
    </row>
    <row r="576" spans="1:19" ht="15">
      <c r="A576" s="1">
        <v>15</v>
      </c>
      <c r="B576" s="5">
        <v>0.7743055555555555</v>
      </c>
      <c r="C576" s="1" t="s">
        <v>137</v>
      </c>
      <c r="D576" s="1">
        <v>5</v>
      </c>
      <c r="E576" s="1">
        <v>5</v>
      </c>
      <c r="F576" s="1" t="s">
        <v>174</v>
      </c>
      <c r="G576" s="2">
        <v>55.7946</v>
      </c>
      <c r="H576" s="6">
        <f>1+_xlfn.COUNTIFS(A:A,A576,O:O,"&lt;"&amp;O576)</f>
        <v>3</v>
      </c>
      <c r="I576" s="2">
        <f>_xlfn.AVERAGEIF(A:A,A576,G:G)</f>
        <v>49.10436666666668</v>
      </c>
      <c r="J576" s="2">
        <f t="shared" si="80"/>
        <v>6.690233333333325</v>
      </c>
      <c r="K576" s="2">
        <f t="shared" si="81"/>
        <v>96.69023333333332</v>
      </c>
      <c r="L576" s="2">
        <f t="shared" si="82"/>
        <v>330.7669338428594</v>
      </c>
      <c r="M576" s="2">
        <f>SUMIF(A:A,A576,L:L)</f>
        <v>2382.832570549095</v>
      </c>
      <c r="N576" s="3">
        <f t="shared" si="83"/>
        <v>0.1388124948143705</v>
      </c>
      <c r="O576" s="7">
        <f t="shared" si="84"/>
        <v>7.203962448317553</v>
      </c>
      <c r="P576" s="3">
        <f t="shared" si="85"/>
        <v>0.1388124948143705</v>
      </c>
      <c r="Q576" s="3">
        <f>IF(ISNUMBER(P576),SUMIF(A:A,A576,P:P),"")</f>
        <v>0.9313409618463071</v>
      </c>
      <c r="R576" s="3">
        <f t="shared" si="86"/>
        <v>0.14904583874329558</v>
      </c>
      <c r="S576" s="8">
        <f t="shared" si="87"/>
        <v>6.709345315720747</v>
      </c>
    </row>
    <row r="577" spans="1:19" ht="15">
      <c r="A577" s="1">
        <v>15</v>
      </c>
      <c r="B577" s="5">
        <v>0.7743055555555555</v>
      </c>
      <c r="C577" s="1" t="s">
        <v>137</v>
      </c>
      <c r="D577" s="1">
        <v>5</v>
      </c>
      <c r="E577" s="1">
        <v>6</v>
      </c>
      <c r="F577" s="1" t="s">
        <v>175</v>
      </c>
      <c r="G577" s="2">
        <v>49.5906333333333</v>
      </c>
      <c r="H577" s="6">
        <f>1+_xlfn.COUNTIFS(A:A,A577,O:O,"&lt;"&amp;O577)</f>
        <v>4</v>
      </c>
      <c r="I577" s="2">
        <f>_xlfn.AVERAGEIF(A:A,A577,G:G)</f>
        <v>49.10436666666668</v>
      </c>
      <c r="J577" s="2">
        <f t="shared" si="80"/>
        <v>0.4862666666666229</v>
      </c>
      <c r="K577" s="2">
        <f t="shared" si="81"/>
        <v>90.48626666666662</v>
      </c>
      <c r="L577" s="2">
        <f t="shared" si="82"/>
        <v>227.9613278784354</v>
      </c>
      <c r="M577" s="2">
        <f>SUMIF(A:A,A577,L:L)</f>
        <v>2382.832570549095</v>
      </c>
      <c r="N577" s="3">
        <f t="shared" si="83"/>
        <v>0.0956682104718354</v>
      </c>
      <c r="O577" s="7">
        <f t="shared" si="84"/>
        <v>10.452792992238512</v>
      </c>
      <c r="P577" s="3">
        <f t="shared" si="85"/>
        <v>0.0956682104718354</v>
      </c>
      <c r="Q577" s="3">
        <f>IF(ISNUMBER(P577),SUMIF(A:A,A577,P:P),"")</f>
        <v>0.9313409618463071</v>
      </c>
      <c r="R577" s="3">
        <f t="shared" si="86"/>
        <v>0.1027209307772537</v>
      </c>
      <c r="S577" s="8">
        <f t="shared" si="87"/>
        <v>9.735114279371755</v>
      </c>
    </row>
    <row r="578" spans="1:19" ht="15">
      <c r="A578" s="1">
        <v>15</v>
      </c>
      <c r="B578" s="5">
        <v>0.7743055555555555</v>
      </c>
      <c r="C578" s="1" t="s">
        <v>137</v>
      </c>
      <c r="D578" s="1">
        <v>5</v>
      </c>
      <c r="E578" s="1">
        <v>3</v>
      </c>
      <c r="F578" s="1" t="s">
        <v>172</v>
      </c>
      <c r="G578" s="2">
        <v>48.2733666666667</v>
      </c>
      <c r="H578" s="6">
        <f>1+_xlfn.COUNTIFS(A:A,A578,O:O,"&lt;"&amp;O578)</f>
        <v>5</v>
      </c>
      <c r="I578" s="2">
        <f>_xlfn.AVERAGEIF(A:A,A578,G:G)</f>
        <v>49.10436666666668</v>
      </c>
      <c r="J578" s="2">
        <f t="shared" si="80"/>
        <v>-0.8309999999999746</v>
      </c>
      <c r="K578" s="2">
        <f t="shared" si="81"/>
        <v>89.16900000000003</v>
      </c>
      <c r="L578" s="2">
        <f t="shared" si="82"/>
        <v>210.63778509243372</v>
      </c>
      <c r="M578" s="2">
        <f>SUMIF(A:A,A578,L:L)</f>
        <v>2382.832570549095</v>
      </c>
      <c r="N578" s="3">
        <f t="shared" si="83"/>
        <v>0.08839806358861999</v>
      </c>
      <c r="O578" s="7">
        <f t="shared" si="84"/>
        <v>11.31246499531621</v>
      </c>
      <c r="P578" s="3">
        <f t="shared" si="85"/>
        <v>0.08839806358861999</v>
      </c>
      <c r="Q578" s="3">
        <f>IF(ISNUMBER(P578),SUMIF(A:A,A578,P:P),"")</f>
        <v>0.9313409618463071</v>
      </c>
      <c r="R578" s="3">
        <f t="shared" si="86"/>
        <v>0.09491482411916906</v>
      </c>
      <c r="S578" s="8">
        <f t="shared" si="87"/>
        <v>10.53576202959048</v>
      </c>
    </row>
    <row r="579" spans="1:19" ht="15">
      <c r="A579" s="1">
        <v>15</v>
      </c>
      <c r="B579" s="5">
        <v>0.7743055555555555</v>
      </c>
      <c r="C579" s="1" t="s">
        <v>137</v>
      </c>
      <c r="D579" s="1">
        <v>5</v>
      </c>
      <c r="E579" s="1">
        <v>4</v>
      </c>
      <c r="F579" s="1" t="s">
        <v>173</v>
      </c>
      <c r="G579" s="2">
        <v>43.1587000000001</v>
      </c>
      <c r="H579" s="6">
        <f>1+_xlfn.COUNTIFS(A:A,A579,O:O,"&lt;"&amp;O579)</f>
        <v>6</v>
      </c>
      <c r="I579" s="2">
        <f>_xlfn.AVERAGEIF(A:A,A579,G:G)</f>
        <v>49.10436666666668</v>
      </c>
      <c r="J579" s="2">
        <f t="shared" si="80"/>
        <v>-5.945666666666575</v>
      </c>
      <c r="K579" s="2">
        <f t="shared" si="81"/>
        <v>84.05433333333343</v>
      </c>
      <c r="L579" s="2">
        <f t="shared" si="82"/>
        <v>154.9744089903301</v>
      </c>
      <c r="M579" s="2">
        <f>SUMIF(A:A,A579,L:L)</f>
        <v>2382.832570549095</v>
      </c>
      <c r="N579" s="3">
        <f t="shared" si="83"/>
        <v>0.06503789267687327</v>
      </c>
      <c r="O579" s="7">
        <f t="shared" si="84"/>
        <v>15.375651929072859</v>
      </c>
      <c r="P579" s="3">
        <f t="shared" si="85"/>
        <v>0.06503789267687327</v>
      </c>
      <c r="Q579" s="3">
        <f>IF(ISNUMBER(P579),SUMIF(A:A,A579,P:P),"")</f>
        <v>0.9313409618463071</v>
      </c>
      <c r="R579" s="3">
        <f t="shared" si="86"/>
        <v>0.06983252679871502</v>
      </c>
      <c r="S579" s="8">
        <f t="shared" si="87"/>
        <v>14.319974456636745</v>
      </c>
    </row>
    <row r="580" spans="1:19" ht="15">
      <c r="A580" s="1">
        <v>15</v>
      </c>
      <c r="B580" s="5">
        <v>0.7743055555555555</v>
      </c>
      <c r="C580" s="1" t="s">
        <v>137</v>
      </c>
      <c r="D580" s="1">
        <v>5</v>
      </c>
      <c r="E580" s="1">
        <v>7</v>
      </c>
      <c r="F580" s="1" t="s">
        <v>176</v>
      </c>
      <c r="G580" s="2">
        <v>35.481566666666694</v>
      </c>
      <c r="H580" s="6">
        <f>1+_xlfn.COUNTIFS(A:A,A580,O:O,"&lt;"&amp;O580)</f>
        <v>7</v>
      </c>
      <c r="I580" s="2">
        <f>_xlfn.AVERAGEIF(A:A,A580,G:G)</f>
        <v>49.10436666666668</v>
      </c>
      <c r="J580" s="2">
        <f t="shared" si="80"/>
        <v>-13.622799999999984</v>
      </c>
      <c r="K580" s="2">
        <f t="shared" si="81"/>
        <v>76.37720000000002</v>
      </c>
      <c r="L580" s="2">
        <f t="shared" si="82"/>
        <v>97.77139015090923</v>
      </c>
      <c r="M580" s="2">
        <f>SUMIF(A:A,A580,L:L)</f>
        <v>2382.832570549095</v>
      </c>
      <c r="N580" s="3">
        <f t="shared" si="83"/>
        <v>0.04103158205881791</v>
      </c>
      <c r="O580" s="7">
        <f t="shared" si="84"/>
        <v>24.371470701922263</v>
      </c>
      <c r="P580" s="3">
        <f t="shared" si="85"/>
      </c>
      <c r="Q580" s="3">
        <f>IF(ISNUMBER(P580),SUMIF(A:A,A580,P:P),"")</f>
      </c>
      <c r="R580" s="3">
        <f t="shared" si="86"/>
      </c>
      <c r="S580" s="8">
        <f t="shared" si="87"/>
      </c>
    </row>
    <row r="581" spans="1:19" ht="15">
      <c r="A581" s="1">
        <v>15</v>
      </c>
      <c r="B581" s="5">
        <v>0.7743055555555555</v>
      </c>
      <c r="C581" s="1" t="s">
        <v>137</v>
      </c>
      <c r="D581" s="1">
        <v>5</v>
      </c>
      <c r="E581" s="1">
        <v>9</v>
      </c>
      <c r="F581" s="1" t="s">
        <v>177</v>
      </c>
      <c r="G581" s="2">
        <v>28.8893666666666</v>
      </c>
      <c r="H581" s="6">
        <f>1+_xlfn.COUNTIFS(A:A,A581,O:O,"&lt;"&amp;O581)</f>
        <v>8</v>
      </c>
      <c r="I581" s="2">
        <f>_xlfn.AVERAGEIF(A:A,A581,G:G)</f>
        <v>49.10436666666668</v>
      </c>
      <c r="J581" s="2">
        <f aca="true" t="shared" si="88" ref="J581:J640">G581-I581</f>
        <v>-20.215000000000078</v>
      </c>
      <c r="K581" s="2">
        <f aca="true" t="shared" si="89" ref="K581:K640">90+J581</f>
        <v>69.78499999999993</v>
      </c>
      <c r="L581" s="2">
        <f aca="true" t="shared" si="90" ref="L581:L640">EXP(0.06*K581)</f>
        <v>65.83160222428324</v>
      </c>
      <c r="M581" s="2">
        <f>SUMIF(A:A,A581,L:L)</f>
        <v>2382.832570549095</v>
      </c>
      <c r="N581" s="3">
        <f aca="true" t="shared" si="91" ref="N581:N640">L581/M581</f>
        <v>0.02762745609487499</v>
      </c>
      <c r="O581" s="7">
        <f aca="true" t="shared" si="92" ref="O581:O640">1/N581</f>
        <v>36.19587690469642</v>
      </c>
      <c r="P581" s="3">
        <f aca="true" t="shared" si="93" ref="P581:P640">IF(O581&gt;21,"",N581)</f>
      </c>
      <c r="Q581" s="3">
        <f>IF(ISNUMBER(P581),SUMIF(A:A,A581,P:P),"")</f>
      </c>
      <c r="R581" s="3">
        <f aca="true" t="shared" si="94" ref="R581:R640">_xlfn.IFERROR(P581*(1/Q581),"")</f>
      </c>
      <c r="S581" s="8">
        <f aca="true" t="shared" si="95" ref="S581:S640">_xlfn.IFERROR(1/R581,"")</f>
      </c>
    </row>
    <row r="582" spans="1:19" ht="15">
      <c r="A582" s="1">
        <v>4</v>
      </c>
      <c r="B582" s="5">
        <v>0.78125</v>
      </c>
      <c r="C582" s="1" t="s">
        <v>19</v>
      </c>
      <c r="D582" s="1">
        <v>5</v>
      </c>
      <c r="E582" s="1">
        <v>5</v>
      </c>
      <c r="F582" s="1" t="s">
        <v>58</v>
      </c>
      <c r="G582" s="2">
        <v>71.6943333333334</v>
      </c>
      <c r="H582" s="6">
        <f>1+_xlfn.COUNTIFS(A:A,A582,O:O,"&lt;"&amp;O582)</f>
        <v>1</v>
      </c>
      <c r="I582" s="2">
        <f>_xlfn.AVERAGEIF(A:A,A582,G:G)</f>
        <v>49.082784848484856</v>
      </c>
      <c r="J582" s="2">
        <f t="shared" si="88"/>
        <v>22.611548484848548</v>
      </c>
      <c r="K582" s="2">
        <f t="shared" si="89"/>
        <v>112.61154848484856</v>
      </c>
      <c r="L582" s="2">
        <f t="shared" si="90"/>
        <v>859.7940717241412</v>
      </c>
      <c r="M582" s="2">
        <f>SUMIF(A:A,A582,L:L)</f>
        <v>3528.9186117021677</v>
      </c>
      <c r="N582" s="3">
        <f t="shared" si="91"/>
        <v>0.24364236366149034</v>
      </c>
      <c r="O582" s="7">
        <f t="shared" si="92"/>
        <v>4.104376533587447</v>
      </c>
      <c r="P582" s="3">
        <f t="shared" si="93"/>
        <v>0.24364236366149034</v>
      </c>
      <c r="Q582" s="3">
        <f>IF(ISNUMBER(P582),SUMIF(A:A,A582,P:P),"")</f>
        <v>0.8636695291039375</v>
      </c>
      <c r="R582" s="3">
        <f t="shared" si="94"/>
        <v>0.2821013772643696</v>
      </c>
      <c r="S582" s="8">
        <f t="shared" si="95"/>
        <v>3.5448249480287224</v>
      </c>
    </row>
    <row r="583" spans="1:19" ht="15">
      <c r="A583" s="1">
        <v>4</v>
      </c>
      <c r="B583" s="5">
        <v>0.78125</v>
      </c>
      <c r="C583" s="1" t="s">
        <v>19</v>
      </c>
      <c r="D583" s="1">
        <v>5</v>
      </c>
      <c r="E583" s="1">
        <v>4</v>
      </c>
      <c r="F583" s="1" t="s">
        <v>57</v>
      </c>
      <c r="G583" s="2">
        <v>65.4283333333333</v>
      </c>
      <c r="H583" s="6">
        <f>1+_xlfn.COUNTIFS(A:A,A583,O:O,"&lt;"&amp;O583)</f>
        <v>2</v>
      </c>
      <c r="I583" s="2">
        <f>_xlfn.AVERAGEIF(A:A,A583,G:G)</f>
        <v>49.082784848484856</v>
      </c>
      <c r="J583" s="2">
        <f t="shared" si="88"/>
        <v>16.345548484848443</v>
      </c>
      <c r="K583" s="2">
        <f t="shared" si="89"/>
        <v>106.34554848484845</v>
      </c>
      <c r="L583" s="2">
        <f t="shared" si="90"/>
        <v>590.36022951863</v>
      </c>
      <c r="M583" s="2">
        <f>SUMIF(A:A,A583,L:L)</f>
        <v>3528.9186117021677</v>
      </c>
      <c r="N583" s="3">
        <f t="shared" si="91"/>
        <v>0.16729210686836182</v>
      </c>
      <c r="O583" s="7">
        <f t="shared" si="92"/>
        <v>5.977568330745432</v>
      </c>
      <c r="P583" s="3">
        <f t="shared" si="93"/>
        <v>0.16729210686836182</v>
      </c>
      <c r="Q583" s="3">
        <f>IF(ISNUMBER(P583),SUMIF(A:A,A583,P:P),"")</f>
        <v>0.8636695291039375</v>
      </c>
      <c r="R583" s="3">
        <f t="shared" si="94"/>
        <v>0.19369921159766795</v>
      </c>
      <c r="S583" s="8">
        <f t="shared" si="95"/>
        <v>5.1626436254015164</v>
      </c>
    </row>
    <row r="584" spans="1:19" ht="15">
      <c r="A584" s="1">
        <v>4</v>
      </c>
      <c r="B584" s="5">
        <v>0.78125</v>
      </c>
      <c r="C584" s="1" t="s">
        <v>19</v>
      </c>
      <c r="D584" s="1">
        <v>5</v>
      </c>
      <c r="E584" s="1">
        <v>2</v>
      </c>
      <c r="F584" s="1" t="s">
        <v>55</v>
      </c>
      <c r="G584" s="2">
        <v>64.5224333333334</v>
      </c>
      <c r="H584" s="6">
        <f>1+_xlfn.COUNTIFS(A:A,A584,O:O,"&lt;"&amp;O584)</f>
        <v>3</v>
      </c>
      <c r="I584" s="2">
        <f>_xlfn.AVERAGEIF(A:A,A584,G:G)</f>
        <v>49.082784848484856</v>
      </c>
      <c r="J584" s="2">
        <f t="shared" si="88"/>
        <v>15.43964848484854</v>
      </c>
      <c r="K584" s="2">
        <f t="shared" si="89"/>
        <v>105.43964848484853</v>
      </c>
      <c r="L584" s="2">
        <f t="shared" si="90"/>
        <v>559.1282694023619</v>
      </c>
      <c r="M584" s="2">
        <f>SUMIF(A:A,A584,L:L)</f>
        <v>3528.9186117021677</v>
      </c>
      <c r="N584" s="3">
        <f t="shared" si="91"/>
        <v>0.15844181488013045</v>
      </c>
      <c r="O584" s="7">
        <f t="shared" si="92"/>
        <v>6.311465194693412</v>
      </c>
      <c r="P584" s="3">
        <f t="shared" si="93"/>
        <v>0.15844181488013045</v>
      </c>
      <c r="Q584" s="3">
        <f>IF(ISNUMBER(P584),SUMIF(A:A,A584,P:P),"")</f>
        <v>0.8636695291039375</v>
      </c>
      <c r="R584" s="3">
        <f t="shared" si="94"/>
        <v>0.18345189860352584</v>
      </c>
      <c r="S584" s="8">
        <f t="shared" si="95"/>
        <v>5.45102017265675</v>
      </c>
    </row>
    <row r="585" spans="1:19" ht="15">
      <c r="A585" s="1">
        <v>4</v>
      </c>
      <c r="B585" s="5">
        <v>0.78125</v>
      </c>
      <c r="C585" s="1" t="s">
        <v>19</v>
      </c>
      <c r="D585" s="1">
        <v>5</v>
      </c>
      <c r="E585" s="1">
        <v>3</v>
      </c>
      <c r="F585" s="1" t="s">
        <v>56</v>
      </c>
      <c r="G585" s="2">
        <v>59.254233333333296</v>
      </c>
      <c r="H585" s="6">
        <f>1+_xlfn.COUNTIFS(A:A,A585,O:O,"&lt;"&amp;O585)</f>
        <v>4</v>
      </c>
      <c r="I585" s="2">
        <f>_xlfn.AVERAGEIF(A:A,A585,G:G)</f>
        <v>49.082784848484856</v>
      </c>
      <c r="J585" s="2">
        <f t="shared" si="88"/>
        <v>10.17144848484844</v>
      </c>
      <c r="K585" s="2">
        <f t="shared" si="89"/>
        <v>100.17144848484844</v>
      </c>
      <c r="L585" s="2">
        <f t="shared" si="90"/>
        <v>407.60024771585165</v>
      </c>
      <c r="M585" s="2">
        <f>SUMIF(A:A,A585,L:L)</f>
        <v>3528.9186117021677</v>
      </c>
      <c r="N585" s="3">
        <f t="shared" si="91"/>
        <v>0.11550287568668136</v>
      </c>
      <c r="O585" s="7">
        <f t="shared" si="92"/>
        <v>8.657793098698669</v>
      </c>
      <c r="P585" s="3">
        <f t="shared" si="93"/>
        <v>0.11550287568668136</v>
      </c>
      <c r="Q585" s="3">
        <f>IF(ISNUMBER(P585),SUMIF(A:A,A585,P:P),"")</f>
        <v>0.8636695291039375</v>
      </c>
      <c r="R585" s="3">
        <f t="shared" si="94"/>
        <v>0.13373503613878368</v>
      </c>
      <c r="S585" s="8">
        <f t="shared" si="95"/>
        <v>7.477472088632398</v>
      </c>
    </row>
    <row r="586" spans="1:19" ht="15">
      <c r="A586" s="1">
        <v>4</v>
      </c>
      <c r="B586" s="5">
        <v>0.78125</v>
      </c>
      <c r="C586" s="1" t="s">
        <v>19</v>
      </c>
      <c r="D586" s="1">
        <v>5</v>
      </c>
      <c r="E586" s="1">
        <v>6</v>
      </c>
      <c r="F586" s="1" t="s">
        <v>59</v>
      </c>
      <c r="G586" s="2">
        <v>55.043200000000006</v>
      </c>
      <c r="H586" s="6">
        <f>1+_xlfn.COUNTIFS(A:A,A586,O:O,"&lt;"&amp;O586)</f>
        <v>5</v>
      </c>
      <c r="I586" s="2">
        <f>_xlfn.AVERAGEIF(A:A,A586,G:G)</f>
        <v>49.082784848484856</v>
      </c>
      <c r="J586" s="2">
        <f t="shared" si="88"/>
        <v>5.96041515151515</v>
      </c>
      <c r="K586" s="2">
        <f t="shared" si="89"/>
        <v>95.96041515151515</v>
      </c>
      <c r="L586" s="2">
        <f t="shared" si="90"/>
        <v>316.5954921685817</v>
      </c>
      <c r="M586" s="2">
        <f>SUMIF(A:A,A586,L:L)</f>
        <v>3528.9186117021677</v>
      </c>
      <c r="N586" s="3">
        <f t="shared" si="91"/>
        <v>0.08971459163686193</v>
      </c>
      <c r="O586" s="7">
        <f t="shared" si="92"/>
        <v>11.14645880625198</v>
      </c>
      <c r="P586" s="3">
        <f t="shared" si="93"/>
        <v>0.08971459163686193</v>
      </c>
      <c r="Q586" s="3">
        <f>IF(ISNUMBER(P586),SUMIF(A:A,A586,P:P),"")</f>
        <v>0.8636695291039375</v>
      </c>
      <c r="R586" s="3">
        <f t="shared" si="94"/>
        <v>0.10387606441313425</v>
      </c>
      <c r="S586" s="8">
        <f t="shared" si="95"/>
        <v>9.626856828372084</v>
      </c>
    </row>
    <row r="587" spans="1:19" ht="15">
      <c r="A587" s="1">
        <v>4</v>
      </c>
      <c r="B587" s="5">
        <v>0.78125</v>
      </c>
      <c r="C587" s="1" t="s">
        <v>19</v>
      </c>
      <c r="D587" s="1">
        <v>5</v>
      </c>
      <c r="E587" s="1">
        <v>9</v>
      </c>
      <c r="F587" s="1" t="s">
        <v>62</v>
      </c>
      <c r="G587" s="2">
        <v>54.924099999999996</v>
      </c>
      <c r="H587" s="6">
        <f>1+_xlfn.COUNTIFS(A:A,A587,O:O,"&lt;"&amp;O587)</f>
        <v>6</v>
      </c>
      <c r="I587" s="2">
        <f>_xlfn.AVERAGEIF(A:A,A587,G:G)</f>
        <v>49.082784848484856</v>
      </c>
      <c r="J587" s="2">
        <f t="shared" si="88"/>
        <v>5.84131515151514</v>
      </c>
      <c r="K587" s="2">
        <f t="shared" si="89"/>
        <v>95.84131515151515</v>
      </c>
      <c r="L587" s="2">
        <f t="shared" si="90"/>
        <v>314.3411650853654</v>
      </c>
      <c r="M587" s="2">
        <f>SUMIF(A:A,A587,L:L)</f>
        <v>3528.9186117021677</v>
      </c>
      <c r="N587" s="3">
        <f t="shared" si="91"/>
        <v>0.08907577637041153</v>
      </c>
      <c r="O587" s="7">
        <f t="shared" si="92"/>
        <v>11.226396678729055</v>
      </c>
      <c r="P587" s="3">
        <f t="shared" si="93"/>
        <v>0.08907577637041153</v>
      </c>
      <c r="Q587" s="3">
        <f>IF(ISNUMBER(P587),SUMIF(A:A,A587,P:P),"")</f>
        <v>0.8636695291039375</v>
      </c>
      <c r="R587" s="3">
        <f t="shared" si="94"/>
        <v>0.1031364119825186</v>
      </c>
      <c r="S587" s="8">
        <f t="shared" si="95"/>
        <v>9.69589673305193</v>
      </c>
    </row>
    <row r="588" spans="1:19" ht="15">
      <c r="A588" s="1">
        <v>4</v>
      </c>
      <c r="B588" s="5">
        <v>0.78125</v>
      </c>
      <c r="C588" s="1" t="s">
        <v>19</v>
      </c>
      <c r="D588" s="1">
        <v>5</v>
      </c>
      <c r="E588" s="1">
        <v>1</v>
      </c>
      <c r="F588" s="1" t="s">
        <v>54</v>
      </c>
      <c r="G588" s="2">
        <v>31.3458666666666</v>
      </c>
      <c r="H588" s="6">
        <f>1+_xlfn.COUNTIFS(A:A,A588,O:O,"&lt;"&amp;O588)</f>
        <v>9</v>
      </c>
      <c r="I588" s="2">
        <f>_xlfn.AVERAGEIF(A:A,A588,G:G)</f>
        <v>49.082784848484856</v>
      </c>
      <c r="J588" s="2">
        <f t="shared" si="88"/>
        <v>-17.736918181818258</v>
      </c>
      <c r="K588" s="2">
        <f t="shared" si="89"/>
        <v>72.26308181818175</v>
      </c>
      <c r="L588" s="2">
        <f t="shared" si="90"/>
        <v>76.38489056124315</v>
      </c>
      <c r="M588" s="2">
        <f>SUMIF(A:A,A588,L:L)</f>
        <v>3528.9186117021677</v>
      </c>
      <c r="N588" s="3">
        <f t="shared" si="91"/>
        <v>0.021645410100404393</v>
      </c>
      <c r="O588" s="7">
        <f t="shared" si="92"/>
        <v>46.19917088017276</v>
      </c>
      <c r="P588" s="3">
        <f t="shared" si="93"/>
      </c>
      <c r="Q588" s="3">
        <f>IF(ISNUMBER(P588),SUMIF(A:A,A588,P:P),"")</f>
      </c>
      <c r="R588" s="3">
        <f t="shared" si="94"/>
      </c>
      <c r="S588" s="8">
        <f t="shared" si="95"/>
      </c>
    </row>
    <row r="589" spans="1:19" ht="15">
      <c r="A589" s="1">
        <v>4</v>
      </c>
      <c r="B589" s="5">
        <v>0.78125</v>
      </c>
      <c r="C589" s="1" t="s">
        <v>19</v>
      </c>
      <c r="D589" s="1">
        <v>5</v>
      </c>
      <c r="E589" s="1">
        <v>7</v>
      </c>
      <c r="F589" s="1" t="s">
        <v>60</v>
      </c>
      <c r="G589" s="2">
        <v>25.8730333333333</v>
      </c>
      <c r="H589" s="6">
        <f>1+_xlfn.COUNTIFS(A:A,A589,O:O,"&lt;"&amp;O589)</f>
        <v>11</v>
      </c>
      <c r="I589" s="2">
        <f>_xlfn.AVERAGEIF(A:A,A589,G:G)</f>
        <v>49.082784848484856</v>
      </c>
      <c r="J589" s="2">
        <f t="shared" si="88"/>
        <v>-23.209751515151556</v>
      </c>
      <c r="K589" s="2">
        <f t="shared" si="89"/>
        <v>66.79024848484845</v>
      </c>
      <c r="L589" s="2">
        <f t="shared" si="90"/>
        <v>55.00449499588565</v>
      </c>
      <c r="M589" s="2">
        <f>SUMIF(A:A,A589,L:L)</f>
        <v>3528.9186117021677</v>
      </c>
      <c r="N589" s="3">
        <f t="shared" si="91"/>
        <v>0.01558678480526201</v>
      </c>
      <c r="O589" s="7">
        <f t="shared" si="92"/>
        <v>64.156913211659</v>
      </c>
      <c r="P589" s="3">
        <f t="shared" si="93"/>
      </c>
      <c r="Q589" s="3">
        <f>IF(ISNUMBER(P589),SUMIF(A:A,A589,P:P),"")</f>
      </c>
      <c r="R589" s="3">
        <f t="shared" si="94"/>
      </c>
      <c r="S589" s="8">
        <f t="shared" si="95"/>
      </c>
    </row>
    <row r="590" spans="1:19" ht="15">
      <c r="A590" s="1">
        <v>4</v>
      </c>
      <c r="B590" s="5">
        <v>0.78125</v>
      </c>
      <c r="C590" s="1" t="s">
        <v>19</v>
      </c>
      <c r="D590" s="1">
        <v>5</v>
      </c>
      <c r="E590" s="1">
        <v>8</v>
      </c>
      <c r="F590" s="1" t="s">
        <v>61</v>
      </c>
      <c r="G590" s="2">
        <v>28.408166666666702</v>
      </c>
      <c r="H590" s="6">
        <f>1+_xlfn.COUNTIFS(A:A,A590,O:O,"&lt;"&amp;O590)</f>
        <v>10</v>
      </c>
      <c r="I590" s="2">
        <f>_xlfn.AVERAGEIF(A:A,A590,G:G)</f>
        <v>49.082784848484856</v>
      </c>
      <c r="J590" s="2">
        <f t="shared" si="88"/>
        <v>-20.674618181818154</v>
      </c>
      <c r="K590" s="2">
        <f t="shared" si="89"/>
        <v>69.32538181818185</v>
      </c>
      <c r="L590" s="2">
        <f t="shared" si="90"/>
        <v>64.04096194965659</v>
      </c>
      <c r="M590" s="2">
        <f>SUMIF(A:A,A590,L:L)</f>
        <v>3528.9186117021677</v>
      </c>
      <c r="N590" s="3">
        <f t="shared" si="91"/>
        <v>0.0181474749055679</v>
      </c>
      <c r="O590" s="7">
        <f t="shared" si="92"/>
        <v>55.10408501477999</v>
      </c>
      <c r="P590" s="3">
        <f t="shared" si="93"/>
      </c>
      <c r="Q590" s="3">
        <f>IF(ISNUMBER(P590),SUMIF(A:A,A590,P:P),"")</f>
      </c>
      <c r="R590" s="3">
        <f t="shared" si="94"/>
      </c>
      <c r="S590" s="8">
        <f t="shared" si="95"/>
      </c>
    </row>
    <row r="591" spans="1:19" ht="15">
      <c r="A591" s="1">
        <v>4</v>
      </c>
      <c r="B591" s="5">
        <v>0.78125</v>
      </c>
      <c r="C591" s="1" t="s">
        <v>19</v>
      </c>
      <c r="D591" s="1">
        <v>5</v>
      </c>
      <c r="E591" s="1">
        <v>10</v>
      </c>
      <c r="F591" s="1" t="s">
        <v>63</v>
      </c>
      <c r="G591" s="2">
        <v>40.1899333333334</v>
      </c>
      <c r="H591" s="6">
        <f>1+_xlfn.COUNTIFS(A:A,A591,O:O,"&lt;"&amp;O591)</f>
        <v>8</v>
      </c>
      <c r="I591" s="2">
        <f>_xlfn.AVERAGEIF(A:A,A591,G:G)</f>
        <v>49.082784848484856</v>
      </c>
      <c r="J591" s="2">
        <f t="shared" si="88"/>
        <v>-8.892851515151456</v>
      </c>
      <c r="K591" s="2">
        <f t="shared" si="89"/>
        <v>81.10714848484855</v>
      </c>
      <c r="L591" s="2">
        <f t="shared" si="90"/>
        <v>129.85635903773576</v>
      </c>
      <c r="M591" s="2">
        <f>SUMIF(A:A,A591,L:L)</f>
        <v>3528.9186117021677</v>
      </c>
      <c r="N591" s="3">
        <f t="shared" si="91"/>
        <v>0.03679777669202174</v>
      </c>
      <c r="O591" s="7">
        <f t="shared" si="92"/>
        <v>27.175554881195133</v>
      </c>
      <c r="P591" s="3">
        <f t="shared" si="93"/>
      </c>
      <c r="Q591" s="3">
        <f>IF(ISNUMBER(P591),SUMIF(A:A,A591,P:P),"")</f>
      </c>
      <c r="R591" s="3">
        <f t="shared" si="94"/>
      </c>
      <c r="S591" s="8">
        <f t="shared" si="95"/>
      </c>
    </row>
    <row r="592" spans="1:19" ht="15">
      <c r="A592" s="1">
        <v>4</v>
      </c>
      <c r="B592" s="5">
        <v>0.78125</v>
      </c>
      <c r="C592" s="1" t="s">
        <v>19</v>
      </c>
      <c r="D592" s="1">
        <v>5</v>
      </c>
      <c r="E592" s="1">
        <v>11</v>
      </c>
      <c r="F592" s="1" t="s">
        <v>64</v>
      </c>
      <c r="G592" s="2">
        <v>43.227</v>
      </c>
      <c r="H592" s="6">
        <f>1+_xlfn.COUNTIFS(A:A,A592,O:O,"&lt;"&amp;O592)</f>
        <v>7</v>
      </c>
      <c r="I592" s="2">
        <f>_xlfn.AVERAGEIF(A:A,A592,G:G)</f>
        <v>49.082784848484856</v>
      </c>
      <c r="J592" s="2">
        <f t="shared" si="88"/>
        <v>-5.855784848484859</v>
      </c>
      <c r="K592" s="2">
        <f t="shared" si="89"/>
        <v>84.14421515151514</v>
      </c>
      <c r="L592" s="2">
        <f t="shared" si="90"/>
        <v>155.8124295427146</v>
      </c>
      <c r="M592" s="2">
        <f>SUMIF(A:A,A592,L:L)</f>
        <v>3528.9186117021677</v>
      </c>
      <c r="N592" s="3">
        <f t="shared" si="91"/>
        <v>0.04415302439280648</v>
      </c>
      <c r="O592" s="7">
        <f t="shared" si="92"/>
        <v>22.64850514210579</v>
      </c>
      <c r="P592" s="3">
        <f t="shared" si="93"/>
      </c>
      <c r="Q592" s="3">
        <f>IF(ISNUMBER(P592),SUMIF(A:A,A592,P:P),"")</f>
      </c>
      <c r="R592" s="3">
        <f t="shared" si="94"/>
      </c>
      <c r="S592" s="8">
        <f t="shared" si="95"/>
      </c>
    </row>
    <row r="593" spans="1:19" ht="15">
      <c r="A593" s="1">
        <v>66</v>
      </c>
      <c r="B593" s="5">
        <v>0.7951388888888888</v>
      </c>
      <c r="C593" s="1" t="s">
        <v>649</v>
      </c>
      <c r="D593" s="1">
        <v>3</v>
      </c>
      <c r="E593" s="1">
        <v>6</v>
      </c>
      <c r="F593" s="1" t="s">
        <v>663</v>
      </c>
      <c r="G593" s="2">
        <v>63.410900000000005</v>
      </c>
      <c r="H593" s="6">
        <f>1+_xlfn.COUNTIFS(A:A,A593,O:O,"&lt;"&amp;O593)</f>
        <v>1</v>
      </c>
      <c r="I593" s="2">
        <f>_xlfn.AVERAGEIF(A:A,A593,G:G)</f>
        <v>49.796102777777755</v>
      </c>
      <c r="J593" s="2">
        <f t="shared" si="88"/>
        <v>13.61479722222225</v>
      </c>
      <c r="K593" s="2">
        <f t="shared" si="89"/>
        <v>103.61479722222225</v>
      </c>
      <c r="L593" s="2">
        <f t="shared" si="90"/>
        <v>501.14116774130224</v>
      </c>
      <c r="M593" s="2">
        <f>SUMIF(A:A,A593,L:L)</f>
        <v>3074.4195757340904</v>
      </c>
      <c r="N593" s="3">
        <f t="shared" si="91"/>
        <v>0.16300350534349006</v>
      </c>
      <c r="O593" s="7">
        <f t="shared" si="92"/>
        <v>6.134837394402926</v>
      </c>
      <c r="P593" s="3">
        <f t="shared" si="93"/>
        <v>0.16300350534349006</v>
      </c>
      <c r="Q593" s="3">
        <f>IF(ISNUMBER(P593),SUMIF(A:A,A593,P:P),"")</f>
        <v>0.8482545888297159</v>
      </c>
      <c r="R593" s="3">
        <f t="shared" si="94"/>
        <v>0.19216342297467068</v>
      </c>
      <c r="S593" s="8">
        <f t="shared" si="95"/>
        <v>5.20390397152642</v>
      </c>
    </row>
    <row r="594" spans="1:19" ht="15">
      <c r="A594" s="1">
        <v>66</v>
      </c>
      <c r="B594" s="5">
        <v>0.7951388888888888</v>
      </c>
      <c r="C594" s="1" t="s">
        <v>649</v>
      </c>
      <c r="D594" s="1">
        <v>3</v>
      </c>
      <c r="E594" s="1">
        <v>4</v>
      </c>
      <c r="F594" s="1" t="s">
        <v>661</v>
      </c>
      <c r="G594" s="2">
        <v>62.1625666666667</v>
      </c>
      <c r="H594" s="6">
        <f>1+_xlfn.COUNTIFS(A:A,A594,O:O,"&lt;"&amp;O594)</f>
        <v>2</v>
      </c>
      <c r="I594" s="2">
        <f>_xlfn.AVERAGEIF(A:A,A594,G:G)</f>
        <v>49.796102777777755</v>
      </c>
      <c r="J594" s="2">
        <f t="shared" si="88"/>
        <v>12.366463888888944</v>
      </c>
      <c r="K594" s="2">
        <f t="shared" si="89"/>
        <v>102.36646388888894</v>
      </c>
      <c r="L594" s="2">
        <f t="shared" si="90"/>
        <v>464.97694947321895</v>
      </c>
      <c r="M594" s="2">
        <f>SUMIF(A:A,A594,L:L)</f>
        <v>3074.4195757340904</v>
      </c>
      <c r="N594" s="3">
        <f t="shared" si="91"/>
        <v>0.15124056363133023</v>
      </c>
      <c r="O594" s="7">
        <f t="shared" si="92"/>
        <v>6.611982764343818</v>
      </c>
      <c r="P594" s="3">
        <f t="shared" si="93"/>
        <v>0.15124056363133023</v>
      </c>
      <c r="Q594" s="3">
        <f>IF(ISNUMBER(P594),SUMIF(A:A,A594,P:P),"")</f>
        <v>0.8482545888297159</v>
      </c>
      <c r="R594" s="3">
        <f t="shared" si="94"/>
        <v>0.17829619270316877</v>
      </c>
      <c r="S594" s="8">
        <f t="shared" si="95"/>
        <v>5.608644721117635</v>
      </c>
    </row>
    <row r="595" spans="1:19" ht="15">
      <c r="A595" s="1">
        <v>66</v>
      </c>
      <c r="B595" s="5">
        <v>0.7951388888888888</v>
      </c>
      <c r="C595" s="1" t="s">
        <v>649</v>
      </c>
      <c r="D595" s="1">
        <v>3</v>
      </c>
      <c r="E595" s="1">
        <v>3</v>
      </c>
      <c r="F595" s="1" t="s">
        <v>660</v>
      </c>
      <c r="G595" s="2">
        <v>57.4255333333333</v>
      </c>
      <c r="H595" s="6">
        <f>1+_xlfn.COUNTIFS(A:A,A595,O:O,"&lt;"&amp;O595)</f>
        <v>3</v>
      </c>
      <c r="I595" s="2">
        <f>_xlfn.AVERAGEIF(A:A,A595,G:G)</f>
        <v>49.796102777777755</v>
      </c>
      <c r="J595" s="2">
        <f t="shared" si="88"/>
        <v>7.629430555555544</v>
      </c>
      <c r="K595" s="2">
        <f t="shared" si="89"/>
        <v>97.62943055555554</v>
      </c>
      <c r="L595" s="2">
        <f t="shared" si="90"/>
        <v>349.9414424965467</v>
      </c>
      <c r="M595" s="2">
        <f>SUMIF(A:A,A595,L:L)</f>
        <v>3074.4195757340904</v>
      </c>
      <c r="N595" s="3">
        <f t="shared" si="91"/>
        <v>0.1138235799884243</v>
      </c>
      <c r="O595" s="7">
        <f t="shared" si="92"/>
        <v>8.785525811977612</v>
      </c>
      <c r="P595" s="3">
        <f t="shared" si="93"/>
        <v>0.1138235799884243</v>
      </c>
      <c r="Q595" s="3">
        <f>IF(ISNUMBER(P595),SUMIF(A:A,A595,P:P),"")</f>
        <v>0.8482545888297159</v>
      </c>
      <c r="R595" s="3">
        <f t="shared" si="94"/>
        <v>0.1341856342274076</v>
      </c>
      <c r="S595" s="8">
        <f t="shared" si="95"/>
        <v>7.452362585291926</v>
      </c>
    </row>
    <row r="596" spans="1:19" ht="15">
      <c r="A596" s="1">
        <v>66</v>
      </c>
      <c r="B596" s="5">
        <v>0.7951388888888888</v>
      </c>
      <c r="C596" s="1" t="s">
        <v>649</v>
      </c>
      <c r="D596" s="1">
        <v>3</v>
      </c>
      <c r="E596" s="1">
        <v>10</v>
      </c>
      <c r="F596" s="1" t="s">
        <v>667</v>
      </c>
      <c r="G596" s="2">
        <v>57.37013333333329</v>
      </c>
      <c r="H596" s="6">
        <f>1+_xlfn.COUNTIFS(A:A,A596,O:O,"&lt;"&amp;O596)</f>
        <v>4</v>
      </c>
      <c r="I596" s="2">
        <f>_xlfn.AVERAGEIF(A:A,A596,G:G)</f>
        <v>49.796102777777755</v>
      </c>
      <c r="J596" s="2">
        <f t="shared" si="88"/>
        <v>7.574030555555538</v>
      </c>
      <c r="K596" s="2">
        <f t="shared" si="89"/>
        <v>97.57403055555554</v>
      </c>
      <c r="L596" s="2">
        <f t="shared" si="90"/>
        <v>348.78016824872844</v>
      </c>
      <c r="M596" s="2">
        <f>SUMIF(A:A,A596,L:L)</f>
        <v>3074.4195757340904</v>
      </c>
      <c r="N596" s="3">
        <f t="shared" si="91"/>
        <v>0.11344585852939378</v>
      </c>
      <c r="O596" s="7">
        <f t="shared" si="92"/>
        <v>8.814777489130645</v>
      </c>
      <c r="P596" s="3">
        <f t="shared" si="93"/>
        <v>0.11344585852939378</v>
      </c>
      <c r="Q596" s="3">
        <f>IF(ISNUMBER(P596),SUMIF(A:A,A596,P:P),"")</f>
        <v>0.8482545888297159</v>
      </c>
      <c r="R596" s="3">
        <f t="shared" si="94"/>
        <v>0.13374034166547566</v>
      </c>
      <c r="S596" s="8">
        <f t="shared" si="95"/>
        <v>7.47717545466795</v>
      </c>
    </row>
    <row r="597" spans="1:19" ht="15">
      <c r="A597" s="1">
        <v>66</v>
      </c>
      <c r="B597" s="5">
        <v>0.7951388888888888</v>
      </c>
      <c r="C597" s="1" t="s">
        <v>649</v>
      </c>
      <c r="D597" s="1">
        <v>3</v>
      </c>
      <c r="E597" s="1">
        <v>5</v>
      </c>
      <c r="F597" s="1" t="s">
        <v>662</v>
      </c>
      <c r="G597" s="2">
        <v>57.2393999999999</v>
      </c>
      <c r="H597" s="6">
        <f>1+_xlfn.COUNTIFS(A:A,A597,O:O,"&lt;"&amp;O597)</f>
        <v>5</v>
      </c>
      <c r="I597" s="2">
        <f>_xlfn.AVERAGEIF(A:A,A597,G:G)</f>
        <v>49.796102777777755</v>
      </c>
      <c r="J597" s="2">
        <f t="shared" si="88"/>
        <v>7.443297222222142</v>
      </c>
      <c r="K597" s="2">
        <f t="shared" si="89"/>
        <v>97.44329722222214</v>
      </c>
      <c r="L597" s="2">
        <f t="shared" si="90"/>
        <v>346.05503854041075</v>
      </c>
      <c r="M597" s="2">
        <f>SUMIF(A:A,A597,L:L)</f>
        <v>3074.4195757340904</v>
      </c>
      <c r="N597" s="3">
        <f t="shared" si="91"/>
        <v>0.11255947017504334</v>
      </c>
      <c r="O597" s="7">
        <f t="shared" si="92"/>
        <v>8.884192493487054</v>
      </c>
      <c r="P597" s="3">
        <f t="shared" si="93"/>
        <v>0.11255947017504334</v>
      </c>
      <c r="Q597" s="3">
        <f>IF(ISNUMBER(P597),SUMIF(A:A,A597,P:P),"")</f>
        <v>0.8482545888297159</v>
      </c>
      <c r="R597" s="3">
        <f t="shared" si="94"/>
        <v>0.13269538609904208</v>
      </c>
      <c r="S597" s="8">
        <f t="shared" si="95"/>
        <v>7.53605705064691</v>
      </c>
    </row>
    <row r="598" spans="1:19" ht="15">
      <c r="A598" s="1">
        <v>66</v>
      </c>
      <c r="B598" s="5">
        <v>0.7951388888888888</v>
      </c>
      <c r="C598" s="1" t="s">
        <v>649</v>
      </c>
      <c r="D598" s="1">
        <v>3</v>
      </c>
      <c r="E598" s="1">
        <v>9</v>
      </c>
      <c r="F598" s="1" t="s">
        <v>666</v>
      </c>
      <c r="G598" s="2">
        <v>48.1823</v>
      </c>
      <c r="H598" s="6">
        <f>1+_xlfn.COUNTIFS(A:A,A598,O:O,"&lt;"&amp;O598)</f>
        <v>6</v>
      </c>
      <c r="I598" s="2">
        <f>_xlfn.AVERAGEIF(A:A,A598,G:G)</f>
        <v>49.796102777777755</v>
      </c>
      <c r="J598" s="2">
        <f t="shared" si="88"/>
        <v>-1.6138027777777566</v>
      </c>
      <c r="K598" s="2">
        <f t="shared" si="89"/>
        <v>88.38619722222225</v>
      </c>
      <c r="L598" s="2">
        <f t="shared" si="90"/>
        <v>200.9732537597898</v>
      </c>
      <c r="M598" s="2">
        <f>SUMIF(A:A,A598,L:L)</f>
        <v>3074.4195757340904</v>
      </c>
      <c r="N598" s="3">
        <f t="shared" si="91"/>
        <v>0.06536949456932946</v>
      </c>
      <c r="O598" s="7">
        <f t="shared" si="92"/>
        <v>15.297655375619003</v>
      </c>
      <c r="P598" s="3">
        <f t="shared" si="93"/>
        <v>0.06536949456932946</v>
      </c>
      <c r="Q598" s="3">
        <f>IF(ISNUMBER(P598),SUMIF(A:A,A598,P:P),"")</f>
        <v>0.8482545888297159</v>
      </c>
      <c r="R598" s="3">
        <f t="shared" si="94"/>
        <v>0.0770635319043964</v>
      </c>
      <c r="S598" s="8">
        <f t="shared" si="95"/>
        <v>12.97630637070439</v>
      </c>
    </row>
    <row r="599" spans="1:19" ht="15">
      <c r="A599" s="1">
        <v>66</v>
      </c>
      <c r="B599" s="5">
        <v>0.7951388888888888</v>
      </c>
      <c r="C599" s="1" t="s">
        <v>649</v>
      </c>
      <c r="D599" s="1">
        <v>3</v>
      </c>
      <c r="E599" s="1">
        <v>12</v>
      </c>
      <c r="F599" s="1" t="s">
        <v>668</v>
      </c>
      <c r="G599" s="2">
        <v>48.1071333333333</v>
      </c>
      <c r="H599" s="6">
        <f>1+_xlfn.COUNTIFS(A:A,A599,O:O,"&lt;"&amp;O599)</f>
        <v>7</v>
      </c>
      <c r="I599" s="2">
        <f>_xlfn.AVERAGEIF(A:A,A599,G:G)</f>
        <v>49.796102777777755</v>
      </c>
      <c r="J599" s="2">
        <f t="shared" si="88"/>
        <v>-1.688969444444453</v>
      </c>
      <c r="K599" s="2">
        <f t="shared" si="89"/>
        <v>88.31103055555555</v>
      </c>
      <c r="L599" s="2">
        <f t="shared" si="90"/>
        <v>200.0689052241583</v>
      </c>
      <c r="M599" s="2">
        <f>SUMIF(A:A,A599,L:L)</f>
        <v>3074.4195757340904</v>
      </c>
      <c r="N599" s="3">
        <f t="shared" si="91"/>
        <v>0.06507534196154313</v>
      </c>
      <c r="O599" s="7">
        <f t="shared" si="92"/>
        <v>15.366803613432552</v>
      </c>
      <c r="P599" s="3">
        <f t="shared" si="93"/>
        <v>0.06507534196154313</v>
      </c>
      <c r="Q599" s="3">
        <f>IF(ISNUMBER(P599),SUMIF(A:A,A599,P:P),"")</f>
        <v>0.8482545888297159</v>
      </c>
      <c r="R599" s="3">
        <f t="shared" si="94"/>
        <v>0.07671675793858485</v>
      </c>
      <c r="S599" s="8">
        <f t="shared" si="95"/>
        <v>13.034961680739222</v>
      </c>
    </row>
    <row r="600" spans="1:19" ht="15">
      <c r="A600" s="1">
        <v>66</v>
      </c>
      <c r="B600" s="5">
        <v>0.7951388888888888</v>
      </c>
      <c r="C600" s="1" t="s">
        <v>649</v>
      </c>
      <c r="D600" s="1">
        <v>3</v>
      </c>
      <c r="E600" s="1">
        <v>8</v>
      </c>
      <c r="F600" s="1" t="s">
        <v>665</v>
      </c>
      <c r="G600" s="2">
        <v>47.7607333333333</v>
      </c>
      <c r="H600" s="6">
        <f>1+_xlfn.COUNTIFS(A:A,A600,O:O,"&lt;"&amp;O600)</f>
        <v>8</v>
      </c>
      <c r="I600" s="2">
        <f>_xlfn.AVERAGEIF(A:A,A600,G:G)</f>
        <v>49.796102777777755</v>
      </c>
      <c r="J600" s="2">
        <f t="shared" si="88"/>
        <v>-2.0353694444444557</v>
      </c>
      <c r="K600" s="2">
        <f t="shared" si="89"/>
        <v>87.96463055555554</v>
      </c>
      <c r="L600" s="2">
        <f t="shared" si="90"/>
        <v>195.9535876201954</v>
      </c>
      <c r="M600" s="2">
        <f>SUMIF(A:A,A600,L:L)</f>
        <v>3074.4195757340904</v>
      </c>
      <c r="N600" s="3">
        <f t="shared" si="91"/>
        <v>0.06373677463116167</v>
      </c>
      <c r="O600" s="7">
        <f t="shared" si="92"/>
        <v>15.689529408836574</v>
      </c>
      <c r="P600" s="3">
        <f t="shared" si="93"/>
        <v>0.06373677463116167</v>
      </c>
      <c r="Q600" s="3">
        <f>IF(ISNUMBER(P600),SUMIF(A:A,A600,P:P),"")</f>
        <v>0.8482545888297159</v>
      </c>
      <c r="R600" s="3">
        <f t="shared" si="94"/>
        <v>0.07513873248725401</v>
      </c>
      <c r="S600" s="8">
        <f t="shared" si="95"/>
        <v>13.308715317624404</v>
      </c>
    </row>
    <row r="601" spans="1:19" ht="15">
      <c r="A601" s="1">
        <v>66</v>
      </c>
      <c r="B601" s="5">
        <v>0.7951388888888888</v>
      </c>
      <c r="C601" s="1" t="s">
        <v>649</v>
      </c>
      <c r="D601" s="1">
        <v>3</v>
      </c>
      <c r="E601" s="1">
        <v>1</v>
      </c>
      <c r="F601" s="1" t="s">
        <v>658</v>
      </c>
      <c r="G601" s="2">
        <v>41.9088666666667</v>
      </c>
      <c r="H601" s="6">
        <f>1+_xlfn.COUNTIFS(A:A,A601,O:O,"&lt;"&amp;O601)</f>
        <v>9</v>
      </c>
      <c r="I601" s="2">
        <f>_xlfn.AVERAGEIF(A:A,A601,G:G)</f>
        <v>49.796102777777755</v>
      </c>
      <c r="J601" s="2">
        <f t="shared" si="88"/>
        <v>-7.887236111111058</v>
      </c>
      <c r="K601" s="2">
        <f t="shared" si="89"/>
        <v>82.11276388888894</v>
      </c>
      <c r="L601" s="2">
        <f t="shared" si="90"/>
        <v>137.9326928675947</v>
      </c>
      <c r="M601" s="2">
        <f>SUMIF(A:A,A601,L:L)</f>
        <v>3074.4195757340904</v>
      </c>
      <c r="N601" s="3">
        <f t="shared" si="91"/>
        <v>0.04486462874367433</v>
      </c>
      <c r="O601" s="7">
        <f t="shared" si="92"/>
        <v>22.28927393366639</v>
      </c>
      <c r="P601" s="3">
        <f t="shared" si="93"/>
      </c>
      <c r="Q601" s="3">
        <f>IF(ISNUMBER(P601),SUMIF(A:A,A601,P:P),"")</f>
      </c>
      <c r="R601" s="3">
        <f t="shared" si="94"/>
      </c>
      <c r="S601" s="8">
        <f t="shared" si="95"/>
      </c>
    </row>
    <row r="602" spans="1:19" ht="15">
      <c r="A602" s="1">
        <v>66</v>
      </c>
      <c r="B602" s="5">
        <v>0.7951388888888888</v>
      </c>
      <c r="C602" s="1" t="s">
        <v>649</v>
      </c>
      <c r="D602" s="1">
        <v>3</v>
      </c>
      <c r="E602" s="1">
        <v>2</v>
      </c>
      <c r="F602" s="1" t="s">
        <v>659</v>
      </c>
      <c r="G602" s="2">
        <v>36.4547</v>
      </c>
      <c r="H602" s="6">
        <f>1+_xlfn.COUNTIFS(A:A,A602,O:O,"&lt;"&amp;O602)</f>
        <v>12</v>
      </c>
      <c r="I602" s="2">
        <f>_xlfn.AVERAGEIF(A:A,A602,G:G)</f>
        <v>49.796102777777755</v>
      </c>
      <c r="J602" s="2">
        <f t="shared" si="88"/>
        <v>-13.341402777777752</v>
      </c>
      <c r="K602" s="2">
        <f t="shared" si="89"/>
        <v>76.65859722222226</v>
      </c>
      <c r="L602" s="2">
        <f t="shared" si="90"/>
        <v>99.43616031098774</v>
      </c>
      <c r="M602" s="2">
        <f>SUMIF(A:A,A602,L:L)</f>
        <v>3074.4195757340904</v>
      </c>
      <c r="N602" s="3">
        <f t="shared" si="91"/>
        <v>0.03234306764627109</v>
      </c>
      <c r="O602" s="7">
        <f t="shared" si="92"/>
        <v>30.918526682032045</v>
      </c>
      <c r="P602" s="3">
        <f t="shared" si="93"/>
      </c>
      <c r="Q602" s="3">
        <f>IF(ISNUMBER(P602),SUMIF(A:A,A602,P:P),"")</f>
      </c>
      <c r="R602" s="3">
        <f t="shared" si="94"/>
      </c>
      <c r="S602" s="8">
        <f t="shared" si="95"/>
      </c>
    </row>
    <row r="603" spans="1:19" ht="15">
      <c r="A603" s="1">
        <v>66</v>
      </c>
      <c r="B603" s="5">
        <v>0.7951388888888888</v>
      </c>
      <c r="C603" s="1" t="s">
        <v>649</v>
      </c>
      <c r="D603" s="1">
        <v>3</v>
      </c>
      <c r="E603" s="1">
        <v>7</v>
      </c>
      <c r="F603" s="1" t="s">
        <v>664</v>
      </c>
      <c r="G603" s="2">
        <v>40.0809</v>
      </c>
      <c r="H603" s="6">
        <f>1+_xlfn.COUNTIFS(A:A,A603,O:O,"&lt;"&amp;O603)</f>
        <v>10</v>
      </c>
      <c r="I603" s="2">
        <f>_xlfn.AVERAGEIF(A:A,A603,G:G)</f>
        <v>49.796102777777755</v>
      </c>
      <c r="J603" s="2">
        <f t="shared" si="88"/>
        <v>-9.715202777777755</v>
      </c>
      <c r="K603" s="2">
        <f t="shared" si="89"/>
        <v>80.28479722222224</v>
      </c>
      <c r="L603" s="2">
        <f t="shared" si="90"/>
        <v>123.60460892101318</v>
      </c>
      <c r="M603" s="2">
        <f>SUMIF(A:A,A603,L:L)</f>
        <v>3074.4195757340904</v>
      </c>
      <c r="N603" s="3">
        <f t="shared" si="91"/>
        <v>0.040204209567426936</v>
      </c>
      <c r="O603" s="7">
        <f t="shared" si="92"/>
        <v>24.873017297427243</v>
      </c>
      <c r="P603" s="3">
        <f t="shared" si="93"/>
      </c>
      <c r="Q603" s="3">
        <f>IF(ISNUMBER(P603),SUMIF(A:A,A603,P:P),"")</f>
      </c>
      <c r="R603" s="3">
        <f t="shared" si="94"/>
      </c>
      <c r="S603" s="8">
        <f t="shared" si="95"/>
      </c>
    </row>
    <row r="604" spans="1:19" ht="15">
      <c r="A604" s="1">
        <v>66</v>
      </c>
      <c r="B604" s="5">
        <v>0.7951388888888888</v>
      </c>
      <c r="C604" s="1" t="s">
        <v>649</v>
      </c>
      <c r="D604" s="1">
        <v>3</v>
      </c>
      <c r="E604" s="1">
        <v>13</v>
      </c>
      <c r="F604" s="1" t="s">
        <v>669</v>
      </c>
      <c r="G604" s="2">
        <v>37.4500666666666</v>
      </c>
      <c r="H604" s="6">
        <f>1+_xlfn.COUNTIFS(A:A,A604,O:O,"&lt;"&amp;O604)</f>
        <v>11</v>
      </c>
      <c r="I604" s="2">
        <f>_xlfn.AVERAGEIF(A:A,A604,G:G)</f>
        <v>49.796102777777755</v>
      </c>
      <c r="J604" s="2">
        <f t="shared" si="88"/>
        <v>-12.346036111111154</v>
      </c>
      <c r="K604" s="2">
        <f t="shared" si="89"/>
        <v>77.65396388888885</v>
      </c>
      <c r="L604" s="2">
        <f t="shared" si="90"/>
        <v>105.55560053014469</v>
      </c>
      <c r="M604" s="2">
        <f>SUMIF(A:A,A604,L:L)</f>
        <v>3074.4195757340904</v>
      </c>
      <c r="N604" s="3">
        <f t="shared" si="91"/>
        <v>0.03433350521291187</v>
      </c>
      <c r="O604" s="7">
        <f t="shared" si="92"/>
        <v>29.126067781274138</v>
      </c>
      <c r="P604" s="3">
        <f t="shared" si="93"/>
      </c>
      <c r="Q604" s="3">
        <f>IF(ISNUMBER(P604),SUMIF(A:A,A604,P:P),"")</f>
      </c>
      <c r="R604" s="3">
        <f t="shared" si="94"/>
      </c>
      <c r="S604" s="8">
        <f t="shared" si="95"/>
      </c>
    </row>
    <row r="605" spans="1:19" ht="15">
      <c r="A605" s="1">
        <v>16</v>
      </c>
      <c r="B605" s="5">
        <v>0.8020833333333334</v>
      </c>
      <c r="C605" s="1" t="s">
        <v>137</v>
      </c>
      <c r="D605" s="1">
        <v>6</v>
      </c>
      <c r="E605" s="1">
        <v>3</v>
      </c>
      <c r="F605" s="1" t="s">
        <v>180</v>
      </c>
      <c r="G605" s="2">
        <v>72.7906333333333</v>
      </c>
      <c r="H605" s="6">
        <f>1+_xlfn.COUNTIFS(A:A,A605,O:O,"&lt;"&amp;O605)</f>
        <v>1</v>
      </c>
      <c r="I605" s="2">
        <f>_xlfn.AVERAGEIF(A:A,A605,G:G)</f>
        <v>50.03508484848483</v>
      </c>
      <c r="J605" s="2">
        <f t="shared" si="88"/>
        <v>22.755548484848475</v>
      </c>
      <c r="K605" s="2">
        <f t="shared" si="89"/>
        <v>112.75554848484848</v>
      </c>
      <c r="L605" s="2">
        <f t="shared" si="90"/>
        <v>867.2548767695115</v>
      </c>
      <c r="M605" s="2">
        <f>SUMIF(A:A,A605,L:L)</f>
        <v>3365.0842014682157</v>
      </c>
      <c r="N605" s="3">
        <f t="shared" si="91"/>
        <v>0.25772159769170727</v>
      </c>
      <c r="O605" s="7">
        <f t="shared" si="92"/>
        <v>3.8801559859807475</v>
      </c>
      <c r="P605" s="3">
        <f t="shared" si="93"/>
        <v>0.25772159769170727</v>
      </c>
      <c r="Q605" s="3">
        <f>IF(ISNUMBER(P605),SUMIF(A:A,A605,P:P),"")</f>
        <v>0.9146328523092205</v>
      </c>
      <c r="R605" s="3">
        <f t="shared" si="94"/>
        <v>0.28177601213538783</v>
      </c>
      <c r="S605" s="8">
        <f t="shared" si="95"/>
        <v>3.5489181368622664</v>
      </c>
    </row>
    <row r="606" spans="1:19" ht="15">
      <c r="A606" s="1">
        <v>16</v>
      </c>
      <c r="B606" s="5">
        <v>0.8020833333333334</v>
      </c>
      <c r="C606" s="1" t="s">
        <v>137</v>
      </c>
      <c r="D606" s="1">
        <v>6</v>
      </c>
      <c r="E606" s="1">
        <v>8</v>
      </c>
      <c r="F606" s="1" t="s">
        <v>185</v>
      </c>
      <c r="G606" s="2">
        <v>65.80816666666671</v>
      </c>
      <c r="H606" s="6">
        <f>1+_xlfn.COUNTIFS(A:A,A606,O:O,"&lt;"&amp;O606)</f>
        <v>2</v>
      </c>
      <c r="I606" s="2">
        <f>_xlfn.AVERAGEIF(A:A,A606,G:G)</f>
        <v>50.03508484848483</v>
      </c>
      <c r="J606" s="2">
        <f t="shared" si="88"/>
        <v>15.773081818181879</v>
      </c>
      <c r="K606" s="2">
        <f t="shared" si="89"/>
        <v>105.77308181818188</v>
      </c>
      <c r="L606" s="2">
        <f t="shared" si="90"/>
        <v>570.4268322418565</v>
      </c>
      <c r="M606" s="2">
        <f>SUMIF(A:A,A606,L:L)</f>
        <v>3365.0842014682157</v>
      </c>
      <c r="N606" s="3">
        <f t="shared" si="91"/>
        <v>0.1695133904800879</v>
      </c>
      <c r="O606" s="7">
        <f t="shared" si="92"/>
        <v>5.899238975563209</v>
      </c>
      <c r="P606" s="3">
        <f t="shared" si="93"/>
        <v>0.1695133904800879</v>
      </c>
      <c r="Q606" s="3">
        <f>IF(ISNUMBER(P606),SUMIF(A:A,A606,P:P),"")</f>
        <v>0.9146328523092205</v>
      </c>
      <c r="R606" s="3">
        <f t="shared" si="94"/>
        <v>0.18533490247164067</v>
      </c>
      <c r="S606" s="8">
        <f t="shared" si="95"/>
        <v>5.395637770673102</v>
      </c>
    </row>
    <row r="607" spans="1:19" ht="15">
      <c r="A607" s="1">
        <v>16</v>
      </c>
      <c r="B607" s="5">
        <v>0.8020833333333334</v>
      </c>
      <c r="C607" s="1" t="s">
        <v>137</v>
      </c>
      <c r="D607" s="1">
        <v>6</v>
      </c>
      <c r="E607" s="1">
        <v>5</v>
      </c>
      <c r="F607" s="1" t="s">
        <v>182</v>
      </c>
      <c r="G607" s="2">
        <v>63.27080000000001</v>
      </c>
      <c r="H607" s="6">
        <f>1+_xlfn.COUNTIFS(A:A,A607,O:O,"&lt;"&amp;O607)</f>
        <v>3</v>
      </c>
      <c r="I607" s="2">
        <f>_xlfn.AVERAGEIF(A:A,A607,G:G)</f>
        <v>50.03508484848483</v>
      </c>
      <c r="J607" s="2">
        <f t="shared" si="88"/>
        <v>13.23571515151518</v>
      </c>
      <c r="K607" s="2">
        <f t="shared" si="89"/>
        <v>103.23571515151518</v>
      </c>
      <c r="L607" s="2">
        <f t="shared" si="90"/>
        <v>489.87140069149774</v>
      </c>
      <c r="M607" s="2">
        <f>SUMIF(A:A,A607,L:L)</f>
        <v>3365.0842014682157</v>
      </c>
      <c r="N607" s="3">
        <f t="shared" si="91"/>
        <v>0.14557478249066177</v>
      </c>
      <c r="O607" s="7">
        <f t="shared" si="92"/>
        <v>6.869321615260852</v>
      </c>
      <c r="P607" s="3">
        <f t="shared" si="93"/>
        <v>0.14557478249066177</v>
      </c>
      <c r="Q607" s="3">
        <f>IF(ISNUMBER(P607),SUMIF(A:A,A607,P:P),"")</f>
        <v>0.9146328523092205</v>
      </c>
      <c r="R607" s="3">
        <f t="shared" si="94"/>
        <v>0.15916198737353646</v>
      </c>
      <c r="S607" s="8">
        <f t="shared" si="95"/>
        <v>6.282907222395415</v>
      </c>
    </row>
    <row r="608" spans="1:19" ht="15">
      <c r="A608" s="1">
        <v>16</v>
      </c>
      <c r="B608" s="5">
        <v>0.8020833333333334</v>
      </c>
      <c r="C608" s="1" t="s">
        <v>137</v>
      </c>
      <c r="D608" s="1">
        <v>6</v>
      </c>
      <c r="E608" s="1">
        <v>7</v>
      </c>
      <c r="F608" s="1" t="s">
        <v>184</v>
      </c>
      <c r="G608" s="2">
        <v>53.8248333333333</v>
      </c>
      <c r="H608" s="6">
        <f>1+_xlfn.COUNTIFS(A:A,A608,O:O,"&lt;"&amp;O608)</f>
        <v>4</v>
      </c>
      <c r="I608" s="2">
        <f>_xlfn.AVERAGEIF(A:A,A608,G:G)</f>
        <v>50.03508484848483</v>
      </c>
      <c r="J608" s="2">
        <f t="shared" si="88"/>
        <v>3.7897484848484737</v>
      </c>
      <c r="K608" s="2">
        <f t="shared" si="89"/>
        <v>93.78974848484847</v>
      </c>
      <c r="L608" s="2">
        <f t="shared" si="90"/>
        <v>277.93434287583807</v>
      </c>
      <c r="M608" s="2">
        <f>SUMIF(A:A,A608,L:L)</f>
        <v>3365.0842014682157</v>
      </c>
      <c r="N608" s="3">
        <f t="shared" si="91"/>
        <v>0.08259357752610555</v>
      </c>
      <c r="O608" s="7">
        <f t="shared" si="92"/>
        <v>12.107478934229814</v>
      </c>
      <c r="P608" s="3">
        <f t="shared" si="93"/>
        <v>0.08259357752610555</v>
      </c>
      <c r="Q608" s="3">
        <f>IF(ISNUMBER(P608),SUMIF(A:A,A608,P:P),"")</f>
        <v>0.9146328523092205</v>
      </c>
      <c r="R608" s="3">
        <f t="shared" si="94"/>
        <v>0.09030243918920834</v>
      </c>
      <c r="S608" s="8">
        <f t="shared" si="95"/>
        <v>11.073897991888416</v>
      </c>
    </row>
    <row r="609" spans="1:19" ht="15">
      <c r="A609" s="1">
        <v>16</v>
      </c>
      <c r="B609" s="5">
        <v>0.8020833333333334</v>
      </c>
      <c r="C609" s="1" t="s">
        <v>137</v>
      </c>
      <c r="D609" s="1">
        <v>6</v>
      </c>
      <c r="E609" s="1">
        <v>2</v>
      </c>
      <c r="F609" s="1" t="s">
        <v>179</v>
      </c>
      <c r="G609" s="2">
        <v>53.43543333333331</v>
      </c>
      <c r="H609" s="6">
        <f>1+_xlfn.COUNTIFS(A:A,A609,O:O,"&lt;"&amp;O609)</f>
        <v>5</v>
      </c>
      <c r="I609" s="2">
        <f>_xlfn.AVERAGEIF(A:A,A609,G:G)</f>
        <v>50.03508484848483</v>
      </c>
      <c r="J609" s="2">
        <f t="shared" si="88"/>
        <v>3.400348484848479</v>
      </c>
      <c r="K609" s="2">
        <f t="shared" si="89"/>
        <v>93.40034848484848</v>
      </c>
      <c r="L609" s="2">
        <f t="shared" si="90"/>
        <v>271.5159564470167</v>
      </c>
      <c r="M609" s="2">
        <f>SUMIF(A:A,A609,L:L)</f>
        <v>3365.0842014682157</v>
      </c>
      <c r="N609" s="3">
        <f t="shared" si="91"/>
        <v>0.08068622958336434</v>
      </c>
      <c r="O609" s="7">
        <f t="shared" si="92"/>
        <v>12.393688553346124</v>
      </c>
      <c r="P609" s="3">
        <f t="shared" si="93"/>
        <v>0.08068622958336434</v>
      </c>
      <c r="Q609" s="3">
        <f>IF(ISNUMBER(P609),SUMIF(A:A,A609,P:P),"")</f>
        <v>0.9146328523092205</v>
      </c>
      <c r="R609" s="3">
        <f t="shared" si="94"/>
        <v>0.08821706915474518</v>
      </c>
      <c r="S609" s="8">
        <f t="shared" si="95"/>
        <v>11.3356747121791</v>
      </c>
    </row>
    <row r="610" spans="1:19" ht="15">
      <c r="A610" s="1">
        <v>16</v>
      </c>
      <c r="B610" s="5">
        <v>0.8020833333333334</v>
      </c>
      <c r="C610" s="1" t="s">
        <v>137</v>
      </c>
      <c r="D610" s="1">
        <v>6</v>
      </c>
      <c r="E610" s="1">
        <v>4</v>
      </c>
      <c r="F610" s="1" t="s">
        <v>181</v>
      </c>
      <c r="G610" s="2">
        <v>52.8348333333333</v>
      </c>
      <c r="H610" s="6">
        <f>1+_xlfn.COUNTIFS(A:A,A610,O:O,"&lt;"&amp;O610)</f>
        <v>6</v>
      </c>
      <c r="I610" s="2">
        <f>_xlfn.AVERAGEIF(A:A,A610,G:G)</f>
        <v>50.03508484848483</v>
      </c>
      <c r="J610" s="2">
        <f t="shared" si="88"/>
        <v>2.7997484848484717</v>
      </c>
      <c r="K610" s="2">
        <f t="shared" si="89"/>
        <v>92.79974848484846</v>
      </c>
      <c r="L610" s="2">
        <f t="shared" si="90"/>
        <v>261.9058031337709</v>
      </c>
      <c r="M610" s="2">
        <f>SUMIF(A:A,A610,L:L)</f>
        <v>3365.0842014682157</v>
      </c>
      <c r="N610" s="3">
        <f t="shared" si="91"/>
        <v>0.07783038624100375</v>
      </c>
      <c r="O610" s="7">
        <f t="shared" si="92"/>
        <v>12.848452234368654</v>
      </c>
      <c r="P610" s="3">
        <f t="shared" si="93"/>
        <v>0.07783038624100375</v>
      </c>
      <c r="Q610" s="3">
        <f>IF(ISNUMBER(P610),SUMIF(A:A,A610,P:P),"")</f>
        <v>0.9146328523092205</v>
      </c>
      <c r="R610" s="3">
        <f t="shared" si="94"/>
        <v>0.08509467601617565</v>
      </c>
      <c r="S610" s="8">
        <f t="shared" si="95"/>
        <v>11.751616514879379</v>
      </c>
    </row>
    <row r="611" spans="1:19" ht="15">
      <c r="A611" s="1">
        <v>16</v>
      </c>
      <c r="B611" s="5">
        <v>0.8020833333333334</v>
      </c>
      <c r="C611" s="1" t="s">
        <v>137</v>
      </c>
      <c r="D611" s="1">
        <v>6</v>
      </c>
      <c r="E611" s="1">
        <v>1</v>
      </c>
      <c r="F611" s="1" t="s">
        <v>178</v>
      </c>
      <c r="G611" s="2">
        <v>46.2475666666666</v>
      </c>
      <c r="H611" s="6">
        <f>1+_xlfn.COUNTIFS(A:A,A611,O:O,"&lt;"&amp;O611)</f>
        <v>7</v>
      </c>
      <c r="I611" s="2">
        <f>_xlfn.AVERAGEIF(A:A,A611,G:G)</f>
        <v>50.03508484848483</v>
      </c>
      <c r="J611" s="2">
        <f t="shared" si="88"/>
        <v>-3.7875181818182284</v>
      </c>
      <c r="K611" s="2">
        <f t="shared" si="89"/>
        <v>86.21248181818177</v>
      </c>
      <c r="L611" s="2">
        <f t="shared" si="90"/>
        <v>176.3990766398298</v>
      </c>
      <c r="M611" s="2">
        <f>SUMIF(A:A,A611,L:L)</f>
        <v>3365.0842014682157</v>
      </c>
      <c r="N611" s="3">
        <f t="shared" si="91"/>
        <v>0.0524204049820998</v>
      </c>
      <c r="O611" s="7">
        <f t="shared" si="92"/>
        <v>19.07654090695167</v>
      </c>
      <c r="P611" s="3">
        <f t="shared" si="93"/>
        <v>0.0524204049820998</v>
      </c>
      <c r="Q611" s="3">
        <f>IF(ISNUMBER(P611),SUMIF(A:A,A611,P:P),"")</f>
        <v>0.9146328523092205</v>
      </c>
      <c r="R611" s="3">
        <f t="shared" si="94"/>
        <v>0.05731305720076785</v>
      </c>
      <c r="S611" s="8">
        <f t="shared" si="95"/>
        <v>17.44803102191873</v>
      </c>
    </row>
    <row r="612" spans="1:19" ht="15">
      <c r="A612" s="1">
        <v>16</v>
      </c>
      <c r="B612" s="5">
        <v>0.8020833333333334</v>
      </c>
      <c r="C612" s="1" t="s">
        <v>137</v>
      </c>
      <c r="D612" s="1">
        <v>6</v>
      </c>
      <c r="E612" s="1">
        <v>6</v>
      </c>
      <c r="F612" s="1" t="s">
        <v>183</v>
      </c>
      <c r="G612" s="2">
        <v>44.880566666666596</v>
      </c>
      <c r="H612" s="6">
        <f>1+_xlfn.COUNTIFS(A:A,A612,O:O,"&lt;"&amp;O612)</f>
        <v>8</v>
      </c>
      <c r="I612" s="2">
        <f>_xlfn.AVERAGEIF(A:A,A612,G:G)</f>
        <v>50.03508484848483</v>
      </c>
      <c r="J612" s="2">
        <f t="shared" si="88"/>
        <v>-5.154518181818233</v>
      </c>
      <c r="K612" s="2">
        <f t="shared" si="89"/>
        <v>84.84548181818177</v>
      </c>
      <c r="L612" s="2">
        <f t="shared" si="90"/>
        <v>162.50827265024844</v>
      </c>
      <c r="M612" s="2">
        <f>SUMIF(A:A,A612,L:L)</f>
        <v>3365.0842014682157</v>
      </c>
      <c r="N612" s="3">
        <f t="shared" si="91"/>
        <v>0.048292483314190074</v>
      </c>
      <c r="O612" s="7">
        <f t="shared" si="92"/>
        <v>20.7071562978863</v>
      </c>
      <c r="P612" s="3">
        <f t="shared" si="93"/>
        <v>0.048292483314190074</v>
      </c>
      <c r="Q612" s="3">
        <f>IF(ISNUMBER(P612),SUMIF(A:A,A612,P:P),"")</f>
        <v>0.9146328523092205</v>
      </c>
      <c r="R612" s="3">
        <f t="shared" si="94"/>
        <v>0.052799856458538054</v>
      </c>
      <c r="S612" s="8">
        <f t="shared" si="95"/>
        <v>18.939445427948584</v>
      </c>
    </row>
    <row r="613" spans="1:19" ht="15">
      <c r="A613" s="1">
        <v>16</v>
      </c>
      <c r="B613" s="5">
        <v>0.8020833333333334</v>
      </c>
      <c r="C613" s="1" t="s">
        <v>137</v>
      </c>
      <c r="D613" s="1">
        <v>6</v>
      </c>
      <c r="E613" s="1">
        <v>9</v>
      </c>
      <c r="F613" s="1" t="s">
        <v>186</v>
      </c>
      <c r="G613" s="2">
        <v>40.4265666666667</v>
      </c>
      <c r="H613" s="6">
        <f>1+_xlfn.COUNTIFS(A:A,A613,O:O,"&lt;"&amp;O613)</f>
        <v>10</v>
      </c>
      <c r="I613" s="2">
        <f>_xlfn.AVERAGEIF(A:A,A613,G:G)</f>
        <v>50.03508484848483</v>
      </c>
      <c r="J613" s="2">
        <f t="shared" si="88"/>
        <v>-9.608518181818127</v>
      </c>
      <c r="K613" s="2">
        <f t="shared" si="89"/>
        <v>80.39148181818187</v>
      </c>
      <c r="L613" s="2">
        <f t="shared" si="90"/>
        <v>124.39834907191256</v>
      </c>
      <c r="M613" s="2">
        <f>SUMIF(A:A,A613,L:L)</f>
        <v>3365.0842014682157</v>
      </c>
      <c r="N613" s="3">
        <f t="shared" si="91"/>
        <v>0.0369673807917307</v>
      </c>
      <c r="O613" s="7">
        <f t="shared" si="92"/>
        <v>27.050875084547286</v>
      </c>
      <c r="P613" s="3">
        <f t="shared" si="93"/>
      </c>
      <c r="Q613" s="3">
        <f>IF(ISNUMBER(P613),SUMIF(A:A,A613,P:P),"")</f>
      </c>
      <c r="R613" s="3">
        <f t="shared" si="94"/>
      </c>
      <c r="S613" s="8">
        <f t="shared" si="95"/>
      </c>
    </row>
    <row r="614" spans="1:19" ht="15">
      <c r="A614" s="1">
        <v>16</v>
      </c>
      <c r="B614" s="5">
        <v>0.8020833333333334</v>
      </c>
      <c r="C614" s="1" t="s">
        <v>137</v>
      </c>
      <c r="D614" s="1">
        <v>6</v>
      </c>
      <c r="E614" s="1">
        <v>10</v>
      </c>
      <c r="F614" s="1" t="s">
        <v>187</v>
      </c>
      <c r="G614" s="2">
        <v>41.8956</v>
      </c>
      <c r="H614" s="6">
        <f>1+_xlfn.COUNTIFS(A:A,A614,O:O,"&lt;"&amp;O614)</f>
        <v>9</v>
      </c>
      <c r="I614" s="2">
        <f>_xlfn.AVERAGEIF(A:A,A614,G:G)</f>
        <v>50.03508484848483</v>
      </c>
      <c r="J614" s="2">
        <f t="shared" si="88"/>
        <v>-8.139484848484827</v>
      </c>
      <c r="K614" s="2">
        <f t="shared" si="89"/>
        <v>81.86051515151517</v>
      </c>
      <c r="L614" s="2">
        <f t="shared" si="90"/>
        <v>135.86081045184596</v>
      </c>
      <c r="M614" s="2">
        <f>SUMIF(A:A,A614,L:L)</f>
        <v>3365.0842014682157</v>
      </c>
      <c r="N614" s="3">
        <f t="shared" si="91"/>
        <v>0.04037367338165526</v>
      </c>
      <c r="O614" s="7">
        <f t="shared" si="92"/>
        <v>24.768615690401205</v>
      </c>
      <c r="P614" s="3">
        <f t="shared" si="93"/>
      </c>
      <c r="Q614" s="3">
        <f>IF(ISNUMBER(P614),SUMIF(A:A,A614,P:P),"")</f>
      </c>
      <c r="R614" s="3">
        <f t="shared" si="94"/>
      </c>
      <c r="S614" s="8">
        <f t="shared" si="95"/>
      </c>
    </row>
    <row r="615" spans="1:19" ht="15">
      <c r="A615" s="1">
        <v>16</v>
      </c>
      <c r="B615" s="5">
        <v>0.8020833333333334</v>
      </c>
      <c r="C615" s="1" t="s">
        <v>137</v>
      </c>
      <c r="D615" s="1">
        <v>6</v>
      </c>
      <c r="E615" s="1">
        <v>11</v>
      </c>
      <c r="F615" s="1" t="s">
        <v>188</v>
      </c>
      <c r="G615" s="2">
        <v>14.9709333333333</v>
      </c>
      <c r="H615" s="6">
        <f>1+_xlfn.COUNTIFS(A:A,A615,O:O,"&lt;"&amp;O615)</f>
        <v>11</v>
      </c>
      <c r="I615" s="2">
        <f>_xlfn.AVERAGEIF(A:A,A615,G:G)</f>
        <v>50.03508484848483</v>
      </c>
      <c r="J615" s="2">
        <f t="shared" si="88"/>
        <v>-35.06415151515153</v>
      </c>
      <c r="K615" s="2">
        <f t="shared" si="89"/>
        <v>54.93584848484847</v>
      </c>
      <c r="L615" s="2">
        <f t="shared" si="90"/>
        <v>27.008480494888335</v>
      </c>
      <c r="M615" s="2">
        <f>SUMIF(A:A,A615,L:L)</f>
        <v>3365.0842014682157</v>
      </c>
      <c r="N615" s="3">
        <f t="shared" si="91"/>
        <v>0.0080260935173938</v>
      </c>
      <c r="O615" s="7">
        <f t="shared" si="92"/>
        <v>124.59361429478035</v>
      </c>
      <c r="P615" s="3">
        <f t="shared" si="93"/>
      </c>
      <c r="Q615" s="3">
        <f>IF(ISNUMBER(P615),SUMIF(A:A,A615,P:P),"")</f>
      </c>
      <c r="R615" s="3">
        <f t="shared" si="94"/>
      </c>
      <c r="S615" s="8">
        <f t="shared" si="95"/>
      </c>
    </row>
    <row r="616" spans="1:19" ht="15">
      <c r="A616" s="1">
        <v>5</v>
      </c>
      <c r="B616" s="5">
        <v>0.8090277777777778</v>
      </c>
      <c r="C616" s="1" t="s">
        <v>19</v>
      </c>
      <c r="D616" s="1">
        <v>6</v>
      </c>
      <c r="E616" s="1">
        <v>6</v>
      </c>
      <c r="F616" s="1" t="s">
        <v>70</v>
      </c>
      <c r="G616" s="2">
        <v>83.4529333333333</v>
      </c>
      <c r="H616" s="6">
        <f>1+_xlfn.COUNTIFS(A:A,A616,O:O,"&lt;"&amp;O616)</f>
        <v>1</v>
      </c>
      <c r="I616" s="2">
        <f>_xlfn.AVERAGEIF(A:A,A616,G:G)</f>
        <v>46.96363095238096</v>
      </c>
      <c r="J616" s="2">
        <f t="shared" si="88"/>
        <v>36.489302380952346</v>
      </c>
      <c r="K616" s="2">
        <f t="shared" si="89"/>
        <v>126.48930238095235</v>
      </c>
      <c r="L616" s="2">
        <f t="shared" si="90"/>
        <v>1977.0441265127013</v>
      </c>
      <c r="M616" s="2">
        <f>SUMIF(A:A,A616,L:L)</f>
        <v>5014.762514272572</v>
      </c>
      <c r="N616" s="3">
        <f t="shared" si="91"/>
        <v>0.3942448163568691</v>
      </c>
      <c r="O616" s="7">
        <f t="shared" si="92"/>
        <v>2.536494986137759</v>
      </c>
      <c r="P616" s="3">
        <f t="shared" si="93"/>
        <v>0.3942448163568691</v>
      </c>
      <c r="Q616" s="3">
        <f>IF(ISNUMBER(P616),SUMIF(A:A,A616,P:P),"")</f>
        <v>0.7292035879188228</v>
      </c>
      <c r="R616" s="3">
        <f t="shared" si="94"/>
        <v>0.5406512294900524</v>
      </c>
      <c r="S616" s="8">
        <f t="shared" si="95"/>
        <v>1.8496212446297586</v>
      </c>
    </row>
    <row r="617" spans="1:19" ht="15">
      <c r="A617" s="1">
        <v>5</v>
      </c>
      <c r="B617" s="5">
        <v>0.8090277777777778</v>
      </c>
      <c r="C617" s="1" t="s">
        <v>19</v>
      </c>
      <c r="D617" s="1">
        <v>6</v>
      </c>
      <c r="E617" s="1">
        <v>1</v>
      </c>
      <c r="F617" s="1" t="s">
        <v>65</v>
      </c>
      <c r="G617" s="2">
        <v>62.4168333333333</v>
      </c>
      <c r="H617" s="6">
        <f>1+_xlfn.COUNTIFS(A:A,A617,O:O,"&lt;"&amp;O617)</f>
        <v>2</v>
      </c>
      <c r="I617" s="2">
        <f>_xlfn.AVERAGEIF(A:A,A617,G:G)</f>
        <v>46.96363095238096</v>
      </c>
      <c r="J617" s="2">
        <f t="shared" si="88"/>
        <v>15.453202380952341</v>
      </c>
      <c r="K617" s="2">
        <f t="shared" si="89"/>
        <v>105.45320238095235</v>
      </c>
      <c r="L617" s="2">
        <f t="shared" si="90"/>
        <v>559.5831563303277</v>
      </c>
      <c r="M617" s="2">
        <f>SUMIF(A:A,A617,L:L)</f>
        <v>5014.762514272572</v>
      </c>
      <c r="N617" s="3">
        <f t="shared" si="91"/>
        <v>0.11158716982861937</v>
      </c>
      <c r="O617" s="7">
        <f t="shared" si="92"/>
        <v>8.961603753691803</v>
      </c>
      <c r="P617" s="3">
        <f t="shared" si="93"/>
        <v>0.11158716982861937</v>
      </c>
      <c r="Q617" s="3">
        <f>IF(ISNUMBER(P617),SUMIF(A:A,A617,P:P),"")</f>
        <v>0.7292035879188228</v>
      </c>
      <c r="R617" s="3">
        <f t="shared" si="94"/>
        <v>0.15302608445344293</v>
      </c>
      <c r="S617" s="8">
        <f t="shared" si="95"/>
        <v>6.534833610698852</v>
      </c>
    </row>
    <row r="618" spans="1:19" ht="15">
      <c r="A618" s="1">
        <v>5</v>
      </c>
      <c r="B618" s="5">
        <v>0.8090277777777778</v>
      </c>
      <c r="C618" s="1" t="s">
        <v>19</v>
      </c>
      <c r="D618" s="1">
        <v>6</v>
      </c>
      <c r="E618" s="1">
        <v>3</v>
      </c>
      <c r="F618" s="1" t="s">
        <v>67</v>
      </c>
      <c r="G618" s="2">
        <v>57.54033333333331</v>
      </c>
      <c r="H618" s="6">
        <f>1+_xlfn.COUNTIFS(A:A,A618,O:O,"&lt;"&amp;O618)</f>
        <v>3</v>
      </c>
      <c r="I618" s="2">
        <f>_xlfn.AVERAGEIF(A:A,A618,G:G)</f>
        <v>46.96363095238096</v>
      </c>
      <c r="J618" s="2">
        <f t="shared" si="88"/>
        <v>10.576702380952348</v>
      </c>
      <c r="K618" s="2">
        <f t="shared" si="89"/>
        <v>100.57670238095236</v>
      </c>
      <c r="L618" s="2">
        <f t="shared" si="90"/>
        <v>417.6326184600029</v>
      </c>
      <c r="M618" s="2">
        <f>SUMIF(A:A,A618,L:L)</f>
        <v>5014.762514272572</v>
      </c>
      <c r="N618" s="3">
        <f t="shared" si="91"/>
        <v>0.0832806373724327</v>
      </c>
      <c r="O618" s="7">
        <f t="shared" si="92"/>
        <v>12.007593019827402</v>
      </c>
      <c r="P618" s="3">
        <f t="shared" si="93"/>
        <v>0.0832806373724327</v>
      </c>
      <c r="Q618" s="3">
        <f>IF(ISNUMBER(P618),SUMIF(A:A,A618,P:P),"")</f>
        <v>0.7292035879188228</v>
      </c>
      <c r="R618" s="3">
        <f t="shared" si="94"/>
        <v>0.11420766265031564</v>
      </c>
      <c r="S618" s="8">
        <f t="shared" si="95"/>
        <v>8.755979912327154</v>
      </c>
    </row>
    <row r="619" spans="1:19" ht="15">
      <c r="A619" s="1">
        <v>5</v>
      </c>
      <c r="B619" s="5">
        <v>0.8090277777777778</v>
      </c>
      <c r="C619" s="1" t="s">
        <v>19</v>
      </c>
      <c r="D619" s="1">
        <v>6</v>
      </c>
      <c r="E619" s="1">
        <v>5</v>
      </c>
      <c r="F619" s="1" t="s">
        <v>69</v>
      </c>
      <c r="G619" s="2">
        <v>56.2553</v>
      </c>
      <c r="H619" s="6">
        <f>1+_xlfn.COUNTIFS(A:A,A619,O:O,"&lt;"&amp;O619)</f>
        <v>4</v>
      </c>
      <c r="I619" s="2">
        <f>_xlfn.AVERAGEIF(A:A,A619,G:G)</f>
        <v>46.96363095238096</v>
      </c>
      <c r="J619" s="2">
        <f t="shared" si="88"/>
        <v>9.291669047619038</v>
      </c>
      <c r="K619" s="2">
        <f t="shared" si="89"/>
        <v>99.29166904761904</v>
      </c>
      <c r="L619" s="2">
        <f t="shared" si="90"/>
        <v>386.64236443467547</v>
      </c>
      <c r="M619" s="2">
        <f>SUMIF(A:A,A619,L:L)</f>
        <v>5014.762514272572</v>
      </c>
      <c r="N619" s="3">
        <f t="shared" si="91"/>
        <v>0.07710083245901442</v>
      </c>
      <c r="O619" s="7">
        <f t="shared" si="92"/>
        <v>12.970028573058329</v>
      </c>
      <c r="P619" s="3">
        <f t="shared" si="93"/>
        <v>0.07710083245901442</v>
      </c>
      <c r="Q619" s="3">
        <f>IF(ISNUMBER(P619),SUMIF(A:A,A619,P:P),"")</f>
        <v>0.7292035879188228</v>
      </c>
      <c r="R619" s="3">
        <f t="shared" si="94"/>
        <v>0.10573293074306366</v>
      </c>
      <c r="S619" s="8">
        <f t="shared" si="95"/>
        <v>9.457791370883783</v>
      </c>
    </row>
    <row r="620" spans="1:19" ht="15">
      <c r="A620" s="1">
        <v>5</v>
      </c>
      <c r="B620" s="5">
        <v>0.8090277777777778</v>
      </c>
      <c r="C620" s="1" t="s">
        <v>19</v>
      </c>
      <c r="D620" s="1">
        <v>6</v>
      </c>
      <c r="E620" s="1">
        <v>4</v>
      </c>
      <c r="F620" s="1" t="s">
        <v>68</v>
      </c>
      <c r="G620" s="2">
        <v>52.886366666666696</v>
      </c>
      <c r="H620" s="6">
        <f>1+_xlfn.COUNTIFS(A:A,A620,O:O,"&lt;"&amp;O620)</f>
        <v>5</v>
      </c>
      <c r="I620" s="2">
        <f>_xlfn.AVERAGEIF(A:A,A620,G:G)</f>
        <v>46.96363095238096</v>
      </c>
      <c r="J620" s="2">
        <f t="shared" si="88"/>
        <v>5.922735714285736</v>
      </c>
      <c r="K620" s="2">
        <f t="shared" si="89"/>
        <v>95.92273571428574</v>
      </c>
      <c r="L620" s="2">
        <f t="shared" si="90"/>
        <v>315.88055223066874</v>
      </c>
      <c r="M620" s="2">
        <f>SUMIF(A:A,A620,L:L)</f>
        <v>5014.762514272572</v>
      </c>
      <c r="N620" s="3">
        <f t="shared" si="91"/>
        <v>0.0629901319018872</v>
      </c>
      <c r="O620" s="7">
        <f t="shared" si="92"/>
        <v>15.875502555822395</v>
      </c>
      <c r="P620" s="3">
        <f t="shared" si="93"/>
        <v>0.0629901319018872</v>
      </c>
      <c r="Q620" s="3">
        <f>IF(ISNUMBER(P620),SUMIF(A:A,A620,P:P),"")</f>
        <v>0.7292035879188228</v>
      </c>
      <c r="R620" s="3">
        <f t="shared" si="94"/>
        <v>0.08638209266312531</v>
      </c>
      <c r="S620" s="8">
        <f t="shared" si="95"/>
        <v>11.576473423720133</v>
      </c>
    </row>
    <row r="621" spans="1:19" ht="15">
      <c r="A621" s="1">
        <v>5</v>
      </c>
      <c r="B621" s="5">
        <v>0.8090277777777778</v>
      </c>
      <c r="C621" s="1" t="s">
        <v>19</v>
      </c>
      <c r="D621" s="1">
        <v>6</v>
      </c>
      <c r="E621" s="1">
        <v>2</v>
      </c>
      <c r="F621" s="1" t="s">
        <v>66</v>
      </c>
      <c r="G621" s="2">
        <v>35.3311333333333</v>
      </c>
      <c r="H621" s="6">
        <f>1+_xlfn.COUNTIFS(A:A,A621,O:O,"&lt;"&amp;O621)</f>
        <v>12</v>
      </c>
      <c r="I621" s="2">
        <f>_xlfn.AVERAGEIF(A:A,A621,G:G)</f>
        <v>46.96363095238096</v>
      </c>
      <c r="J621" s="2">
        <f t="shared" si="88"/>
        <v>-11.632497619047662</v>
      </c>
      <c r="K621" s="2">
        <f t="shared" si="89"/>
        <v>78.36750238095235</v>
      </c>
      <c r="L621" s="2">
        <f t="shared" si="90"/>
        <v>110.1728110790671</v>
      </c>
      <c r="M621" s="2">
        <f>SUMIF(A:A,A621,L:L)</f>
        <v>5014.762514272572</v>
      </c>
      <c r="N621" s="3">
        <f t="shared" si="91"/>
        <v>0.02196969662381878</v>
      </c>
      <c r="O621" s="7">
        <f t="shared" si="92"/>
        <v>45.51724209590745</v>
      </c>
      <c r="P621" s="3">
        <f t="shared" si="93"/>
      </c>
      <c r="Q621" s="3">
        <f>IF(ISNUMBER(P621),SUMIF(A:A,A621,P:P),"")</f>
      </c>
      <c r="R621" s="3">
        <f t="shared" si="94"/>
      </c>
      <c r="S621" s="8">
        <f t="shared" si="95"/>
      </c>
    </row>
    <row r="622" spans="1:19" ht="15">
      <c r="A622" s="1">
        <v>5</v>
      </c>
      <c r="B622" s="5">
        <v>0.8090277777777778</v>
      </c>
      <c r="C622" s="1" t="s">
        <v>19</v>
      </c>
      <c r="D622" s="1">
        <v>6</v>
      </c>
      <c r="E622" s="1">
        <v>7</v>
      </c>
      <c r="F622" s="1" t="s">
        <v>71</v>
      </c>
      <c r="G622" s="2">
        <v>44.6185</v>
      </c>
      <c r="H622" s="6">
        <f>1+_xlfn.COUNTIFS(A:A,A622,O:O,"&lt;"&amp;O622)</f>
        <v>10</v>
      </c>
      <c r="I622" s="2">
        <f>_xlfn.AVERAGEIF(A:A,A622,G:G)</f>
        <v>46.96363095238096</v>
      </c>
      <c r="J622" s="2">
        <f t="shared" si="88"/>
        <v>-2.3451309523809627</v>
      </c>
      <c r="K622" s="2">
        <f t="shared" si="89"/>
        <v>87.65486904761903</v>
      </c>
      <c r="L622" s="2">
        <f t="shared" si="90"/>
        <v>192.3452901099416</v>
      </c>
      <c r="M622" s="2">
        <f>SUMIF(A:A,A622,L:L)</f>
        <v>5014.762514272572</v>
      </c>
      <c r="N622" s="3">
        <f t="shared" si="91"/>
        <v>0.0383558123764596</v>
      </c>
      <c r="O622" s="7">
        <f t="shared" si="92"/>
        <v>26.071667839676298</v>
      </c>
      <c r="P622" s="3">
        <f t="shared" si="93"/>
      </c>
      <c r="Q622" s="3">
        <f>IF(ISNUMBER(P622),SUMIF(A:A,A622,P:P),"")</f>
      </c>
      <c r="R622" s="3">
        <f t="shared" si="94"/>
      </c>
      <c r="S622" s="8">
        <f t="shared" si="95"/>
      </c>
    </row>
    <row r="623" spans="1:19" ht="15">
      <c r="A623" s="1">
        <v>5</v>
      </c>
      <c r="B623" s="5">
        <v>0.8090277777777778</v>
      </c>
      <c r="C623" s="1" t="s">
        <v>19</v>
      </c>
      <c r="D623" s="1">
        <v>6</v>
      </c>
      <c r="E623" s="1">
        <v>8</v>
      </c>
      <c r="F623" s="1" t="s">
        <v>72</v>
      </c>
      <c r="G623" s="2">
        <v>46.6362666666667</v>
      </c>
      <c r="H623" s="6">
        <f>1+_xlfn.COUNTIFS(A:A,A623,O:O,"&lt;"&amp;O623)</f>
        <v>6</v>
      </c>
      <c r="I623" s="2">
        <f>_xlfn.AVERAGEIF(A:A,A623,G:G)</f>
        <v>46.96363095238096</v>
      </c>
      <c r="J623" s="2">
        <f t="shared" si="88"/>
        <v>-0.32736428571426046</v>
      </c>
      <c r="K623" s="2">
        <f t="shared" si="89"/>
        <v>89.67263571428575</v>
      </c>
      <c r="L623" s="2">
        <f t="shared" si="90"/>
        <v>217.10001432271682</v>
      </c>
      <c r="M623" s="2">
        <f>SUMIF(A:A,A623,L:L)</f>
        <v>5014.762514272572</v>
      </c>
      <c r="N623" s="3">
        <f t="shared" si="91"/>
        <v>0.043292182571921606</v>
      </c>
      <c r="O623" s="7">
        <f t="shared" si="92"/>
        <v>23.098858514206185</v>
      </c>
      <c r="P623" s="3">
        <f t="shared" si="93"/>
      </c>
      <c r="Q623" s="3">
        <f>IF(ISNUMBER(P623),SUMIF(A:A,A623,P:P),"")</f>
      </c>
      <c r="R623" s="3">
        <f t="shared" si="94"/>
      </c>
      <c r="S623" s="8">
        <f t="shared" si="95"/>
      </c>
    </row>
    <row r="624" spans="1:19" ht="15">
      <c r="A624" s="1">
        <v>5</v>
      </c>
      <c r="B624" s="5">
        <v>0.8090277777777778</v>
      </c>
      <c r="C624" s="1" t="s">
        <v>19</v>
      </c>
      <c r="D624" s="1">
        <v>6</v>
      </c>
      <c r="E624" s="1">
        <v>9</v>
      </c>
      <c r="F624" s="1" t="s">
        <v>73</v>
      </c>
      <c r="G624" s="2">
        <v>46.1373666666667</v>
      </c>
      <c r="H624" s="6">
        <f>1+_xlfn.COUNTIFS(A:A,A624,O:O,"&lt;"&amp;O624)</f>
        <v>7</v>
      </c>
      <c r="I624" s="2">
        <f>_xlfn.AVERAGEIF(A:A,A624,G:G)</f>
        <v>46.96363095238096</v>
      </c>
      <c r="J624" s="2">
        <f t="shared" si="88"/>
        <v>-0.8262642857142595</v>
      </c>
      <c r="K624" s="2">
        <f t="shared" si="89"/>
        <v>89.17373571428574</v>
      </c>
      <c r="L624" s="2">
        <f t="shared" si="90"/>
        <v>210.69764481846616</v>
      </c>
      <c r="M624" s="2">
        <f>SUMIF(A:A,A624,L:L)</f>
        <v>5014.762514272572</v>
      </c>
      <c r="N624" s="3">
        <f t="shared" si="91"/>
        <v>0.042015478144537696</v>
      </c>
      <c r="O624" s="7">
        <f t="shared" si="92"/>
        <v>23.800752583604883</v>
      </c>
      <c r="P624" s="3">
        <f t="shared" si="93"/>
      </c>
      <c r="Q624" s="3">
        <f>IF(ISNUMBER(P624),SUMIF(A:A,A624,P:P),"")</f>
      </c>
      <c r="R624" s="3">
        <f t="shared" si="94"/>
      </c>
      <c r="S624" s="8">
        <f t="shared" si="95"/>
      </c>
    </row>
    <row r="625" spans="1:19" ht="15">
      <c r="A625" s="1">
        <v>5</v>
      </c>
      <c r="B625" s="5">
        <v>0.8090277777777778</v>
      </c>
      <c r="C625" s="1" t="s">
        <v>19</v>
      </c>
      <c r="D625" s="1">
        <v>6</v>
      </c>
      <c r="E625" s="1">
        <v>12</v>
      </c>
      <c r="F625" s="1" t="s">
        <v>74</v>
      </c>
      <c r="G625" s="2">
        <v>46.0005333333334</v>
      </c>
      <c r="H625" s="6">
        <f>1+_xlfn.COUNTIFS(A:A,A625,O:O,"&lt;"&amp;O625)</f>
        <v>8</v>
      </c>
      <c r="I625" s="2">
        <f>_xlfn.AVERAGEIF(A:A,A625,G:G)</f>
        <v>46.96363095238096</v>
      </c>
      <c r="J625" s="2">
        <f t="shared" si="88"/>
        <v>-0.9630976190475593</v>
      </c>
      <c r="K625" s="2">
        <f t="shared" si="89"/>
        <v>89.03690238095244</v>
      </c>
      <c r="L625" s="2">
        <f t="shared" si="90"/>
        <v>208.9748987039753</v>
      </c>
      <c r="M625" s="2">
        <f>SUMIF(A:A,A625,L:L)</f>
        <v>5014.762514272572</v>
      </c>
      <c r="N625" s="3">
        <f t="shared" si="91"/>
        <v>0.041671943209515803</v>
      </c>
      <c r="O625" s="7">
        <f t="shared" si="92"/>
        <v>23.99696109615665</v>
      </c>
      <c r="P625" s="3">
        <f t="shared" si="93"/>
      </c>
      <c r="Q625" s="3">
        <f>IF(ISNUMBER(P625),SUMIF(A:A,A625,P:P),"")</f>
      </c>
      <c r="R625" s="3">
        <f t="shared" si="94"/>
      </c>
      <c r="S625" s="8">
        <f t="shared" si="95"/>
      </c>
    </row>
    <row r="626" spans="1:19" ht="15">
      <c r="A626" s="1">
        <v>5</v>
      </c>
      <c r="B626" s="5">
        <v>0.8090277777777778</v>
      </c>
      <c r="C626" s="1" t="s">
        <v>19</v>
      </c>
      <c r="D626" s="1">
        <v>6</v>
      </c>
      <c r="E626" s="1">
        <v>13</v>
      </c>
      <c r="F626" s="1" t="s">
        <v>20</v>
      </c>
      <c r="G626" s="2">
        <v>45.633</v>
      </c>
      <c r="H626" s="6">
        <f>1+_xlfn.COUNTIFS(A:A,A626,O:O,"&lt;"&amp;O626)</f>
        <v>9</v>
      </c>
      <c r="I626" s="2">
        <f>_xlfn.AVERAGEIF(A:A,A626,G:G)</f>
        <v>46.96363095238096</v>
      </c>
      <c r="J626" s="2">
        <f t="shared" si="88"/>
        <v>-1.3306309523809574</v>
      </c>
      <c r="K626" s="2">
        <f t="shared" si="89"/>
        <v>88.66936904761904</v>
      </c>
      <c r="L626" s="2">
        <f t="shared" si="90"/>
        <v>204.41702406635073</v>
      </c>
      <c r="M626" s="2">
        <f>SUMIF(A:A,A626,L:L)</f>
        <v>5014.762514272572</v>
      </c>
      <c r="N626" s="3">
        <f t="shared" si="91"/>
        <v>0.04076305178651175</v>
      </c>
      <c r="O626" s="7">
        <f t="shared" si="92"/>
        <v>24.53201995859628</v>
      </c>
      <c r="P626" s="3">
        <f t="shared" si="93"/>
      </c>
      <c r="Q626" s="3">
        <f>IF(ISNUMBER(P626),SUMIF(A:A,A626,P:P),"")</f>
      </c>
      <c r="R626" s="3">
        <f t="shared" si="94"/>
      </c>
      <c r="S626" s="8">
        <f t="shared" si="95"/>
      </c>
    </row>
    <row r="627" spans="1:19" ht="15">
      <c r="A627" s="1">
        <v>5</v>
      </c>
      <c r="B627" s="5">
        <v>0.8090277777777778</v>
      </c>
      <c r="C627" s="1" t="s">
        <v>19</v>
      </c>
      <c r="D627" s="1">
        <v>6</v>
      </c>
      <c r="E627" s="1">
        <v>14</v>
      </c>
      <c r="F627" s="1" t="s">
        <v>75</v>
      </c>
      <c r="G627" s="2">
        <v>23.2666</v>
      </c>
      <c r="H627" s="6">
        <f>1+_xlfn.COUNTIFS(A:A,A627,O:O,"&lt;"&amp;O627)</f>
        <v>13</v>
      </c>
      <c r="I627" s="2">
        <f>_xlfn.AVERAGEIF(A:A,A627,G:G)</f>
        <v>46.96363095238096</v>
      </c>
      <c r="J627" s="2">
        <f t="shared" si="88"/>
        <v>-23.69703095238096</v>
      </c>
      <c r="K627" s="2">
        <f t="shared" si="89"/>
        <v>66.30296904761904</v>
      </c>
      <c r="L627" s="2">
        <f t="shared" si="90"/>
        <v>53.41962259839914</v>
      </c>
      <c r="M627" s="2">
        <f>SUMIF(A:A,A627,L:L)</f>
        <v>5014.762514272572</v>
      </c>
      <c r="N627" s="3">
        <f t="shared" si="91"/>
        <v>0.010652473062554997</v>
      </c>
      <c r="O627" s="7">
        <f t="shared" si="92"/>
        <v>93.87491469142002</v>
      </c>
      <c r="P627" s="3">
        <f t="shared" si="93"/>
      </c>
      <c r="Q627" s="3">
        <f>IF(ISNUMBER(P627),SUMIF(A:A,A627,P:P),"")</f>
      </c>
      <c r="R627" s="3">
        <f t="shared" si="94"/>
      </c>
      <c r="S627" s="8">
        <f t="shared" si="95"/>
      </c>
    </row>
    <row r="628" spans="1:19" ht="15">
      <c r="A628" s="1">
        <v>5</v>
      </c>
      <c r="B628" s="5">
        <v>0.8090277777777778</v>
      </c>
      <c r="C628" s="1" t="s">
        <v>19</v>
      </c>
      <c r="D628" s="1">
        <v>6</v>
      </c>
      <c r="E628" s="1">
        <v>15</v>
      </c>
      <c r="F628" s="1" t="s">
        <v>76</v>
      </c>
      <c r="G628" s="2">
        <v>35.6563666666666</v>
      </c>
      <c r="H628" s="6">
        <f>1+_xlfn.COUNTIFS(A:A,A628,O:O,"&lt;"&amp;O628)</f>
        <v>11</v>
      </c>
      <c r="I628" s="2">
        <f>_xlfn.AVERAGEIF(A:A,A628,G:G)</f>
        <v>46.96363095238096</v>
      </c>
      <c r="J628" s="2">
        <f t="shared" si="88"/>
        <v>-11.30726428571436</v>
      </c>
      <c r="K628" s="2">
        <f t="shared" si="89"/>
        <v>78.69273571428565</v>
      </c>
      <c r="L628" s="2">
        <f t="shared" si="90"/>
        <v>112.3438371228049</v>
      </c>
      <c r="M628" s="2">
        <f>SUMIF(A:A,A628,L:L)</f>
        <v>5014.762514272572</v>
      </c>
      <c r="N628" s="3">
        <f t="shared" si="91"/>
        <v>0.02240262361439088</v>
      </c>
      <c r="O628" s="7">
        <f t="shared" si="92"/>
        <v>44.63762893189105</v>
      </c>
      <c r="P628" s="3">
        <f t="shared" si="93"/>
      </c>
      <c r="Q628" s="3">
        <f>IF(ISNUMBER(P628),SUMIF(A:A,A628,P:P),"")</f>
      </c>
      <c r="R628" s="3">
        <f t="shared" si="94"/>
      </c>
      <c r="S628" s="8">
        <f t="shared" si="95"/>
      </c>
    </row>
    <row r="629" spans="1:19" ht="15">
      <c r="A629" s="1">
        <v>5</v>
      </c>
      <c r="B629" s="5">
        <v>0.8090277777777778</v>
      </c>
      <c r="C629" s="1" t="s">
        <v>19</v>
      </c>
      <c r="D629" s="1">
        <v>6</v>
      </c>
      <c r="E629" s="1">
        <v>16</v>
      </c>
      <c r="F629" s="1" t="s">
        <v>77</v>
      </c>
      <c r="G629" s="2">
        <v>21.6593</v>
      </c>
      <c r="H629" s="6">
        <f>1+_xlfn.COUNTIFS(A:A,A629,O:O,"&lt;"&amp;O629)</f>
        <v>14</v>
      </c>
      <c r="I629" s="2">
        <f>_xlfn.AVERAGEIF(A:A,A629,G:G)</f>
        <v>46.96363095238096</v>
      </c>
      <c r="J629" s="2">
        <f t="shared" si="88"/>
        <v>-25.30433095238096</v>
      </c>
      <c r="K629" s="2">
        <f t="shared" si="89"/>
        <v>64.69566904761905</v>
      </c>
      <c r="L629" s="2">
        <f t="shared" si="90"/>
        <v>48.5085534824741</v>
      </c>
      <c r="M629" s="2">
        <f>SUMIF(A:A,A629,L:L)</f>
        <v>5014.762514272572</v>
      </c>
      <c r="N629" s="3">
        <f t="shared" si="91"/>
        <v>0.009673150691466119</v>
      </c>
      <c r="O629" s="7">
        <f t="shared" si="92"/>
        <v>103.378933286155</v>
      </c>
      <c r="P629" s="3">
        <f t="shared" si="93"/>
      </c>
      <c r="Q629" s="3">
        <f>IF(ISNUMBER(P629),SUMIF(A:A,A629,P:P),"")</f>
      </c>
      <c r="R629" s="3">
        <f t="shared" si="94"/>
      </c>
      <c r="S629" s="8">
        <f t="shared" si="95"/>
      </c>
    </row>
    <row r="630" spans="1:19" ht="15">
      <c r="A630" s="1">
        <v>67</v>
      </c>
      <c r="B630" s="5">
        <v>0.8208333333333333</v>
      </c>
      <c r="C630" s="1" t="s">
        <v>649</v>
      </c>
      <c r="D630" s="1">
        <v>4</v>
      </c>
      <c r="E630" s="1">
        <v>7</v>
      </c>
      <c r="F630" s="1" t="s">
        <v>676</v>
      </c>
      <c r="G630" s="2">
        <v>61.180800000000005</v>
      </c>
      <c r="H630" s="6">
        <f>1+_xlfn.COUNTIFS(A:A,A630,O:O,"&lt;"&amp;O630)</f>
        <v>1</v>
      </c>
      <c r="I630" s="2">
        <f>_xlfn.AVERAGEIF(A:A,A630,G:G)</f>
        <v>51.44236666666667</v>
      </c>
      <c r="J630" s="2">
        <f t="shared" si="88"/>
        <v>9.738433333333333</v>
      </c>
      <c r="K630" s="2">
        <f t="shared" si="89"/>
        <v>99.73843333333333</v>
      </c>
      <c r="L630" s="2">
        <f t="shared" si="90"/>
        <v>397.1468057039652</v>
      </c>
      <c r="M630" s="2">
        <f>SUMIF(A:A,A630,L:L)</f>
        <v>2286.4746955618525</v>
      </c>
      <c r="N630" s="3">
        <f t="shared" si="91"/>
        <v>0.17369394311463168</v>
      </c>
      <c r="O630" s="7">
        <f t="shared" si="92"/>
        <v>5.757253143479139</v>
      </c>
      <c r="P630" s="3">
        <f t="shared" si="93"/>
        <v>0.17369394311463168</v>
      </c>
      <c r="Q630" s="3">
        <f>IF(ISNUMBER(P630),SUMIF(A:A,A630,P:P),"")</f>
        <v>0.9139841452963628</v>
      </c>
      <c r="R630" s="3">
        <f t="shared" si="94"/>
        <v>0.19004043342383226</v>
      </c>
      <c r="S630" s="8">
        <f t="shared" si="95"/>
        <v>5.262038093597579</v>
      </c>
    </row>
    <row r="631" spans="1:19" ht="15">
      <c r="A631" s="1">
        <v>67</v>
      </c>
      <c r="B631" s="5">
        <v>0.8208333333333333</v>
      </c>
      <c r="C631" s="1" t="s">
        <v>649</v>
      </c>
      <c r="D631" s="1">
        <v>4</v>
      </c>
      <c r="E631" s="1">
        <v>6</v>
      </c>
      <c r="F631" s="1" t="s">
        <v>675</v>
      </c>
      <c r="G631" s="2">
        <v>60.8881666666666</v>
      </c>
      <c r="H631" s="6">
        <f>1+_xlfn.COUNTIFS(A:A,A631,O:O,"&lt;"&amp;O631)</f>
        <v>2</v>
      </c>
      <c r="I631" s="2">
        <f>_xlfn.AVERAGEIF(A:A,A631,G:G)</f>
        <v>51.44236666666667</v>
      </c>
      <c r="J631" s="2">
        <f t="shared" si="88"/>
        <v>9.445799999999927</v>
      </c>
      <c r="K631" s="2">
        <f t="shared" si="89"/>
        <v>99.44579999999993</v>
      </c>
      <c r="L631" s="2">
        <f t="shared" si="90"/>
        <v>390.2345622512442</v>
      </c>
      <c r="M631" s="2">
        <f>SUMIF(A:A,A631,L:L)</f>
        <v>2286.4746955618525</v>
      </c>
      <c r="N631" s="3">
        <f t="shared" si="91"/>
        <v>0.1706708423271452</v>
      </c>
      <c r="O631" s="7">
        <f t="shared" si="92"/>
        <v>5.859231643581981</v>
      </c>
      <c r="P631" s="3">
        <f t="shared" si="93"/>
        <v>0.1706708423271452</v>
      </c>
      <c r="Q631" s="3">
        <f>IF(ISNUMBER(P631),SUMIF(A:A,A631,P:P),"")</f>
        <v>0.9139841452963628</v>
      </c>
      <c r="R631" s="3">
        <f t="shared" si="94"/>
        <v>0.18673282595269147</v>
      </c>
      <c r="S631" s="8">
        <f t="shared" si="95"/>
        <v>5.3552448258526795</v>
      </c>
    </row>
    <row r="632" spans="1:19" ht="15">
      <c r="A632" s="1">
        <v>67</v>
      </c>
      <c r="B632" s="5">
        <v>0.8208333333333333</v>
      </c>
      <c r="C632" s="1" t="s">
        <v>649</v>
      </c>
      <c r="D632" s="1">
        <v>4</v>
      </c>
      <c r="E632" s="1">
        <v>5</v>
      </c>
      <c r="F632" s="1" t="s">
        <v>674</v>
      </c>
      <c r="G632" s="2">
        <v>59.4307666666667</v>
      </c>
      <c r="H632" s="6">
        <f>1+_xlfn.COUNTIFS(A:A,A632,O:O,"&lt;"&amp;O632)</f>
        <v>3</v>
      </c>
      <c r="I632" s="2">
        <f>_xlfn.AVERAGEIF(A:A,A632,G:G)</f>
        <v>51.44236666666667</v>
      </c>
      <c r="J632" s="2">
        <f t="shared" si="88"/>
        <v>7.988400000000027</v>
      </c>
      <c r="K632" s="2">
        <f t="shared" si="89"/>
        <v>97.98840000000003</v>
      </c>
      <c r="L632" s="2">
        <f t="shared" si="90"/>
        <v>357.56029312078186</v>
      </c>
      <c r="M632" s="2">
        <f>SUMIF(A:A,A632,L:L)</f>
        <v>2286.4746955618525</v>
      </c>
      <c r="N632" s="3">
        <f t="shared" si="91"/>
        <v>0.15638060364928685</v>
      </c>
      <c r="O632" s="7">
        <f t="shared" si="92"/>
        <v>6.394654942263106</v>
      </c>
      <c r="P632" s="3">
        <f t="shared" si="93"/>
        <v>0.15638060364928685</v>
      </c>
      <c r="Q632" s="3">
        <f>IF(ISNUMBER(P632),SUMIF(A:A,A632,P:P),"")</f>
        <v>0.9139841452963628</v>
      </c>
      <c r="R632" s="3">
        <f t="shared" si="94"/>
        <v>0.17109772029861617</v>
      </c>
      <c r="S632" s="8">
        <f t="shared" si="95"/>
        <v>5.844613231869507</v>
      </c>
    </row>
    <row r="633" spans="1:19" ht="15">
      <c r="A633" s="1">
        <v>67</v>
      </c>
      <c r="B633" s="5">
        <v>0.8208333333333333</v>
      </c>
      <c r="C633" s="1" t="s">
        <v>649</v>
      </c>
      <c r="D633" s="1">
        <v>4</v>
      </c>
      <c r="E633" s="1">
        <v>4</v>
      </c>
      <c r="F633" s="1" t="s">
        <v>673</v>
      </c>
      <c r="G633" s="2">
        <v>56.2645333333333</v>
      </c>
      <c r="H633" s="6">
        <f>1+_xlfn.COUNTIFS(A:A,A633,O:O,"&lt;"&amp;O633)</f>
        <v>4</v>
      </c>
      <c r="I633" s="2">
        <f>_xlfn.AVERAGEIF(A:A,A633,G:G)</f>
        <v>51.44236666666667</v>
      </c>
      <c r="J633" s="2">
        <f t="shared" si="88"/>
        <v>4.822166666666625</v>
      </c>
      <c r="K633" s="2">
        <f t="shared" si="89"/>
        <v>94.82216666666662</v>
      </c>
      <c r="L633" s="2">
        <f t="shared" si="90"/>
        <v>295.69543831314706</v>
      </c>
      <c r="M633" s="2">
        <f>SUMIF(A:A,A633,L:L)</f>
        <v>2286.4746955618525</v>
      </c>
      <c r="N633" s="3">
        <f t="shared" si="91"/>
        <v>0.12932373093264704</v>
      </c>
      <c r="O633" s="7">
        <f t="shared" si="92"/>
        <v>7.732532867620475</v>
      </c>
      <c r="P633" s="3">
        <f t="shared" si="93"/>
        <v>0.12932373093264704</v>
      </c>
      <c r="Q633" s="3">
        <f>IF(ISNUMBER(P633),SUMIF(A:A,A633,P:P),"")</f>
        <v>0.9139841452963628</v>
      </c>
      <c r="R633" s="3">
        <f t="shared" si="94"/>
        <v>0.14149450140703845</v>
      </c>
      <c r="S633" s="8">
        <f t="shared" si="95"/>
        <v>7.067412443988133</v>
      </c>
    </row>
    <row r="634" spans="1:19" ht="15">
      <c r="A634" s="1">
        <v>67</v>
      </c>
      <c r="B634" s="5">
        <v>0.8208333333333333</v>
      </c>
      <c r="C634" s="1" t="s">
        <v>649</v>
      </c>
      <c r="D634" s="1">
        <v>4</v>
      </c>
      <c r="E634" s="1">
        <v>3</v>
      </c>
      <c r="F634" s="1" t="s">
        <v>672</v>
      </c>
      <c r="G634" s="2">
        <v>55.917133333333304</v>
      </c>
      <c r="H634" s="6">
        <f>1+_xlfn.COUNTIFS(A:A,A634,O:O,"&lt;"&amp;O634)</f>
        <v>5</v>
      </c>
      <c r="I634" s="2">
        <f>_xlfn.AVERAGEIF(A:A,A634,G:G)</f>
        <v>51.44236666666667</v>
      </c>
      <c r="J634" s="2">
        <f t="shared" si="88"/>
        <v>4.474766666666632</v>
      </c>
      <c r="K634" s="2">
        <f t="shared" si="89"/>
        <v>94.47476666666662</v>
      </c>
      <c r="L634" s="2">
        <f t="shared" si="90"/>
        <v>289.5957543469728</v>
      </c>
      <c r="M634" s="2">
        <f>SUMIF(A:A,A634,L:L)</f>
        <v>2286.4746955618525</v>
      </c>
      <c r="N634" s="3">
        <f t="shared" si="91"/>
        <v>0.12665600669410024</v>
      </c>
      <c r="O634" s="7">
        <f t="shared" si="92"/>
        <v>7.895401300746844</v>
      </c>
      <c r="P634" s="3">
        <f t="shared" si="93"/>
        <v>0.12665600669410024</v>
      </c>
      <c r="Q634" s="3">
        <f>IF(ISNUMBER(P634),SUMIF(A:A,A634,P:P),"")</f>
        <v>0.9139841452963628</v>
      </c>
      <c r="R634" s="3">
        <f t="shared" si="94"/>
        <v>0.13857571528555512</v>
      </c>
      <c r="S634" s="8">
        <f t="shared" si="95"/>
        <v>7.216271609634896</v>
      </c>
    </row>
    <row r="635" spans="1:19" ht="15">
      <c r="A635" s="1">
        <v>67</v>
      </c>
      <c r="B635" s="5">
        <v>0.8208333333333333</v>
      </c>
      <c r="C635" s="1" t="s">
        <v>649</v>
      </c>
      <c r="D635" s="1">
        <v>4</v>
      </c>
      <c r="E635" s="1">
        <v>2</v>
      </c>
      <c r="F635" s="1" t="s">
        <v>671</v>
      </c>
      <c r="G635" s="2">
        <v>53.124866666666705</v>
      </c>
      <c r="H635" s="6">
        <f>1+_xlfn.COUNTIFS(A:A,A635,O:O,"&lt;"&amp;O635)</f>
        <v>6</v>
      </c>
      <c r="I635" s="2">
        <f>_xlfn.AVERAGEIF(A:A,A635,G:G)</f>
        <v>51.44236666666667</v>
      </c>
      <c r="J635" s="2">
        <f t="shared" si="88"/>
        <v>1.682500000000033</v>
      </c>
      <c r="K635" s="2">
        <f t="shared" si="89"/>
        <v>91.68250000000003</v>
      </c>
      <c r="L635" s="2">
        <f t="shared" si="90"/>
        <v>244.92450005207994</v>
      </c>
      <c r="M635" s="2">
        <f>SUMIF(A:A,A635,L:L)</f>
        <v>2286.4746955618525</v>
      </c>
      <c r="N635" s="3">
        <f t="shared" si="91"/>
        <v>0.10711883255366399</v>
      </c>
      <c r="O635" s="7">
        <f t="shared" si="92"/>
        <v>9.335426611366621</v>
      </c>
      <c r="P635" s="3">
        <f t="shared" si="93"/>
        <v>0.10711883255366399</v>
      </c>
      <c r="Q635" s="3">
        <f>IF(ISNUMBER(P635),SUMIF(A:A,A635,P:P),"")</f>
        <v>0.9139841452963628</v>
      </c>
      <c r="R635" s="3">
        <f t="shared" si="94"/>
        <v>0.11719988044095699</v>
      </c>
      <c r="S635" s="8">
        <f t="shared" si="95"/>
        <v>8.532431912366842</v>
      </c>
    </row>
    <row r="636" spans="1:19" ht="15">
      <c r="A636" s="1">
        <v>67</v>
      </c>
      <c r="B636" s="5">
        <v>0.8208333333333333</v>
      </c>
      <c r="C636" s="1" t="s">
        <v>649</v>
      </c>
      <c r="D636" s="1">
        <v>4</v>
      </c>
      <c r="E636" s="1">
        <v>8</v>
      </c>
      <c r="F636" s="1" t="s">
        <v>677</v>
      </c>
      <c r="G636" s="2">
        <v>40.4729333333334</v>
      </c>
      <c r="H636" s="6">
        <f>1+_xlfn.COUNTIFS(A:A,A636,O:O,"&lt;"&amp;O636)</f>
        <v>7</v>
      </c>
      <c r="I636" s="2">
        <f>_xlfn.AVERAGEIF(A:A,A636,G:G)</f>
        <v>51.44236666666667</v>
      </c>
      <c r="J636" s="2">
        <f t="shared" si="88"/>
        <v>-10.96943333333327</v>
      </c>
      <c r="K636" s="2">
        <f t="shared" si="89"/>
        <v>79.03056666666673</v>
      </c>
      <c r="L636" s="2">
        <f t="shared" si="90"/>
        <v>114.64426657667016</v>
      </c>
      <c r="M636" s="2">
        <f>SUMIF(A:A,A636,L:L)</f>
        <v>2286.4746955618525</v>
      </c>
      <c r="N636" s="3">
        <f t="shared" si="91"/>
        <v>0.05014018602488788</v>
      </c>
      <c r="O636" s="7">
        <f t="shared" si="92"/>
        <v>19.944082367457394</v>
      </c>
      <c r="P636" s="3">
        <f t="shared" si="93"/>
        <v>0.05014018602488788</v>
      </c>
      <c r="Q636" s="3">
        <f>IF(ISNUMBER(P636),SUMIF(A:A,A636,P:P),"")</f>
        <v>0.9139841452963628</v>
      </c>
      <c r="R636" s="3">
        <f t="shared" si="94"/>
        <v>0.054858923191309555</v>
      </c>
      <c r="S636" s="8">
        <f t="shared" si="95"/>
        <v>18.228575076340807</v>
      </c>
    </row>
    <row r="637" spans="1:19" ht="15">
      <c r="A637" s="1">
        <v>67</v>
      </c>
      <c r="B637" s="5">
        <v>0.8208333333333333</v>
      </c>
      <c r="C637" s="1" t="s">
        <v>649</v>
      </c>
      <c r="D637" s="1">
        <v>4</v>
      </c>
      <c r="E637" s="1">
        <v>1</v>
      </c>
      <c r="F637" s="1" t="s">
        <v>670</v>
      </c>
      <c r="G637" s="2">
        <v>39.3191666666666</v>
      </c>
      <c r="H637" s="6">
        <f>1+_xlfn.COUNTIFS(A:A,A637,O:O,"&lt;"&amp;O637)</f>
        <v>8</v>
      </c>
      <c r="I637" s="2">
        <f>_xlfn.AVERAGEIF(A:A,A637,G:G)</f>
        <v>51.44236666666667</v>
      </c>
      <c r="J637" s="2">
        <f t="shared" si="88"/>
        <v>-12.123200000000075</v>
      </c>
      <c r="K637" s="2">
        <f t="shared" si="89"/>
        <v>77.87679999999992</v>
      </c>
      <c r="L637" s="2">
        <f t="shared" si="90"/>
        <v>106.97637332146394</v>
      </c>
      <c r="M637" s="2">
        <f>SUMIF(A:A,A637,L:L)</f>
        <v>2286.4746955618525</v>
      </c>
      <c r="N637" s="3">
        <f t="shared" si="91"/>
        <v>0.04678659839494824</v>
      </c>
      <c r="O637" s="7">
        <f t="shared" si="92"/>
        <v>21.37364190400246</v>
      </c>
      <c r="P637" s="3">
        <f t="shared" si="93"/>
      </c>
      <c r="Q637" s="3">
        <f>IF(ISNUMBER(P637),SUMIF(A:A,A637,P:P),"")</f>
      </c>
      <c r="R637" s="3">
        <f t="shared" si="94"/>
      </c>
      <c r="S637" s="8">
        <f t="shared" si="95"/>
      </c>
    </row>
    <row r="638" spans="1:19" ht="15">
      <c r="A638" s="1">
        <v>67</v>
      </c>
      <c r="B638" s="5">
        <v>0.8208333333333333</v>
      </c>
      <c r="C638" s="1" t="s">
        <v>649</v>
      </c>
      <c r="D638" s="1">
        <v>4</v>
      </c>
      <c r="E638" s="1">
        <v>9</v>
      </c>
      <c r="F638" s="1" t="s">
        <v>678</v>
      </c>
      <c r="G638" s="2">
        <v>36.3829333333334</v>
      </c>
      <c r="H638" s="6">
        <f>1+_xlfn.COUNTIFS(A:A,A638,O:O,"&lt;"&amp;O638)</f>
        <v>9</v>
      </c>
      <c r="I638" s="2">
        <f>_xlfn.AVERAGEIF(A:A,A638,G:G)</f>
        <v>51.44236666666667</v>
      </c>
      <c r="J638" s="2">
        <f t="shared" si="88"/>
        <v>-15.059433333333274</v>
      </c>
      <c r="K638" s="2">
        <f t="shared" si="89"/>
        <v>74.94056666666673</v>
      </c>
      <c r="L638" s="2">
        <f t="shared" si="90"/>
        <v>89.69670187552704</v>
      </c>
      <c r="M638" s="2">
        <f>SUMIF(A:A,A638,L:L)</f>
        <v>2286.4746955618525</v>
      </c>
      <c r="N638" s="3">
        <f t="shared" si="91"/>
        <v>0.03922925630868877</v>
      </c>
      <c r="O638" s="7">
        <f t="shared" si="92"/>
        <v>25.49117913760993</v>
      </c>
      <c r="P638" s="3">
        <f t="shared" si="93"/>
      </c>
      <c r="Q638" s="3">
        <f>IF(ISNUMBER(P638),SUMIF(A:A,A638,P:P),"")</f>
      </c>
      <c r="R638" s="3">
        <f t="shared" si="94"/>
      </c>
      <c r="S638" s="8">
        <f t="shared" si="95"/>
      </c>
    </row>
    <row r="639" spans="1:19" ht="15">
      <c r="A639" s="1">
        <v>6</v>
      </c>
      <c r="B639" s="5">
        <v>0.8576388888888888</v>
      </c>
      <c r="C639" s="1" t="s">
        <v>19</v>
      </c>
      <c r="D639" s="1">
        <v>8</v>
      </c>
      <c r="E639" s="1">
        <v>10</v>
      </c>
      <c r="F639" s="1" t="s">
        <v>85</v>
      </c>
      <c r="G639" s="2">
        <v>63.094733333333394</v>
      </c>
      <c r="H639" s="6">
        <f>1+_xlfn.COUNTIFS(A:A,A639,O:O,"&lt;"&amp;O639)</f>
        <v>1</v>
      </c>
      <c r="I639" s="2">
        <f>_xlfn.AVERAGEIF(A:A,A639,G:G)</f>
        <v>47.90121538461539</v>
      </c>
      <c r="J639" s="2">
        <f t="shared" si="88"/>
        <v>15.193517948718004</v>
      </c>
      <c r="K639" s="2">
        <f t="shared" si="89"/>
        <v>105.19351794871801</v>
      </c>
      <c r="L639" s="2">
        <f t="shared" si="90"/>
        <v>550.9318277590002</v>
      </c>
      <c r="M639" s="2">
        <f>SUMIF(A:A,A639,L:L)</f>
        <v>3304.1559931239863</v>
      </c>
      <c r="N639" s="3">
        <f t="shared" si="91"/>
        <v>0.16673904891460942</v>
      </c>
      <c r="O639" s="7">
        <f t="shared" si="92"/>
        <v>5.9973953702478005</v>
      </c>
      <c r="P639" s="3">
        <f t="shared" si="93"/>
        <v>0.16673904891460942</v>
      </c>
      <c r="Q639" s="3">
        <f>IF(ISNUMBER(P639),SUMIF(A:A,A639,P:P),"")</f>
        <v>0.9084237561628687</v>
      </c>
      <c r="R639" s="3">
        <f t="shared" si="94"/>
        <v>0.18354765359605504</v>
      </c>
      <c r="S639" s="8">
        <f t="shared" si="95"/>
        <v>5.448176429434306</v>
      </c>
    </row>
    <row r="640" spans="1:19" ht="15">
      <c r="A640" s="1">
        <v>6</v>
      </c>
      <c r="B640" s="5">
        <v>0.8576388888888888</v>
      </c>
      <c r="C640" s="1" t="s">
        <v>19</v>
      </c>
      <c r="D640" s="1">
        <v>8</v>
      </c>
      <c r="E640" s="1">
        <v>7</v>
      </c>
      <c r="F640" s="1" t="s">
        <v>82</v>
      </c>
      <c r="G640" s="2">
        <v>57.4042666666667</v>
      </c>
      <c r="H640" s="6">
        <f>1+_xlfn.COUNTIFS(A:A,A640,O:O,"&lt;"&amp;O640)</f>
        <v>2</v>
      </c>
      <c r="I640" s="2">
        <f>_xlfn.AVERAGEIF(A:A,A640,G:G)</f>
        <v>47.90121538461539</v>
      </c>
      <c r="J640" s="2">
        <f t="shared" si="88"/>
        <v>9.50305128205131</v>
      </c>
      <c r="K640" s="2">
        <f t="shared" si="89"/>
        <v>99.5030512820513</v>
      </c>
      <c r="L640" s="2">
        <f t="shared" si="90"/>
        <v>391.57735296493627</v>
      </c>
      <c r="M640" s="2">
        <f>SUMIF(A:A,A640,L:L)</f>
        <v>3304.1559931239863</v>
      </c>
      <c r="N640" s="3">
        <f t="shared" si="91"/>
        <v>0.11851055270387248</v>
      </c>
      <c r="O640" s="7">
        <f t="shared" si="92"/>
        <v>8.438067135664651</v>
      </c>
      <c r="P640" s="3">
        <f t="shared" si="93"/>
        <v>0.11851055270387248</v>
      </c>
      <c r="Q640" s="3">
        <f>IF(ISNUMBER(P640),SUMIF(A:A,A640,P:P),"")</f>
        <v>0.9084237561628687</v>
      </c>
      <c r="R640" s="3">
        <f t="shared" si="94"/>
        <v>0.13045734647501342</v>
      </c>
      <c r="S640" s="8">
        <f t="shared" si="95"/>
        <v>7.665340642134942</v>
      </c>
    </row>
    <row r="641" spans="1:19" ht="15">
      <c r="A641" s="1">
        <v>6</v>
      </c>
      <c r="B641" s="5">
        <v>0.8576388888888888</v>
      </c>
      <c r="C641" s="1" t="s">
        <v>19</v>
      </c>
      <c r="D641" s="1">
        <v>8</v>
      </c>
      <c r="E641" s="1">
        <v>8</v>
      </c>
      <c r="F641" s="1" t="s">
        <v>83</v>
      </c>
      <c r="G641" s="2">
        <v>54.4949</v>
      </c>
      <c r="H641" s="6">
        <f>1+_xlfn.COUNTIFS(A:A,A641,O:O,"&lt;"&amp;O641)</f>
        <v>3</v>
      </c>
      <c r="I641" s="2">
        <f>_xlfn.AVERAGEIF(A:A,A641,G:G)</f>
        <v>47.90121538461539</v>
      </c>
      <c r="J641" s="2">
        <f aca="true" t="shared" si="96" ref="J641:J667">G641-I641</f>
        <v>6.5936846153846105</v>
      </c>
      <c r="K641" s="2">
        <f aca="true" t="shared" si="97" ref="K641:K667">90+J641</f>
        <v>96.5936846153846</v>
      </c>
      <c r="L641" s="2">
        <f aca="true" t="shared" si="98" ref="L641:L667">EXP(0.06*K641)</f>
        <v>328.85636566884455</v>
      </c>
      <c r="M641" s="2">
        <f>SUMIF(A:A,A641,L:L)</f>
        <v>3304.1559931239863</v>
      </c>
      <c r="N641" s="3">
        <f aca="true" t="shared" si="99" ref="N641:N667">L641/M641</f>
        <v>0.09952809926444185</v>
      </c>
      <c r="O641" s="7">
        <f aca="true" t="shared" si="100" ref="O641:O667">1/N641</f>
        <v>10.047413819719829</v>
      </c>
      <c r="P641" s="3">
        <f aca="true" t="shared" si="101" ref="P641:P667">IF(O641&gt;21,"",N641)</f>
        <v>0.09952809926444185</v>
      </c>
      <c r="Q641" s="3">
        <f>IF(ISNUMBER(P641),SUMIF(A:A,A641,P:P),"")</f>
        <v>0.9084237561628687</v>
      </c>
      <c r="R641" s="3">
        <f aca="true" t="shared" si="102" ref="R641:R667">_xlfn.IFERROR(P641*(1/Q641),"")</f>
        <v>0.10956131275655205</v>
      </c>
      <c r="S641" s="8">
        <f aca="true" t="shared" si="103" ref="S641:S667">_xlfn.IFERROR(1/R641,"")</f>
        <v>9.127309401832605</v>
      </c>
    </row>
    <row r="642" spans="1:19" ht="15">
      <c r="A642" s="1">
        <v>6</v>
      </c>
      <c r="B642" s="5">
        <v>0.8576388888888888</v>
      </c>
      <c r="C642" s="1" t="s">
        <v>19</v>
      </c>
      <c r="D642" s="1">
        <v>8</v>
      </c>
      <c r="E642" s="1">
        <v>1</v>
      </c>
      <c r="F642" s="1" t="s">
        <v>78</v>
      </c>
      <c r="G642" s="2">
        <v>52.7484</v>
      </c>
      <c r="H642" s="6">
        <f>1+_xlfn.COUNTIFS(A:A,A642,O:O,"&lt;"&amp;O642)</f>
        <v>4</v>
      </c>
      <c r="I642" s="2">
        <f>_xlfn.AVERAGEIF(A:A,A642,G:G)</f>
        <v>47.90121538461539</v>
      </c>
      <c r="J642" s="2">
        <f t="shared" si="96"/>
        <v>4.847184615384606</v>
      </c>
      <c r="K642" s="2">
        <f t="shared" si="97"/>
        <v>94.8471846153846</v>
      </c>
      <c r="L642" s="2">
        <f t="shared" si="98"/>
        <v>296.13963321381004</v>
      </c>
      <c r="M642" s="2">
        <f>SUMIF(A:A,A642,L:L)</f>
        <v>3304.1559931239863</v>
      </c>
      <c r="N642" s="3">
        <f t="shared" si="99"/>
        <v>0.08962640802373813</v>
      </c>
      <c r="O642" s="7">
        <f t="shared" si="100"/>
        <v>11.157425830734438</v>
      </c>
      <c r="P642" s="3">
        <f t="shared" si="101"/>
        <v>0.08962640802373813</v>
      </c>
      <c r="Q642" s="3">
        <f>IF(ISNUMBER(P642),SUMIF(A:A,A642,P:P),"")</f>
        <v>0.9084237561628687</v>
      </c>
      <c r="R642" s="3">
        <f t="shared" si="102"/>
        <v>0.09866145333133412</v>
      </c>
      <c r="S642" s="8">
        <f t="shared" si="103"/>
        <v>10.135670682264394</v>
      </c>
    </row>
    <row r="643" spans="1:19" ht="15">
      <c r="A643" s="1">
        <v>6</v>
      </c>
      <c r="B643" s="5">
        <v>0.8576388888888888</v>
      </c>
      <c r="C643" s="1" t="s">
        <v>19</v>
      </c>
      <c r="D643" s="1">
        <v>8</v>
      </c>
      <c r="E643" s="1">
        <v>12</v>
      </c>
      <c r="F643" s="1" t="s">
        <v>87</v>
      </c>
      <c r="G643" s="2">
        <v>52.427633333333304</v>
      </c>
      <c r="H643" s="6">
        <f>1+_xlfn.COUNTIFS(A:A,A643,O:O,"&lt;"&amp;O643)</f>
        <v>5</v>
      </c>
      <c r="I643" s="2">
        <f>_xlfn.AVERAGEIF(A:A,A643,G:G)</f>
        <v>47.90121538461539</v>
      </c>
      <c r="J643" s="2">
        <f t="shared" si="96"/>
        <v>4.5264179487179135</v>
      </c>
      <c r="K643" s="2">
        <f t="shared" si="97"/>
        <v>94.52641794871792</v>
      </c>
      <c r="L643" s="2">
        <f t="shared" si="98"/>
        <v>290.4946259830454</v>
      </c>
      <c r="M643" s="2">
        <f>SUMIF(A:A,A643,L:L)</f>
        <v>3304.1559931239863</v>
      </c>
      <c r="N643" s="3">
        <f t="shared" si="99"/>
        <v>0.08791795138836377</v>
      </c>
      <c r="O643" s="7">
        <f t="shared" si="100"/>
        <v>11.374241371738256</v>
      </c>
      <c r="P643" s="3">
        <f t="shared" si="101"/>
        <v>0.08791795138836377</v>
      </c>
      <c r="Q643" s="3">
        <f>IF(ISNUMBER(P643),SUMIF(A:A,A643,P:P),"")</f>
        <v>0.9084237561628687</v>
      </c>
      <c r="R643" s="3">
        <f t="shared" si="102"/>
        <v>0.09678077085932262</v>
      </c>
      <c r="S643" s="8">
        <f t="shared" si="103"/>
        <v>10.332631070417568</v>
      </c>
    </row>
    <row r="644" spans="1:19" ht="15">
      <c r="A644" s="1">
        <v>6</v>
      </c>
      <c r="B644" s="5">
        <v>0.8576388888888888</v>
      </c>
      <c r="C644" s="1" t="s">
        <v>19</v>
      </c>
      <c r="D644" s="1">
        <v>8</v>
      </c>
      <c r="E644" s="1">
        <v>6</v>
      </c>
      <c r="F644" s="1" t="s">
        <v>81</v>
      </c>
      <c r="G644" s="2">
        <v>51.6832</v>
      </c>
      <c r="H644" s="6">
        <f>1+_xlfn.COUNTIFS(A:A,A644,O:O,"&lt;"&amp;O644)</f>
        <v>6</v>
      </c>
      <c r="I644" s="2">
        <f>_xlfn.AVERAGEIF(A:A,A644,G:G)</f>
        <v>47.90121538461539</v>
      </c>
      <c r="J644" s="2">
        <f t="shared" si="96"/>
        <v>3.7819846153846086</v>
      </c>
      <c r="K644" s="2">
        <f t="shared" si="97"/>
        <v>93.7819846153846</v>
      </c>
      <c r="L644" s="2">
        <f t="shared" si="98"/>
        <v>277.80490226952094</v>
      </c>
      <c r="M644" s="2">
        <f>SUMIF(A:A,A644,L:L)</f>
        <v>3304.1559931239863</v>
      </c>
      <c r="N644" s="3">
        <f t="shared" si="99"/>
        <v>0.08407741730343192</v>
      </c>
      <c r="O644" s="7">
        <f t="shared" si="100"/>
        <v>11.89380016742238</v>
      </c>
      <c r="P644" s="3">
        <f t="shared" si="101"/>
        <v>0.08407741730343192</v>
      </c>
      <c r="Q644" s="3">
        <f>IF(ISNUMBER(P644),SUMIF(A:A,A644,P:P),"")</f>
        <v>0.9084237561628687</v>
      </c>
      <c r="R644" s="3">
        <f t="shared" si="102"/>
        <v>0.09255308079851438</v>
      </c>
      <c r="S644" s="8">
        <f t="shared" si="103"/>
        <v>10.804610623140398</v>
      </c>
    </row>
    <row r="645" spans="1:19" ht="15">
      <c r="A645" s="1">
        <v>6</v>
      </c>
      <c r="B645" s="5">
        <v>0.8576388888888888</v>
      </c>
      <c r="C645" s="1" t="s">
        <v>19</v>
      </c>
      <c r="D645" s="1">
        <v>8</v>
      </c>
      <c r="E645" s="1">
        <v>2</v>
      </c>
      <c r="F645" s="1" t="s">
        <v>79</v>
      </c>
      <c r="G645" s="2">
        <v>50.9182333333333</v>
      </c>
      <c r="H645" s="6">
        <f>1+_xlfn.COUNTIFS(A:A,A645,O:O,"&lt;"&amp;O645)</f>
        <v>7</v>
      </c>
      <c r="I645" s="2">
        <f>_xlfn.AVERAGEIF(A:A,A645,G:G)</f>
        <v>47.90121538461539</v>
      </c>
      <c r="J645" s="2">
        <f t="shared" si="96"/>
        <v>3.017017948717907</v>
      </c>
      <c r="K645" s="2">
        <f t="shared" si="97"/>
        <v>93.0170179487179</v>
      </c>
      <c r="L645" s="2">
        <f t="shared" si="98"/>
        <v>265.3424025144747</v>
      </c>
      <c r="M645" s="2">
        <f>SUMIF(A:A,A645,L:L)</f>
        <v>3304.1559931239863</v>
      </c>
      <c r="N645" s="3">
        <f t="shared" si="99"/>
        <v>0.08030565235620155</v>
      </c>
      <c r="O645" s="7">
        <f t="shared" si="100"/>
        <v>12.452423592357205</v>
      </c>
      <c r="P645" s="3">
        <f t="shared" si="101"/>
        <v>0.08030565235620155</v>
      </c>
      <c r="Q645" s="3">
        <f>IF(ISNUMBER(P645),SUMIF(A:A,A645,P:P),"")</f>
        <v>0.9084237561628687</v>
      </c>
      <c r="R645" s="3">
        <f t="shared" si="102"/>
        <v>0.08840109234418102</v>
      </c>
      <c r="S645" s="8">
        <f t="shared" si="103"/>
        <v>11.312077413100255</v>
      </c>
    </row>
    <row r="646" spans="1:19" ht="15">
      <c r="A646" s="1">
        <v>6</v>
      </c>
      <c r="B646" s="5">
        <v>0.8576388888888888</v>
      </c>
      <c r="C646" s="1" t="s">
        <v>19</v>
      </c>
      <c r="D646" s="1">
        <v>8</v>
      </c>
      <c r="E646" s="1">
        <v>11</v>
      </c>
      <c r="F646" s="1" t="s">
        <v>86</v>
      </c>
      <c r="G646" s="2">
        <v>49.3553666666667</v>
      </c>
      <c r="H646" s="6">
        <f>1+_xlfn.COUNTIFS(A:A,A646,O:O,"&lt;"&amp;O646)</f>
        <v>8</v>
      </c>
      <c r="I646" s="2">
        <f>_xlfn.AVERAGEIF(A:A,A646,G:G)</f>
        <v>47.90121538461539</v>
      </c>
      <c r="J646" s="2">
        <f t="shared" si="96"/>
        <v>1.4541512820513063</v>
      </c>
      <c r="K646" s="2">
        <f t="shared" si="97"/>
        <v>91.4541512820513</v>
      </c>
      <c r="L646" s="2">
        <f t="shared" si="98"/>
        <v>241.5916917272182</v>
      </c>
      <c r="M646" s="2">
        <f>SUMIF(A:A,A646,L:L)</f>
        <v>3304.1559931239863</v>
      </c>
      <c r="N646" s="3">
        <f t="shared" si="99"/>
        <v>0.0731175199445714</v>
      </c>
      <c r="O646" s="7">
        <f t="shared" si="100"/>
        <v>13.67661267447358</v>
      </c>
      <c r="P646" s="3">
        <f t="shared" si="101"/>
        <v>0.0731175199445714</v>
      </c>
      <c r="Q646" s="3">
        <f>IF(ISNUMBER(P646),SUMIF(A:A,A646,P:P),"")</f>
        <v>0.9084237561628687</v>
      </c>
      <c r="R646" s="3">
        <f t="shared" si="102"/>
        <v>0.08048833977373701</v>
      </c>
      <c r="S646" s="8">
        <f t="shared" si="103"/>
        <v>12.424159857329988</v>
      </c>
    </row>
    <row r="647" spans="1:19" ht="15">
      <c r="A647" s="1">
        <v>6</v>
      </c>
      <c r="B647" s="5">
        <v>0.8576388888888888</v>
      </c>
      <c r="C647" s="1" t="s">
        <v>19</v>
      </c>
      <c r="D647" s="1">
        <v>8</v>
      </c>
      <c r="E647" s="1">
        <v>4</v>
      </c>
      <c r="F647" s="1" t="s">
        <v>80</v>
      </c>
      <c r="G647" s="2">
        <v>44.2169333333333</v>
      </c>
      <c r="H647" s="6">
        <f>1+_xlfn.COUNTIFS(A:A,A647,O:O,"&lt;"&amp;O647)</f>
        <v>10</v>
      </c>
      <c r="I647" s="2">
        <f>_xlfn.AVERAGEIF(A:A,A647,G:G)</f>
        <v>47.90121538461539</v>
      </c>
      <c r="J647" s="2">
        <f t="shared" si="96"/>
        <v>-3.6842820512820893</v>
      </c>
      <c r="K647" s="2">
        <f t="shared" si="97"/>
        <v>86.31571794871792</v>
      </c>
      <c r="L647" s="2">
        <f t="shared" si="98"/>
        <v>177.49511313862268</v>
      </c>
      <c r="M647" s="2">
        <f>SUMIF(A:A,A647,L:L)</f>
        <v>3304.1559931239863</v>
      </c>
      <c r="N647" s="3">
        <f t="shared" si="99"/>
        <v>0.053718744970877134</v>
      </c>
      <c r="O647" s="7">
        <f t="shared" si="100"/>
        <v>18.615475855627974</v>
      </c>
      <c r="P647" s="3">
        <f t="shared" si="101"/>
        <v>0.053718744970877134</v>
      </c>
      <c r="Q647" s="3">
        <f>IF(ISNUMBER(P647),SUMIF(A:A,A647,P:P),"")</f>
        <v>0.9084237561628687</v>
      </c>
      <c r="R647" s="3">
        <f t="shared" si="102"/>
        <v>0.059134016043109784</v>
      </c>
      <c r="S647" s="8">
        <f t="shared" si="103"/>
        <v>16.91074049952876</v>
      </c>
    </row>
    <row r="648" spans="1:19" ht="15">
      <c r="A648" s="1">
        <v>6</v>
      </c>
      <c r="B648" s="5">
        <v>0.8576388888888888</v>
      </c>
      <c r="C648" s="1" t="s">
        <v>19</v>
      </c>
      <c r="D648" s="1">
        <v>8</v>
      </c>
      <c r="E648" s="1">
        <v>9</v>
      </c>
      <c r="F648" s="1" t="s">
        <v>84</v>
      </c>
      <c r="G648" s="2">
        <v>44.5741</v>
      </c>
      <c r="H648" s="6">
        <f>1+_xlfn.COUNTIFS(A:A,A648,O:O,"&lt;"&amp;O648)</f>
        <v>9</v>
      </c>
      <c r="I648" s="2">
        <f>_xlfn.AVERAGEIF(A:A,A648,G:G)</f>
        <v>47.90121538461539</v>
      </c>
      <c r="J648" s="2">
        <f t="shared" si="96"/>
        <v>-3.3271153846153894</v>
      </c>
      <c r="K648" s="2">
        <f t="shared" si="97"/>
        <v>86.67288461538462</v>
      </c>
      <c r="L648" s="2">
        <f t="shared" si="98"/>
        <v>181.33988298227268</v>
      </c>
      <c r="M648" s="2">
        <f>SUMIF(A:A,A648,L:L)</f>
        <v>3304.1559931239863</v>
      </c>
      <c r="N648" s="3">
        <f t="shared" si="99"/>
        <v>0.05488236129276116</v>
      </c>
      <c r="O648" s="7">
        <f t="shared" si="100"/>
        <v>18.22079036770412</v>
      </c>
      <c r="P648" s="3">
        <f t="shared" si="101"/>
        <v>0.05488236129276116</v>
      </c>
      <c r="Q648" s="3">
        <f>IF(ISNUMBER(P648),SUMIF(A:A,A648,P:P),"")</f>
        <v>0.9084237561628687</v>
      </c>
      <c r="R648" s="3">
        <f t="shared" si="102"/>
        <v>0.06041493402218056</v>
      </c>
      <c r="S648" s="8">
        <f t="shared" si="103"/>
        <v>16.552198826086</v>
      </c>
    </row>
    <row r="649" spans="1:19" ht="15">
      <c r="A649" s="1">
        <v>6</v>
      </c>
      <c r="B649" s="5">
        <v>0.8576388888888888</v>
      </c>
      <c r="C649" s="1" t="s">
        <v>19</v>
      </c>
      <c r="D649" s="1">
        <v>8</v>
      </c>
      <c r="E649" s="1">
        <v>13</v>
      </c>
      <c r="F649" s="1" t="s">
        <v>88</v>
      </c>
      <c r="G649" s="2">
        <v>32.58</v>
      </c>
      <c r="H649" s="6">
        <f>1+_xlfn.COUNTIFS(A:A,A649,O:O,"&lt;"&amp;O649)</f>
        <v>12</v>
      </c>
      <c r="I649" s="2">
        <f>_xlfn.AVERAGEIF(A:A,A649,G:G)</f>
        <v>47.90121538461539</v>
      </c>
      <c r="J649" s="2">
        <f t="shared" si="96"/>
        <v>-15.321215384615392</v>
      </c>
      <c r="K649" s="2">
        <f t="shared" si="97"/>
        <v>74.67878461538461</v>
      </c>
      <c r="L649" s="2">
        <f t="shared" si="98"/>
        <v>88.29884939784883</v>
      </c>
      <c r="M649" s="2">
        <f>SUMIF(A:A,A649,L:L)</f>
        <v>3304.1559931239863</v>
      </c>
      <c r="N649" s="3">
        <f t="shared" si="99"/>
        <v>0.026723571641774926</v>
      </c>
      <c r="O649" s="7">
        <f t="shared" si="100"/>
        <v>37.420147778329756</v>
      </c>
      <c r="P649" s="3">
        <f t="shared" si="101"/>
      </c>
      <c r="Q649" s="3">
        <f>IF(ISNUMBER(P649),SUMIF(A:A,A649,P:P),"")</f>
      </c>
      <c r="R649" s="3">
        <f t="shared" si="102"/>
      </c>
      <c r="S649" s="8">
        <f t="shared" si="103"/>
      </c>
    </row>
    <row r="650" spans="1:19" ht="15">
      <c r="A650" s="1">
        <v>6</v>
      </c>
      <c r="B650" s="5">
        <v>0.8576388888888888</v>
      </c>
      <c r="C650" s="1" t="s">
        <v>19</v>
      </c>
      <c r="D650" s="1">
        <v>8</v>
      </c>
      <c r="E650" s="1">
        <v>14</v>
      </c>
      <c r="F650" s="1" t="s">
        <v>89</v>
      </c>
      <c r="G650" s="2">
        <v>28.2227</v>
      </c>
      <c r="H650" s="6">
        <f>1+_xlfn.COUNTIFS(A:A,A650,O:O,"&lt;"&amp;O650)</f>
        <v>13</v>
      </c>
      <c r="I650" s="2">
        <f>_xlfn.AVERAGEIF(A:A,A650,G:G)</f>
        <v>47.90121538461539</v>
      </c>
      <c r="J650" s="2">
        <f t="shared" si="96"/>
        <v>-19.67851538461539</v>
      </c>
      <c r="K650" s="2">
        <f t="shared" si="97"/>
        <v>70.3214846153846</v>
      </c>
      <c r="L650" s="2">
        <f t="shared" si="98"/>
        <v>67.9851349038181</v>
      </c>
      <c r="M650" s="2">
        <f>SUMIF(A:A,A650,L:L)</f>
        <v>3304.1559931239863</v>
      </c>
      <c r="N650" s="3">
        <f t="shared" si="99"/>
        <v>0.020575643233944316</v>
      </c>
      <c r="O650" s="7">
        <f t="shared" si="100"/>
        <v>48.60115373454119</v>
      </c>
      <c r="P650" s="3">
        <f t="shared" si="101"/>
      </c>
      <c r="Q650" s="3">
        <f>IF(ISNUMBER(P650),SUMIF(A:A,A650,P:P),"")</f>
      </c>
      <c r="R650" s="3">
        <f t="shared" si="102"/>
      </c>
      <c r="S650" s="8">
        <f t="shared" si="103"/>
      </c>
    </row>
    <row r="651" spans="1:19" ht="15">
      <c r="A651" s="1">
        <v>6</v>
      </c>
      <c r="B651" s="5">
        <v>0.8576388888888888</v>
      </c>
      <c r="C651" s="1" t="s">
        <v>19</v>
      </c>
      <c r="D651" s="1">
        <v>8</v>
      </c>
      <c r="E651" s="1">
        <v>15</v>
      </c>
      <c r="F651" s="1" t="s">
        <v>90</v>
      </c>
      <c r="G651" s="2">
        <v>40.9953333333333</v>
      </c>
      <c r="H651" s="6">
        <f>1+_xlfn.COUNTIFS(A:A,A651,O:O,"&lt;"&amp;O651)</f>
        <v>11</v>
      </c>
      <c r="I651" s="2">
        <f>_xlfn.AVERAGEIF(A:A,A651,G:G)</f>
        <v>47.90121538461539</v>
      </c>
      <c r="J651" s="2">
        <f t="shared" si="96"/>
        <v>-6.9058820512820915</v>
      </c>
      <c r="K651" s="2">
        <f t="shared" si="97"/>
        <v>83.09411794871791</v>
      </c>
      <c r="L651" s="2">
        <f t="shared" si="98"/>
        <v>146.29821060057364</v>
      </c>
      <c r="M651" s="2">
        <f>SUMIF(A:A,A651,L:L)</f>
        <v>3304.1559931239863</v>
      </c>
      <c r="N651" s="3">
        <f t="shared" si="99"/>
        <v>0.04427702896141196</v>
      </c>
      <c r="O651" s="7">
        <f t="shared" si="100"/>
        <v>22.585074551219634</v>
      </c>
      <c r="P651" s="3">
        <f t="shared" si="101"/>
      </c>
      <c r="Q651" s="3">
        <f>IF(ISNUMBER(P651),SUMIF(A:A,A651,P:P),"")</f>
      </c>
      <c r="R651" s="3">
        <f t="shared" si="102"/>
      </c>
      <c r="S651" s="8">
        <f t="shared" si="103"/>
      </c>
    </row>
    <row r="652" spans="1:19" ht="15">
      <c r="A652" s="1">
        <v>68</v>
      </c>
      <c r="B652" s="5">
        <v>0.8694444444444445</v>
      </c>
      <c r="C652" s="1" t="s">
        <v>649</v>
      </c>
      <c r="D652" s="1">
        <v>6</v>
      </c>
      <c r="E652" s="1">
        <v>4</v>
      </c>
      <c r="F652" s="1" t="s">
        <v>682</v>
      </c>
      <c r="G652" s="2">
        <v>63.245233333333296</v>
      </c>
      <c r="H652" s="6">
        <f>1+_xlfn.COUNTIFS(A:A,A652,O:O,"&lt;"&amp;O652)</f>
        <v>1</v>
      </c>
      <c r="I652" s="2">
        <f>_xlfn.AVERAGEIF(A:A,A652,G:G)</f>
        <v>50.89985000000001</v>
      </c>
      <c r="J652" s="2">
        <f t="shared" si="96"/>
        <v>12.345383333333288</v>
      </c>
      <c r="K652" s="2">
        <f t="shared" si="97"/>
        <v>102.34538333333329</v>
      </c>
      <c r="L652" s="2">
        <f t="shared" si="98"/>
        <v>464.38920290737104</v>
      </c>
      <c r="M652" s="2">
        <f>SUMIF(A:A,A652,L:L)</f>
        <v>2065.4500350366393</v>
      </c>
      <c r="N652" s="3">
        <f t="shared" si="99"/>
        <v>0.22483681281553403</v>
      </c>
      <c r="O652" s="7">
        <f t="shared" si="100"/>
        <v>4.4476702345911825</v>
      </c>
      <c r="P652" s="3">
        <f t="shared" si="101"/>
        <v>0.22483681281553403</v>
      </c>
      <c r="Q652" s="3">
        <f>IF(ISNUMBER(P652),SUMIF(A:A,A652,P:P),"")</f>
        <v>0.9999999999999999</v>
      </c>
      <c r="R652" s="3">
        <f t="shared" si="102"/>
        <v>0.22483681281553403</v>
      </c>
      <c r="S652" s="8">
        <f t="shared" si="103"/>
        <v>4.4476702345911825</v>
      </c>
    </row>
    <row r="653" spans="1:19" ht="15">
      <c r="A653" s="1">
        <v>68</v>
      </c>
      <c r="B653" s="5">
        <v>0.8694444444444445</v>
      </c>
      <c r="C653" s="1" t="s">
        <v>649</v>
      </c>
      <c r="D653" s="1">
        <v>6</v>
      </c>
      <c r="E653" s="1">
        <v>3</v>
      </c>
      <c r="F653" s="1" t="s">
        <v>681</v>
      </c>
      <c r="G653" s="2">
        <v>62.5101666666667</v>
      </c>
      <c r="H653" s="6">
        <f>1+_xlfn.COUNTIFS(A:A,A653,O:O,"&lt;"&amp;O653)</f>
        <v>2</v>
      </c>
      <c r="I653" s="2">
        <f>_xlfn.AVERAGEIF(A:A,A653,G:G)</f>
        <v>50.89985000000001</v>
      </c>
      <c r="J653" s="2">
        <f t="shared" si="96"/>
        <v>11.61031666666669</v>
      </c>
      <c r="K653" s="2">
        <f t="shared" si="97"/>
        <v>101.61031666666669</v>
      </c>
      <c r="L653" s="2">
        <f t="shared" si="98"/>
        <v>444.3528704282962</v>
      </c>
      <c r="M653" s="2">
        <f>SUMIF(A:A,A653,L:L)</f>
        <v>2065.4500350366393</v>
      </c>
      <c r="N653" s="3">
        <f t="shared" si="99"/>
        <v>0.2151361024912974</v>
      </c>
      <c r="O653" s="7">
        <f t="shared" si="100"/>
        <v>4.648220305285356</v>
      </c>
      <c r="P653" s="3">
        <f t="shared" si="101"/>
        <v>0.2151361024912974</v>
      </c>
      <c r="Q653" s="3">
        <f>IF(ISNUMBER(P653),SUMIF(A:A,A653,P:P),"")</f>
        <v>0.9999999999999999</v>
      </c>
      <c r="R653" s="3">
        <f t="shared" si="102"/>
        <v>0.2151361024912974</v>
      </c>
      <c r="S653" s="8">
        <f t="shared" si="103"/>
        <v>4.648220305285356</v>
      </c>
    </row>
    <row r="654" spans="1:19" ht="15">
      <c r="A654" s="1">
        <v>68</v>
      </c>
      <c r="B654" s="5">
        <v>0.8694444444444445</v>
      </c>
      <c r="C654" s="1" t="s">
        <v>649</v>
      </c>
      <c r="D654" s="1">
        <v>6</v>
      </c>
      <c r="E654" s="1">
        <v>2</v>
      </c>
      <c r="F654" s="1" t="s">
        <v>680</v>
      </c>
      <c r="G654" s="2">
        <v>58.2452</v>
      </c>
      <c r="H654" s="6">
        <f>1+_xlfn.COUNTIFS(A:A,A654,O:O,"&lt;"&amp;O654)</f>
        <v>3</v>
      </c>
      <c r="I654" s="2">
        <f>_xlfn.AVERAGEIF(A:A,A654,G:G)</f>
        <v>50.89985000000001</v>
      </c>
      <c r="J654" s="2">
        <f t="shared" si="96"/>
        <v>7.345349999999989</v>
      </c>
      <c r="K654" s="2">
        <f t="shared" si="97"/>
        <v>97.34535</v>
      </c>
      <c r="L654" s="2">
        <f t="shared" si="98"/>
        <v>344.0272949463628</v>
      </c>
      <c r="M654" s="2">
        <f>SUMIF(A:A,A654,L:L)</f>
        <v>2065.4500350366393</v>
      </c>
      <c r="N654" s="3">
        <f t="shared" si="99"/>
        <v>0.1665628744876707</v>
      </c>
      <c r="O654" s="7">
        <f t="shared" si="100"/>
        <v>6.003738846822206</v>
      </c>
      <c r="P654" s="3">
        <f t="shared" si="101"/>
        <v>0.1665628744876707</v>
      </c>
      <c r="Q654" s="3">
        <f>IF(ISNUMBER(P654),SUMIF(A:A,A654,P:P),"")</f>
        <v>0.9999999999999999</v>
      </c>
      <c r="R654" s="3">
        <f t="shared" si="102"/>
        <v>0.1665628744876707</v>
      </c>
      <c r="S654" s="8">
        <f t="shared" si="103"/>
        <v>6.003738846822206</v>
      </c>
    </row>
    <row r="655" spans="1:19" ht="15">
      <c r="A655" s="1">
        <v>68</v>
      </c>
      <c r="B655" s="5">
        <v>0.8694444444444445</v>
      </c>
      <c r="C655" s="1" t="s">
        <v>649</v>
      </c>
      <c r="D655" s="1">
        <v>6</v>
      </c>
      <c r="E655" s="1">
        <v>6</v>
      </c>
      <c r="F655" s="1" t="s">
        <v>684</v>
      </c>
      <c r="G655" s="2">
        <v>52.8552666666667</v>
      </c>
      <c r="H655" s="6">
        <f>1+_xlfn.COUNTIFS(A:A,A655,O:O,"&lt;"&amp;O655)</f>
        <v>4</v>
      </c>
      <c r="I655" s="2">
        <f>_xlfn.AVERAGEIF(A:A,A655,G:G)</f>
        <v>50.89985000000001</v>
      </c>
      <c r="J655" s="2">
        <f t="shared" si="96"/>
        <v>1.955416666666693</v>
      </c>
      <c r="K655" s="2">
        <f t="shared" si="97"/>
        <v>91.9554166666667</v>
      </c>
      <c r="L655" s="2">
        <f t="shared" si="98"/>
        <v>248.96815581671078</v>
      </c>
      <c r="M655" s="2">
        <f>SUMIF(A:A,A655,L:L)</f>
        <v>2065.4500350366393</v>
      </c>
      <c r="N655" s="3">
        <f t="shared" si="99"/>
        <v>0.12053942317335907</v>
      </c>
      <c r="O655" s="7">
        <f t="shared" si="100"/>
        <v>8.296041026858127</v>
      </c>
      <c r="P655" s="3">
        <f t="shared" si="101"/>
        <v>0.12053942317335907</v>
      </c>
      <c r="Q655" s="3">
        <f>IF(ISNUMBER(P655),SUMIF(A:A,A655,P:P),"")</f>
        <v>0.9999999999999999</v>
      </c>
      <c r="R655" s="3">
        <f t="shared" si="102"/>
        <v>0.12053942317335907</v>
      </c>
      <c r="S655" s="8">
        <f t="shared" si="103"/>
        <v>8.296041026858127</v>
      </c>
    </row>
    <row r="656" spans="1:19" ht="15">
      <c r="A656" s="1">
        <v>68</v>
      </c>
      <c r="B656" s="5">
        <v>0.8694444444444445</v>
      </c>
      <c r="C656" s="1" t="s">
        <v>649</v>
      </c>
      <c r="D656" s="1">
        <v>6</v>
      </c>
      <c r="E656" s="1">
        <v>1</v>
      </c>
      <c r="F656" s="1" t="s">
        <v>679</v>
      </c>
      <c r="G656" s="2">
        <v>50.8005333333334</v>
      </c>
      <c r="H656" s="6">
        <f>1+_xlfn.COUNTIFS(A:A,A656,O:O,"&lt;"&amp;O656)</f>
        <v>5</v>
      </c>
      <c r="I656" s="2">
        <f>_xlfn.AVERAGEIF(A:A,A656,G:G)</f>
        <v>50.89985000000001</v>
      </c>
      <c r="J656" s="2">
        <f t="shared" si="96"/>
        <v>-0.09931666666660988</v>
      </c>
      <c r="K656" s="2">
        <f t="shared" si="97"/>
        <v>89.90068333333339</v>
      </c>
      <c r="L656" s="2">
        <f t="shared" si="98"/>
        <v>220.090978608904</v>
      </c>
      <c r="M656" s="2">
        <f>SUMIF(A:A,A656,L:L)</f>
        <v>2065.4500350366393</v>
      </c>
      <c r="N656" s="3">
        <f t="shared" si="99"/>
        <v>0.10655836494490645</v>
      </c>
      <c r="O656" s="7">
        <f t="shared" si="100"/>
        <v>9.38452838045166</v>
      </c>
      <c r="P656" s="3">
        <f t="shared" si="101"/>
        <v>0.10655836494490645</v>
      </c>
      <c r="Q656" s="3">
        <f>IF(ISNUMBER(P656),SUMIF(A:A,A656,P:P),"")</f>
        <v>0.9999999999999999</v>
      </c>
      <c r="R656" s="3">
        <f t="shared" si="102"/>
        <v>0.10655836494490645</v>
      </c>
      <c r="S656" s="8">
        <f t="shared" si="103"/>
        <v>9.38452838045166</v>
      </c>
    </row>
    <row r="657" spans="1:19" ht="15">
      <c r="A657" s="1">
        <v>68</v>
      </c>
      <c r="B657" s="5">
        <v>0.8694444444444445</v>
      </c>
      <c r="C657" s="1" t="s">
        <v>649</v>
      </c>
      <c r="D657" s="1">
        <v>6</v>
      </c>
      <c r="E657" s="1">
        <v>5</v>
      </c>
      <c r="F657" s="1" t="s">
        <v>683</v>
      </c>
      <c r="G657" s="2">
        <v>41.9513</v>
      </c>
      <c r="H657" s="6">
        <f>1+_xlfn.COUNTIFS(A:A,A657,O:O,"&lt;"&amp;O657)</f>
        <v>6</v>
      </c>
      <c r="I657" s="2">
        <f>_xlfn.AVERAGEIF(A:A,A657,G:G)</f>
        <v>50.89985000000001</v>
      </c>
      <c r="J657" s="2">
        <f t="shared" si="96"/>
        <v>-8.948550000000004</v>
      </c>
      <c r="K657" s="2">
        <f t="shared" si="97"/>
        <v>81.05144999999999</v>
      </c>
      <c r="L657" s="2">
        <f t="shared" si="98"/>
        <v>129.42311522489135</v>
      </c>
      <c r="M657" s="2">
        <f>SUMIF(A:A,A657,L:L)</f>
        <v>2065.4500350366393</v>
      </c>
      <c r="N657" s="3">
        <f t="shared" si="99"/>
        <v>0.06266097607274992</v>
      </c>
      <c r="O657" s="7">
        <f t="shared" si="100"/>
        <v>15.958895993560514</v>
      </c>
      <c r="P657" s="3">
        <f t="shared" si="101"/>
        <v>0.06266097607274992</v>
      </c>
      <c r="Q657" s="3">
        <f>IF(ISNUMBER(P657),SUMIF(A:A,A657,P:P),"")</f>
        <v>0.9999999999999999</v>
      </c>
      <c r="R657" s="3">
        <f t="shared" si="102"/>
        <v>0.06266097607274992</v>
      </c>
      <c r="S657" s="8">
        <f t="shared" si="103"/>
        <v>15.958895993560514</v>
      </c>
    </row>
    <row r="658" spans="1:19" ht="15">
      <c r="A658" s="1">
        <v>68</v>
      </c>
      <c r="B658" s="5">
        <v>0.8694444444444445</v>
      </c>
      <c r="C658" s="1" t="s">
        <v>649</v>
      </c>
      <c r="D658" s="1">
        <v>6</v>
      </c>
      <c r="E658" s="1">
        <v>7</v>
      </c>
      <c r="F658" s="1" t="s">
        <v>685</v>
      </c>
      <c r="G658" s="2">
        <v>38.882433333333296</v>
      </c>
      <c r="H658" s="6">
        <f>1+_xlfn.COUNTIFS(A:A,A658,O:O,"&lt;"&amp;O658)</f>
        <v>7</v>
      </c>
      <c r="I658" s="2">
        <f>_xlfn.AVERAGEIF(A:A,A658,G:G)</f>
        <v>50.89985000000001</v>
      </c>
      <c r="J658" s="2">
        <f t="shared" si="96"/>
        <v>-12.017416666666712</v>
      </c>
      <c r="K658" s="2">
        <f t="shared" si="97"/>
        <v>77.98258333333328</v>
      </c>
      <c r="L658" s="2">
        <f t="shared" si="98"/>
        <v>107.65751166887786</v>
      </c>
      <c r="M658" s="2">
        <f>SUMIF(A:A,A658,L:L)</f>
        <v>2065.4500350366393</v>
      </c>
      <c r="N658" s="3">
        <f t="shared" si="99"/>
        <v>0.052123028803729016</v>
      </c>
      <c r="O658" s="7">
        <f t="shared" si="100"/>
        <v>19.185377806142714</v>
      </c>
      <c r="P658" s="3">
        <f t="shared" si="101"/>
        <v>0.052123028803729016</v>
      </c>
      <c r="Q658" s="3">
        <f>IF(ISNUMBER(P658),SUMIF(A:A,A658,P:P),"")</f>
        <v>0.9999999999999999</v>
      </c>
      <c r="R658" s="3">
        <f t="shared" si="102"/>
        <v>0.052123028803729016</v>
      </c>
      <c r="S658" s="8">
        <f t="shared" si="103"/>
        <v>19.185377806142714</v>
      </c>
    </row>
    <row r="659" spans="1:19" ht="15">
      <c r="A659" s="1">
        <v>68</v>
      </c>
      <c r="B659" s="5">
        <v>0.8694444444444445</v>
      </c>
      <c r="C659" s="1" t="s">
        <v>649</v>
      </c>
      <c r="D659" s="1">
        <v>6</v>
      </c>
      <c r="E659" s="1">
        <v>8</v>
      </c>
      <c r="F659" s="1" t="s">
        <v>686</v>
      </c>
      <c r="G659" s="2">
        <v>38.7086666666667</v>
      </c>
      <c r="H659" s="6">
        <f>1+_xlfn.COUNTIFS(A:A,A659,O:O,"&lt;"&amp;O659)</f>
        <v>8</v>
      </c>
      <c r="I659" s="2">
        <f>_xlfn.AVERAGEIF(A:A,A659,G:G)</f>
        <v>50.89985000000001</v>
      </c>
      <c r="J659" s="2">
        <f t="shared" si="96"/>
        <v>-12.191183333333306</v>
      </c>
      <c r="K659" s="2">
        <f t="shared" si="97"/>
        <v>77.8088166666667</v>
      </c>
      <c r="L659" s="2">
        <f t="shared" si="98"/>
        <v>106.54090543522524</v>
      </c>
      <c r="M659" s="2">
        <f>SUMIF(A:A,A659,L:L)</f>
        <v>2065.4500350366393</v>
      </c>
      <c r="N659" s="3">
        <f t="shared" si="99"/>
        <v>0.05158241721075344</v>
      </c>
      <c r="O659" s="7">
        <f t="shared" si="100"/>
        <v>19.386450927924503</v>
      </c>
      <c r="P659" s="3">
        <f t="shared" si="101"/>
        <v>0.05158241721075344</v>
      </c>
      <c r="Q659" s="3">
        <f>IF(ISNUMBER(P659),SUMIF(A:A,A659,P:P),"")</f>
        <v>0.9999999999999999</v>
      </c>
      <c r="R659" s="3">
        <f t="shared" si="102"/>
        <v>0.05158241721075344</v>
      </c>
      <c r="S659" s="8">
        <f t="shared" si="103"/>
        <v>19.386450927924503</v>
      </c>
    </row>
    <row r="660" spans="1:19" ht="15">
      <c r="A660" s="1">
        <v>69</v>
      </c>
      <c r="B660" s="5">
        <v>0.8937499999999999</v>
      </c>
      <c r="C660" s="1" t="s">
        <v>649</v>
      </c>
      <c r="D660" s="1">
        <v>7</v>
      </c>
      <c r="E660" s="1">
        <v>6</v>
      </c>
      <c r="F660" s="1" t="s">
        <v>692</v>
      </c>
      <c r="G660" s="2">
        <v>60.5489666666667</v>
      </c>
      <c r="H660" s="6">
        <f>1+_xlfn.COUNTIFS(A:A,A660,O:O,"&lt;"&amp;O660)</f>
        <v>1</v>
      </c>
      <c r="I660" s="2">
        <f>_xlfn.AVERAGEIF(A:A,A660,G:G)</f>
        <v>52.23745416666666</v>
      </c>
      <c r="J660" s="2">
        <f t="shared" si="96"/>
        <v>8.311512500000042</v>
      </c>
      <c r="K660" s="2">
        <f t="shared" si="97"/>
        <v>98.31151250000005</v>
      </c>
      <c r="L660" s="2">
        <f t="shared" si="98"/>
        <v>364.55985528588633</v>
      </c>
      <c r="M660" s="2">
        <f>SUMIF(A:A,A660,L:L)</f>
        <v>1964.9474633091565</v>
      </c>
      <c r="N660" s="3">
        <f t="shared" si="99"/>
        <v>0.1855316043269336</v>
      </c>
      <c r="O660" s="7">
        <f t="shared" si="100"/>
        <v>5.3899172792030345</v>
      </c>
      <c r="P660" s="3">
        <f t="shared" si="101"/>
        <v>0.1855316043269336</v>
      </c>
      <c r="Q660" s="3">
        <f>IF(ISNUMBER(P660),SUMIF(A:A,A660,P:P),"")</f>
        <v>1</v>
      </c>
      <c r="R660" s="3">
        <f t="shared" si="102"/>
        <v>0.1855316043269336</v>
      </c>
      <c r="S660" s="8">
        <f t="shared" si="103"/>
        <v>5.3899172792030345</v>
      </c>
    </row>
    <row r="661" spans="1:19" ht="15">
      <c r="A661" s="1">
        <v>69</v>
      </c>
      <c r="B661" s="5">
        <v>0.8937499999999999</v>
      </c>
      <c r="C661" s="1" t="s">
        <v>649</v>
      </c>
      <c r="D661" s="1">
        <v>7</v>
      </c>
      <c r="E661" s="1">
        <v>5</v>
      </c>
      <c r="F661" s="1" t="s">
        <v>691</v>
      </c>
      <c r="G661" s="2">
        <v>59.928599999999996</v>
      </c>
      <c r="H661" s="6">
        <f>1+_xlfn.COUNTIFS(A:A,A661,O:O,"&lt;"&amp;O661)</f>
        <v>2</v>
      </c>
      <c r="I661" s="2">
        <f>_xlfn.AVERAGEIF(A:A,A661,G:G)</f>
        <v>52.23745416666666</v>
      </c>
      <c r="J661" s="2">
        <f t="shared" si="96"/>
        <v>7.691145833333337</v>
      </c>
      <c r="K661" s="2">
        <f t="shared" si="97"/>
        <v>97.69114583333334</v>
      </c>
      <c r="L661" s="2">
        <f t="shared" si="98"/>
        <v>351.2396485874379</v>
      </c>
      <c r="M661" s="2">
        <f>SUMIF(A:A,A661,L:L)</f>
        <v>1964.9474633091565</v>
      </c>
      <c r="N661" s="3">
        <f t="shared" si="99"/>
        <v>0.17875269194012813</v>
      </c>
      <c r="O661" s="7">
        <f t="shared" si="100"/>
        <v>5.59432134501752</v>
      </c>
      <c r="P661" s="3">
        <f t="shared" si="101"/>
        <v>0.17875269194012813</v>
      </c>
      <c r="Q661" s="3">
        <f>IF(ISNUMBER(P661),SUMIF(A:A,A661,P:P),"")</f>
        <v>1</v>
      </c>
      <c r="R661" s="3">
        <f t="shared" si="102"/>
        <v>0.17875269194012813</v>
      </c>
      <c r="S661" s="8">
        <f t="shared" si="103"/>
        <v>5.59432134501752</v>
      </c>
    </row>
    <row r="662" spans="1:19" ht="15">
      <c r="A662" s="1">
        <v>69</v>
      </c>
      <c r="B662" s="5">
        <v>0.8937499999999999</v>
      </c>
      <c r="C662" s="1" t="s">
        <v>649</v>
      </c>
      <c r="D662" s="1">
        <v>7</v>
      </c>
      <c r="E662" s="1">
        <v>3</v>
      </c>
      <c r="F662" s="1" t="s">
        <v>689</v>
      </c>
      <c r="G662" s="2">
        <v>58.6849</v>
      </c>
      <c r="H662" s="6">
        <f>1+_xlfn.COUNTIFS(A:A,A662,O:O,"&lt;"&amp;O662)</f>
        <v>3</v>
      </c>
      <c r="I662" s="2">
        <f>_xlfn.AVERAGEIF(A:A,A662,G:G)</f>
        <v>52.23745416666666</v>
      </c>
      <c r="J662" s="2">
        <f t="shared" si="96"/>
        <v>6.44744583333334</v>
      </c>
      <c r="K662" s="2">
        <f t="shared" si="97"/>
        <v>96.44744583333335</v>
      </c>
      <c r="L662" s="2">
        <f t="shared" si="98"/>
        <v>325.9834945923027</v>
      </c>
      <c r="M662" s="2">
        <f>SUMIF(A:A,A662,L:L)</f>
        <v>1964.9474633091565</v>
      </c>
      <c r="N662" s="3">
        <f t="shared" si="99"/>
        <v>0.16589934371238393</v>
      </c>
      <c r="O662" s="7">
        <f t="shared" si="100"/>
        <v>6.027751392034909</v>
      </c>
      <c r="P662" s="3">
        <f t="shared" si="101"/>
        <v>0.16589934371238393</v>
      </c>
      <c r="Q662" s="3">
        <f>IF(ISNUMBER(P662),SUMIF(A:A,A662,P:P),"")</f>
        <v>1</v>
      </c>
      <c r="R662" s="3">
        <f t="shared" si="102"/>
        <v>0.16589934371238393</v>
      </c>
      <c r="S662" s="8">
        <f t="shared" si="103"/>
        <v>6.027751392034909</v>
      </c>
    </row>
    <row r="663" spans="1:19" ht="15">
      <c r="A663" s="1">
        <v>69</v>
      </c>
      <c r="B663" s="5">
        <v>0.8937499999999999</v>
      </c>
      <c r="C663" s="1" t="s">
        <v>649</v>
      </c>
      <c r="D663" s="1">
        <v>7</v>
      </c>
      <c r="E663" s="1">
        <v>1</v>
      </c>
      <c r="F663" s="1" t="s">
        <v>687</v>
      </c>
      <c r="G663" s="2">
        <v>57.7781999999999</v>
      </c>
      <c r="H663" s="6">
        <f>1+_xlfn.COUNTIFS(A:A,A663,O:O,"&lt;"&amp;O663)</f>
        <v>4</v>
      </c>
      <c r="I663" s="2">
        <f>_xlfn.AVERAGEIF(A:A,A663,G:G)</f>
        <v>52.23745416666666</v>
      </c>
      <c r="J663" s="2">
        <f t="shared" si="96"/>
        <v>5.54074583333324</v>
      </c>
      <c r="K663" s="2">
        <f t="shared" si="97"/>
        <v>95.54074583333323</v>
      </c>
      <c r="L663" s="2">
        <f t="shared" si="98"/>
        <v>308.7230973324864</v>
      </c>
      <c r="M663" s="2">
        <f>SUMIF(A:A,A663,L:L)</f>
        <v>1964.9474633091565</v>
      </c>
      <c r="N663" s="3">
        <f t="shared" si="99"/>
        <v>0.15711519167671162</v>
      </c>
      <c r="O663" s="7">
        <f t="shared" si="100"/>
        <v>6.364756897968542</v>
      </c>
      <c r="P663" s="3">
        <f t="shared" si="101"/>
        <v>0.15711519167671162</v>
      </c>
      <c r="Q663" s="3">
        <f>IF(ISNUMBER(P663),SUMIF(A:A,A663,P:P),"")</f>
        <v>1</v>
      </c>
      <c r="R663" s="3">
        <f t="shared" si="102"/>
        <v>0.15711519167671162</v>
      </c>
      <c r="S663" s="8">
        <f t="shared" si="103"/>
        <v>6.364756897968542</v>
      </c>
    </row>
    <row r="664" spans="1:19" ht="15">
      <c r="A664" s="1">
        <v>69</v>
      </c>
      <c r="B664" s="5">
        <v>0.8937499999999999</v>
      </c>
      <c r="C664" s="1" t="s">
        <v>649</v>
      </c>
      <c r="D664" s="1">
        <v>7</v>
      </c>
      <c r="E664" s="1">
        <v>4</v>
      </c>
      <c r="F664" s="1" t="s">
        <v>690</v>
      </c>
      <c r="G664" s="2">
        <v>53.406366666666706</v>
      </c>
      <c r="H664" s="6">
        <f>1+_xlfn.COUNTIFS(A:A,A664,O:O,"&lt;"&amp;O664)</f>
        <v>5</v>
      </c>
      <c r="I664" s="2">
        <f>_xlfn.AVERAGEIF(A:A,A664,G:G)</f>
        <v>52.23745416666666</v>
      </c>
      <c r="J664" s="2">
        <f t="shared" si="96"/>
        <v>1.1689125000000473</v>
      </c>
      <c r="K664" s="2">
        <f t="shared" si="97"/>
        <v>91.16891250000005</v>
      </c>
      <c r="L664" s="2">
        <f t="shared" si="98"/>
        <v>237.4921926780879</v>
      </c>
      <c r="M664" s="2">
        <f>SUMIF(A:A,A664,L:L)</f>
        <v>1964.9474633091565</v>
      </c>
      <c r="N664" s="3">
        <f t="shared" si="99"/>
        <v>0.12086439821557808</v>
      </c>
      <c r="O664" s="7">
        <f t="shared" si="100"/>
        <v>8.273734985354116</v>
      </c>
      <c r="P664" s="3">
        <f t="shared" si="101"/>
        <v>0.12086439821557808</v>
      </c>
      <c r="Q664" s="3">
        <f>IF(ISNUMBER(P664),SUMIF(A:A,A664,P:P),"")</f>
        <v>1</v>
      </c>
      <c r="R664" s="3">
        <f t="shared" si="102"/>
        <v>0.12086439821557808</v>
      </c>
      <c r="S664" s="8">
        <f t="shared" si="103"/>
        <v>8.273734985354116</v>
      </c>
    </row>
    <row r="665" spans="1:19" ht="15">
      <c r="A665" s="1">
        <v>69</v>
      </c>
      <c r="B665" s="5">
        <v>0.8937499999999999</v>
      </c>
      <c r="C665" s="1" t="s">
        <v>649</v>
      </c>
      <c r="D665" s="1">
        <v>7</v>
      </c>
      <c r="E665" s="1">
        <v>2</v>
      </c>
      <c r="F665" s="1" t="s">
        <v>688</v>
      </c>
      <c r="G665" s="2">
        <v>45.965</v>
      </c>
      <c r="H665" s="6">
        <f>1+_xlfn.COUNTIFS(A:A,A665,O:O,"&lt;"&amp;O665)</f>
        <v>6</v>
      </c>
      <c r="I665" s="2">
        <f>_xlfn.AVERAGEIF(A:A,A665,G:G)</f>
        <v>52.23745416666666</v>
      </c>
      <c r="J665" s="2">
        <f t="shared" si="96"/>
        <v>-6.272454166666655</v>
      </c>
      <c r="K665" s="2">
        <f t="shared" si="97"/>
        <v>83.72754583333335</v>
      </c>
      <c r="L665" s="2">
        <f t="shared" si="98"/>
        <v>151.96538277391323</v>
      </c>
      <c r="M665" s="2">
        <f>SUMIF(A:A,A665,L:L)</f>
        <v>1964.9474633091565</v>
      </c>
      <c r="N665" s="3">
        <f t="shared" si="99"/>
        <v>0.07733814038874567</v>
      </c>
      <c r="O665" s="7">
        <f t="shared" si="100"/>
        <v>12.930230737039043</v>
      </c>
      <c r="P665" s="3">
        <f t="shared" si="101"/>
        <v>0.07733814038874567</v>
      </c>
      <c r="Q665" s="3">
        <f>IF(ISNUMBER(P665),SUMIF(A:A,A665,P:P),"")</f>
        <v>1</v>
      </c>
      <c r="R665" s="3">
        <f t="shared" si="102"/>
        <v>0.07733814038874567</v>
      </c>
      <c r="S665" s="8">
        <f t="shared" si="103"/>
        <v>12.930230737039043</v>
      </c>
    </row>
    <row r="666" spans="1:19" ht="15">
      <c r="A666" s="1">
        <v>69</v>
      </c>
      <c r="B666" s="5">
        <v>0.8937499999999999</v>
      </c>
      <c r="C666" s="1" t="s">
        <v>649</v>
      </c>
      <c r="D666" s="1">
        <v>7</v>
      </c>
      <c r="E666" s="1">
        <v>7</v>
      </c>
      <c r="F666" s="1" t="s">
        <v>693</v>
      </c>
      <c r="G666" s="2">
        <v>43.0948333333333</v>
      </c>
      <c r="H666" s="6">
        <f>1+_xlfn.COUNTIFS(A:A,A666,O:O,"&lt;"&amp;O666)</f>
        <v>7</v>
      </c>
      <c r="I666" s="2">
        <f>_xlfn.AVERAGEIF(A:A,A666,G:G)</f>
        <v>52.23745416666666</v>
      </c>
      <c r="J666" s="2">
        <f t="shared" si="96"/>
        <v>-9.14262083333336</v>
      </c>
      <c r="K666" s="2">
        <f t="shared" si="97"/>
        <v>80.85737916666665</v>
      </c>
      <c r="L666" s="2">
        <f t="shared" si="98"/>
        <v>127.92482030500996</v>
      </c>
      <c r="M666" s="2">
        <f>SUMIF(A:A,A666,L:L)</f>
        <v>1964.9474633091565</v>
      </c>
      <c r="N666" s="3">
        <f t="shared" si="99"/>
        <v>0.06510343034290215</v>
      </c>
      <c r="O666" s="7">
        <f t="shared" si="100"/>
        <v>15.360173722536022</v>
      </c>
      <c r="P666" s="3">
        <f t="shared" si="101"/>
        <v>0.06510343034290215</v>
      </c>
      <c r="Q666" s="3">
        <f>IF(ISNUMBER(P666),SUMIF(A:A,A666,P:P),"")</f>
        <v>1</v>
      </c>
      <c r="R666" s="3">
        <f t="shared" si="102"/>
        <v>0.06510343034290215</v>
      </c>
      <c r="S666" s="8">
        <f t="shared" si="103"/>
        <v>15.360173722536022</v>
      </c>
    </row>
    <row r="667" spans="1:19" ht="15">
      <c r="A667" s="1">
        <v>69</v>
      </c>
      <c r="B667" s="5">
        <v>0.8937499999999999</v>
      </c>
      <c r="C667" s="1" t="s">
        <v>649</v>
      </c>
      <c r="D667" s="1">
        <v>7</v>
      </c>
      <c r="E667" s="1">
        <v>8</v>
      </c>
      <c r="F667" s="1" t="s">
        <v>694</v>
      </c>
      <c r="G667" s="2">
        <v>38.4927666666667</v>
      </c>
      <c r="H667" s="6">
        <f>1+_xlfn.COUNTIFS(A:A,A667,O:O,"&lt;"&amp;O667)</f>
        <v>8</v>
      </c>
      <c r="I667" s="2">
        <f>_xlfn.AVERAGEIF(A:A,A667,G:G)</f>
        <v>52.23745416666666</v>
      </c>
      <c r="J667" s="2">
        <f t="shared" si="96"/>
        <v>-13.744687499999962</v>
      </c>
      <c r="K667" s="2">
        <f t="shared" si="97"/>
        <v>76.25531250000003</v>
      </c>
      <c r="L667" s="2">
        <f t="shared" si="98"/>
        <v>97.05897175403237</v>
      </c>
      <c r="M667" s="2">
        <f>SUMIF(A:A,A667,L:L)</f>
        <v>1964.9474633091565</v>
      </c>
      <c r="N667" s="3">
        <f t="shared" si="99"/>
        <v>0.04939519939661691</v>
      </c>
      <c r="O667" s="7">
        <f t="shared" si="100"/>
        <v>20.24488234110642</v>
      </c>
      <c r="P667" s="3">
        <f t="shared" si="101"/>
        <v>0.04939519939661691</v>
      </c>
      <c r="Q667" s="3">
        <f>IF(ISNUMBER(P667),SUMIF(A:A,A667,P:P),"")</f>
        <v>1</v>
      </c>
      <c r="R667" s="3">
        <f t="shared" si="102"/>
        <v>0.04939519939661691</v>
      </c>
      <c r="S667" s="8">
        <f t="shared" si="103"/>
        <v>20.24488234110642</v>
      </c>
    </row>
  </sheetData>
  <sheetProtection/>
  <autoFilter ref="A1:S81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2017-03-17T22:25:48Z</dcterms:modified>
  <cp:category/>
  <cp:version/>
  <cp:contentType/>
  <cp:contentStatus/>
</cp:coreProperties>
</file>