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'PRICES'!$A$1:$S$88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<sst xmlns="http://schemas.openxmlformats.org/spreadsheetml/2006/main" count="1229" uniqueCount="634">
  <si>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</si>
  <si>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</si>
  <si>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</si>
  <si>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</si>
  <si>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</si>
  <si>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</si>
  <si>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</si>
  <si>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</si>
  <si>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</si>
  <si>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</si>
  <si>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</si>
  <si>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</si>
  <si>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</si>
  <si>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</si>
  <si>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</si>
  <si>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</si>
  <si>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</si>
  <si>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</si>
  <si>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</si>
  <si>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Best Fortune        </t>
  </si>
  <si>
    <t xml:space="preserve">Savanna Amour       </t>
  </si>
  <si>
    <t xml:space="preserve">Roxy Rhythm         </t>
  </si>
  <si>
    <t xml:space="preserve">Sea Route           </t>
  </si>
  <si>
    <t>Ascot</t>
  </si>
  <si>
    <t xml:space="preserve">Tarquinn Shadow     </t>
  </si>
  <si>
    <t xml:space="preserve">Kronfeld            </t>
  </si>
  <si>
    <t xml:space="preserve">I Done It           </t>
  </si>
  <si>
    <t xml:space="preserve">Eleven Seconds      </t>
  </si>
  <si>
    <t xml:space="preserve">War Ksar            </t>
  </si>
  <si>
    <t xml:space="preserve">Lets Twist          </t>
  </si>
  <si>
    <t xml:space="preserve">Tommi Toocan        </t>
  </si>
  <si>
    <t xml:space="preserve">Toppa Dawozza       </t>
  </si>
  <si>
    <t xml:space="preserve">Conseated           </t>
  </si>
  <si>
    <t xml:space="preserve">Spiritual Eyes      </t>
  </si>
  <si>
    <t xml:space="preserve">Pernella Miss       </t>
  </si>
  <si>
    <t xml:space="preserve">Le Patron           </t>
  </si>
  <si>
    <t xml:space="preserve">Presentatie         </t>
  </si>
  <si>
    <t xml:space="preserve">Universal Moon      </t>
  </si>
  <si>
    <t xml:space="preserve">Sentoki             </t>
  </si>
  <si>
    <t xml:space="preserve">Calamari Safari     </t>
  </si>
  <si>
    <t xml:space="preserve">Classy Cat          </t>
  </si>
  <si>
    <t xml:space="preserve">Diamond Princess    </t>
  </si>
  <si>
    <t xml:space="preserve">Border Scot         </t>
  </si>
  <si>
    <t xml:space="preserve">Just Act Natural    </t>
  </si>
  <si>
    <t xml:space="preserve">Patrimonio          </t>
  </si>
  <si>
    <t xml:space="preserve">Star Glitter        </t>
  </si>
  <si>
    <t xml:space="preserve">Juendis             </t>
  </si>
  <si>
    <t xml:space="preserve">Mr African          </t>
  </si>
  <si>
    <t xml:space="preserve">Tenterden           </t>
  </si>
  <si>
    <t xml:space="preserve">Warbrook            </t>
  </si>
  <si>
    <t xml:space="preserve">Tommy Can Bell      </t>
  </si>
  <si>
    <t xml:space="preserve">Twelve Rounds       </t>
  </si>
  <si>
    <t xml:space="preserve">Gatting             </t>
  </si>
  <si>
    <t xml:space="preserve">Veuve De Vega       </t>
  </si>
  <si>
    <t xml:space="preserve">Ragazzo Doro        </t>
  </si>
  <si>
    <t xml:space="preserve">Dukeazza            </t>
  </si>
  <si>
    <t xml:space="preserve">Gangbuster          </t>
  </si>
  <si>
    <t xml:space="preserve">Final Salute        </t>
  </si>
  <si>
    <t xml:space="preserve">Sky Atlas           </t>
  </si>
  <si>
    <t xml:space="preserve">Western Temple      </t>
  </si>
  <si>
    <t xml:space="preserve">Persistence Time    </t>
  </si>
  <si>
    <t xml:space="preserve">More Aces           </t>
  </si>
  <si>
    <t xml:space="preserve">Spangled Impact     </t>
  </si>
  <si>
    <t xml:space="preserve">Next Generation     </t>
  </si>
  <si>
    <t xml:space="preserve">Babble              </t>
  </si>
  <si>
    <t xml:space="preserve">Parading            </t>
  </si>
  <si>
    <t xml:space="preserve">Patapus             </t>
  </si>
  <si>
    <t xml:space="preserve">Bounce Down         </t>
  </si>
  <si>
    <t xml:space="preserve">Mosstiara           </t>
  </si>
  <si>
    <t xml:space="preserve">Stellar Ignition    </t>
  </si>
  <si>
    <t xml:space="preserve">Storm Dancer        </t>
  </si>
  <si>
    <t xml:space="preserve">Vital Asset         </t>
  </si>
  <si>
    <t xml:space="preserve">Yeah Dardy          </t>
  </si>
  <si>
    <t xml:space="preserve">Kirov Boy           </t>
  </si>
  <si>
    <t xml:space="preserve">Tonto               </t>
  </si>
  <si>
    <t xml:space="preserve">Bedamijo            </t>
  </si>
  <si>
    <t xml:space="preserve">Rosmartini          </t>
  </si>
  <si>
    <t xml:space="preserve">Bass Strait         </t>
  </si>
  <si>
    <t xml:space="preserve">Already Famous      </t>
  </si>
  <si>
    <t xml:space="preserve">Pounamu             </t>
  </si>
  <si>
    <t xml:space="preserve">Outlaw Pete         </t>
  </si>
  <si>
    <t xml:space="preserve">Falcon Crest        </t>
  </si>
  <si>
    <t xml:space="preserve">Temporise           </t>
  </si>
  <si>
    <t xml:space="preserve">Grand Reward        </t>
  </si>
  <si>
    <t xml:space="preserve">Agachar Cruz        </t>
  </si>
  <si>
    <t xml:space="preserve">Havana              </t>
  </si>
  <si>
    <t xml:space="preserve">Flying Roar         </t>
  </si>
  <si>
    <t xml:space="preserve">Its It              </t>
  </si>
  <si>
    <t xml:space="preserve">Pininci             </t>
  </si>
  <si>
    <t xml:space="preserve">Dezzies Dream       </t>
  </si>
  <si>
    <t xml:space="preserve">Dueton              </t>
  </si>
  <si>
    <t xml:space="preserve">Red Paddy           </t>
  </si>
  <si>
    <t xml:space="preserve">Woolibar            </t>
  </si>
  <si>
    <t xml:space="preserve">Anvil Green         </t>
  </si>
  <si>
    <t xml:space="preserve">Cuanzo              </t>
  </si>
  <si>
    <t xml:space="preserve">Glitterbell         </t>
  </si>
  <si>
    <t xml:space="preserve">Shady Gray          </t>
  </si>
  <si>
    <t>Caulfield</t>
  </si>
  <si>
    <t xml:space="preserve">Pilote Dessai       </t>
  </si>
  <si>
    <t xml:space="preserve">Assign              </t>
  </si>
  <si>
    <t xml:space="preserve">Boom Time           </t>
  </si>
  <si>
    <t xml:space="preserve">Goldstream          </t>
  </si>
  <si>
    <t xml:space="preserve">Second Bullet       </t>
  </si>
  <si>
    <t xml:space="preserve">Vengeur Masque      </t>
  </si>
  <si>
    <t xml:space="preserve">Master Zephyr       </t>
  </si>
  <si>
    <t xml:space="preserve">Peacock             </t>
  </si>
  <si>
    <t xml:space="preserve">Benz                </t>
  </si>
  <si>
    <t xml:space="preserve">Derryn              </t>
  </si>
  <si>
    <t xml:space="preserve">Gratwick            </t>
  </si>
  <si>
    <t xml:space="preserve">Into Orbit          </t>
  </si>
  <si>
    <t xml:space="preserve">Violate             </t>
  </si>
  <si>
    <t xml:space="preserve">Hard Promise        </t>
  </si>
  <si>
    <t xml:space="preserve">Yulong Yongxing     </t>
  </si>
  <si>
    <t xml:space="preserve">Apiata              </t>
  </si>
  <si>
    <t xml:space="preserve">Trenchant           </t>
  </si>
  <si>
    <t xml:space="preserve">Farson              </t>
  </si>
  <si>
    <t xml:space="preserve">Cliff Hanger        </t>
  </si>
  <si>
    <t xml:space="preserve">Electric Charlie    </t>
  </si>
  <si>
    <t xml:space="preserve">Bold Presence       </t>
  </si>
  <si>
    <t xml:space="preserve">Captain Rhett       </t>
  </si>
  <si>
    <t xml:space="preserve">Callisto Moon       </t>
  </si>
  <si>
    <t xml:space="preserve">Domesticated        </t>
  </si>
  <si>
    <t xml:space="preserve">Elsaray             </t>
  </si>
  <si>
    <t xml:space="preserve">Parallel World      </t>
  </si>
  <si>
    <t xml:space="preserve">Miss Strathallan    </t>
  </si>
  <si>
    <t xml:space="preserve">Bint El Bedu        </t>
  </si>
  <si>
    <t xml:space="preserve">Jennifer Lynn       </t>
  </si>
  <si>
    <t xml:space="preserve">Fuhryk              </t>
  </si>
  <si>
    <t xml:space="preserve">Ellicazoom          </t>
  </si>
  <si>
    <t xml:space="preserve">Oregons Day         </t>
  </si>
  <si>
    <t xml:space="preserve">Smart As You Think  </t>
  </si>
  <si>
    <t xml:space="preserve">Zunbaqa             </t>
  </si>
  <si>
    <t xml:space="preserve">Inspired Estelle    </t>
  </si>
  <si>
    <t xml:space="preserve">Didnt Even Kiss Me  </t>
  </si>
  <si>
    <t xml:space="preserve">Intrices Reward     </t>
  </si>
  <si>
    <t xml:space="preserve">Black Heart Bart    </t>
  </si>
  <si>
    <t xml:space="preserve">Lucky Hussler       </t>
  </si>
  <si>
    <t xml:space="preserve">Turn Me Loose       </t>
  </si>
  <si>
    <t xml:space="preserve">Tosen Stardom       </t>
  </si>
  <si>
    <t xml:space="preserve">Fast N Rocking      </t>
  </si>
  <si>
    <t xml:space="preserve">Palentino           </t>
  </si>
  <si>
    <t xml:space="preserve">Ecuador             </t>
  </si>
  <si>
    <t xml:space="preserve">Hes Our Rokkii      </t>
  </si>
  <si>
    <t xml:space="preserve">Attention           </t>
  </si>
  <si>
    <t xml:space="preserve">Stratum Star        </t>
  </si>
  <si>
    <t xml:space="preserve">Awesome Rock        </t>
  </si>
  <si>
    <t xml:space="preserve">The United States   </t>
  </si>
  <si>
    <t xml:space="preserve">Mourinho            </t>
  </si>
  <si>
    <t xml:space="preserve">Almoonqith          </t>
  </si>
  <si>
    <t xml:space="preserve">Exospheric          </t>
  </si>
  <si>
    <t xml:space="preserve">Tally               </t>
  </si>
  <si>
    <t xml:space="preserve">Tom Melbourne       </t>
  </si>
  <si>
    <t xml:space="preserve">Humidor             </t>
  </si>
  <si>
    <t xml:space="preserve">Jameka              </t>
  </si>
  <si>
    <t xml:space="preserve">Real Love           </t>
  </si>
  <si>
    <t xml:space="preserve">Property            </t>
  </si>
  <si>
    <t xml:space="preserve">Pariah              </t>
  </si>
  <si>
    <t xml:space="preserve">Wait For No One     </t>
  </si>
  <si>
    <t xml:space="preserve">Aspect              </t>
  </si>
  <si>
    <t xml:space="preserve">Cao Cao             </t>
  </si>
  <si>
    <t xml:space="preserve">Taking Aim          </t>
  </si>
  <si>
    <t xml:space="preserve">Muraahib            </t>
  </si>
  <si>
    <t xml:space="preserve">Wills Bid           </t>
  </si>
  <si>
    <t xml:space="preserve">Catchy              </t>
  </si>
  <si>
    <t xml:space="preserve">Formality           </t>
  </si>
  <si>
    <t xml:space="preserve">Tulip               </t>
  </si>
  <si>
    <t xml:space="preserve">Roomooz             </t>
  </si>
  <si>
    <t xml:space="preserve">Blondie             </t>
  </si>
  <si>
    <t xml:space="preserve">Sheer Madness       </t>
  </si>
  <si>
    <t xml:space="preserve">Flamberge           </t>
  </si>
  <si>
    <t xml:space="preserve">Fell Swoop          </t>
  </si>
  <si>
    <t xml:space="preserve">Extreme Choice      </t>
  </si>
  <si>
    <t xml:space="preserve">Kaepernick          </t>
  </si>
  <si>
    <t xml:space="preserve">Sheidel             </t>
  </si>
  <si>
    <t xml:space="preserve">Thermal Current     </t>
  </si>
  <si>
    <t xml:space="preserve">Faatinah            </t>
  </si>
  <si>
    <t xml:space="preserve">Wild Rain           </t>
  </si>
  <si>
    <t xml:space="preserve">Aegean Sea          </t>
  </si>
  <si>
    <t xml:space="preserve">Hellbent            </t>
  </si>
  <si>
    <t xml:space="preserve">Miss Promiscuity    </t>
  </si>
  <si>
    <t xml:space="preserve">Ocean Embers        </t>
  </si>
  <si>
    <t xml:space="preserve">Ready Sunshine      </t>
  </si>
  <si>
    <t xml:space="preserve">Shakespearean Lass  </t>
  </si>
  <si>
    <t xml:space="preserve">I Am A Star         </t>
  </si>
  <si>
    <t xml:space="preserve">El Divino           </t>
  </si>
  <si>
    <t xml:space="preserve">Guard Of Honour     </t>
  </si>
  <si>
    <t xml:space="preserve">Miss Rose De Lago   </t>
  </si>
  <si>
    <t xml:space="preserve">Silent Sedition     </t>
  </si>
  <si>
    <t xml:space="preserve">Abbey Marie         </t>
  </si>
  <si>
    <t xml:space="preserve">Thames Court        </t>
  </si>
  <si>
    <t xml:space="preserve">Rocket Commander    </t>
  </si>
  <si>
    <t xml:space="preserve">Lady Selkirk        </t>
  </si>
  <si>
    <t xml:space="preserve">Press Report        </t>
  </si>
  <si>
    <t xml:space="preserve">Domino Vitale       </t>
  </si>
  <si>
    <t xml:space="preserve">Alaskan Rose        </t>
  </si>
  <si>
    <t xml:space="preserve">Written Era         </t>
  </si>
  <si>
    <t>Doomben</t>
  </si>
  <si>
    <t xml:space="preserve">Straturbo           </t>
  </si>
  <si>
    <t xml:space="preserve">Hard Stride         </t>
  </si>
  <si>
    <t xml:space="preserve">Pinch River         </t>
  </si>
  <si>
    <t xml:space="preserve">Best Of The Rest    </t>
  </si>
  <si>
    <t xml:space="preserve">Espiritu            </t>
  </si>
  <si>
    <t xml:space="preserve">Lady Jetsetter      </t>
  </si>
  <si>
    <t xml:space="preserve">Quatronic           </t>
  </si>
  <si>
    <t xml:space="preserve">Vienna Queen        </t>
  </si>
  <si>
    <t xml:space="preserve">Vienna Royale       </t>
  </si>
  <si>
    <t xml:space="preserve">Bodega Negra        </t>
  </si>
  <si>
    <t xml:space="preserve">Instrumentalist     </t>
  </si>
  <si>
    <t xml:space="preserve">Yoho                </t>
  </si>
  <si>
    <t xml:space="preserve">Hudson County       </t>
  </si>
  <si>
    <t xml:space="preserve">Outraged            </t>
  </si>
  <si>
    <t xml:space="preserve">Hi Son              </t>
  </si>
  <si>
    <t xml:space="preserve">Sabkhat             </t>
  </si>
  <si>
    <t xml:space="preserve">Mukaddamah Son      </t>
  </si>
  <si>
    <t xml:space="preserve">Cashing Up          </t>
  </si>
  <si>
    <t xml:space="preserve">Sentimental Prince  </t>
  </si>
  <si>
    <t xml:space="preserve">Harbor Springs      </t>
  </si>
  <si>
    <t xml:space="preserve">Explosive One       </t>
  </si>
  <si>
    <t xml:space="preserve">Winning Accord      </t>
  </si>
  <si>
    <t xml:space="preserve">Two Shoes           </t>
  </si>
  <si>
    <t xml:space="preserve">Damn Fine           </t>
  </si>
  <si>
    <t xml:space="preserve">Dia De Reyes        </t>
  </si>
  <si>
    <t xml:space="preserve">Miss Kindilan       </t>
  </si>
  <si>
    <t xml:space="preserve">Niccanova           </t>
  </si>
  <si>
    <t xml:space="preserve">Up The Tempo        </t>
  </si>
  <si>
    <t xml:space="preserve">Dont Doubt Da Wife  </t>
  </si>
  <si>
    <t xml:space="preserve">Captain The World   </t>
  </si>
  <si>
    <t xml:space="preserve">Dazzle Em Sid       </t>
  </si>
  <si>
    <t xml:space="preserve">Nordic Show         </t>
  </si>
  <si>
    <t xml:space="preserve">Let Me Say This     </t>
  </si>
  <si>
    <t xml:space="preserve">General Cos         </t>
  </si>
  <si>
    <t xml:space="preserve">Stoke It Up         </t>
  </si>
  <si>
    <t xml:space="preserve">Cylinder Beach      </t>
  </si>
  <si>
    <t xml:space="preserve">Jopa                </t>
  </si>
  <si>
    <t xml:space="preserve">Beckham             </t>
  </si>
  <si>
    <t xml:space="preserve">Siegfried           </t>
  </si>
  <si>
    <t xml:space="preserve">Choice Bro          </t>
  </si>
  <si>
    <t xml:space="preserve">Whiskey Allround    </t>
  </si>
  <si>
    <t xml:space="preserve">Billy Da Boss       </t>
  </si>
  <si>
    <t xml:space="preserve">Arthur Le Roi       </t>
  </si>
  <si>
    <t xml:space="preserve">Earnhart            </t>
  </si>
  <si>
    <t xml:space="preserve">Rhyme Nor Rhythm    </t>
  </si>
  <si>
    <t xml:space="preserve">Tarzan              </t>
  </si>
  <si>
    <t xml:space="preserve">Bold Adventure      </t>
  </si>
  <si>
    <t xml:space="preserve">Courtza King        </t>
  </si>
  <si>
    <t xml:space="preserve">Pajados             </t>
  </si>
  <si>
    <t xml:space="preserve">Clangs Victory      </t>
  </si>
  <si>
    <t xml:space="preserve">French Concession   </t>
  </si>
  <si>
    <t xml:space="preserve">Futureal            </t>
  </si>
  <si>
    <t xml:space="preserve">Unassuming          </t>
  </si>
  <si>
    <t xml:space="preserve">Vintage Beauty      </t>
  </si>
  <si>
    <t xml:space="preserve">Just Orm            </t>
  </si>
  <si>
    <t xml:space="preserve">Dreams Aplenty      </t>
  </si>
  <si>
    <t xml:space="preserve">Libelula            </t>
  </si>
  <si>
    <t xml:space="preserve">Heroic Action       </t>
  </si>
  <si>
    <t xml:space="preserve">Just A Bullet       </t>
  </si>
  <si>
    <t xml:space="preserve">Rainbow Magic       </t>
  </si>
  <si>
    <t xml:space="preserve">Klammer             </t>
  </si>
  <si>
    <t xml:space="preserve">Sorority Sister     </t>
  </si>
  <si>
    <t xml:space="preserve">Zip To The Moon     </t>
  </si>
  <si>
    <t xml:space="preserve">Motion Granted      </t>
  </si>
  <si>
    <t xml:space="preserve">Extrasay            </t>
  </si>
  <si>
    <t xml:space="preserve">Flo Jo Snip         </t>
  </si>
  <si>
    <t xml:space="preserve">No More Mistakes    </t>
  </si>
  <si>
    <t xml:space="preserve">Tyzone              </t>
  </si>
  <si>
    <t xml:space="preserve">Jetsonic            </t>
  </si>
  <si>
    <t xml:space="preserve">Lucky Show Girl     </t>
  </si>
  <si>
    <t xml:space="preserve">Beat Street         </t>
  </si>
  <si>
    <t xml:space="preserve">Helarocity          </t>
  </si>
  <si>
    <t xml:space="preserve">Craiglea Deken      </t>
  </si>
  <si>
    <t xml:space="preserve">Marksfield          </t>
  </si>
  <si>
    <t xml:space="preserve">Bentles             </t>
  </si>
  <si>
    <t xml:space="preserve">Craiglea Wandoo     </t>
  </si>
  <si>
    <t xml:space="preserve">Hotel Drive         </t>
  </si>
  <si>
    <t xml:space="preserve">Time To Torque      </t>
  </si>
  <si>
    <t xml:space="preserve">I Am The Sculptor   </t>
  </si>
  <si>
    <t xml:space="preserve">Sheiswhatsheis      </t>
  </si>
  <si>
    <t xml:space="preserve">Igneous             </t>
  </si>
  <si>
    <t xml:space="preserve">Fasta Than Light    </t>
  </si>
  <si>
    <t xml:space="preserve">Im Alone            </t>
  </si>
  <si>
    <t>Gold Coast</t>
  </si>
  <si>
    <t xml:space="preserve">Mia Sorella         </t>
  </si>
  <si>
    <t xml:space="preserve">Dream Piper         </t>
  </si>
  <si>
    <t xml:space="preserve">Magnetic Miss       </t>
  </si>
  <si>
    <t xml:space="preserve">Licitra             </t>
  </si>
  <si>
    <t xml:space="preserve">Dawn Fighter        </t>
  </si>
  <si>
    <t xml:space="preserve">Coomera             </t>
  </si>
  <si>
    <t xml:space="preserve">Desmons Pride       </t>
  </si>
  <si>
    <t xml:space="preserve">Mystic Forces       </t>
  </si>
  <si>
    <t xml:space="preserve">Star Justice        </t>
  </si>
  <si>
    <t xml:space="preserve">Iron Craft          </t>
  </si>
  <si>
    <t xml:space="preserve">Rahdane             </t>
  </si>
  <si>
    <t xml:space="preserve">Lightning Meld      </t>
  </si>
  <si>
    <t xml:space="preserve">Tiarnan             </t>
  </si>
  <si>
    <t xml:space="preserve">De La Lad           </t>
  </si>
  <si>
    <t xml:space="preserve">How Jammys That     </t>
  </si>
  <si>
    <t xml:space="preserve">Outback Andy        </t>
  </si>
  <si>
    <t xml:space="preserve">Disorder            </t>
  </si>
  <si>
    <t xml:space="preserve">Fast Arrow          </t>
  </si>
  <si>
    <t xml:space="preserve">Bernie Of Babylon   </t>
  </si>
  <si>
    <t xml:space="preserve">Go Dragon           </t>
  </si>
  <si>
    <t xml:space="preserve">Skytrek             </t>
  </si>
  <si>
    <t xml:space="preserve">Scoutabout          </t>
  </si>
  <si>
    <t xml:space="preserve">Queenofthepixies    </t>
  </si>
  <si>
    <t xml:space="preserve">Red Chandelier      </t>
  </si>
  <si>
    <t xml:space="preserve">Biagiotti           </t>
  </si>
  <si>
    <t xml:space="preserve">Panch Kalyan        </t>
  </si>
  <si>
    <t xml:space="preserve">Rich Reward         </t>
  </si>
  <si>
    <t xml:space="preserve">Lady Micaela        </t>
  </si>
  <si>
    <t xml:space="preserve">Onemoregypsy        </t>
  </si>
  <si>
    <t xml:space="preserve">Stratalena          </t>
  </si>
  <si>
    <t xml:space="preserve">Kaphni              </t>
  </si>
  <si>
    <t xml:space="preserve">Mishani Sleuth      </t>
  </si>
  <si>
    <t xml:space="preserve">Poncherello         </t>
  </si>
  <si>
    <t xml:space="preserve">We Built This City  </t>
  </si>
  <si>
    <t xml:space="preserve">Ironborn            </t>
  </si>
  <si>
    <t xml:space="preserve">Perforation         </t>
  </si>
  <si>
    <t xml:space="preserve">Gods N Warriors     </t>
  </si>
  <si>
    <t xml:space="preserve">Hidden Road         </t>
  </si>
  <si>
    <t>Morphettville</t>
  </si>
  <si>
    <t xml:space="preserve">Battle Hardened     </t>
  </si>
  <si>
    <t xml:space="preserve">Bernie              </t>
  </si>
  <si>
    <t xml:space="preserve">Another Coldie      </t>
  </si>
  <si>
    <t xml:space="preserve">Silent Warrior      </t>
  </si>
  <si>
    <t xml:space="preserve">Vintage Quartz      </t>
  </si>
  <si>
    <t xml:space="preserve">Wanted By All       </t>
  </si>
  <si>
    <t xml:space="preserve">Alabama Missile     </t>
  </si>
  <si>
    <t xml:space="preserve">Boggoms             </t>
  </si>
  <si>
    <t xml:space="preserve">Tycoon Queen        </t>
  </si>
  <si>
    <t xml:space="preserve">War Thunder         </t>
  </si>
  <si>
    <t xml:space="preserve">Streetcar Illusion  </t>
  </si>
  <si>
    <t xml:space="preserve">Brimarvi Equiada    </t>
  </si>
  <si>
    <t xml:space="preserve">Snip Of Magic       </t>
  </si>
  <si>
    <t xml:space="preserve">Tunes               </t>
  </si>
  <si>
    <t xml:space="preserve">Flying Casino       </t>
  </si>
  <si>
    <t xml:space="preserve">Bullitt County      </t>
  </si>
  <si>
    <t xml:space="preserve">I Have A Dream      </t>
  </si>
  <si>
    <t xml:space="preserve">Bella Sposa         </t>
  </si>
  <si>
    <t xml:space="preserve">Not So Lady Like    </t>
  </si>
  <si>
    <t xml:space="preserve">Robocop             </t>
  </si>
  <si>
    <t xml:space="preserve">Barge And Charge    </t>
  </si>
  <si>
    <t xml:space="preserve">Exalted Lightning   </t>
  </si>
  <si>
    <t xml:space="preserve">Pure Tango          </t>
  </si>
  <si>
    <t xml:space="preserve">Athos               </t>
  </si>
  <si>
    <t xml:space="preserve">Anuradha            </t>
  </si>
  <si>
    <t xml:space="preserve">Bon Elise           </t>
  </si>
  <si>
    <t xml:space="preserve">Spatha              </t>
  </si>
  <si>
    <t xml:space="preserve">Streetcar Valour    </t>
  </si>
  <si>
    <t xml:space="preserve">Cable Bay           </t>
  </si>
  <si>
    <t xml:space="preserve">Go The Journey      </t>
  </si>
  <si>
    <t xml:space="preserve">Murti               </t>
  </si>
  <si>
    <t xml:space="preserve">This Kid Rocks      </t>
  </si>
  <si>
    <t xml:space="preserve">Downs After Dark    </t>
  </si>
  <si>
    <t xml:space="preserve">Its No Joke         </t>
  </si>
  <si>
    <t xml:space="preserve">Gentle Melody       </t>
  </si>
  <si>
    <t xml:space="preserve">Beaus My Boy        </t>
  </si>
  <si>
    <t xml:space="preserve">Thats A Slab        </t>
  </si>
  <si>
    <t xml:space="preserve">Debeersonus         </t>
  </si>
  <si>
    <t xml:space="preserve">Marco Polo          </t>
  </si>
  <si>
    <t xml:space="preserve">In The Fast Lane    </t>
  </si>
  <si>
    <t xml:space="preserve">Lord Topper         </t>
  </si>
  <si>
    <t xml:space="preserve">Wise Journey        </t>
  </si>
  <si>
    <t xml:space="preserve">Seek To Destroy     </t>
  </si>
  <si>
    <t xml:space="preserve">Avoid The Missus    </t>
  </si>
  <si>
    <t xml:space="preserve">Tricky Affair       </t>
  </si>
  <si>
    <t xml:space="preserve">Golden Buckleboo    </t>
  </si>
  <si>
    <t xml:space="preserve">Sassy Jo            </t>
  </si>
  <si>
    <t xml:space="preserve">Little Akie         </t>
  </si>
  <si>
    <t xml:space="preserve">Sandhill Warrior    </t>
  </si>
  <si>
    <t xml:space="preserve">Dances On Stars     </t>
  </si>
  <si>
    <t xml:space="preserve">Excites Zelady      </t>
  </si>
  <si>
    <t xml:space="preserve">Finke               </t>
  </si>
  <si>
    <t xml:space="preserve">Dr Dapper           </t>
  </si>
  <si>
    <t xml:space="preserve">Baligari            </t>
  </si>
  <si>
    <t xml:space="preserve">It And A Bit        </t>
  </si>
  <si>
    <t xml:space="preserve">Hidden Value        </t>
  </si>
  <si>
    <t xml:space="preserve">Sheez On Top        </t>
  </si>
  <si>
    <t xml:space="preserve">Kazoom              </t>
  </si>
  <si>
    <t xml:space="preserve">Eclair Attack       </t>
  </si>
  <si>
    <t xml:space="preserve">Global Icon         </t>
  </si>
  <si>
    <t xml:space="preserve">Just Kappy          </t>
  </si>
  <si>
    <t xml:space="preserve">Bakers Dozen        </t>
  </si>
  <si>
    <t xml:space="preserve">Cool Maverick       </t>
  </si>
  <si>
    <t xml:space="preserve">Dark Image          </t>
  </si>
  <si>
    <t xml:space="preserve">Just Resting        </t>
  </si>
  <si>
    <t xml:space="preserve">Any Beat            </t>
  </si>
  <si>
    <t xml:space="preserve">Kosmos Tercedes     </t>
  </si>
  <si>
    <t>Newcastle</t>
  </si>
  <si>
    <t xml:space="preserve">Sahara Strike       </t>
  </si>
  <si>
    <t xml:space="preserve">Shine Tak Star      </t>
  </si>
  <si>
    <t xml:space="preserve">Wu Gok              </t>
  </si>
  <si>
    <t xml:space="preserve">Das Wunder          </t>
  </si>
  <si>
    <t xml:space="preserve">Prime Justice       </t>
  </si>
  <si>
    <t xml:space="preserve">Geegeeaye           </t>
  </si>
  <si>
    <t xml:space="preserve">Ozeki               </t>
  </si>
  <si>
    <t xml:space="preserve">Quick Reflects      </t>
  </si>
  <si>
    <t xml:space="preserve">Kravchenko          </t>
  </si>
  <si>
    <t xml:space="preserve">Park Bench          </t>
  </si>
  <si>
    <t xml:space="preserve">Cash Strapped       </t>
  </si>
  <si>
    <t xml:space="preserve">Hawaiian Rose       </t>
  </si>
  <si>
    <t xml:space="preserve">One More Tequila    </t>
  </si>
  <si>
    <t xml:space="preserve">Snitz Kiss          </t>
  </si>
  <si>
    <t xml:space="preserve">Lucky Ima Cugat     </t>
  </si>
  <si>
    <t xml:space="preserve">Annatime            </t>
  </si>
  <si>
    <t xml:space="preserve">Buon Natale         </t>
  </si>
  <si>
    <t xml:space="preserve">Pacific Reign       </t>
  </si>
  <si>
    <t xml:space="preserve">Pennington          </t>
  </si>
  <si>
    <t xml:space="preserve">Kopite              </t>
  </si>
  <si>
    <t xml:space="preserve">Miss Elly May       </t>
  </si>
  <si>
    <t xml:space="preserve">Ready Set Sing      </t>
  </si>
  <si>
    <t xml:space="preserve">Oakfield Sunrise    </t>
  </si>
  <si>
    <t xml:space="preserve">Unknown Destiny     </t>
  </si>
  <si>
    <t xml:space="preserve">Calabasas           </t>
  </si>
  <si>
    <t xml:space="preserve">Argentina           </t>
  </si>
  <si>
    <t xml:space="preserve">Vega                </t>
  </si>
  <si>
    <t xml:space="preserve">Vigilance           </t>
  </si>
  <si>
    <t xml:space="preserve">Bukzel              </t>
  </si>
  <si>
    <t xml:space="preserve">Mollyfied           </t>
  </si>
  <si>
    <t xml:space="preserve">Silent Image        </t>
  </si>
  <si>
    <t xml:space="preserve">Jacks Image         </t>
  </si>
  <si>
    <t>Orange</t>
  </si>
  <si>
    <t xml:space="preserve">Wanna Get A What    </t>
  </si>
  <si>
    <t xml:space="preserve">Tag And Release     </t>
  </si>
  <si>
    <t xml:space="preserve">Levee Bank          </t>
  </si>
  <si>
    <t xml:space="preserve">French Halo         </t>
  </si>
  <si>
    <t xml:space="preserve">Little May          </t>
  </si>
  <si>
    <t xml:space="preserve">Billesse            </t>
  </si>
  <si>
    <t xml:space="preserve">The Dylan           </t>
  </si>
  <si>
    <t xml:space="preserve">Sound The Alert     </t>
  </si>
  <si>
    <t xml:space="preserve">Im Away             </t>
  </si>
  <si>
    <t xml:space="preserve">Betterthanyouthink  </t>
  </si>
  <si>
    <t xml:space="preserve">Megawatt            </t>
  </si>
  <si>
    <t xml:space="preserve">Gunbarrel Highway   </t>
  </si>
  <si>
    <t xml:space="preserve">Advocacy            </t>
  </si>
  <si>
    <t xml:space="preserve">Samikosho           </t>
  </si>
  <si>
    <t xml:space="preserve">Steam Machine       </t>
  </si>
  <si>
    <t xml:space="preserve">Jewellers Luck      </t>
  </si>
  <si>
    <t xml:space="preserve">Blitzableiter       </t>
  </si>
  <si>
    <t xml:space="preserve">Diamond Costa       </t>
  </si>
  <si>
    <t xml:space="preserve">Yarrawa Boy         </t>
  </si>
  <si>
    <t xml:space="preserve">Turf Tapper         </t>
  </si>
  <si>
    <t xml:space="preserve">Kadota              </t>
  </si>
  <si>
    <t xml:space="preserve">Naoko               </t>
  </si>
  <si>
    <t xml:space="preserve">She Excites         </t>
  </si>
  <si>
    <t xml:space="preserve">Continental Drift   </t>
  </si>
  <si>
    <t xml:space="preserve">Sonic Syd           </t>
  </si>
  <si>
    <t xml:space="preserve">Sylvan Jester       </t>
  </si>
  <si>
    <t xml:space="preserve">Sebring Style       </t>
  </si>
  <si>
    <t xml:space="preserve">Summer Surf         </t>
  </si>
  <si>
    <t xml:space="preserve">Ultima Chance       </t>
  </si>
  <si>
    <t xml:space="preserve">Dream Empress       </t>
  </si>
  <si>
    <t xml:space="preserve">Bring A Secret      </t>
  </si>
  <si>
    <t xml:space="preserve">Distinctive Look    </t>
  </si>
  <si>
    <t xml:space="preserve">Excited Prince      </t>
  </si>
  <si>
    <t xml:space="preserve">Grass Cutter        </t>
  </si>
  <si>
    <t xml:space="preserve">Top Magic           </t>
  </si>
  <si>
    <t xml:space="preserve">Klisstra            </t>
  </si>
  <si>
    <t xml:space="preserve">Hair Of The Dog     </t>
  </si>
  <si>
    <t xml:space="preserve">Yu Jin              </t>
  </si>
  <si>
    <t xml:space="preserve">Fioravanti          </t>
  </si>
  <si>
    <t xml:space="preserve">Oskastar            </t>
  </si>
  <si>
    <t xml:space="preserve">Anytime Baby        </t>
  </si>
  <si>
    <t xml:space="preserve">Zijin Cheng         </t>
  </si>
  <si>
    <t xml:space="preserve">Southern Flight     </t>
  </si>
  <si>
    <t xml:space="preserve">Innocent Game       </t>
  </si>
  <si>
    <t xml:space="preserve">Supreme Laird       </t>
  </si>
  <si>
    <t xml:space="preserve">Missy Rhythmos      </t>
  </si>
  <si>
    <t xml:space="preserve">Oakwood Lady        </t>
  </si>
  <si>
    <t xml:space="preserve">Skywishes           </t>
  </si>
  <si>
    <t xml:space="preserve">Luceo Non Uro       </t>
  </si>
  <si>
    <t xml:space="preserve">The Run             </t>
  </si>
  <si>
    <t xml:space="preserve">Mosshappen          </t>
  </si>
  <si>
    <t>Randwick</t>
  </si>
  <si>
    <t xml:space="preserve">Montauk             </t>
  </si>
  <si>
    <t xml:space="preserve">Dark Eyes           </t>
  </si>
  <si>
    <t xml:space="preserve">Hogmanay            </t>
  </si>
  <si>
    <t xml:space="preserve">Kings Officer       </t>
  </si>
  <si>
    <t xml:space="preserve">Zaunkonig           </t>
  </si>
  <si>
    <t xml:space="preserve">Most Exalted        </t>
  </si>
  <si>
    <t xml:space="preserve">Glitra              </t>
  </si>
  <si>
    <t xml:space="preserve">Grand Rouge         </t>
  </si>
  <si>
    <t xml:space="preserve">Ruthless Agent      </t>
  </si>
  <si>
    <t xml:space="preserve">Dreadlock           </t>
  </si>
  <si>
    <t xml:space="preserve">Medieval            </t>
  </si>
  <si>
    <t xml:space="preserve">Mister Marmalade    </t>
  </si>
  <si>
    <t xml:space="preserve">Trying              </t>
  </si>
  <si>
    <t xml:space="preserve">Mr Spin             </t>
  </si>
  <si>
    <t xml:space="preserve">Lippy And Pearls    </t>
  </si>
  <si>
    <t xml:space="preserve">Kiss In The Dark    </t>
  </si>
  <si>
    <t xml:space="preserve">Halberd             </t>
  </si>
  <si>
    <t xml:space="preserve">Leebaz              </t>
  </si>
  <si>
    <t xml:space="preserve">Arod                </t>
  </si>
  <si>
    <t xml:space="preserve">Chetwood            </t>
  </si>
  <si>
    <t xml:space="preserve">Big Money           </t>
  </si>
  <si>
    <t xml:space="preserve">Mccreery            </t>
  </si>
  <si>
    <t xml:space="preserve">Snippets Land       </t>
  </si>
  <si>
    <t xml:space="preserve">Testashadow         </t>
  </si>
  <si>
    <t xml:space="preserve">New Tipperary       </t>
  </si>
  <si>
    <t xml:space="preserve">Wouldnt It Be Nice  </t>
  </si>
  <si>
    <t xml:space="preserve">Global Glamour      </t>
  </si>
  <si>
    <t xml:space="preserve">Foxplay             </t>
  </si>
  <si>
    <t xml:space="preserve">La Bella Diosa      </t>
  </si>
  <si>
    <t xml:space="preserve">Omei Sword          </t>
  </si>
  <si>
    <t xml:space="preserve">Spright             </t>
  </si>
  <si>
    <t xml:space="preserve">French Fern         </t>
  </si>
  <si>
    <t xml:space="preserve">Sezanne             </t>
  </si>
  <si>
    <t xml:space="preserve">Pumpkin Pie         </t>
  </si>
  <si>
    <t xml:space="preserve">Zenalicious         </t>
  </si>
  <si>
    <t xml:space="preserve">Lubiton             </t>
  </si>
  <si>
    <t xml:space="preserve">Hartnell            </t>
  </si>
  <si>
    <t xml:space="preserve">Preferment          </t>
  </si>
  <si>
    <t xml:space="preserve">Grand Marshal       </t>
  </si>
  <si>
    <t xml:space="preserve">Who Shot Thebarman  </t>
  </si>
  <si>
    <t xml:space="preserve">Libran              </t>
  </si>
  <si>
    <t xml:space="preserve">Magic Hurricane     </t>
  </si>
  <si>
    <t xml:space="preserve">Tavago              </t>
  </si>
  <si>
    <t xml:space="preserve">Endless Drama       </t>
  </si>
  <si>
    <t xml:space="preserve">Winx                </t>
  </si>
  <si>
    <t xml:space="preserve">Lasqueti Spirit     </t>
  </si>
  <si>
    <t xml:space="preserve">First Seal          </t>
  </si>
  <si>
    <t xml:space="preserve">Zanbagh             </t>
  </si>
  <si>
    <t xml:space="preserve">Danish Twist        </t>
  </si>
  <si>
    <t xml:space="preserve">Dixie Blossoms      </t>
  </si>
  <si>
    <t xml:space="preserve">Flippant            </t>
  </si>
  <si>
    <t xml:space="preserve">Happy Hannah        </t>
  </si>
  <si>
    <t xml:space="preserve">Shillelagh          </t>
  </si>
  <si>
    <t xml:space="preserve">I Told Georgie      </t>
  </si>
  <si>
    <t xml:space="preserve">Mali Rose           </t>
  </si>
  <si>
    <t xml:space="preserve">Kudero              </t>
  </si>
  <si>
    <t xml:space="preserve">Grande Punto        </t>
  </si>
  <si>
    <t xml:space="preserve">Loftys Menu         </t>
  </si>
  <si>
    <t xml:space="preserve">Your Way            </t>
  </si>
  <si>
    <t>Toowoomba</t>
  </si>
  <si>
    <t xml:space="preserve">Maginot Line        </t>
  </si>
  <si>
    <t xml:space="preserve">Wake Up Sailor      </t>
  </si>
  <si>
    <t xml:space="preserve">Five Spices         </t>
  </si>
  <si>
    <t xml:space="preserve">Dreamers Goal       </t>
  </si>
  <si>
    <t xml:space="preserve">Pick Of The Pubs    </t>
  </si>
  <si>
    <t xml:space="preserve">Nourishing          </t>
  </si>
  <si>
    <t xml:space="preserve">Maroon Statement    </t>
  </si>
  <si>
    <t xml:space="preserve">Snack On The Run    </t>
  </si>
  <si>
    <t xml:space="preserve">Acadini             </t>
  </si>
  <si>
    <t xml:space="preserve">Spanish Fella       </t>
  </si>
  <si>
    <t xml:space="preserve">Golden Depart       </t>
  </si>
  <si>
    <t xml:space="preserve">Hightower           </t>
  </si>
  <si>
    <t xml:space="preserve">Manhattan Muse      </t>
  </si>
  <si>
    <t xml:space="preserve">Hes All Heart       </t>
  </si>
  <si>
    <t xml:space="preserve">Silver Screen       </t>
  </si>
  <si>
    <t xml:space="preserve">Chatara             </t>
  </si>
  <si>
    <t xml:space="preserve">Nautical Lad        </t>
  </si>
  <si>
    <t xml:space="preserve">Stewball            </t>
  </si>
  <si>
    <t xml:space="preserve">Hammerack           </t>
  </si>
  <si>
    <t xml:space="preserve">Cantbuybetter       </t>
  </si>
  <si>
    <t xml:space="preserve">Blue Jest           </t>
  </si>
  <si>
    <t xml:space="preserve">Tisani Tomso        </t>
  </si>
  <si>
    <t xml:space="preserve">Flying Charger      </t>
  </si>
  <si>
    <t xml:space="preserve">Ol Brown Eyes       </t>
  </si>
  <si>
    <t xml:space="preserve">Kuznetsova          </t>
  </si>
  <si>
    <t xml:space="preserve">So You Drink        </t>
  </si>
  <si>
    <t xml:space="preserve">Far North           </t>
  </si>
  <si>
    <t xml:space="preserve">Apple Jack          </t>
  </si>
  <si>
    <t xml:space="preserve">Suite Mover         </t>
  </si>
  <si>
    <t xml:space="preserve">Flying Seba         </t>
  </si>
  <si>
    <t xml:space="preserve">Saintly Lad         </t>
  </si>
  <si>
    <t xml:space="preserve">Cruise Power        </t>
  </si>
  <si>
    <t xml:space="preserve">Rockabella Boy      </t>
  </si>
  <si>
    <t xml:space="preserve">Gallivanter Cat     </t>
  </si>
  <si>
    <t xml:space="preserve">Kavalong            </t>
  </si>
  <si>
    <t xml:space="preserve">Stormy Grey         </t>
  </si>
  <si>
    <t xml:space="preserve">Artful Song         </t>
  </si>
  <si>
    <t xml:space="preserve">Macs Boy            </t>
  </si>
  <si>
    <t xml:space="preserve">Allorian            </t>
  </si>
  <si>
    <t xml:space="preserve">Ardennes            </t>
  </si>
  <si>
    <t xml:space="preserve">Dubleo Dabble       </t>
  </si>
  <si>
    <t xml:space="preserve">Madame Tycoon       </t>
  </si>
  <si>
    <t xml:space="preserve">Redeous             </t>
  </si>
  <si>
    <t xml:space="preserve">Heart Of Coral      </t>
  </si>
  <si>
    <t xml:space="preserve">Lips N Hips         </t>
  </si>
  <si>
    <t>Yarra Valley</t>
  </si>
  <si>
    <t xml:space="preserve">Bridgets Star       </t>
  </si>
  <si>
    <t xml:space="preserve">Coco To Go          </t>
  </si>
  <si>
    <t xml:space="preserve">Ever The Dream      </t>
  </si>
  <si>
    <t xml:space="preserve">Grandes Oreilles    </t>
  </si>
  <si>
    <t xml:space="preserve">Lamour De Ma Vie    </t>
  </si>
  <si>
    <t xml:space="preserve">Night Angel         </t>
  </si>
  <si>
    <t xml:space="preserve">Osos Amigos         </t>
  </si>
  <si>
    <t xml:space="preserve">Shaanxi City        </t>
  </si>
  <si>
    <t xml:space="preserve">Testa Life          </t>
  </si>
  <si>
    <t xml:space="preserve">Gotta Wear Shades   </t>
  </si>
  <si>
    <t xml:space="preserve">Shozelt             </t>
  </si>
  <si>
    <t xml:space="preserve">Subiaso             </t>
  </si>
  <si>
    <t xml:space="preserve">Unique Assassin     </t>
  </si>
  <si>
    <t xml:space="preserve">Royal Standing      </t>
  </si>
  <si>
    <t xml:space="preserve">Tavernier Blue      </t>
  </si>
  <si>
    <t xml:space="preserve">Cool                </t>
  </si>
  <si>
    <t xml:space="preserve">Aurora Miss         </t>
  </si>
  <si>
    <t xml:space="preserve">Solid Rod           </t>
  </si>
  <si>
    <t xml:space="preserve">Shanghai Rooster    </t>
  </si>
  <si>
    <t xml:space="preserve">Guadalcanal         </t>
  </si>
  <si>
    <t xml:space="preserve">Mr Bandit Country   </t>
  </si>
  <si>
    <t xml:space="preserve">Motific             </t>
  </si>
  <si>
    <t xml:space="preserve">Suave Hero          </t>
  </si>
  <si>
    <t xml:space="preserve">Kilim               </t>
  </si>
  <si>
    <t xml:space="preserve">Stiletto            </t>
  </si>
  <si>
    <t xml:space="preserve">Jerrys Witness      </t>
  </si>
  <si>
    <t xml:space="preserve">Savitskaya          </t>
  </si>
  <si>
    <t xml:space="preserve">Gippsland Boy       </t>
  </si>
  <si>
    <t xml:space="preserve">Cheap Tycoon        </t>
  </si>
  <si>
    <t xml:space="preserve">Goody Gumdrops      </t>
  </si>
  <si>
    <t xml:space="preserve">Sergeant Sam        </t>
  </si>
  <si>
    <t xml:space="preserve">Ambassador Lad      </t>
  </si>
  <si>
    <t xml:space="preserve">Olafsson            </t>
  </si>
  <si>
    <t xml:space="preserve">Stratacus           </t>
  </si>
  <si>
    <t xml:space="preserve">Got The Wink        </t>
  </si>
  <si>
    <t xml:space="preserve">American Icon       </t>
  </si>
  <si>
    <t xml:space="preserve">Joranda Falls       </t>
  </si>
  <si>
    <t xml:space="preserve">Yarrayne Lass       </t>
  </si>
  <si>
    <t xml:space="preserve">Bounce Trap Goal    </t>
  </si>
  <si>
    <t xml:space="preserve">Egyptian Command    </t>
  </si>
  <si>
    <t xml:space="preserve">Maggie Manhattan    </t>
  </si>
  <si>
    <t xml:space="preserve">Miss Eeyore         </t>
  </si>
  <si>
    <t xml:space="preserve">Miamorae            </t>
  </si>
  <si>
    <t xml:space="preserve">Dry Biscuit         </t>
  </si>
  <si>
    <t xml:space="preserve">Heza Magic Man      </t>
  </si>
  <si>
    <t xml:space="preserve">Little Red Devil    </t>
  </si>
  <si>
    <t xml:space="preserve">Cerutty             </t>
  </si>
  <si>
    <t xml:space="preserve">Runs To Rule        </t>
  </si>
  <si>
    <t xml:space="preserve">Back In A Flash     </t>
  </si>
  <si>
    <t xml:space="preserve">Navita              </t>
  </si>
  <si>
    <t xml:space="preserve">Hes Harry           </t>
  </si>
  <si>
    <t xml:space="preserve">Cheeky Rozay        </t>
  </si>
  <si>
    <t xml:space="preserve">Vertigo             </t>
  </si>
  <si>
    <t xml:space="preserve">Silent Dance        </t>
  </si>
  <si>
    <t xml:space="preserve">Know This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</si>
</sst>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6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C586" sqref="C586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6.00390625" style="10" bestFit="1" customWidth="1"/>
    <col min="4" max="4" width="5.8515625" style="10" bestFit="1" customWidth="1"/>
    <col min="5" max="5" width="5.7109375" style="10" bestFit="1" customWidth="1"/>
    <col min="6" max="6" width="23.00390625" style="10" bestFit="1" customWidth="1"/>
    <col min="7" max="7" width="8.8515625" style="11" bestFit="1" customWidth="1"/>
    <col min="8" max="8" width="8.140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281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8</v>
      </c>
      <c r="B2" s="5">
        <v>0.5208333333333334</v>
      </c>
      <c r="C2" s="1" t="s">
        <v>97</v>
      </c>
      <c r="D2" s="1">
        <v>1</v>
      </c>
      <c r="E2" s="1">
        <v>5</v>
      </c>
      <c r="F2" s="1" t="s">
        <v>102</v>
      </c>
      <c r="G2" s="2">
        <v>74.8356</v>
      </c>
      <c r="H2" s="6">
        <f>1+_xlfn.COUNTIFS(A:A,A2,O:O,"&lt;"&amp;O2)</f>
        <v>1</v>
      </c>
      <c r="I2" s="2">
        <f>_xlfn.AVERAGEIF(A:A,A2,G:G)</f>
        <v>54.1112952380952</v>
      </c>
      <c r="J2" s="2">
        <f aca="true" t="shared" si="0" ref="J2:J56">G2-I2</f>
        <v>20.724304761904797</v>
      </c>
      <c r="K2" s="2">
        <f aca="true" t="shared" si="1" ref="K2:K56">90+J2</f>
        <v>110.72430476190479</v>
      </c>
      <c r="L2" s="2">
        <f aca="true" t="shared" si="2" ref="L2:L56">EXP(0.06*K2)</f>
        <v>767.7454905517417</v>
      </c>
      <c r="M2" s="2">
        <f>SUMIF(A:A,A2,L:L)</f>
        <v>1959.5319132781847</v>
      </c>
      <c r="N2" s="3">
        <f aca="true" t="shared" si="3" ref="N2:N56">L2/M2</f>
        <v>0.3918004526230693</v>
      </c>
      <c r="O2" s="7">
        <f aca="true" t="shared" si="4" ref="O2:O56">1/N2</f>
        <v>2.5523196650363436</v>
      </c>
      <c r="P2" s="3">
        <f aca="true" t="shared" si="5" ref="P2:P56">IF(O2&gt;21,"",N2)</f>
        <v>0.3918004526230693</v>
      </c>
      <c r="Q2" s="3">
        <f>IF(ISNUMBER(P2),SUMIF(A:A,A2,P:P),"")</f>
        <v>0.9571922714129527</v>
      </c>
      <c r="R2" s="3">
        <f aca="true" t="shared" si="6" ref="R2:R56">_xlfn.IFERROR(P2*(1/Q2),"")</f>
        <v>0.40932262443439477</v>
      </c>
      <c r="S2" s="8">
        <f aca="true" t="shared" si="7" ref="S2:S56">_xlfn.IFERROR(1/R2,"")</f>
        <v>2.4430606575480844</v>
      </c>
    </row>
    <row r="3" spans="1:19" ht="15">
      <c r="A3" s="1">
        <v>8</v>
      </c>
      <c r="B3" s="5">
        <v>0.5208333333333334</v>
      </c>
      <c r="C3" s="1" t="s">
        <v>97</v>
      </c>
      <c r="D3" s="1">
        <v>1</v>
      </c>
      <c r="E3" s="1">
        <v>4</v>
      </c>
      <c r="F3" s="1" t="s">
        <v>101</v>
      </c>
      <c r="G3" s="2">
        <v>60.8692333333333</v>
      </c>
      <c r="H3" s="6">
        <f>1+_xlfn.COUNTIFS(A:A,A3,O:O,"&lt;"&amp;O3)</f>
        <v>2</v>
      </c>
      <c r="I3" s="2">
        <f>_xlfn.AVERAGEIF(A:A,A3,G:G)</f>
        <v>54.1112952380952</v>
      </c>
      <c r="J3" s="2">
        <f t="shared" si="0"/>
        <v>6.757938095238096</v>
      </c>
      <c r="K3" s="2">
        <f t="shared" si="1"/>
        <v>96.7579380952381</v>
      </c>
      <c r="L3" s="2">
        <f t="shared" si="2"/>
        <v>332.11333651759696</v>
      </c>
      <c r="M3" s="2">
        <f>SUMIF(A:A,A3,L:L)</f>
        <v>1959.5319132781847</v>
      </c>
      <c r="N3" s="3">
        <f t="shared" si="3"/>
        <v>0.16948605647457426</v>
      </c>
      <c r="O3" s="7">
        <f t="shared" si="4"/>
        <v>5.900190380263032</v>
      </c>
      <c r="P3" s="3">
        <f t="shared" si="5"/>
        <v>0.16948605647457426</v>
      </c>
      <c r="Q3" s="3">
        <f>IF(ISNUMBER(P3),SUMIF(A:A,A3,P:P),"")</f>
        <v>0.9571922714129527</v>
      </c>
      <c r="R3" s="3">
        <f t="shared" si="6"/>
        <v>0.17706584302481737</v>
      </c>
      <c r="S3" s="8">
        <f t="shared" si="7"/>
        <v>5.6476166318528245</v>
      </c>
    </row>
    <row r="4" spans="1:19" ht="15">
      <c r="A4" s="1">
        <v>8</v>
      </c>
      <c r="B4" s="5">
        <v>0.5208333333333334</v>
      </c>
      <c r="C4" s="1" t="s">
        <v>97</v>
      </c>
      <c r="D4" s="1">
        <v>1</v>
      </c>
      <c r="E4" s="1">
        <v>3</v>
      </c>
      <c r="F4" s="1" t="s">
        <v>100</v>
      </c>
      <c r="G4" s="2">
        <v>56.4375333333333</v>
      </c>
      <c r="H4" s="6">
        <f>1+_xlfn.COUNTIFS(A:A,A4,O:O,"&lt;"&amp;O4)</f>
        <v>3</v>
      </c>
      <c r="I4" s="2">
        <f>_xlfn.AVERAGEIF(A:A,A4,G:G)</f>
        <v>54.1112952380952</v>
      </c>
      <c r="J4" s="2">
        <f t="shared" si="0"/>
        <v>2.3262380952380965</v>
      </c>
      <c r="K4" s="2">
        <f t="shared" si="1"/>
        <v>92.3262380952381</v>
      </c>
      <c r="L4" s="2">
        <f t="shared" si="2"/>
        <v>254.5696024706383</v>
      </c>
      <c r="M4" s="2">
        <f>SUMIF(A:A,A4,L:L)</f>
        <v>1959.5319132781847</v>
      </c>
      <c r="N4" s="3">
        <f t="shared" si="3"/>
        <v>0.12991347614479926</v>
      </c>
      <c r="O4" s="7">
        <f t="shared" si="4"/>
        <v>7.697430856868288</v>
      </c>
      <c r="P4" s="3">
        <f t="shared" si="5"/>
        <v>0.12991347614479926</v>
      </c>
      <c r="Q4" s="3">
        <f>IF(ISNUMBER(P4),SUMIF(A:A,A4,P:P),"")</f>
        <v>0.9571922714129527</v>
      </c>
      <c r="R4" s="3">
        <f t="shared" si="6"/>
        <v>0.13572349048851845</v>
      </c>
      <c r="S4" s="8">
        <f t="shared" si="7"/>
        <v>7.367921325929907</v>
      </c>
    </row>
    <row r="5" spans="1:19" ht="15">
      <c r="A5" s="1">
        <v>8</v>
      </c>
      <c r="B5" s="5">
        <v>0.5208333333333334</v>
      </c>
      <c r="C5" s="1" t="s">
        <v>97</v>
      </c>
      <c r="D5" s="1">
        <v>1</v>
      </c>
      <c r="E5" s="1">
        <v>1</v>
      </c>
      <c r="F5" s="1" t="s">
        <v>98</v>
      </c>
      <c r="G5" s="2">
        <v>55.218566666666604</v>
      </c>
      <c r="H5" s="6">
        <f>1+_xlfn.COUNTIFS(A:A,A5,O:O,"&lt;"&amp;O5)</f>
        <v>4</v>
      </c>
      <c r="I5" s="2">
        <f>_xlfn.AVERAGEIF(A:A,A5,G:G)</f>
        <v>54.1112952380952</v>
      </c>
      <c r="J5" s="2">
        <f t="shared" si="0"/>
        <v>1.1072714285714014</v>
      </c>
      <c r="K5" s="2">
        <f t="shared" si="1"/>
        <v>91.10727142857141</v>
      </c>
      <c r="L5" s="2">
        <f t="shared" si="2"/>
        <v>236.61545856960237</v>
      </c>
      <c r="M5" s="2">
        <f>SUMIF(A:A,A5,L:L)</f>
        <v>1959.5319132781847</v>
      </c>
      <c r="N5" s="3">
        <f t="shared" si="3"/>
        <v>0.1207510104664528</v>
      </c>
      <c r="O5" s="7">
        <f t="shared" si="4"/>
        <v>8.28150419724911</v>
      </c>
      <c r="P5" s="3">
        <f t="shared" si="5"/>
        <v>0.1207510104664528</v>
      </c>
      <c r="Q5" s="3">
        <f>IF(ISNUMBER(P5),SUMIF(A:A,A5,P:P),"")</f>
        <v>0.9571922714129527</v>
      </c>
      <c r="R5" s="3">
        <f t="shared" si="6"/>
        <v>0.12615125933706822</v>
      </c>
      <c r="S5" s="8">
        <f t="shared" si="7"/>
        <v>7.926991813280777</v>
      </c>
    </row>
    <row r="6" spans="1:19" ht="15">
      <c r="A6" s="1">
        <v>8</v>
      </c>
      <c r="B6" s="5">
        <v>0.5208333333333334</v>
      </c>
      <c r="C6" s="1" t="s">
        <v>97</v>
      </c>
      <c r="D6" s="1">
        <v>1</v>
      </c>
      <c r="E6" s="1">
        <v>7</v>
      </c>
      <c r="F6" s="1" t="s">
        <v>104</v>
      </c>
      <c r="G6" s="2">
        <v>47.019933333333306</v>
      </c>
      <c r="H6" s="6">
        <f>1+_xlfn.COUNTIFS(A:A,A6,O:O,"&lt;"&amp;O6)</f>
        <v>5</v>
      </c>
      <c r="I6" s="2">
        <f>_xlfn.AVERAGEIF(A:A,A6,G:G)</f>
        <v>54.1112952380952</v>
      </c>
      <c r="J6" s="2">
        <f t="shared" si="0"/>
        <v>-7.0913619047618965</v>
      </c>
      <c r="K6" s="2">
        <f t="shared" si="1"/>
        <v>82.9086380952381</v>
      </c>
      <c r="L6" s="2">
        <f t="shared" si="2"/>
        <v>144.6791143629553</v>
      </c>
      <c r="M6" s="2">
        <f>SUMIF(A:A,A6,L:L)</f>
        <v>1959.5319132781847</v>
      </c>
      <c r="N6" s="3">
        <f t="shared" si="3"/>
        <v>0.07383350757524301</v>
      </c>
      <c r="O6" s="7">
        <f t="shared" si="4"/>
        <v>13.54398609575618</v>
      </c>
      <c r="P6" s="3">
        <f t="shared" si="5"/>
        <v>0.07383350757524301</v>
      </c>
      <c r="Q6" s="3">
        <f>IF(ISNUMBER(P6),SUMIF(A:A,A6,P:P),"")</f>
        <v>0.9571922714129527</v>
      </c>
      <c r="R6" s="3">
        <f t="shared" si="6"/>
        <v>0.0771355032633665</v>
      </c>
      <c r="S6" s="8">
        <f t="shared" si="7"/>
        <v>12.964198814982309</v>
      </c>
    </row>
    <row r="7" spans="1:19" ht="15">
      <c r="A7" s="1">
        <v>8</v>
      </c>
      <c r="B7" s="5">
        <v>0.5208333333333334</v>
      </c>
      <c r="C7" s="1" t="s">
        <v>97</v>
      </c>
      <c r="D7" s="1">
        <v>1</v>
      </c>
      <c r="E7" s="1">
        <v>2</v>
      </c>
      <c r="F7" s="1" t="s">
        <v>99</v>
      </c>
      <c r="G7" s="2">
        <v>46.4631666666666</v>
      </c>
      <c r="H7" s="6">
        <f>1+_xlfn.COUNTIFS(A:A,A7,O:O,"&lt;"&amp;O7)</f>
        <v>6</v>
      </c>
      <c r="I7" s="2">
        <f>_xlfn.AVERAGEIF(A:A,A7,G:G)</f>
        <v>54.1112952380952</v>
      </c>
      <c r="J7" s="2">
        <f t="shared" si="0"/>
        <v>-7.6481285714286</v>
      </c>
      <c r="K7" s="2">
        <f t="shared" si="1"/>
        <v>82.3518714285714</v>
      </c>
      <c r="L7" s="2">
        <f t="shared" si="2"/>
        <v>139.92580050438002</v>
      </c>
      <c r="M7" s="2">
        <f>SUMIF(A:A,A7,L:L)</f>
        <v>1959.5319132781847</v>
      </c>
      <c r="N7" s="3">
        <f t="shared" si="3"/>
        <v>0.07140776812881408</v>
      </c>
      <c r="O7" s="7">
        <f t="shared" si="4"/>
        <v>14.004078634639265</v>
      </c>
      <c r="P7" s="3">
        <f t="shared" si="5"/>
        <v>0.07140776812881408</v>
      </c>
      <c r="Q7" s="3">
        <f>IF(ISNUMBER(P7),SUMIF(A:A,A7,P:P),"")</f>
        <v>0.9571922714129527</v>
      </c>
      <c r="R7" s="3">
        <f t="shared" si="6"/>
        <v>0.07460127945183469</v>
      </c>
      <c r="S7" s="8">
        <f t="shared" si="7"/>
        <v>13.404595837335961</v>
      </c>
    </row>
    <row r="8" spans="1:19" ht="15">
      <c r="A8" s="1">
        <v>8</v>
      </c>
      <c r="B8" s="5">
        <v>0.5208333333333334</v>
      </c>
      <c r="C8" s="1" t="s">
        <v>97</v>
      </c>
      <c r="D8" s="1">
        <v>1</v>
      </c>
      <c r="E8" s="1">
        <v>6</v>
      </c>
      <c r="F8" s="1" t="s">
        <v>103</v>
      </c>
      <c r="G8" s="2">
        <v>37.9350333333333</v>
      </c>
      <c r="H8" s="6">
        <f>1+_xlfn.COUNTIFS(A:A,A8,O:O,"&lt;"&amp;O8)</f>
        <v>7</v>
      </c>
      <c r="I8" s="2">
        <f>_xlfn.AVERAGEIF(A:A,A8,G:G)</f>
        <v>54.1112952380952</v>
      </c>
      <c r="J8" s="2">
        <f t="shared" si="0"/>
        <v>-16.1762619047619</v>
      </c>
      <c r="K8" s="2">
        <f t="shared" si="1"/>
        <v>73.8237380952381</v>
      </c>
      <c r="L8" s="2">
        <f t="shared" si="2"/>
        <v>83.88311030127008</v>
      </c>
      <c r="M8" s="2">
        <f>SUMIF(A:A,A8,L:L)</f>
        <v>1959.5319132781847</v>
      </c>
      <c r="N8" s="3">
        <f t="shared" si="3"/>
        <v>0.042807728587047324</v>
      </c>
      <c r="O8" s="7">
        <f t="shared" si="4"/>
        <v>23.360267713493634</v>
      </c>
      <c r="P8" s="3">
        <f t="shared" si="5"/>
      </c>
      <c r="Q8" s="3">
        <f>IF(ISNUMBER(P8),SUMIF(A:A,A8,P:P),"")</f>
      </c>
      <c r="R8" s="3">
        <f t="shared" si="6"/>
      </c>
      <c r="S8" s="8">
        <f t="shared" si="7"/>
      </c>
    </row>
    <row r="9" spans="1:19" ht="15">
      <c r="A9" s="1">
        <v>46</v>
      </c>
      <c r="B9" s="5">
        <v>0.53125</v>
      </c>
      <c r="C9" s="1" t="s">
        <v>472</v>
      </c>
      <c r="D9" s="1">
        <v>1</v>
      </c>
      <c r="E9" s="1">
        <v>1</v>
      </c>
      <c r="F9" s="1" t="s">
        <v>473</v>
      </c>
      <c r="G9" s="2">
        <v>64.6954333333333</v>
      </c>
      <c r="H9" s="6">
        <f>1+_xlfn.COUNTIFS(A:A,A9,O:O,"&lt;"&amp;O9)</f>
        <v>1</v>
      </c>
      <c r="I9" s="2">
        <f>_xlfn.AVERAGEIF(A:A,A9,G:G)</f>
        <v>50.4151722222222</v>
      </c>
      <c r="J9" s="2">
        <f t="shared" si="0"/>
        <v>14.280261111111095</v>
      </c>
      <c r="K9" s="2">
        <f t="shared" si="1"/>
        <v>104.28026111111109</v>
      </c>
      <c r="L9" s="2">
        <f t="shared" si="2"/>
        <v>521.5554864973883</v>
      </c>
      <c r="M9" s="2">
        <f>SUMIF(A:A,A9,L:L)</f>
        <v>1483.215074056117</v>
      </c>
      <c r="N9" s="3">
        <f t="shared" si="3"/>
        <v>0.3516384748377061</v>
      </c>
      <c r="O9" s="7">
        <f t="shared" si="4"/>
        <v>2.84382987516237</v>
      </c>
      <c r="P9" s="3">
        <f t="shared" si="5"/>
        <v>0.3516384748377061</v>
      </c>
      <c r="Q9" s="3">
        <f>IF(ISNUMBER(P9),SUMIF(A:A,A9,P:P),"")</f>
        <v>0.9999999999999998</v>
      </c>
      <c r="R9" s="3">
        <f t="shared" si="6"/>
        <v>0.35163847483770616</v>
      </c>
      <c r="S9" s="8">
        <f t="shared" si="7"/>
        <v>2.8438298751623696</v>
      </c>
    </row>
    <row r="10" spans="1:19" ht="15">
      <c r="A10" s="1">
        <v>46</v>
      </c>
      <c r="B10" s="5">
        <v>0.53125</v>
      </c>
      <c r="C10" s="1" t="s">
        <v>472</v>
      </c>
      <c r="D10" s="1">
        <v>1</v>
      </c>
      <c r="E10" s="1">
        <v>2</v>
      </c>
      <c r="F10" s="1" t="s">
        <v>474</v>
      </c>
      <c r="G10" s="2">
        <v>52.3920333333333</v>
      </c>
      <c r="H10" s="6">
        <f>1+_xlfn.COUNTIFS(A:A,A10,O:O,"&lt;"&amp;O10)</f>
        <v>2</v>
      </c>
      <c r="I10" s="2">
        <f>_xlfn.AVERAGEIF(A:A,A10,G:G)</f>
        <v>50.4151722222222</v>
      </c>
      <c r="J10" s="2">
        <f t="shared" si="0"/>
        <v>1.9768611111110985</v>
      </c>
      <c r="K10" s="2">
        <f t="shared" si="1"/>
        <v>91.9768611111111</v>
      </c>
      <c r="L10" s="2">
        <f t="shared" si="2"/>
        <v>249.2887010170511</v>
      </c>
      <c r="M10" s="2">
        <f>SUMIF(A:A,A10,L:L)</f>
        <v>1483.215074056117</v>
      </c>
      <c r="N10" s="3">
        <f t="shared" si="3"/>
        <v>0.16807319813392035</v>
      </c>
      <c r="O10" s="7">
        <f t="shared" si="4"/>
        <v>5.949788610574318</v>
      </c>
      <c r="P10" s="3">
        <f t="shared" si="5"/>
        <v>0.16807319813392035</v>
      </c>
      <c r="Q10" s="3">
        <f>IF(ISNUMBER(P10),SUMIF(A:A,A10,P:P),"")</f>
        <v>0.9999999999999998</v>
      </c>
      <c r="R10" s="3">
        <f t="shared" si="6"/>
        <v>0.16807319813392038</v>
      </c>
      <c r="S10" s="8">
        <f t="shared" si="7"/>
        <v>5.949788610574317</v>
      </c>
    </row>
    <row r="11" spans="1:19" ht="15">
      <c r="A11" s="1">
        <v>46</v>
      </c>
      <c r="B11" s="5">
        <v>0.53125</v>
      </c>
      <c r="C11" s="1" t="s">
        <v>472</v>
      </c>
      <c r="D11" s="1">
        <v>1</v>
      </c>
      <c r="E11" s="1">
        <v>3</v>
      </c>
      <c r="F11" s="1" t="s">
        <v>475</v>
      </c>
      <c r="G11" s="2">
        <v>50.3171666666666</v>
      </c>
      <c r="H11" s="6">
        <f>1+_xlfn.COUNTIFS(A:A,A11,O:O,"&lt;"&amp;O11)</f>
        <v>3</v>
      </c>
      <c r="I11" s="2">
        <f>_xlfn.AVERAGEIF(A:A,A11,G:G)</f>
        <v>50.4151722222222</v>
      </c>
      <c r="J11" s="2">
        <f t="shared" si="0"/>
        <v>-0.09800555555560209</v>
      </c>
      <c r="K11" s="2">
        <f t="shared" si="1"/>
        <v>89.9019944444444</v>
      </c>
      <c r="L11" s="2">
        <f t="shared" si="2"/>
        <v>220.10829311358154</v>
      </c>
      <c r="M11" s="2">
        <f>SUMIF(A:A,A11,L:L)</f>
        <v>1483.215074056117</v>
      </c>
      <c r="N11" s="3">
        <f t="shared" si="3"/>
        <v>0.14839944453345935</v>
      </c>
      <c r="O11" s="7">
        <f t="shared" si="4"/>
        <v>6.738569697102416</v>
      </c>
      <c r="P11" s="3">
        <f t="shared" si="5"/>
        <v>0.14839944453345935</v>
      </c>
      <c r="Q11" s="3">
        <f>IF(ISNUMBER(P11),SUMIF(A:A,A11,P:P),"")</f>
        <v>0.9999999999999998</v>
      </c>
      <c r="R11" s="3">
        <f t="shared" si="6"/>
        <v>0.14839944453345938</v>
      </c>
      <c r="S11" s="8">
        <f t="shared" si="7"/>
        <v>6.738569697102415</v>
      </c>
    </row>
    <row r="12" spans="1:19" ht="15">
      <c r="A12" s="1">
        <v>46</v>
      </c>
      <c r="B12" s="5">
        <v>0.53125</v>
      </c>
      <c r="C12" s="1" t="s">
        <v>472</v>
      </c>
      <c r="D12" s="1">
        <v>1</v>
      </c>
      <c r="E12" s="1">
        <v>4</v>
      </c>
      <c r="F12" s="1" t="s">
        <v>476</v>
      </c>
      <c r="G12" s="2">
        <v>49.6278333333333</v>
      </c>
      <c r="H12" s="6">
        <f>1+_xlfn.COUNTIFS(A:A,A12,O:O,"&lt;"&amp;O12)</f>
        <v>4</v>
      </c>
      <c r="I12" s="2">
        <f>_xlfn.AVERAGEIF(A:A,A12,G:G)</f>
        <v>50.4151722222222</v>
      </c>
      <c r="J12" s="2">
        <f t="shared" si="0"/>
        <v>-0.7873388888889039</v>
      </c>
      <c r="K12" s="2">
        <f t="shared" si="1"/>
        <v>89.21266111111109</v>
      </c>
      <c r="L12" s="2">
        <f t="shared" si="2"/>
        <v>211.1903092753907</v>
      </c>
      <c r="M12" s="2">
        <f>SUMIF(A:A,A12,L:L)</f>
        <v>1483.215074056117</v>
      </c>
      <c r="N12" s="3">
        <f t="shared" si="3"/>
        <v>0.1423868412406658</v>
      </c>
      <c r="O12" s="7">
        <f t="shared" si="4"/>
        <v>7.023120895769961</v>
      </c>
      <c r="P12" s="3">
        <f t="shared" si="5"/>
        <v>0.1423868412406658</v>
      </c>
      <c r="Q12" s="3">
        <f>IF(ISNUMBER(P12),SUMIF(A:A,A12,P:P),"")</f>
        <v>0.9999999999999998</v>
      </c>
      <c r="R12" s="3">
        <f t="shared" si="6"/>
        <v>0.14238684124066583</v>
      </c>
      <c r="S12" s="8">
        <f t="shared" si="7"/>
        <v>7.023120895769959</v>
      </c>
    </row>
    <row r="13" spans="1:19" ht="15">
      <c r="A13" s="1">
        <v>46</v>
      </c>
      <c r="B13" s="5">
        <v>0.53125</v>
      </c>
      <c r="C13" s="1" t="s">
        <v>472</v>
      </c>
      <c r="D13" s="1">
        <v>1</v>
      </c>
      <c r="E13" s="1">
        <v>5</v>
      </c>
      <c r="F13" s="1" t="s">
        <v>477</v>
      </c>
      <c r="G13" s="2">
        <v>44.6488666666667</v>
      </c>
      <c r="H13" s="6">
        <f>1+_xlfn.COUNTIFS(A:A,A13,O:O,"&lt;"&amp;O13)</f>
        <v>5</v>
      </c>
      <c r="I13" s="2">
        <f>_xlfn.AVERAGEIF(A:A,A13,G:G)</f>
        <v>50.4151722222222</v>
      </c>
      <c r="J13" s="2">
        <f t="shared" si="0"/>
        <v>-5.766305555555505</v>
      </c>
      <c r="K13" s="2">
        <f t="shared" si="1"/>
        <v>84.2336944444445</v>
      </c>
      <c r="L13" s="2">
        <f t="shared" si="2"/>
        <v>156.6511982624886</v>
      </c>
      <c r="M13" s="2">
        <f>SUMIF(A:A,A13,L:L)</f>
        <v>1483.215074056117</v>
      </c>
      <c r="N13" s="3">
        <f t="shared" si="3"/>
        <v>0.10561596966116174</v>
      </c>
      <c r="O13" s="7">
        <f t="shared" si="4"/>
        <v>9.468265104303928</v>
      </c>
      <c r="P13" s="3">
        <f t="shared" si="5"/>
        <v>0.10561596966116174</v>
      </c>
      <c r="Q13" s="3">
        <f>IF(ISNUMBER(P13),SUMIF(A:A,A13,P:P),"")</f>
        <v>0.9999999999999998</v>
      </c>
      <c r="R13" s="3">
        <f t="shared" si="6"/>
        <v>0.10561596966116177</v>
      </c>
      <c r="S13" s="8">
        <f t="shared" si="7"/>
        <v>9.468265104303924</v>
      </c>
    </row>
    <row r="14" spans="1:19" ht="15">
      <c r="A14" s="1">
        <v>46</v>
      </c>
      <c r="B14" s="5">
        <v>0.53125</v>
      </c>
      <c r="C14" s="1" t="s">
        <v>472</v>
      </c>
      <c r="D14" s="1">
        <v>1</v>
      </c>
      <c r="E14" s="1">
        <v>6</v>
      </c>
      <c r="F14" s="1" t="s">
        <v>478</v>
      </c>
      <c r="G14" s="2">
        <v>40.8097</v>
      </c>
      <c r="H14" s="6">
        <f>1+_xlfn.COUNTIFS(A:A,A14,O:O,"&lt;"&amp;O14)</f>
        <v>6</v>
      </c>
      <c r="I14" s="2">
        <f>_xlfn.AVERAGEIF(A:A,A14,G:G)</f>
        <v>50.4151722222222</v>
      </c>
      <c r="J14" s="2">
        <f t="shared" si="0"/>
        <v>-9.605472222222204</v>
      </c>
      <c r="K14" s="2">
        <f t="shared" si="1"/>
        <v>80.3945277777778</v>
      </c>
      <c r="L14" s="2">
        <f t="shared" si="2"/>
        <v>124.42108589021656</v>
      </c>
      <c r="M14" s="2">
        <f>SUMIF(A:A,A14,L:L)</f>
        <v>1483.215074056117</v>
      </c>
      <c r="N14" s="3">
        <f t="shared" si="3"/>
        <v>0.08388607159308653</v>
      </c>
      <c r="O14" s="7">
        <f t="shared" si="4"/>
        <v>11.920930149772504</v>
      </c>
      <c r="P14" s="3">
        <f t="shared" si="5"/>
        <v>0.08388607159308653</v>
      </c>
      <c r="Q14" s="3">
        <f>IF(ISNUMBER(P14),SUMIF(A:A,A14,P:P),"")</f>
        <v>0.9999999999999998</v>
      </c>
      <c r="R14" s="3">
        <f t="shared" si="6"/>
        <v>0.08388607159308654</v>
      </c>
      <c r="S14" s="8">
        <f t="shared" si="7"/>
        <v>11.920930149772502</v>
      </c>
    </row>
    <row r="15" spans="1:19" ht="15">
      <c r="A15" s="1">
        <v>9</v>
      </c>
      <c r="B15" s="5">
        <v>0.545138888888889</v>
      </c>
      <c r="C15" s="1" t="s">
        <v>97</v>
      </c>
      <c r="D15" s="1">
        <v>2</v>
      </c>
      <c r="E15" s="1">
        <v>3</v>
      </c>
      <c r="F15" s="1" t="s">
        <v>107</v>
      </c>
      <c r="G15" s="2">
        <v>72.3649666666667</v>
      </c>
      <c r="H15" s="6">
        <f>1+_xlfn.COUNTIFS(A:A,A15,O:O,"&lt;"&amp;O15)</f>
        <v>1</v>
      </c>
      <c r="I15" s="2">
        <f>_xlfn.AVERAGEIF(A:A,A15,G:G)</f>
        <v>52.16537777777776</v>
      </c>
      <c r="J15" s="2">
        <f t="shared" si="0"/>
        <v>20.19958888888894</v>
      </c>
      <c r="K15" s="2">
        <f t="shared" si="1"/>
        <v>110.19958888888894</v>
      </c>
      <c r="L15" s="2">
        <f t="shared" si="2"/>
        <v>743.9511196899542</v>
      </c>
      <c r="M15" s="2">
        <f>SUMIF(A:A,A15,L:L)</f>
        <v>2592.6881906540957</v>
      </c>
      <c r="N15" s="3">
        <f t="shared" si="3"/>
        <v>0.2869419941710255</v>
      </c>
      <c r="O15" s="7">
        <f t="shared" si="4"/>
        <v>3.4850249190223854</v>
      </c>
      <c r="P15" s="3">
        <f t="shared" si="5"/>
        <v>0.2869419941710255</v>
      </c>
      <c r="Q15" s="3">
        <f>IF(ISNUMBER(P15),SUMIF(A:A,A15,P:P),"")</f>
        <v>0.9352748397512303</v>
      </c>
      <c r="R15" s="3">
        <f t="shared" si="6"/>
        <v>0.3067996507287077</v>
      </c>
      <c r="S15" s="8">
        <f t="shared" si="7"/>
        <v>3.259456122667706</v>
      </c>
    </row>
    <row r="16" spans="1:19" ht="15">
      <c r="A16" s="1">
        <v>9</v>
      </c>
      <c r="B16" s="5">
        <v>0.545138888888889</v>
      </c>
      <c r="C16" s="1" t="s">
        <v>97</v>
      </c>
      <c r="D16" s="1">
        <v>2</v>
      </c>
      <c r="E16" s="1">
        <v>5</v>
      </c>
      <c r="F16" s="1" t="s">
        <v>109</v>
      </c>
      <c r="G16" s="2">
        <v>67.51310000000001</v>
      </c>
      <c r="H16" s="6">
        <f>1+_xlfn.COUNTIFS(A:A,A16,O:O,"&lt;"&amp;O16)</f>
        <v>2</v>
      </c>
      <c r="I16" s="2">
        <f>_xlfn.AVERAGEIF(A:A,A16,G:G)</f>
        <v>52.16537777777776</v>
      </c>
      <c r="J16" s="2">
        <f t="shared" si="0"/>
        <v>15.347722222222245</v>
      </c>
      <c r="K16" s="2">
        <f t="shared" si="1"/>
        <v>105.34772222222225</v>
      </c>
      <c r="L16" s="2">
        <f t="shared" si="2"/>
        <v>556.0528442411045</v>
      </c>
      <c r="M16" s="2">
        <f>SUMIF(A:A,A16,L:L)</f>
        <v>2592.6881906540957</v>
      </c>
      <c r="N16" s="3">
        <f t="shared" si="3"/>
        <v>0.21446961738226641</v>
      </c>
      <c r="O16" s="7">
        <f t="shared" si="4"/>
        <v>4.662665100099562</v>
      </c>
      <c r="P16" s="3">
        <f t="shared" si="5"/>
        <v>0.21446961738226641</v>
      </c>
      <c r="Q16" s="3">
        <f>IF(ISNUMBER(P16),SUMIF(A:A,A16,P:P),"")</f>
        <v>0.9352748397512303</v>
      </c>
      <c r="R16" s="3">
        <f t="shared" si="6"/>
        <v>0.22931186456305427</v>
      </c>
      <c r="S16" s="8">
        <f t="shared" si="7"/>
        <v>4.360873354309272</v>
      </c>
    </row>
    <row r="17" spans="1:19" ht="15">
      <c r="A17" s="1">
        <v>9</v>
      </c>
      <c r="B17" s="5">
        <v>0.545138888888889</v>
      </c>
      <c r="C17" s="1" t="s">
        <v>97</v>
      </c>
      <c r="D17" s="1">
        <v>2</v>
      </c>
      <c r="E17" s="1">
        <v>4</v>
      </c>
      <c r="F17" s="1" t="s">
        <v>108</v>
      </c>
      <c r="G17" s="2">
        <v>57.0499</v>
      </c>
      <c r="H17" s="6">
        <f>1+_xlfn.COUNTIFS(A:A,A17,O:O,"&lt;"&amp;O17)</f>
        <v>3</v>
      </c>
      <c r="I17" s="2">
        <f>_xlfn.AVERAGEIF(A:A,A17,G:G)</f>
        <v>52.16537777777776</v>
      </c>
      <c r="J17" s="2">
        <f t="shared" si="0"/>
        <v>4.8845222222222375</v>
      </c>
      <c r="K17" s="2">
        <f t="shared" si="1"/>
        <v>94.88452222222224</v>
      </c>
      <c r="L17" s="2">
        <f t="shared" si="2"/>
        <v>296.803805605902</v>
      </c>
      <c r="M17" s="2">
        <f>SUMIF(A:A,A17,L:L)</f>
        <v>2592.6881906540957</v>
      </c>
      <c r="N17" s="3">
        <f t="shared" si="3"/>
        <v>0.1144772466954551</v>
      </c>
      <c r="O17" s="7">
        <f t="shared" si="4"/>
        <v>8.735360334620115</v>
      </c>
      <c r="P17" s="3">
        <f t="shared" si="5"/>
        <v>0.1144772466954551</v>
      </c>
      <c r="Q17" s="3">
        <f>IF(ISNUMBER(P17),SUMIF(A:A,A17,P:P),"")</f>
        <v>0.9352748397512303</v>
      </c>
      <c r="R17" s="3">
        <f t="shared" si="6"/>
        <v>0.12239957906480667</v>
      </c>
      <c r="S17" s="8">
        <f t="shared" si="7"/>
        <v>8.169962737131081</v>
      </c>
    </row>
    <row r="18" spans="1:19" ht="15">
      <c r="A18" s="1">
        <v>9</v>
      </c>
      <c r="B18" s="5">
        <v>0.545138888888889</v>
      </c>
      <c r="C18" s="1" t="s">
        <v>97</v>
      </c>
      <c r="D18" s="1">
        <v>2</v>
      </c>
      <c r="E18" s="1">
        <v>2</v>
      </c>
      <c r="F18" s="1" t="s">
        <v>106</v>
      </c>
      <c r="G18" s="2">
        <v>55.9946666666667</v>
      </c>
      <c r="H18" s="6">
        <f>1+_xlfn.COUNTIFS(A:A,A18,O:O,"&lt;"&amp;O18)</f>
        <v>4</v>
      </c>
      <c r="I18" s="2">
        <f>_xlfn.AVERAGEIF(A:A,A18,G:G)</f>
        <v>52.16537777777776</v>
      </c>
      <c r="J18" s="2">
        <f t="shared" si="0"/>
        <v>3.8292888888889394</v>
      </c>
      <c r="K18" s="2">
        <f t="shared" si="1"/>
        <v>93.82928888888894</v>
      </c>
      <c r="L18" s="2">
        <f t="shared" si="2"/>
        <v>278.5945038299683</v>
      </c>
      <c r="M18" s="2">
        <f>SUMIF(A:A,A18,L:L)</f>
        <v>2592.6881906540957</v>
      </c>
      <c r="N18" s="3">
        <f t="shared" si="3"/>
        <v>0.10745391784257834</v>
      </c>
      <c r="O18" s="7">
        <f t="shared" si="4"/>
        <v>9.306314930880562</v>
      </c>
      <c r="P18" s="3">
        <f t="shared" si="5"/>
        <v>0.10745391784257834</v>
      </c>
      <c r="Q18" s="3">
        <f>IF(ISNUMBER(P18),SUMIF(A:A,A18,P:P),"")</f>
        <v>0.9352748397512303</v>
      </c>
      <c r="R18" s="3">
        <f t="shared" si="6"/>
        <v>0.11489020475645376</v>
      </c>
      <c r="S18" s="8">
        <f t="shared" si="7"/>
        <v>8.7039622056538</v>
      </c>
    </row>
    <row r="19" spans="1:19" ht="15">
      <c r="A19" s="1">
        <v>9</v>
      </c>
      <c r="B19" s="5">
        <v>0.545138888888889</v>
      </c>
      <c r="C19" s="1" t="s">
        <v>97</v>
      </c>
      <c r="D19" s="1">
        <v>2</v>
      </c>
      <c r="E19" s="1">
        <v>1</v>
      </c>
      <c r="F19" s="1" t="s">
        <v>105</v>
      </c>
      <c r="G19" s="2">
        <v>54.258733333333296</v>
      </c>
      <c r="H19" s="6">
        <f>1+_xlfn.COUNTIFS(A:A,A19,O:O,"&lt;"&amp;O19)</f>
        <v>5</v>
      </c>
      <c r="I19" s="2">
        <f>_xlfn.AVERAGEIF(A:A,A19,G:G)</f>
        <v>52.16537777777776</v>
      </c>
      <c r="J19" s="2">
        <f t="shared" si="0"/>
        <v>2.093355555555533</v>
      </c>
      <c r="K19" s="2">
        <f t="shared" si="1"/>
        <v>92.09335555555553</v>
      </c>
      <c r="L19" s="2">
        <f t="shared" si="2"/>
        <v>251.03724970834048</v>
      </c>
      <c r="M19" s="2">
        <f>SUMIF(A:A,A19,L:L)</f>
        <v>2592.6881906540957</v>
      </c>
      <c r="N19" s="3">
        <f t="shared" si="3"/>
        <v>0.0968250831755467</v>
      </c>
      <c r="O19" s="7">
        <f t="shared" si="4"/>
        <v>10.327902307989458</v>
      </c>
      <c r="P19" s="3">
        <f t="shared" si="5"/>
        <v>0.0968250831755467</v>
      </c>
      <c r="Q19" s="3">
        <f>IF(ISNUMBER(P19),SUMIF(A:A,A19,P:P),"")</f>
        <v>0.9352748397512303</v>
      </c>
      <c r="R19" s="3">
        <f t="shared" si="6"/>
        <v>0.10352580766665419</v>
      </c>
      <c r="S19" s="8">
        <f t="shared" si="7"/>
        <v>9.659427176071203</v>
      </c>
    </row>
    <row r="20" spans="1:19" ht="15">
      <c r="A20" s="1">
        <v>9</v>
      </c>
      <c r="B20" s="5">
        <v>0.545138888888889</v>
      </c>
      <c r="C20" s="1" t="s">
        <v>97</v>
      </c>
      <c r="D20" s="1">
        <v>2</v>
      </c>
      <c r="E20" s="1">
        <v>8</v>
      </c>
      <c r="F20" s="1" t="s">
        <v>112</v>
      </c>
      <c r="G20" s="2">
        <v>47.1419</v>
      </c>
      <c r="H20" s="6">
        <f>1+_xlfn.COUNTIFS(A:A,A20,O:O,"&lt;"&amp;O20)</f>
        <v>6</v>
      </c>
      <c r="I20" s="2">
        <f>_xlfn.AVERAGEIF(A:A,A20,G:G)</f>
        <v>52.16537777777776</v>
      </c>
      <c r="J20" s="2">
        <f t="shared" si="0"/>
        <v>-5.023477777777764</v>
      </c>
      <c r="K20" s="2">
        <f t="shared" si="1"/>
        <v>84.97652222222223</v>
      </c>
      <c r="L20" s="2">
        <f t="shared" si="2"/>
        <v>163.7910177678593</v>
      </c>
      <c r="M20" s="2">
        <f>SUMIF(A:A,A20,L:L)</f>
        <v>2592.6881906540957</v>
      </c>
      <c r="N20" s="3">
        <f t="shared" si="3"/>
        <v>0.06317420596826082</v>
      </c>
      <c r="O20" s="7">
        <f t="shared" si="4"/>
        <v>15.829245254026736</v>
      </c>
      <c r="P20" s="3">
        <f t="shared" si="5"/>
        <v>0.06317420596826082</v>
      </c>
      <c r="Q20" s="3">
        <f>IF(ISNUMBER(P20),SUMIF(A:A,A20,P:P),"")</f>
        <v>0.9352748397512303</v>
      </c>
      <c r="R20" s="3">
        <f t="shared" si="6"/>
        <v>0.06754614075266287</v>
      </c>
      <c r="S20" s="8">
        <f t="shared" si="7"/>
        <v>14.80469481834278</v>
      </c>
    </row>
    <row r="21" spans="1:19" ht="15">
      <c r="A21" s="1">
        <v>9</v>
      </c>
      <c r="B21" s="5">
        <v>0.545138888888889</v>
      </c>
      <c r="C21" s="1" t="s">
        <v>97</v>
      </c>
      <c r="D21" s="1">
        <v>2</v>
      </c>
      <c r="E21" s="1">
        <v>7</v>
      </c>
      <c r="F21" s="1" t="s">
        <v>111</v>
      </c>
      <c r="G21" s="2">
        <v>43.8761333333333</v>
      </c>
      <c r="H21" s="6">
        <f>1+_xlfn.COUNTIFS(A:A,A21,O:O,"&lt;"&amp;O21)</f>
        <v>7</v>
      </c>
      <c r="I21" s="2">
        <f>_xlfn.AVERAGEIF(A:A,A21,G:G)</f>
        <v>52.16537777777776</v>
      </c>
      <c r="J21" s="2">
        <f t="shared" si="0"/>
        <v>-8.289244444444464</v>
      </c>
      <c r="K21" s="2">
        <f t="shared" si="1"/>
        <v>81.71075555555554</v>
      </c>
      <c r="L21" s="2">
        <f t="shared" si="2"/>
        <v>134.64549119578743</v>
      </c>
      <c r="M21" s="2">
        <f>SUMIF(A:A,A21,L:L)</f>
        <v>2592.6881906540957</v>
      </c>
      <c r="N21" s="3">
        <f t="shared" si="3"/>
        <v>0.0519327745160973</v>
      </c>
      <c r="O21" s="7">
        <f t="shared" si="4"/>
        <v>19.25566290878674</v>
      </c>
      <c r="P21" s="3">
        <f t="shared" si="5"/>
        <v>0.0519327745160973</v>
      </c>
      <c r="Q21" s="3">
        <f>IF(ISNUMBER(P21),SUMIF(A:A,A21,P:P),"")</f>
        <v>0.9352748397512303</v>
      </c>
      <c r="R21" s="3">
        <f t="shared" si="6"/>
        <v>0.05552675246766038</v>
      </c>
      <c r="S21" s="8">
        <f t="shared" si="7"/>
        <v>18.009337041319228</v>
      </c>
    </row>
    <row r="22" spans="1:19" ht="15">
      <c r="A22" s="1">
        <v>9</v>
      </c>
      <c r="B22" s="5">
        <v>0.545138888888889</v>
      </c>
      <c r="C22" s="1" t="s">
        <v>97</v>
      </c>
      <c r="D22" s="1">
        <v>2</v>
      </c>
      <c r="E22" s="1">
        <v>6</v>
      </c>
      <c r="F22" s="1" t="s">
        <v>110</v>
      </c>
      <c r="G22" s="2">
        <v>39.0680666666666</v>
      </c>
      <c r="H22" s="6">
        <f>1+_xlfn.COUNTIFS(A:A,A22,O:O,"&lt;"&amp;O22)</f>
        <v>8</v>
      </c>
      <c r="I22" s="2">
        <f>_xlfn.AVERAGEIF(A:A,A22,G:G)</f>
        <v>52.16537777777776</v>
      </c>
      <c r="J22" s="2">
        <f t="shared" si="0"/>
        <v>-13.09731111111116</v>
      </c>
      <c r="K22" s="2">
        <f t="shared" si="1"/>
        <v>76.90268888888883</v>
      </c>
      <c r="L22" s="2">
        <f t="shared" si="2"/>
        <v>100.90316891251419</v>
      </c>
      <c r="M22" s="2">
        <f>SUMIF(A:A,A22,L:L)</f>
        <v>2592.6881906540957</v>
      </c>
      <c r="N22" s="3">
        <f t="shared" si="3"/>
        <v>0.03891835866582084</v>
      </c>
      <c r="O22" s="7">
        <f t="shared" si="4"/>
        <v>25.694814331371767</v>
      </c>
      <c r="P22" s="3">
        <f t="shared" si="5"/>
      </c>
      <c r="Q22" s="3">
        <f>IF(ISNUMBER(P22),SUMIF(A:A,A22,P:P),"")</f>
      </c>
      <c r="R22" s="3">
        <f t="shared" si="6"/>
      </c>
      <c r="S22" s="8">
        <f t="shared" si="7"/>
      </c>
    </row>
    <row r="23" spans="1:19" ht="15">
      <c r="A23" s="1">
        <v>9</v>
      </c>
      <c r="B23" s="5">
        <v>0.545138888888889</v>
      </c>
      <c r="C23" s="1" t="s">
        <v>97</v>
      </c>
      <c r="D23" s="1">
        <v>2</v>
      </c>
      <c r="E23" s="1">
        <v>10</v>
      </c>
      <c r="F23" s="1" t="s">
        <v>113</v>
      </c>
      <c r="G23" s="2">
        <v>32.2209333333333</v>
      </c>
      <c r="H23" s="6">
        <f>1+_xlfn.COUNTIFS(A:A,A23,O:O,"&lt;"&amp;O23)</f>
        <v>9</v>
      </c>
      <c r="I23" s="2">
        <f>_xlfn.AVERAGEIF(A:A,A23,G:G)</f>
        <v>52.16537777777776</v>
      </c>
      <c r="J23" s="2">
        <f t="shared" si="0"/>
        <v>-19.944444444444464</v>
      </c>
      <c r="K23" s="2">
        <f t="shared" si="1"/>
        <v>70.05555555555554</v>
      </c>
      <c r="L23" s="2">
        <f t="shared" si="2"/>
        <v>66.90898970266566</v>
      </c>
      <c r="M23" s="2">
        <f>SUMIF(A:A,A23,L:L)</f>
        <v>2592.6881906540957</v>
      </c>
      <c r="N23" s="3">
        <f t="shared" si="3"/>
        <v>0.02580680158294914</v>
      </c>
      <c r="O23" s="7">
        <f t="shared" si="4"/>
        <v>38.749474505229344</v>
      </c>
      <c r="P23" s="3">
        <f t="shared" si="5"/>
      </c>
      <c r="Q23" s="3">
        <f>IF(ISNUMBER(P23),SUMIF(A:A,A23,P:P),"")</f>
      </c>
      <c r="R23" s="3">
        <f t="shared" si="6"/>
      </c>
      <c r="S23" s="8">
        <f t="shared" si="7"/>
      </c>
    </row>
    <row r="24" spans="1:19" ht="15">
      <c r="A24" s="1">
        <v>24</v>
      </c>
      <c r="B24" s="5">
        <v>0.5534722222222223</v>
      </c>
      <c r="C24" s="1" t="s">
        <v>280</v>
      </c>
      <c r="D24" s="1">
        <v>1</v>
      </c>
      <c r="E24" s="1">
        <v>4</v>
      </c>
      <c r="F24" s="1" t="s">
        <v>284</v>
      </c>
      <c r="G24" s="2">
        <v>60.6849</v>
      </c>
      <c r="H24" s="6">
        <f>1+_xlfn.COUNTIFS(A:A,A24,O:O,"&lt;"&amp;O24)</f>
        <v>1</v>
      </c>
      <c r="I24" s="2">
        <f>_xlfn.AVERAGEIF(A:A,A24,G:G)</f>
        <v>48.42668666666664</v>
      </c>
      <c r="J24" s="2">
        <f t="shared" si="0"/>
        <v>12.258213333333359</v>
      </c>
      <c r="K24" s="2">
        <f t="shared" si="1"/>
        <v>102.25821333333336</v>
      </c>
      <c r="L24" s="2">
        <f t="shared" si="2"/>
        <v>461.9666951207442</v>
      </c>
      <c r="M24" s="2">
        <f>SUMIF(A:A,A24,L:L)</f>
        <v>1356.4255203308235</v>
      </c>
      <c r="N24" s="3">
        <f t="shared" si="3"/>
        <v>0.34057652867521504</v>
      </c>
      <c r="O24" s="7">
        <f t="shared" si="4"/>
        <v>2.936197640776452</v>
      </c>
      <c r="P24" s="3">
        <f t="shared" si="5"/>
        <v>0.34057652867521504</v>
      </c>
      <c r="Q24" s="3">
        <f>IF(ISNUMBER(P24),SUMIF(A:A,A24,P:P),"")</f>
        <v>0.9557371442733962</v>
      </c>
      <c r="R24" s="3">
        <f t="shared" si="6"/>
        <v>0.35634957866384903</v>
      </c>
      <c r="S24" s="8">
        <f t="shared" si="7"/>
        <v>2.806233148217969</v>
      </c>
    </row>
    <row r="25" spans="1:19" ht="15">
      <c r="A25" s="1">
        <v>24</v>
      </c>
      <c r="B25" s="5">
        <v>0.5534722222222223</v>
      </c>
      <c r="C25" s="1" t="s">
        <v>280</v>
      </c>
      <c r="D25" s="1">
        <v>1</v>
      </c>
      <c r="E25" s="1">
        <v>1</v>
      </c>
      <c r="F25" s="1" t="s">
        <v>281</v>
      </c>
      <c r="G25" s="2">
        <v>55.8112333333333</v>
      </c>
      <c r="H25" s="6">
        <f>1+_xlfn.COUNTIFS(A:A,A25,O:O,"&lt;"&amp;O25)</f>
        <v>2</v>
      </c>
      <c r="I25" s="2">
        <f>_xlfn.AVERAGEIF(A:A,A25,G:G)</f>
        <v>48.42668666666664</v>
      </c>
      <c r="J25" s="2">
        <f t="shared" si="0"/>
        <v>7.384546666666658</v>
      </c>
      <c r="K25" s="2">
        <f t="shared" si="1"/>
        <v>97.38454666666667</v>
      </c>
      <c r="L25" s="2">
        <f t="shared" si="2"/>
        <v>344.83733048605256</v>
      </c>
      <c r="M25" s="2">
        <f>SUMIF(A:A,A25,L:L)</f>
        <v>1356.4255203308235</v>
      </c>
      <c r="N25" s="3">
        <f t="shared" si="3"/>
        <v>0.25422503876360936</v>
      </c>
      <c r="O25" s="7">
        <f t="shared" si="4"/>
        <v>3.9335228538595994</v>
      </c>
      <c r="P25" s="3">
        <f t="shared" si="5"/>
        <v>0.25422503876360936</v>
      </c>
      <c r="Q25" s="3">
        <f>IF(ISNUMBER(P25),SUMIF(A:A,A25,P:P),"")</f>
        <v>0.9557371442733962</v>
      </c>
      <c r="R25" s="3">
        <f t="shared" si="6"/>
        <v>0.26599891014687427</v>
      </c>
      <c r="S25" s="8">
        <f t="shared" si="7"/>
        <v>3.7594138992819137</v>
      </c>
    </row>
    <row r="26" spans="1:19" ht="15">
      <c r="A26" s="1">
        <v>24</v>
      </c>
      <c r="B26" s="5">
        <v>0.5534722222222223</v>
      </c>
      <c r="C26" s="1" t="s">
        <v>280</v>
      </c>
      <c r="D26" s="1">
        <v>1</v>
      </c>
      <c r="E26" s="1">
        <v>5</v>
      </c>
      <c r="F26" s="1" t="s">
        <v>285</v>
      </c>
      <c r="G26" s="2">
        <v>54.0538333333333</v>
      </c>
      <c r="H26" s="6">
        <f>1+_xlfn.COUNTIFS(A:A,A26,O:O,"&lt;"&amp;O26)</f>
        <v>3</v>
      </c>
      <c r="I26" s="2">
        <f>_xlfn.AVERAGEIF(A:A,A26,G:G)</f>
        <v>48.42668666666664</v>
      </c>
      <c r="J26" s="2">
        <f t="shared" si="0"/>
        <v>5.627146666666661</v>
      </c>
      <c r="K26" s="2">
        <f t="shared" si="1"/>
        <v>95.62714666666666</v>
      </c>
      <c r="L26" s="2">
        <f t="shared" si="2"/>
        <v>310.32768885301954</v>
      </c>
      <c r="M26" s="2">
        <f>SUMIF(A:A,A26,L:L)</f>
        <v>1356.4255203308235</v>
      </c>
      <c r="N26" s="3">
        <f t="shared" si="3"/>
        <v>0.22878343425544856</v>
      </c>
      <c r="O26" s="7">
        <f t="shared" si="4"/>
        <v>4.370945839039413</v>
      </c>
      <c r="P26" s="3">
        <f t="shared" si="5"/>
        <v>0.22878343425544856</v>
      </c>
      <c r="Q26" s="3">
        <f>IF(ISNUMBER(P26),SUMIF(A:A,A26,P:P),"")</f>
        <v>0.9557371442733962</v>
      </c>
      <c r="R26" s="3">
        <f t="shared" si="6"/>
        <v>0.23937903389679624</v>
      </c>
      <c r="S26" s="8">
        <f t="shared" si="7"/>
        <v>4.177475293977213</v>
      </c>
    </row>
    <row r="27" spans="1:19" ht="15">
      <c r="A27" s="1">
        <v>24</v>
      </c>
      <c r="B27" s="5">
        <v>0.5534722222222223</v>
      </c>
      <c r="C27" s="1" t="s">
        <v>280</v>
      </c>
      <c r="D27" s="1">
        <v>1</v>
      </c>
      <c r="E27" s="1">
        <v>2</v>
      </c>
      <c r="F27" s="1" t="s">
        <v>282</v>
      </c>
      <c r="G27" s="2">
        <v>44.906800000000004</v>
      </c>
      <c r="H27" s="6">
        <f>1+_xlfn.COUNTIFS(A:A,A27,O:O,"&lt;"&amp;O27)</f>
        <v>4</v>
      </c>
      <c r="I27" s="2">
        <f>_xlfn.AVERAGEIF(A:A,A27,G:G)</f>
        <v>48.42668666666664</v>
      </c>
      <c r="J27" s="2">
        <f t="shared" si="0"/>
        <v>-3.519886666666636</v>
      </c>
      <c r="K27" s="2">
        <f t="shared" si="1"/>
        <v>86.48011333333336</v>
      </c>
      <c r="L27" s="2">
        <f t="shared" si="2"/>
        <v>179.2545387607204</v>
      </c>
      <c r="M27" s="2">
        <f>SUMIF(A:A,A27,L:L)</f>
        <v>1356.4255203308235</v>
      </c>
      <c r="N27" s="3">
        <f t="shared" si="3"/>
        <v>0.13215214257912325</v>
      </c>
      <c r="O27" s="7">
        <f t="shared" si="4"/>
        <v>7.5670358458340665</v>
      </c>
      <c r="P27" s="3">
        <f t="shared" si="5"/>
        <v>0.13215214257912325</v>
      </c>
      <c r="Q27" s="3">
        <f>IF(ISNUMBER(P27),SUMIF(A:A,A27,P:P),"")</f>
        <v>0.9557371442733962</v>
      </c>
      <c r="R27" s="3">
        <f t="shared" si="6"/>
        <v>0.1382724772924804</v>
      </c>
      <c r="S27" s="8">
        <f t="shared" si="7"/>
        <v>7.232097229911874</v>
      </c>
    </row>
    <row r="28" spans="1:19" ht="15">
      <c r="A28" s="1">
        <v>24</v>
      </c>
      <c r="B28" s="5">
        <v>0.5534722222222223</v>
      </c>
      <c r="C28" s="1" t="s">
        <v>280</v>
      </c>
      <c r="D28" s="1">
        <v>1</v>
      </c>
      <c r="E28" s="1">
        <v>3</v>
      </c>
      <c r="F28" s="1" t="s">
        <v>283</v>
      </c>
      <c r="G28" s="2">
        <v>26.6766666666666</v>
      </c>
      <c r="H28" s="6">
        <f>1+_xlfn.COUNTIFS(A:A,A28,O:O,"&lt;"&amp;O28)</f>
        <v>5</v>
      </c>
      <c r="I28" s="2">
        <f>_xlfn.AVERAGEIF(A:A,A28,G:G)</f>
        <v>48.42668666666664</v>
      </c>
      <c r="J28" s="2">
        <f t="shared" si="0"/>
        <v>-21.750020000000042</v>
      </c>
      <c r="K28" s="2">
        <f t="shared" si="1"/>
        <v>68.24997999999997</v>
      </c>
      <c r="L28" s="2">
        <f t="shared" si="2"/>
        <v>60.03926711028672</v>
      </c>
      <c r="M28" s="2">
        <f>SUMIF(A:A,A28,L:L)</f>
        <v>1356.4255203308235</v>
      </c>
      <c r="N28" s="3">
        <f t="shared" si="3"/>
        <v>0.044262855726603795</v>
      </c>
      <c r="O28" s="7">
        <f t="shared" si="4"/>
        <v>22.592306429044047</v>
      </c>
      <c r="P28" s="3">
        <f t="shared" si="5"/>
      </c>
      <c r="Q28" s="3">
        <f>IF(ISNUMBER(P28),SUMIF(A:A,A28,P:P),"")</f>
      </c>
      <c r="R28" s="3">
        <f t="shared" si="6"/>
      </c>
      <c r="S28" s="8">
        <f t="shared" si="7"/>
      </c>
    </row>
    <row r="29" spans="1:19" ht="15">
      <c r="A29" s="1">
        <v>59</v>
      </c>
      <c r="B29" s="5">
        <v>0.55625</v>
      </c>
      <c r="C29" s="1" t="s">
        <v>578</v>
      </c>
      <c r="D29" s="1">
        <v>1</v>
      </c>
      <c r="E29" s="1">
        <v>3</v>
      </c>
      <c r="F29" s="1" t="s">
        <v>581</v>
      </c>
      <c r="G29" s="2">
        <v>67.67116666666661</v>
      </c>
      <c r="H29" s="6">
        <f>1+_xlfn.COUNTIFS(A:A,A29,O:O,"&lt;"&amp;O29)</f>
        <v>1</v>
      </c>
      <c r="I29" s="2">
        <f>_xlfn.AVERAGEIF(A:A,A29,G:G)</f>
        <v>50.373306060606026</v>
      </c>
      <c r="J29" s="2">
        <f t="shared" si="0"/>
        <v>17.29786060606058</v>
      </c>
      <c r="K29" s="2">
        <f t="shared" si="1"/>
        <v>107.29786060606058</v>
      </c>
      <c r="L29" s="2">
        <f t="shared" si="2"/>
        <v>625.074996141198</v>
      </c>
      <c r="M29" s="2">
        <f>SUMIF(A:A,A29,L:L)</f>
        <v>2993.7771015857115</v>
      </c>
      <c r="N29" s="3">
        <f t="shared" si="3"/>
        <v>0.20879142799579667</v>
      </c>
      <c r="O29" s="7">
        <f t="shared" si="4"/>
        <v>4.789468655869013</v>
      </c>
      <c r="P29" s="3">
        <f t="shared" si="5"/>
        <v>0.20879142799579667</v>
      </c>
      <c r="Q29" s="3">
        <f>IF(ISNUMBER(P29),SUMIF(A:A,A29,P:P),"")</f>
        <v>0.9541608429755624</v>
      </c>
      <c r="R29" s="3">
        <f t="shared" si="6"/>
        <v>0.21882204612869882</v>
      </c>
      <c r="S29" s="8">
        <f t="shared" si="7"/>
        <v>4.569923450089011</v>
      </c>
    </row>
    <row r="30" spans="1:19" ht="15">
      <c r="A30" s="1">
        <v>59</v>
      </c>
      <c r="B30" s="5">
        <v>0.55625</v>
      </c>
      <c r="C30" s="1" t="s">
        <v>578</v>
      </c>
      <c r="D30" s="1">
        <v>1</v>
      </c>
      <c r="E30" s="1">
        <v>11</v>
      </c>
      <c r="F30" s="1" t="s">
        <v>586</v>
      </c>
      <c r="G30" s="2">
        <v>62.7390333333333</v>
      </c>
      <c r="H30" s="6">
        <f>1+_xlfn.COUNTIFS(A:A,A30,O:O,"&lt;"&amp;O30)</f>
        <v>2</v>
      </c>
      <c r="I30" s="2">
        <f>_xlfn.AVERAGEIF(A:A,A30,G:G)</f>
        <v>50.373306060606026</v>
      </c>
      <c r="J30" s="2">
        <f t="shared" si="0"/>
        <v>12.365727272727277</v>
      </c>
      <c r="K30" s="2">
        <f t="shared" si="1"/>
        <v>102.36572727272727</v>
      </c>
      <c r="L30" s="2">
        <f t="shared" si="2"/>
        <v>464.95639935520126</v>
      </c>
      <c r="M30" s="2">
        <f>SUMIF(A:A,A30,L:L)</f>
        <v>2993.7771015857115</v>
      </c>
      <c r="N30" s="3">
        <f t="shared" si="3"/>
        <v>0.15530762096781625</v>
      </c>
      <c r="O30" s="7">
        <f t="shared" si="4"/>
        <v>6.438834062156073</v>
      </c>
      <c r="P30" s="3">
        <f t="shared" si="5"/>
        <v>0.15530762096781625</v>
      </c>
      <c r="Q30" s="3">
        <f>IF(ISNUMBER(P30),SUMIF(A:A,A30,P:P),"")</f>
        <v>0.9541608429755624</v>
      </c>
      <c r="R30" s="3">
        <f t="shared" si="6"/>
        <v>0.16276880581631029</v>
      </c>
      <c r="S30" s="8">
        <f t="shared" si="7"/>
        <v>6.143683336526603</v>
      </c>
    </row>
    <row r="31" spans="1:19" ht="15">
      <c r="A31" s="1">
        <v>59</v>
      </c>
      <c r="B31" s="5">
        <v>0.55625</v>
      </c>
      <c r="C31" s="1" t="s">
        <v>578</v>
      </c>
      <c r="D31" s="1">
        <v>1</v>
      </c>
      <c r="E31" s="1">
        <v>6</v>
      </c>
      <c r="F31" s="1" t="s">
        <v>583</v>
      </c>
      <c r="G31" s="2">
        <v>59.077433333333296</v>
      </c>
      <c r="H31" s="6">
        <f>1+_xlfn.COUNTIFS(A:A,A31,O:O,"&lt;"&amp;O31)</f>
        <v>3</v>
      </c>
      <c r="I31" s="2">
        <f>_xlfn.AVERAGEIF(A:A,A31,G:G)</f>
        <v>50.373306060606026</v>
      </c>
      <c r="J31" s="2">
        <f t="shared" si="0"/>
        <v>8.70412727272727</v>
      </c>
      <c r="K31" s="2">
        <f t="shared" si="1"/>
        <v>98.70412727272728</v>
      </c>
      <c r="L31" s="2">
        <f t="shared" si="2"/>
        <v>373.249701379343</v>
      </c>
      <c r="M31" s="2">
        <f>SUMIF(A:A,A31,L:L)</f>
        <v>2993.7771015857115</v>
      </c>
      <c r="N31" s="3">
        <f t="shared" si="3"/>
        <v>0.1246751807880567</v>
      </c>
      <c r="O31" s="7">
        <f t="shared" si="4"/>
        <v>8.020842590154041</v>
      </c>
      <c r="P31" s="3">
        <f t="shared" si="5"/>
        <v>0.1246751807880567</v>
      </c>
      <c r="Q31" s="3">
        <f>IF(ISNUMBER(P31),SUMIF(A:A,A31,P:P),"")</f>
        <v>0.9541608429755624</v>
      </c>
      <c r="R31" s="3">
        <f t="shared" si="6"/>
        <v>0.13066474243404874</v>
      </c>
      <c r="S31" s="8">
        <f t="shared" si="7"/>
        <v>7.653173927195674</v>
      </c>
    </row>
    <row r="32" spans="1:19" ht="15">
      <c r="A32" s="1">
        <v>59</v>
      </c>
      <c r="B32" s="5">
        <v>0.55625</v>
      </c>
      <c r="C32" s="1" t="s">
        <v>578</v>
      </c>
      <c r="D32" s="1">
        <v>1</v>
      </c>
      <c r="E32" s="1">
        <v>9</v>
      </c>
      <c r="F32" s="1" t="s">
        <v>585</v>
      </c>
      <c r="G32" s="2">
        <v>57.504233333333296</v>
      </c>
      <c r="H32" s="6">
        <f>1+_xlfn.COUNTIFS(A:A,A32,O:O,"&lt;"&amp;O32)</f>
        <v>4</v>
      </c>
      <c r="I32" s="2">
        <f>_xlfn.AVERAGEIF(A:A,A32,G:G)</f>
        <v>50.373306060606026</v>
      </c>
      <c r="J32" s="2">
        <f t="shared" si="0"/>
        <v>7.13092727272727</v>
      </c>
      <c r="K32" s="2">
        <f t="shared" si="1"/>
        <v>97.13092727272726</v>
      </c>
      <c r="L32" s="2">
        <f t="shared" si="2"/>
        <v>339.6296082728544</v>
      </c>
      <c r="M32" s="2">
        <f>SUMIF(A:A,A32,L:L)</f>
        <v>2993.7771015857115</v>
      </c>
      <c r="N32" s="3">
        <f t="shared" si="3"/>
        <v>0.11344518871928143</v>
      </c>
      <c r="O32" s="7">
        <f t="shared" si="4"/>
        <v>8.814829533886064</v>
      </c>
      <c r="P32" s="3">
        <f t="shared" si="5"/>
        <v>0.11344518871928143</v>
      </c>
      <c r="Q32" s="3">
        <f>IF(ISNUMBER(P32),SUMIF(A:A,A32,P:P),"")</f>
        <v>0.9541608429755624</v>
      </c>
      <c r="R32" s="3">
        <f t="shared" si="6"/>
        <v>0.11889524659752458</v>
      </c>
      <c r="S32" s="8">
        <f t="shared" si="7"/>
        <v>8.410765178738611</v>
      </c>
    </row>
    <row r="33" spans="1:19" ht="15">
      <c r="A33" s="1">
        <v>59</v>
      </c>
      <c r="B33" s="5">
        <v>0.55625</v>
      </c>
      <c r="C33" s="1" t="s">
        <v>578</v>
      </c>
      <c r="D33" s="1">
        <v>1</v>
      </c>
      <c r="E33" s="1">
        <v>8</v>
      </c>
      <c r="F33" s="1" t="s">
        <v>584</v>
      </c>
      <c r="G33" s="2">
        <v>53.4067333333333</v>
      </c>
      <c r="H33" s="6">
        <f>1+_xlfn.COUNTIFS(A:A,A33,O:O,"&lt;"&amp;O33)</f>
        <v>5</v>
      </c>
      <c r="I33" s="2">
        <f>_xlfn.AVERAGEIF(A:A,A33,G:G)</f>
        <v>50.373306060606026</v>
      </c>
      <c r="J33" s="2">
        <f t="shared" si="0"/>
        <v>3.0334272727272733</v>
      </c>
      <c r="K33" s="2">
        <f t="shared" si="1"/>
        <v>93.03342727272727</v>
      </c>
      <c r="L33" s="2">
        <f t="shared" si="2"/>
        <v>265.60377652986523</v>
      </c>
      <c r="M33" s="2">
        <f>SUMIF(A:A,A33,L:L)</f>
        <v>2993.7771015857115</v>
      </c>
      <c r="N33" s="3">
        <f t="shared" si="3"/>
        <v>0.08871862116561152</v>
      </c>
      <c r="O33" s="7">
        <f t="shared" si="4"/>
        <v>11.271590866288316</v>
      </c>
      <c r="P33" s="3">
        <f t="shared" si="5"/>
        <v>0.08871862116561152</v>
      </c>
      <c r="Q33" s="3">
        <f>IF(ISNUMBER(P33),SUMIF(A:A,A33,P:P),"")</f>
        <v>0.9541608429755624</v>
      </c>
      <c r="R33" s="3">
        <f t="shared" si="6"/>
        <v>0.09298078182389187</v>
      </c>
      <c r="S33" s="8">
        <f t="shared" si="7"/>
        <v>10.754910642653309</v>
      </c>
    </row>
    <row r="34" spans="1:19" ht="15">
      <c r="A34" s="1">
        <v>59</v>
      </c>
      <c r="B34" s="5">
        <v>0.55625</v>
      </c>
      <c r="C34" s="1" t="s">
        <v>578</v>
      </c>
      <c r="D34" s="1">
        <v>1</v>
      </c>
      <c r="E34" s="1">
        <v>1</v>
      </c>
      <c r="F34" s="1" t="s">
        <v>579</v>
      </c>
      <c r="G34" s="2">
        <v>50.698266666666704</v>
      </c>
      <c r="H34" s="6">
        <f>1+_xlfn.COUNTIFS(A:A,A34,O:O,"&lt;"&amp;O34)</f>
        <v>6</v>
      </c>
      <c r="I34" s="2">
        <f>_xlfn.AVERAGEIF(A:A,A34,G:G)</f>
        <v>50.373306060606026</v>
      </c>
      <c r="J34" s="2">
        <f t="shared" si="0"/>
        <v>0.324960606060678</v>
      </c>
      <c r="K34" s="2">
        <f t="shared" si="1"/>
        <v>90.32496060606067</v>
      </c>
      <c r="L34" s="2">
        <f t="shared" si="2"/>
        <v>225.76567754237237</v>
      </c>
      <c r="M34" s="2">
        <f>SUMIF(A:A,A34,L:L)</f>
        <v>2993.7771015857115</v>
      </c>
      <c r="N34" s="3">
        <f t="shared" si="3"/>
        <v>0.07541165219775088</v>
      </c>
      <c r="O34" s="7">
        <f t="shared" si="4"/>
        <v>13.26055020486376</v>
      </c>
      <c r="P34" s="3">
        <f t="shared" si="5"/>
        <v>0.07541165219775088</v>
      </c>
      <c r="Q34" s="3">
        <f>IF(ISNUMBER(P34),SUMIF(A:A,A34,P:P),"")</f>
        <v>0.9541608429755624</v>
      </c>
      <c r="R34" s="3">
        <f t="shared" si="6"/>
        <v>0.0790345283532897</v>
      </c>
      <c r="S34" s="8">
        <f t="shared" si="7"/>
        <v>12.65269776179257</v>
      </c>
    </row>
    <row r="35" spans="1:19" ht="15">
      <c r="A35" s="1">
        <v>59</v>
      </c>
      <c r="B35" s="5">
        <v>0.55625</v>
      </c>
      <c r="C35" s="1" t="s">
        <v>578</v>
      </c>
      <c r="D35" s="1">
        <v>1</v>
      </c>
      <c r="E35" s="1">
        <v>12</v>
      </c>
      <c r="F35" s="1" t="s">
        <v>587</v>
      </c>
      <c r="G35" s="2">
        <v>50.0224333333333</v>
      </c>
      <c r="H35" s="6">
        <f>1+_xlfn.COUNTIFS(A:A,A35,O:O,"&lt;"&amp;O35)</f>
        <v>7</v>
      </c>
      <c r="I35" s="2">
        <f>_xlfn.AVERAGEIF(A:A,A35,G:G)</f>
        <v>50.373306060606026</v>
      </c>
      <c r="J35" s="2">
        <f t="shared" si="0"/>
        <v>-0.3508727272727228</v>
      </c>
      <c r="K35" s="2">
        <f t="shared" si="1"/>
        <v>89.64912727272727</v>
      </c>
      <c r="L35" s="2">
        <f t="shared" si="2"/>
        <v>216.79400920461055</v>
      </c>
      <c r="M35" s="2">
        <f>SUMIF(A:A,A35,L:L)</f>
        <v>2993.7771015857115</v>
      </c>
      <c r="N35" s="3">
        <f t="shared" si="3"/>
        <v>0.0724148798819329</v>
      </c>
      <c r="O35" s="7">
        <f t="shared" si="4"/>
        <v>13.809316560773503</v>
      </c>
      <c r="P35" s="3">
        <f t="shared" si="5"/>
        <v>0.0724148798819329</v>
      </c>
      <c r="Q35" s="3">
        <f>IF(ISNUMBER(P35),SUMIF(A:A,A35,P:P),"")</f>
        <v>0.9541608429755624</v>
      </c>
      <c r="R35" s="3">
        <f t="shared" si="6"/>
        <v>0.07589378710627676</v>
      </c>
      <c r="S35" s="8">
        <f t="shared" si="7"/>
        <v>13.176309130544041</v>
      </c>
    </row>
    <row r="36" spans="1:19" ht="15">
      <c r="A36" s="1">
        <v>59</v>
      </c>
      <c r="B36" s="5">
        <v>0.55625</v>
      </c>
      <c r="C36" s="1" t="s">
        <v>578</v>
      </c>
      <c r="D36" s="1">
        <v>1</v>
      </c>
      <c r="E36" s="1">
        <v>2</v>
      </c>
      <c r="F36" s="1" t="s">
        <v>580</v>
      </c>
      <c r="G36" s="2">
        <v>48.2467333333333</v>
      </c>
      <c r="H36" s="6">
        <f>1+_xlfn.COUNTIFS(A:A,A36,O:O,"&lt;"&amp;O36)</f>
        <v>8</v>
      </c>
      <c r="I36" s="2">
        <f>_xlfn.AVERAGEIF(A:A,A36,G:G)</f>
        <v>50.373306060606026</v>
      </c>
      <c r="J36" s="2">
        <f t="shared" si="0"/>
        <v>-2.1265727272727233</v>
      </c>
      <c r="K36" s="2">
        <f t="shared" si="1"/>
        <v>87.87342727272727</v>
      </c>
      <c r="L36" s="2">
        <f t="shared" si="2"/>
        <v>194.88421955666954</v>
      </c>
      <c r="M36" s="2">
        <f>SUMIF(A:A,A36,L:L)</f>
        <v>2993.7771015857115</v>
      </c>
      <c r="N36" s="3">
        <f t="shared" si="3"/>
        <v>0.06509643602172165</v>
      </c>
      <c r="O36" s="7">
        <f t="shared" si="4"/>
        <v>15.361824104568734</v>
      </c>
      <c r="P36" s="3">
        <f t="shared" si="5"/>
        <v>0.06509643602172165</v>
      </c>
      <c r="Q36" s="3">
        <f>IF(ISNUMBER(P36),SUMIF(A:A,A36,P:P),"")</f>
        <v>0.9541608429755624</v>
      </c>
      <c r="R36" s="3">
        <f t="shared" si="6"/>
        <v>0.06822375546109984</v>
      </c>
      <c r="S36" s="8">
        <f t="shared" si="7"/>
        <v>14.657651037257617</v>
      </c>
    </row>
    <row r="37" spans="1:19" ht="15">
      <c r="A37" s="1">
        <v>59</v>
      </c>
      <c r="B37" s="5">
        <v>0.55625</v>
      </c>
      <c r="C37" s="1" t="s">
        <v>578</v>
      </c>
      <c r="D37" s="1">
        <v>1</v>
      </c>
      <c r="E37" s="1">
        <v>4</v>
      </c>
      <c r="F37" s="1" t="s">
        <v>582</v>
      </c>
      <c r="G37" s="2">
        <v>43.9489333333333</v>
      </c>
      <c r="H37" s="6">
        <f>1+_xlfn.COUNTIFS(A:A,A37,O:O,"&lt;"&amp;O37)</f>
        <v>9</v>
      </c>
      <c r="I37" s="2">
        <f>_xlfn.AVERAGEIF(A:A,A37,G:G)</f>
        <v>50.373306060606026</v>
      </c>
      <c r="J37" s="2">
        <f t="shared" si="0"/>
        <v>-6.424372727272726</v>
      </c>
      <c r="K37" s="2">
        <f t="shared" si="1"/>
        <v>83.57562727272727</v>
      </c>
      <c r="L37" s="2">
        <f t="shared" si="2"/>
        <v>150.58649494784402</v>
      </c>
      <c r="M37" s="2">
        <f>SUMIF(A:A,A37,L:L)</f>
        <v>2993.7771015857115</v>
      </c>
      <c r="N37" s="3">
        <f t="shared" si="3"/>
        <v>0.05029983523759434</v>
      </c>
      <c r="O37" s="7">
        <f t="shared" si="4"/>
        <v>19.880780827142654</v>
      </c>
      <c r="P37" s="3">
        <f t="shared" si="5"/>
        <v>0.05029983523759434</v>
      </c>
      <c r="Q37" s="3">
        <f>IF(ISNUMBER(P37),SUMIF(A:A,A37,P:P),"")</f>
        <v>0.9541608429755624</v>
      </c>
      <c r="R37" s="3">
        <f t="shared" si="6"/>
        <v>0.052716306278859315</v>
      </c>
      <c r="S37" s="8">
        <f t="shared" si="7"/>
        <v>18.969462593038834</v>
      </c>
    </row>
    <row r="38" spans="1:19" ht="15">
      <c r="A38" s="1">
        <v>59</v>
      </c>
      <c r="B38" s="5">
        <v>0.55625</v>
      </c>
      <c r="C38" s="1" t="s">
        <v>578</v>
      </c>
      <c r="D38" s="1">
        <v>1</v>
      </c>
      <c r="E38" s="1">
        <v>13</v>
      </c>
      <c r="F38" s="1" t="s">
        <v>588</v>
      </c>
      <c r="G38" s="2">
        <v>26.4919333333333</v>
      </c>
      <c r="H38" s="6">
        <f>1+_xlfn.COUNTIFS(A:A,A38,O:O,"&lt;"&amp;O38)</f>
        <v>11</v>
      </c>
      <c r="I38" s="2">
        <f>_xlfn.AVERAGEIF(A:A,A38,G:G)</f>
        <v>50.373306060606026</v>
      </c>
      <c r="J38" s="2">
        <f t="shared" si="0"/>
        <v>-23.881372727272726</v>
      </c>
      <c r="K38" s="2">
        <f t="shared" si="1"/>
        <v>66.11862727272728</v>
      </c>
      <c r="L38" s="2">
        <f t="shared" si="2"/>
        <v>52.83203004165311</v>
      </c>
      <c r="M38" s="2">
        <f>SUMIF(A:A,A38,L:L)</f>
        <v>2993.7771015857115</v>
      </c>
      <c r="N38" s="3">
        <f t="shared" si="3"/>
        <v>0.017647282429166022</v>
      </c>
      <c r="O38" s="7">
        <f t="shared" si="4"/>
        <v>56.665948653220376</v>
      </c>
      <c r="P38" s="3">
        <f t="shared" si="5"/>
      </c>
      <c r="Q38" s="3">
        <f>IF(ISNUMBER(P38),SUMIF(A:A,A38,P:P),"")</f>
      </c>
      <c r="R38" s="3">
        <f t="shared" si="6"/>
      </c>
      <c r="S38" s="8">
        <f t="shared" si="7"/>
      </c>
    </row>
    <row r="39" spans="1:19" ht="15">
      <c r="A39" s="1">
        <v>59</v>
      </c>
      <c r="B39" s="5">
        <v>0.55625</v>
      </c>
      <c r="C39" s="1" t="s">
        <v>578</v>
      </c>
      <c r="D39" s="1">
        <v>1</v>
      </c>
      <c r="E39" s="1">
        <v>14</v>
      </c>
      <c r="F39" s="1" t="s">
        <v>589</v>
      </c>
      <c r="G39" s="2">
        <v>34.2994666666666</v>
      </c>
      <c r="H39" s="6">
        <f>1+_xlfn.COUNTIFS(A:A,A39,O:O,"&lt;"&amp;O39)</f>
        <v>10</v>
      </c>
      <c r="I39" s="2">
        <f>_xlfn.AVERAGEIF(A:A,A39,G:G)</f>
        <v>50.373306060606026</v>
      </c>
      <c r="J39" s="2">
        <f t="shared" si="0"/>
        <v>-16.073839393939423</v>
      </c>
      <c r="K39" s="2">
        <f t="shared" si="1"/>
        <v>73.92616060606058</v>
      </c>
      <c r="L39" s="2">
        <f t="shared" si="2"/>
        <v>84.4001886141002</v>
      </c>
      <c r="M39" s="2">
        <f>SUMIF(A:A,A39,L:L)</f>
        <v>2993.7771015857115</v>
      </c>
      <c r="N39" s="3">
        <f t="shared" si="3"/>
        <v>0.028191874595271647</v>
      </c>
      <c r="O39" s="7">
        <f t="shared" si="4"/>
        <v>35.47121340301792</v>
      </c>
      <c r="P39" s="3">
        <f t="shared" si="5"/>
      </c>
      <c r="Q39" s="3">
        <f>IF(ISNUMBER(P39),SUMIF(A:A,A39,P:P),"")</f>
      </c>
      <c r="R39" s="3">
        <f t="shared" si="6"/>
      </c>
      <c r="S39" s="8">
        <f t="shared" si="7"/>
      </c>
    </row>
    <row r="40" spans="1:19" ht="15">
      <c r="A40" s="1">
        <v>47</v>
      </c>
      <c r="B40" s="5">
        <v>0.5590277777777778</v>
      </c>
      <c r="C40" s="1" t="s">
        <v>472</v>
      </c>
      <c r="D40" s="1">
        <v>2</v>
      </c>
      <c r="E40" s="1">
        <v>5</v>
      </c>
      <c r="F40" s="1" t="s">
        <v>483</v>
      </c>
      <c r="G40" s="2">
        <v>69.8690666666667</v>
      </c>
      <c r="H40" s="6">
        <f>1+_xlfn.COUNTIFS(A:A,A40,O:O,"&lt;"&amp;O40)</f>
        <v>1</v>
      </c>
      <c r="I40" s="2">
        <f>_xlfn.AVERAGEIF(A:A,A40,G:G)</f>
        <v>47.91286363636363</v>
      </c>
      <c r="J40" s="2">
        <f t="shared" si="0"/>
        <v>21.956203030303065</v>
      </c>
      <c r="K40" s="2">
        <f t="shared" si="1"/>
        <v>111.95620303030307</v>
      </c>
      <c r="L40" s="2">
        <f t="shared" si="2"/>
        <v>826.6423889203772</v>
      </c>
      <c r="M40" s="2">
        <f>SUMIF(A:A,A40,L:L)</f>
        <v>3219.035968594999</v>
      </c>
      <c r="N40" s="3">
        <f t="shared" si="3"/>
        <v>0.25679812123415907</v>
      </c>
      <c r="O40" s="7">
        <f t="shared" si="4"/>
        <v>3.8941094864481465</v>
      </c>
      <c r="P40" s="3">
        <f t="shared" si="5"/>
        <v>0.25679812123415907</v>
      </c>
      <c r="Q40" s="3">
        <f>IF(ISNUMBER(P40),SUMIF(A:A,A40,P:P),"")</f>
        <v>0.8585230334594793</v>
      </c>
      <c r="R40" s="3">
        <f t="shared" si="6"/>
        <v>0.2991161695445408</v>
      </c>
      <c r="S40" s="8">
        <f t="shared" si="7"/>
        <v>3.3431826889287977</v>
      </c>
    </row>
    <row r="41" spans="1:19" ht="15">
      <c r="A41" s="1">
        <v>47</v>
      </c>
      <c r="B41" s="5">
        <v>0.5590277777777778</v>
      </c>
      <c r="C41" s="1" t="s">
        <v>472</v>
      </c>
      <c r="D41" s="1">
        <v>2</v>
      </c>
      <c r="E41" s="1">
        <v>4</v>
      </c>
      <c r="F41" s="1" t="s">
        <v>482</v>
      </c>
      <c r="G41" s="2">
        <v>63.7339</v>
      </c>
      <c r="H41" s="6">
        <f>1+_xlfn.COUNTIFS(A:A,A41,O:O,"&lt;"&amp;O41)</f>
        <v>2</v>
      </c>
      <c r="I41" s="2">
        <f>_xlfn.AVERAGEIF(A:A,A41,G:G)</f>
        <v>47.91286363636363</v>
      </c>
      <c r="J41" s="2">
        <f t="shared" si="0"/>
        <v>15.821036363636367</v>
      </c>
      <c r="K41" s="2">
        <f t="shared" si="1"/>
        <v>105.82103636363637</v>
      </c>
      <c r="L41" s="2">
        <f t="shared" si="2"/>
        <v>572.0704692712364</v>
      </c>
      <c r="M41" s="2">
        <f>SUMIF(A:A,A41,L:L)</f>
        <v>3219.035968594999</v>
      </c>
      <c r="N41" s="3">
        <f t="shared" si="3"/>
        <v>0.17771484222368786</v>
      </c>
      <c r="O41" s="7">
        <f t="shared" si="4"/>
        <v>5.626992025468026</v>
      </c>
      <c r="P41" s="3">
        <f t="shared" si="5"/>
        <v>0.17771484222368786</v>
      </c>
      <c r="Q41" s="3">
        <f>IF(ISNUMBER(P41),SUMIF(A:A,A41,P:P),"")</f>
        <v>0.8585230334594793</v>
      </c>
      <c r="R41" s="3">
        <f t="shared" si="6"/>
        <v>0.20700066893671254</v>
      </c>
      <c r="S41" s="8">
        <f t="shared" si="7"/>
        <v>4.8309022629571094</v>
      </c>
    </row>
    <row r="42" spans="1:19" ht="15">
      <c r="A42" s="1">
        <v>47</v>
      </c>
      <c r="B42" s="5">
        <v>0.5590277777777778</v>
      </c>
      <c r="C42" s="1" t="s">
        <v>472</v>
      </c>
      <c r="D42" s="1">
        <v>2</v>
      </c>
      <c r="E42" s="1">
        <v>3</v>
      </c>
      <c r="F42" s="1" t="s">
        <v>481</v>
      </c>
      <c r="G42" s="2">
        <v>63.593599999999995</v>
      </c>
      <c r="H42" s="6">
        <f>1+_xlfn.COUNTIFS(A:A,A42,O:O,"&lt;"&amp;O42)</f>
        <v>3</v>
      </c>
      <c r="I42" s="2">
        <f>_xlfn.AVERAGEIF(A:A,A42,G:G)</f>
        <v>47.91286363636363</v>
      </c>
      <c r="J42" s="2">
        <f t="shared" si="0"/>
        <v>15.680736363636363</v>
      </c>
      <c r="K42" s="2">
        <f t="shared" si="1"/>
        <v>105.68073636363636</v>
      </c>
      <c r="L42" s="2">
        <f t="shared" si="2"/>
        <v>567.2749925408149</v>
      </c>
      <c r="M42" s="2">
        <f>SUMIF(A:A,A42,L:L)</f>
        <v>3219.035968594999</v>
      </c>
      <c r="N42" s="3">
        <f t="shared" si="3"/>
        <v>0.17622511772939628</v>
      </c>
      <c r="O42" s="7">
        <f t="shared" si="4"/>
        <v>5.67455997694697</v>
      </c>
      <c r="P42" s="3">
        <f t="shared" si="5"/>
        <v>0.17622511772939628</v>
      </c>
      <c r="Q42" s="3">
        <f>IF(ISNUMBER(P42),SUMIF(A:A,A42,P:P),"")</f>
        <v>0.8585230334594793</v>
      </c>
      <c r="R42" s="3">
        <f t="shared" si="6"/>
        <v>0.20526545108438699</v>
      </c>
      <c r="S42" s="8">
        <f t="shared" si="7"/>
        <v>4.871740444956266</v>
      </c>
    </row>
    <row r="43" spans="1:19" ht="15">
      <c r="A43" s="1">
        <v>47</v>
      </c>
      <c r="B43" s="5">
        <v>0.5590277777777778</v>
      </c>
      <c r="C43" s="1" t="s">
        <v>472</v>
      </c>
      <c r="D43" s="1">
        <v>2</v>
      </c>
      <c r="E43" s="1">
        <v>1</v>
      </c>
      <c r="F43" s="1" t="s">
        <v>479</v>
      </c>
      <c r="G43" s="2">
        <v>47.151700000000005</v>
      </c>
      <c r="H43" s="6">
        <f>1+_xlfn.COUNTIFS(A:A,A43,O:O,"&lt;"&amp;O43)</f>
        <v>4</v>
      </c>
      <c r="I43" s="2">
        <f>_xlfn.AVERAGEIF(A:A,A43,G:G)</f>
        <v>47.91286363636363</v>
      </c>
      <c r="J43" s="2">
        <f t="shared" si="0"/>
        <v>-0.7611636363636265</v>
      </c>
      <c r="K43" s="2">
        <f t="shared" si="1"/>
        <v>89.23883636363638</v>
      </c>
      <c r="L43" s="2">
        <f t="shared" si="2"/>
        <v>211.52224744469598</v>
      </c>
      <c r="M43" s="2">
        <f>SUMIF(A:A,A43,L:L)</f>
        <v>3219.035968594999</v>
      </c>
      <c r="N43" s="3">
        <f t="shared" si="3"/>
        <v>0.06570981172882587</v>
      </c>
      <c r="O43" s="7">
        <f t="shared" si="4"/>
        <v>15.218427411218949</v>
      </c>
      <c r="P43" s="3">
        <f t="shared" si="5"/>
        <v>0.06570981172882587</v>
      </c>
      <c r="Q43" s="3">
        <f>IF(ISNUMBER(P43),SUMIF(A:A,A43,P:P),"")</f>
        <v>0.8585230334594793</v>
      </c>
      <c r="R43" s="3">
        <f t="shared" si="6"/>
        <v>0.07653820476317744</v>
      </c>
      <c r="S43" s="8">
        <f t="shared" si="7"/>
        <v>13.065370465562584</v>
      </c>
    </row>
    <row r="44" spans="1:19" ht="15">
      <c r="A44" s="1">
        <v>47</v>
      </c>
      <c r="B44" s="5">
        <v>0.5590277777777778</v>
      </c>
      <c r="C44" s="1" t="s">
        <v>472</v>
      </c>
      <c r="D44" s="1">
        <v>2</v>
      </c>
      <c r="E44" s="1">
        <v>11</v>
      </c>
      <c r="F44" s="1" t="s">
        <v>489</v>
      </c>
      <c r="G44" s="2">
        <v>47.0872333333333</v>
      </c>
      <c r="H44" s="6">
        <f>1+_xlfn.COUNTIFS(A:A,A44,O:O,"&lt;"&amp;O44)</f>
        <v>5</v>
      </c>
      <c r="I44" s="2">
        <f>_xlfn.AVERAGEIF(A:A,A44,G:G)</f>
        <v>47.91286363636363</v>
      </c>
      <c r="J44" s="2">
        <f t="shared" si="0"/>
        <v>-0.82563030303033</v>
      </c>
      <c r="K44" s="2">
        <f t="shared" si="1"/>
        <v>89.17436969696968</v>
      </c>
      <c r="L44" s="2">
        <f t="shared" si="2"/>
        <v>210.70565969040555</v>
      </c>
      <c r="M44" s="2">
        <f>SUMIF(A:A,A44,L:L)</f>
        <v>3219.035968594999</v>
      </c>
      <c r="N44" s="3">
        <f t="shared" si="3"/>
        <v>0.06545613710006835</v>
      </c>
      <c r="O44" s="7">
        <f t="shared" si="4"/>
        <v>15.277406280043918</v>
      </c>
      <c r="P44" s="3">
        <f t="shared" si="5"/>
        <v>0.06545613710006835</v>
      </c>
      <c r="Q44" s="3">
        <f>IF(ISNUMBER(P44),SUMIF(A:A,A44,P:P),"")</f>
        <v>0.8585230334594793</v>
      </c>
      <c r="R44" s="3">
        <f t="shared" si="6"/>
        <v>0.07624272680991238</v>
      </c>
      <c r="S44" s="8">
        <f t="shared" si="7"/>
        <v>13.116005182936206</v>
      </c>
    </row>
    <row r="45" spans="1:19" ht="15">
      <c r="A45" s="1">
        <v>47</v>
      </c>
      <c r="B45" s="5">
        <v>0.5590277777777778</v>
      </c>
      <c r="C45" s="1" t="s">
        <v>472</v>
      </c>
      <c r="D45" s="1">
        <v>2</v>
      </c>
      <c r="E45" s="1">
        <v>8</v>
      </c>
      <c r="F45" s="1" t="s">
        <v>486</v>
      </c>
      <c r="G45" s="2">
        <v>46.3961333333333</v>
      </c>
      <c r="H45" s="6">
        <f>1+_xlfn.COUNTIFS(A:A,A45,O:O,"&lt;"&amp;O45)</f>
        <v>6</v>
      </c>
      <c r="I45" s="2">
        <f>_xlfn.AVERAGEIF(A:A,A45,G:G)</f>
        <v>47.91286363636363</v>
      </c>
      <c r="J45" s="2">
        <f t="shared" si="0"/>
        <v>-1.5167303030303287</v>
      </c>
      <c r="K45" s="2">
        <f t="shared" si="1"/>
        <v>88.48326969696967</v>
      </c>
      <c r="L45" s="2">
        <f t="shared" si="2"/>
        <v>202.14720746489093</v>
      </c>
      <c r="M45" s="2">
        <f>SUMIF(A:A,A45,L:L)</f>
        <v>3219.035968594999</v>
      </c>
      <c r="N45" s="3">
        <f t="shared" si="3"/>
        <v>0.06279743669752202</v>
      </c>
      <c r="O45" s="7">
        <f t="shared" si="4"/>
        <v>15.924216856441527</v>
      </c>
      <c r="P45" s="3">
        <f t="shared" si="5"/>
        <v>0.06279743669752202</v>
      </c>
      <c r="Q45" s="3">
        <f>IF(ISNUMBER(P45),SUMIF(A:A,A45,P:P),"")</f>
        <v>0.8585230334594793</v>
      </c>
      <c r="R45" s="3">
        <f t="shared" si="6"/>
        <v>0.07314589620790407</v>
      </c>
      <c r="S45" s="8">
        <f t="shared" si="7"/>
        <v>13.671306961058754</v>
      </c>
    </row>
    <row r="46" spans="1:19" ht="15">
      <c r="A46" s="1">
        <v>47</v>
      </c>
      <c r="B46" s="5">
        <v>0.5590277777777778</v>
      </c>
      <c r="C46" s="1" t="s">
        <v>472</v>
      </c>
      <c r="D46" s="1">
        <v>2</v>
      </c>
      <c r="E46" s="1">
        <v>6</v>
      </c>
      <c r="F46" s="1" t="s">
        <v>484</v>
      </c>
      <c r="G46" s="2">
        <v>43.8254666666667</v>
      </c>
      <c r="H46" s="6">
        <f>1+_xlfn.COUNTIFS(A:A,A46,O:O,"&lt;"&amp;O46)</f>
        <v>7</v>
      </c>
      <c r="I46" s="2">
        <f>_xlfn.AVERAGEIF(A:A,A46,G:G)</f>
        <v>47.91286363636363</v>
      </c>
      <c r="J46" s="2">
        <f t="shared" si="0"/>
        <v>-4.087396969696933</v>
      </c>
      <c r="K46" s="2">
        <f t="shared" si="1"/>
        <v>85.91260303030307</v>
      </c>
      <c r="L46" s="2">
        <f t="shared" si="2"/>
        <v>173.2535592409307</v>
      </c>
      <c r="M46" s="2">
        <f>SUMIF(A:A,A46,L:L)</f>
        <v>3219.035968594999</v>
      </c>
      <c r="N46" s="3">
        <f t="shared" si="3"/>
        <v>0.05382156674581989</v>
      </c>
      <c r="O46" s="7">
        <f t="shared" si="4"/>
        <v>18.579912486060543</v>
      </c>
      <c r="P46" s="3">
        <f t="shared" si="5"/>
        <v>0.05382156674581989</v>
      </c>
      <c r="Q46" s="3">
        <f>IF(ISNUMBER(P46),SUMIF(A:A,A46,P:P),"")</f>
        <v>0.8585230334594793</v>
      </c>
      <c r="R46" s="3">
        <f t="shared" si="6"/>
        <v>0.06269088265336584</v>
      </c>
      <c r="S46" s="8">
        <f t="shared" si="7"/>
        <v>15.951282828944356</v>
      </c>
    </row>
    <row r="47" spans="1:19" ht="15">
      <c r="A47" s="1">
        <v>47</v>
      </c>
      <c r="B47" s="5">
        <v>0.5590277777777778</v>
      </c>
      <c r="C47" s="1" t="s">
        <v>472</v>
      </c>
      <c r="D47" s="1">
        <v>2</v>
      </c>
      <c r="E47" s="1">
        <v>2</v>
      </c>
      <c r="F47" s="1" t="s">
        <v>480</v>
      </c>
      <c r="G47" s="2">
        <v>40.237333333333304</v>
      </c>
      <c r="H47" s="6">
        <f>1+_xlfn.COUNTIFS(A:A,A47,O:O,"&lt;"&amp;O47)</f>
        <v>8</v>
      </c>
      <c r="I47" s="2">
        <f>_xlfn.AVERAGEIF(A:A,A47,G:G)</f>
        <v>47.91286363636363</v>
      </c>
      <c r="J47" s="2">
        <f t="shared" si="0"/>
        <v>-7.675530303030328</v>
      </c>
      <c r="K47" s="2">
        <f t="shared" si="1"/>
        <v>82.32446969696967</v>
      </c>
      <c r="L47" s="2">
        <f t="shared" si="2"/>
        <v>139.69593696215622</v>
      </c>
      <c r="M47" s="2">
        <f>SUMIF(A:A,A47,L:L)</f>
        <v>3219.035968594999</v>
      </c>
      <c r="N47" s="3">
        <f t="shared" si="3"/>
        <v>0.043396823870572906</v>
      </c>
      <c r="O47" s="7">
        <f t="shared" si="4"/>
        <v>23.043161015248703</v>
      </c>
      <c r="P47" s="3">
        <f t="shared" si="5"/>
      </c>
      <c r="Q47" s="3">
        <f>IF(ISNUMBER(P47),SUMIF(A:A,A47,P:P),"")</f>
      </c>
      <c r="R47" s="3">
        <f t="shared" si="6"/>
      </c>
      <c r="S47" s="8">
        <f t="shared" si="7"/>
      </c>
    </row>
    <row r="48" spans="1:19" ht="15">
      <c r="A48" s="1">
        <v>47</v>
      </c>
      <c r="B48" s="5">
        <v>0.5590277777777778</v>
      </c>
      <c r="C48" s="1" t="s">
        <v>472</v>
      </c>
      <c r="D48" s="1">
        <v>2</v>
      </c>
      <c r="E48" s="1">
        <v>7</v>
      </c>
      <c r="F48" s="1" t="s">
        <v>485</v>
      </c>
      <c r="G48" s="2">
        <v>29.290899999999997</v>
      </c>
      <c r="H48" s="6">
        <f>1+_xlfn.COUNTIFS(A:A,A48,O:O,"&lt;"&amp;O48)</f>
        <v>11</v>
      </c>
      <c r="I48" s="2">
        <f>_xlfn.AVERAGEIF(A:A,A48,G:G)</f>
        <v>47.91286363636363</v>
      </c>
      <c r="J48" s="2">
        <f t="shared" si="0"/>
        <v>-18.621963636363635</v>
      </c>
      <c r="K48" s="2">
        <f t="shared" si="1"/>
        <v>71.37803636363637</v>
      </c>
      <c r="L48" s="2">
        <f t="shared" si="2"/>
        <v>72.43446208697985</v>
      </c>
      <c r="M48" s="2">
        <f>SUMIF(A:A,A48,L:L)</f>
        <v>3219.035968594999</v>
      </c>
      <c r="N48" s="3">
        <f t="shared" si="3"/>
        <v>0.022501911377708232</v>
      </c>
      <c r="O48" s="7">
        <f t="shared" si="4"/>
        <v>44.440669204246404</v>
      </c>
      <c r="P48" s="3">
        <f t="shared" si="5"/>
      </c>
      <c r="Q48" s="3">
        <f>IF(ISNUMBER(P48),SUMIF(A:A,A48,P:P),"")</f>
      </c>
      <c r="R48" s="3">
        <f t="shared" si="6"/>
      </c>
      <c r="S48" s="8">
        <f t="shared" si="7"/>
      </c>
    </row>
    <row r="49" spans="1:19" ht="15">
      <c r="A49" s="1">
        <v>47</v>
      </c>
      <c r="B49" s="5">
        <v>0.5590277777777778</v>
      </c>
      <c r="C49" s="1" t="s">
        <v>472</v>
      </c>
      <c r="D49" s="1">
        <v>2</v>
      </c>
      <c r="E49" s="1">
        <v>9</v>
      </c>
      <c r="F49" s="1" t="s">
        <v>487</v>
      </c>
      <c r="G49" s="2">
        <v>38.2528666666666</v>
      </c>
      <c r="H49" s="6">
        <f>1+_xlfn.COUNTIFS(A:A,A49,O:O,"&lt;"&amp;O49)</f>
        <v>9</v>
      </c>
      <c r="I49" s="2">
        <f>_xlfn.AVERAGEIF(A:A,A49,G:G)</f>
        <v>47.91286363636363</v>
      </c>
      <c r="J49" s="2">
        <f t="shared" si="0"/>
        <v>-9.659996969697033</v>
      </c>
      <c r="K49" s="2">
        <f t="shared" si="1"/>
        <v>80.34000303030297</v>
      </c>
      <c r="L49" s="2">
        <f t="shared" si="2"/>
        <v>124.01470928279193</v>
      </c>
      <c r="M49" s="2">
        <f>SUMIF(A:A,A49,L:L)</f>
        <v>3219.035968594999</v>
      </c>
      <c r="N49" s="3">
        <f t="shared" si="3"/>
        <v>0.03852541894302603</v>
      </c>
      <c r="O49" s="7">
        <f t="shared" si="4"/>
        <v>25.956888398251216</v>
      </c>
      <c r="P49" s="3">
        <f t="shared" si="5"/>
      </c>
      <c r="Q49" s="3">
        <f>IF(ISNUMBER(P49),SUMIF(A:A,A49,P:P),"")</f>
      </c>
      <c r="R49" s="3">
        <f t="shared" si="6"/>
      </c>
      <c r="S49" s="8">
        <f t="shared" si="7"/>
      </c>
    </row>
    <row r="50" spans="1:19" ht="15">
      <c r="A50" s="1">
        <v>47</v>
      </c>
      <c r="B50" s="5">
        <v>0.5590277777777778</v>
      </c>
      <c r="C50" s="1" t="s">
        <v>472</v>
      </c>
      <c r="D50" s="1">
        <v>2</v>
      </c>
      <c r="E50" s="1">
        <v>10</v>
      </c>
      <c r="F50" s="1" t="s">
        <v>488</v>
      </c>
      <c r="G50" s="2">
        <v>37.6033</v>
      </c>
      <c r="H50" s="6">
        <f>1+_xlfn.COUNTIFS(A:A,A50,O:O,"&lt;"&amp;O50)</f>
        <v>10</v>
      </c>
      <c r="I50" s="2">
        <f>_xlfn.AVERAGEIF(A:A,A50,G:G)</f>
        <v>47.91286363636363</v>
      </c>
      <c r="J50" s="2">
        <f t="shared" si="0"/>
        <v>-10.309563636363634</v>
      </c>
      <c r="K50" s="2">
        <f t="shared" si="1"/>
        <v>79.69043636363637</v>
      </c>
      <c r="L50" s="2">
        <f t="shared" si="2"/>
        <v>119.27433568971966</v>
      </c>
      <c r="M50" s="2">
        <f>SUMIF(A:A,A50,L:L)</f>
        <v>3219.035968594999</v>
      </c>
      <c r="N50" s="3">
        <f t="shared" si="3"/>
        <v>0.03705281234921364</v>
      </c>
      <c r="O50" s="7">
        <f t="shared" si="4"/>
        <v>26.9885046936585</v>
      </c>
      <c r="P50" s="3">
        <f t="shared" si="5"/>
      </c>
      <c r="Q50" s="3">
        <f>IF(ISNUMBER(P50),SUMIF(A:A,A50,P:P),"")</f>
      </c>
      <c r="R50" s="3">
        <f t="shared" si="6"/>
      </c>
      <c r="S50" s="8">
        <f t="shared" si="7"/>
      </c>
    </row>
    <row r="51" spans="1:19" ht="15">
      <c r="A51" s="1">
        <v>41</v>
      </c>
      <c r="B51" s="5">
        <v>0.5666666666666667</v>
      </c>
      <c r="C51" s="1" t="s">
        <v>420</v>
      </c>
      <c r="D51" s="1">
        <v>1</v>
      </c>
      <c r="E51" s="1">
        <v>2</v>
      </c>
      <c r="F51" s="1" t="s">
        <v>422</v>
      </c>
      <c r="G51" s="2">
        <v>70.33303333333329</v>
      </c>
      <c r="H51" s="6">
        <f>1+_xlfn.COUNTIFS(A:A,A51,O:O,"&lt;"&amp;O51)</f>
        <v>1</v>
      </c>
      <c r="I51" s="2">
        <f>_xlfn.AVERAGEIF(A:A,A51,G:G)</f>
        <v>49.490170833333345</v>
      </c>
      <c r="J51" s="2">
        <f t="shared" si="0"/>
        <v>20.842862499999946</v>
      </c>
      <c r="K51" s="2">
        <f t="shared" si="1"/>
        <v>110.84286249999994</v>
      </c>
      <c r="L51" s="2">
        <f t="shared" si="2"/>
        <v>773.2262913081967</v>
      </c>
      <c r="M51" s="2">
        <f>SUMIF(A:A,A51,L:L)</f>
        <v>2822.94667396806</v>
      </c>
      <c r="N51" s="3">
        <f t="shared" si="3"/>
        <v>0.2739075089297791</v>
      </c>
      <c r="O51" s="7">
        <f t="shared" si="4"/>
        <v>3.6508674183750367</v>
      </c>
      <c r="P51" s="3">
        <f t="shared" si="5"/>
        <v>0.2739075089297791</v>
      </c>
      <c r="Q51" s="3">
        <f>IF(ISNUMBER(P51),SUMIF(A:A,A51,P:P),"")</f>
        <v>0.9180761715745897</v>
      </c>
      <c r="R51" s="3">
        <f t="shared" si="6"/>
        <v>0.2983494370189362</v>
      </c>
      <c r="S51" s="8">
        <f t="shared" si="7"/>
        <v>3.3517743823881596</v>
      </c>
    </row>
    <row r="52" spans="1:19" ht="15">
      <c r="A52" s="1">
        <v>41</v>
      </c>
      <c r="B52" s="5">
        <v>0.5666666666666667</v>
      </c>
      <c r="C52" s="1" t="s">
        <v>420</v>
      </c>
      <c r="D52" s="1">
        <v>1</v>
      </c>
      <c r="E52" s="1">
        <v>3</v>
      </c>
      <c r="F52" s="1" t="s">
        <v>423</v>
      </c>
      <c r="G52" s="2">
        <v>68.08976666666669</v>
      </c>
      <c r="H52" s="6">
        <f>1+_xlfn.COUNTIFS(A:A,A52,O:O,"&lt;"&amp;O52)</f>
        <v>2</v>
      </c>
      <c r="I52" s="2">
        <f>_xlfn.AVERAGEIF(A:A,A52,G:G)</f>
        <v>49.490170833333345</v>
      </c>
      <c r="J52" s="2">
        <f t="shared" si="0"/>
        <v>18.599595833333346</v>
      </c>
      <c r="K52" s="2">
        <f t="shared" si="1"/>
        <v>108.59959583333335</v>
      </c>
      <c r="L52" s="2">
        <f t="shared" si="2"/>
        <v>675.8531035577463</v>
      </c>
      <c r="M52" s="2">
        <f>SUMIF(A:A,A52,L:L)</f>
        <v>2822.94667396806</v>
      </c>
      <c r="N52" s="3">
        <f t="shared" si="3"/>
        <v>0.2394140526245708</v>
      </c>
      <c r="O52" s="7">
        <f t="shared" si="4"/>
        <v>4.176864261047019</v>
      </c>
      <c r="P52" s="3">
        <f t="shared" si="5"/>
        <v>0.2394140526245708</v>
      </c>
      <c r="Q52" s="3">
        <f>IF(ISNUMBER(P52),SUMIF(A:A,A52,P:P),"")</f>
        <v>0.9180761715745897</v>
      </c>
      <c r="R52" s="3">
        <f t="shared" si="6"/>
        <v>0.2607779833931998</v>
      </c>
      <c r="S52" s="8">
        <f t="shared" si="7"/>
        <v>3.834679549968775</v>
      </c>
    </row>
    <row r="53" spans="1:19" ht="15">
      <c r="A53" s="1">
        <v>41</v>
      </c>
      <c r="B53" s="5">
        <v>0.5666666666666667</v>
      </c>
      <c r="C53" s="1" t="s">
        <v>420</v>
      </c>
      <c r="D53" s="1">
        <v>1</v>
      </c>
      <c r="E53" s="1">
        <v>1</v>
      </c>
      <c r="F53" s="1" t="s">
        <v>421</v>
      </c>
      <c r="G53" s="2">
        <v>67.2721666666667</v>
      </c>
      <c r="H53" s="6">
        <f>1+_xlfn.COUNTIFS(A:A,A53,O:O,"&lt;"&amp;O53)</f>
        <v>3</v>
      </c>
      <c r="I53" s="2">
        <f>_xlfn.AVERAGEIF(A:A,A53,G:G)</f>
        <v>49.490170833333345</v>
      </c>
      <c r="J53" s="2">
        <f t="shared" si="0"/>
        <v>17.78199583333336</v>
      </c>
      <c r="K53" s="2">
        <f t="shared" si="1"/>
        <v>107.78199583333335</v>
      </c>
      <c r="L53" s="2">
        <f t="shared" si="2"/>
        <v>643.4985347288859</v>
      </c>
      <c r="M53" s="2">
        <f>SUMIF(A:A,A53,L:L)</f>
        <v>2822.94667396806</v>
      </c>
      <c r="N53" s="3">
        <f t="shared" si="3"/>
        <v>0.22795277738079112</v>
      </c>
      <c r="O53" s="7">
        <f t="shared" si="4"/>
        <v>4.3868735072682075</v>
      </c>
      <c r="P53" s="3">
        <f t="shared" si="5"/>
        <v>0.22795277738079112</v>
      </c>
      <c r="Q53" s="3">
        <f>IF(ISNUMBER(P53),SUMIF(A:A,A53,P:P),"")</f>
        <v>0.9180761715745897</v>
      </c>
      <c r="R53" s="3">
        <f t="shared" si="6"/>
        <v>0.248293969976184</v>
      </c>
      <c r="S53" s="8">
        <f t="shared" si="7"/>
        <v>4.027484034734789</v>
      </c>
    </row>
    <row r="54" spans="1:19" ht="15">
      <c r="A54" s="1">
        <v>41</v>
      </c>
      <c r="B54" s="5">
        <v>0.5666666666666667</v>
      </c>
      <c r="C54" s="1" t="s">
        <v>420</v>
      </c>
      <c r="D54" s="1">
        <v>1</v>
      </c>
      <c r="E54" s="1">
        <v>4</v>
      </c>
      <c r="F54" s="1" t="s">
        <v>424</v>
      </c>
      <c r="G54" s="2">
        <v>56.78060000000001</v>
      </c>
      <c r="H54" s="6">
        <f>1+_xlfn.COUNTIFS(A:A,A54,O:O,"&lt;"&amp;O54)</f>
        <v>4</v>
      </c>
      <c r="I54" s="2">
        <f>_xlfn.AVERAGEIF(A:A,A54,G:G)</f>
        <v>49.490170833333345</v>
      </c>
      <c r="J54" s="2">
        <f t="shared" si="0"/>
        <v>7.290429166666662</v>
      </c>
      <c r="K54" s="2">
        <f t="shared" si="1"/>
        <v>97.29042916666666</v>
      </c>
      <c r="L54" s="2">
        <f t="shared" si="2"/>
        <v>342.89550479258764</v>
      </c>
      <c r="M54" s="2">
        <f>SUMIF(A:A,A54,L:L)</f>
        <v>2822.94667396806</v>
      </c>
      <c r="N54" s="3">
        <f t="shared" si="3"/>
        <v>0.12146722711931301</v>
      </c>
      <c r="O54" s="7">
        <f t="shared" si="4"/>
        <v>8.232673320333022</v>
      </c>
      <c r="P54" s="3">
        <f t="shared" si="5"/>
        <v>0.12146722711931301</v>
      </c>
      <c r="Q54" s="3">
        <f>IF(ISNUMBER(P54),SUMIF(A:A,A54,P:P),"")</f>
        <v>0.9180761715745897</v>
      </c>
      <c r="R54" s="3">
        <f t="shared" si="6"/>
        <v>0.132306262682959</v>
      </c>
      <c r="S54" s="8">
        <f t="shared" si="7"/>
        <v>7.558221203755608</v>
      </c>
    </row>
    <row r="55" spans="1:19" ht="15">
      <c r="A55" s="1">
        <v>41</v>
      </c>
      <c r="B55" s="5">
        <v>0.5666666666666667</v>
      </c>
      <c r="C55" s="1" t="s">
        <v>420</v>
      </c>
      <c r="D55" s="1">
        <v>1</v>
      </c>
      <c r="E55" s="1">
        <v>7</v>
      </c>
      <c r="F55" s="1" t="s">
        <v>427</v>
      </c>
      <c r="G55" s="2">
        <v>43.676500000000004</v>
      </c>
      <c r="H55" s="6">
        <f>1+_xlfn.COUNTIFS(A:A,A55,O:O,"&lt;"&amp;O55)</f>
        <v>5</v>
      </c>
      <c r="I55" s="2">
        <f>_xlfn.AVERAGEIF(A:A,A55,G:G)</f>
        <v>49.490170833333345</v>
      </c>
      <c r="J55" s="2">
        <f t="shared" si="0"/>
        <v>-5.81367083333334</v>
      </c>
      <c r="K55" s="2">
        <f t="shared" si="1"/>
        <v>84.18632916666667</v>
      </c>
      <c r="L55" s="2">
        <f t="shared" si="2"/>
        <v>156.2066406084013</v>
      </c>
      <c r="M55" s="2">
        <f>SUMIF(A:A,A55,L:L)</f>
        <v>2822.94667396806</v>
      </c>
      <c r="N55" s="3">
        <f t="shared" si="3"/>
        <v>0.05533460552013555</v>
      </c>
      <c r="O55" s="7">
        <f t="shared" si="4"/>
        <v>18.07187366025611</v>
      </c>
      <c r="P55" s="3">
        <f t="shared" si="5"/>
        <v>0.05533460552013555</v>
      </c>
      <c r="Q55" s="3">
        <f>IF(ISNUMBER(P55),SUMIF(A:A,A55,P:P),"")</f>
        <v>0.9180761715745897</v>
      </c>
      <c r="R55" s="3">
        <f t="shared" si="6"/>
        <v>0.06027234692872088</v>
      </c>
      <c r="S55" s="8">
        <f t="shared" si="7"/>
        <v>16.591356583187597</v>
      </c>
    </row>
    <row r="56" spans="1:19" ht="15">
      <c r="A56" s="1">
        <v>41</v>
      </c>
      <c r="B56" s="5">
        <v>0.5666666666666667</v>
      </c>
      <c r="C56" s="1" t="s">
        <v>420</v>
      </c>
      <c r="D56" s="1">
        <v>1</v>
      </c>
      <c r="E56" s="1">
        <v>5</v>
      </c>
      <c r="F56" s="1" t="s">
        <v>425</v>
      </c>
      <c r="G56" s="2">
        <v>40.517900000000104</v>
      </c>
      <c r="H56" s="6">
        <f>1+_xlfn.COUNTIFS(A:A,A56,O:O,"&lt;"&amp;O56)</f>
        <v>6</v>
      </c>
      <c r="I56" s="2">
        <f>_xlfn.AVERAGEIF(A:A,A56,G:G)</f>
        <v>49.490170833333345</v>
      </c>
      <c r="J56" s="2">
        <f t="shared" si="0"/>
        <v>-8.97227083333324</v>
      </c>
      <c r="K56" s="2">
        <f t="shared" si="1"/>
        <v>81.02772916666676</v>
      </c>
      <c r="L56" s="2">
        <f t="shared" si="2"/>
        <v>129.23904479633873</v>
      </c>
      <c r="M56" s="2">
        <f>SUMIF(A:A,A56,L:L)</f>
        <v>2822.94667396806</v>
      </c>
      <c r="N56" s="3">
        <f t="shared" si="3"/>
        <v>0.045781610396017344</v>
      </c>
      <c r="O56" s="7">
        <f t="shared" si="4"/>
        <v>21.842831463329052</v>
      </c>
      <c r="P56" s="3">
        <f t="shared" si="5"/>
      </c>
      <c r="Q56" s="3">
        <f>IF(ISNUMBER(P56),SUMIF(A:A,A56,P:P),"")</f>
      </c>
      <c r="R56" s="3">
        <f t="shared" si="6"/>
      </c>
      <c r="S56" s="8">
        <f t="shared" si="7"/>
      </c>
    </row>
    <row r="57" spans="1:19" ht="15">
      <c r="A57" s="1">
        <v>41</v>
      </c>
      <c r="B57" s="5">
        <v>0.5666666666666667</v>
      </c>
      <c r="C57" s="1" t="s">
        <v>420</v>
      </c>
      <c r="D57" s="1">
        <v>1</v>
      </c>
      <c r="E57" s="1">
        <v>6</v>
      </c>
      <c r="F57" s="1" t="s">
        <v>426</v>
      </c>
      <c r="G57" s="2">
        <v>28.2890333333333</v>
      </c>
      <c r="H57" s="6">
        <f>1+_xlfn.COUNTIFS(A:A,A57,O:O,"&lt;"&amp;O57)</f>
        <v>7</v>
      </c>
      <c r="I57" s="2">
        <f>_xlfn.AVERAGEIF(A:A,A57,G:G)</f>
        <v>49.490170833333345</v>
      </c>
      <c r="J57" s="2">
        <f aca="true" t="shared" si="8" ref="J57:J115">G57-I57</f>
        <v>-21.201137500000044</v>
      </c>
      <c r="K57" s="2">
        <f aca="true" t="shared" si="9" ref="K57:K115">90+J57</f>
        <v>68.79886249999996</v>
      </c>
      <c r="L57" s="2">
        <f aca="true" t="shared" si="10" ref="L57:L115">EXP(0.06*K57)</f>
        <v>62.04945634196078</v>
      </c>
      <c r="M57" s="2">
        <f>SUMIF(A:A,A57,L:L)</f>
        <v>2822.94667396806</v>
      </c>
      <c r="N57" s="3">
        <f aca="true" t="shared" si="11" ref="N57:N115">L57/M57</f>
        <v>0.021980385571627282</v>
      </c>
      <c r="O57" s="7">
        <f aca="true" t="shared" si="12" ref="O57:O115">1/N57</f>
        <v>45.49510729651712</v>
      </c>
      <c r="P57" s="3">
        <f aca="true" t="shared" si="13" ref="P57:P115">IF(O57&gt;21,"",N57)</f>
      </c>
      <c r="Q57" s="3">
        <f>IF(ISNUMBER(P57),SUMIF(A:A,A57,P:P),"")</f>
      </c>
      <c r="R57" s="3">
        <f aca="true" t="shared" si="14" ref="R57:R115">_xlfn.IFERROR(P57*(1/Q57),"")</f>
      </c>
      <c r="S57" s="8">
        <f aca="true" t="shared" si="15" ref="S57:S115">_xlfn.IFERROR(1/R57,"")</f>
      </c>
    </row>
    <row r="58" spans="1:19" ht="15">
      <c r="A58" s="1">
        <v>41</v>
      </c>
      <c r="B58" s="5">
        <v>0.5666666666666667</v>
      </c>
      <c r="C58" s="1" t="s">
        <v>420</v>
      </c>
      <c r="D58" s="1">
        <v>1</v>
      </c>
      <c r="E58" s="1">
        <v>8</v>
      </c>
      <c r="F58" s="1" t="s">
        <v>428</v>
      </c>
      <c r="G58" s="2">
        <v>20.9623666666667</v>
      </c>
      <c r="H58" s="6">
        <f>1+_xlfn.COUNTIFS(A:A,A58,O:O,"&lt;"&amp;O58)</f>
        <v>8</v>
      </c>
      <c r="I58" s="2">
        <f>_xlfn.AVERAGEIF(A:A,A58,G:G)</f>
        <v>49.490170833333345</v>
      </c>
      <c r="J58" s="2">
        <f t="shared" si="8"/>
        <v>-28.527804166666645</v>
      </c>
      <c r="K58" s="2">
        <f t="shared" si="9"/>
        <v>61.47219583333336</v>
      </c>
      <c r="L58" s="2">
        <f t="shared" si="10"/>
        <v>39.97809783394335</v>
      </c>
      <c r="M58" s="2">
        <f>SUMIF(A:A,A58,L:L)</f>
        <v>2822.94667396806</v>
      </c>
      <c r="N58" s="3">
        <f t="shared" si="11"/>
        <v>0.014161832457765965</v>
      </c>
      <c r="O58" s="7">
        <f t="shared" si="12"/>
        <v>70.6123309241402</v>
      </c>
      <c r="P58" s="3">
        <f t="shared" si="13"/>
      </c>
      <c r="Q58" s="3">
        <f>IF(ISNUMBER(P58),SUMIF(A:A,A58,P:P),"")</f>
      </c>
      <c r="R58" s="3">
        <f t="shared" si="14"/>
      </c>
      <c r="S58" s="8">
        <f t="shared" si="15"/>
      </c>
    </row>
    <row r="59" spans="1:19" ht="15">
      <c r="A59" s="1">
        <v>10</v>
      </c>
      <c r="B59" s="5">
        <v>0.5694444444444444</v>
      </c>
      <c r="C59" s="1" t="s">
        <v>97</v>
      </c>
      <c r="D59" s="1">
        <v>3</v>
      </c>
      <c r="E59" s="1">
        <v>2</v>
      </c>
      <c r="F59" s="1" t="s">
        <v>115</v>
      </c>
      <c r="G59" s="2">
        <v>73.3179333333334</v>
      </c>
      <c r="H59" s="6">
        <f>1+_xlfn.COUNTIFS(A:A,A59,O:O,"&lt;"&amp;O59)</f>
        <v>1</v>
      </c>
      <c r="I59" s="2">
        <f>_xlfn.AVERAGEIF(A:A,A59,G:G)</f>
        <v>46.97532222222222</v>
      </c>
      <c r="J59" s="2">
        <f t="shared" si="8"/>
        <v>26.342611111111182</v>
      </c>
      <c r="K59" s="2">
        <f t="shared" si="9"/>
        <v>116.34261111111118</v>
      </c>
      <c r="L59" s="2">
        <f t="shared" si="10"/>
        <v>1075.5169047976356</v>
      </c>
      <c r="M59" s="2">
        <f>SUMIF(A:A,A59,L:L)</f>
        <v>3469.83556302073</v>
      </c>
      <c r="N59" s="3">
        <f t="shared" si="11"/>
        <v>0.3099619233429391</v>
      </c>
      <c r="O59" s="7">
        <f t="shared" si="12"/>
        <v>3.226202719401792</v>
      </c>
      <c r="P59" s="3">
        <f t="shared" si="13"/>
        <v>0.3099619233429391</v>
      </c>
      <c r="Q59" s="3">
        <f>IF(ISNUMBER(P59),SUMIF(A:A,A59,P:P),"")</f>
        <v>0.8701469516079132</v>
      </c>
      <c r="R59" s="3">
        <f t="shared" si="14"/>
        <v>0.35621790407950243</v>
      </c>
      <c r="S59" s="8">
        <f t="shared" si="15"/>
        <v>2.8072704615566297</v>
      </c>
    </row>
    <row r="60" spans="1:19" ht="15">
      <c r="A60" s="1">
        <v>10</v>
      </c>
      <c r="B60" s="5">
        <v>0.5694444444444444</v>
      </c>
      <c r="C60" s="1" t="s">
        <v>97</v>
      </c>
      <c r="D60" s="1">
        <v>3</v>
      </c>
      <c r="E60" s="1">
        <v>3</v>
      </c>
      <c r="F60" s="1" t="s">
        <v>116</v>
      </c>
      <c r="G60" s="2">
        <v>58.3646333333333</v>
      </c>
      <c r="H60" s="6">
        <f>1+_xlfn.COUNTIFS(A:A,A60,O:O,"&lt;"&amp;O60)</f>
        <v>2</v>
      </c>
      <c r="I60" s="2">
        <f>_xlfn.AVERAGEIF(A:A,A60,G:G)</f>
        <v>46.97532222222222</v>
      </c>
      <c r="J60" s="2">
        <f t="shared" si="8"/>
        <v>11.389311111111084</v>
      </c>
      <c r="K60" s="2">
        <f t="shared" si="9"/>
        <v>101.38931111111108</v>
      </c>
      <c r="L60" s="2">
        <f t="shared" si="10"/>
        <v>438.4994978539537</v>
      </c>
      <c r="M60" s="2">
        <f>SUMIF(A:A,A60,L:L)</f>
        <v>3469.83556302073</v>
      </c>
      <c r="N60" s="3">
        <f t="shared" si="11"/>
        <v>0.12637472003780195</v>
      </c>
      <c r="O60" s="7">
        <f t="shared" si="12"/>
        <v>7.912974997696328</v>
      </c>
      <c r="P60" s="3">
        <f t="shared" si="13"/>
        <v>0.12637472003780195</v>
      </c>
      <c r="Q60" s="3">
        <f>IF(ISNUMBER(P60),SUMIF(A:A,A60,P:P),"")</f>
        <v>0.8701469516079132</v>
      </c>
      <c r="R60" s="3">
        <f t="shared" si="14"/>
        <v>0.14523376747373376</v>
      </c>
      <c r="S60" s="8">
        <f t="shared" si="15"/>
        <v>6.885451072395095</v>
      </c>
    </row>
    <row r="61" spans="1:19" ht="15">
      <c r="A61" s="1">
        <v>10</v>
      </c>
      <c r="B61" s="5">
        <v>0.5694444444444444</v>
      </c>
      <c r="C61" s="1" t="s">
        <v>97</v>
      </c>
      <c r="D61" s="1">
        <v>3</v>
      </c>
      <c r="E61" s="1">
        <v>1</v>
      </c>
      <c r="F61" s="1" t="s">
        <v>114</v>
      </c>
      <c r="G61" s="2">
        <v>55.786366666666595</v>
      </c>
      <c r="H61" s="6">
        <f>1+_xlfn.COUNTIFS(A:A,A61,O:O,"&lt;"&amp;O61)</f>
        <v>3</v>
      </c>
      <c r="I61" s="2">
        <f>_xlfn.AVERAGEIF(A:A,A61,G:G)</f>
        <v>46.97532222222222</v>
      </c>
      <c r="J61" s="2">
        <f t="shared" si="8"/>
        <v>8.811044444444377</v>
      </c>
      <c r="K61" s="2">
        <f t="shared" si="9"/>
        <v>98.81104444444438</v>
      </c>
      <c r="L61" s="2">
        <f t="shared" si="10"/>
        <v>375.6518060737549</v>
      </c>
      <c r="M61" s="2">
        <f>SUMIF(A:A,A61,L:L)</f>
        <v>3469.83556302073</v>
      </c>
      <c r="N61" s="3">
        <f t="shared" si="11"/>
        <v>0.10826213497757924</v>
      </c>
      <c r="O61" s="7">
        <f t="shared" si="12"/>
        <v>9.236839825919718</v>
      </c>
      <c r="P61" s="3">
        <f t="shared" si="13"/>
        <v>0.10826213497757924</v>
      </c>
      <c r="Q61" s="3">
        <f>IF(ISNUMBER(P61),SUMIF(A:A,A61,P:P),"")</f>
        <v>0.8701469516079132</v>
      </c>
      <c r="R61" s="3">
        <f t="shared" si="14"/>
        <v>0.12441822013801868</v>
      </c>
      <c r="S61" s="8">
        <f t="shared" si="15"/>
        <v>8.037408017014611</v>
      </c>
    </row>
    <row r="62" spans="1:19" ht="15">
      <c r="A62" s="1">
        <v>10</v>
      </c>
      <c r="B62" s="5">
        <v>0.5694444444444444</v>
      </c>
      <c r="C62" s="1" t="s">
        <v>97</v>
      </c>
      <c r="D62" s="1">
        <v>3</v>
      </c>
      <c r="E62" s="1">
        <v>12</v>
      </c>
      <c r="F62" s="1" t="s">
        <v>125</v>
      </c>
      <c r="G62" s="2">
        <v>49.1304333333333</v>
      </c>
      <c r="H62" s="6">
        <f>1+_xlfn.COUNTIFS(A:A,A62,O:O,"&lt;"&amp;O62)</f>
        <v>4</v>
      </c>
      <c r="I62" s="2">
        <f>_xlfn.AVERAGEIF(A:A,A62,G:G)</f>
        <v>46.97532222222222</v>
      </c>
      <c r="J62" s="2">
        <f t="shared" si="8"/>
        <v>2.1551111111110828</v>
      </c>
      <c r="K62" s="2">
        <f t="shared" si="9"/>
        <v>92.15511111111108</v>
      </c>
      <c r="L62" s="2">
        <f t="shared" si="10"/>
        <v>251.96915183538863</v>
      </c>
      <c r="M62" s="2">
        <f>SUMIF(A:A,A62,L:L)</f>
        <v>3469.83556302073</v>
      </c>
      <c r="N62" s="3">
        <f t="shared" si="11"/>
        <v>0.07261702961394291</v>
      </c>
      <c r="O62" s="7">
        <f t="shared" si="12"/>
        <v>13.770874481045889</v>
      </c>
      <c r="P62" s="3">
        <f t="shared" si="13"/>
        <v>0.07261702961394291</v>
      </c>
      <c r="Q62" s="3">
        <f>IF(ISNUMBER(P62),SUMIF(A:A,A62,P:P),"")</f>
        <v>0.8701469516079132</v>
      </c>
      <c r="R62" s="3">
        <f t="shared" si="14"/>
        <v>0.08345375396621973</v>
      </c>
      <c r="S62" s="8">
        <f t="shared" si="15"/>
        <v>11.982684450657286</v>
      </c>
    </row>
    <row r="63" spans="1:19" ht="15">
      <c r="A63" s="1">
        <v>10</v>
      </c>
      <c r="B63" s="5">
        <v>0.5694444444444444</v>
      </c>
      <c r="C63" s="1" t="s">
        <v>97</v>
      </c>
      <c r="D63" s="1">
        <v>3</v>
      </c>
      <c r="E63" s="1">
        <v>4</v>
      </c>
      <c r="F63" s="1" t="s">
        <v>117</v>
      </c>
      <c r="G63" s="2">
        <v>48.566199999999995</v>
      </c>
      <c r="H63" s="6">
        <f>1+_xlfn.COUNTIFS(A:A,A63,O:O,"&lt;"&amp;O63)</f>
        <v>5</v>
      </c>
      <c r="I63" s="2">
        <f>_xlfn.AVERAGEIF(A:A,A63,G:G)</f>
        <v>46.97532222222222</v>
      </c>
      <c r="J63" s="2">
        <f t="shared" si="8"/>
        <v>1.5908777777777772</v>
      </c>
      <c r="K63" s="2">
        <f t="shared" si="9"/>
        <v>91.59087777777778</v>
      </c>
      <c r="L63" s="2">
        <f t="shared" si="10"/>
        <v>243.58176255313288</v>
      </c>
      <c r="M63" s="2">
        <f>SUMIF(A:A,A63,L:L)</f>
        <v>3469.83556302073</v>
      </c>
      <c r="N63" s="3">
        <f t="shared" si="11"/>
        <v>0.07019979999890202</v>
      </c>
      <c r="O63" s="7">
        <f t="shared" si="12"/>
        <v>14.24505482943884</v>
      </c>
      <c r="P63" s="3">
        <f t="shared" si="13"/>
        <v>0.07019979999890202</v>
      </c>
      <c r="Q63" s="3">
        <f>IF(ISNUMBER(P63),SUMIF(A:A,A63,P:P),"")</f>
        <v>0.8701469516079132</v>
      </c>
      <c r="R63" s="3">
        <f t="shared" si="14"/>
        <v>0.08067579834553501</v>
      </c>
      <c r="S63" s="8">
        <f t="shared" si="15"/>
        <v>12.39529103532379</v>
      </c>
    </row>
    <row r="64" spans="1:19" ht="15">
      <c r="A64" s="1">
        <v>10</v>
      </c>
      <c r="B64" s="5">
        <v>0.5694444444444444</v>
      </c>
      <c r="C64" s="1" t="s">
        <v>97</v>
      </c>
      <c r="D64" s="1">
        <v>3</v>
      </c>
      <c r="E64" s="1">
        <v>11</v>
      </c>
      <c r="F64" s="1" t="s">
        <v>124</v>
      </c>
      <c r="G64" s="2">
        <v>48.455999999999996</v>
      </c>
      <c r="H64" s="6">
        <f>1+_xlfn.COUNTIFS(A:A,A64,O:O,"&lt;"&amp;O64)</f>
        <v>6</v>
      </c>
      <c r="I64" s="2">
        <f>_xlfn.AVERAGEIF(A:A,A64,G:G)</f>
        <v>46.97532222222222</v>
      </c>
      <c r="J64" s="2">
        <f t="shared" si="8"/>
        <v>1.4806777777777782</v>
      </c>
      <c r="K64" s="2">
        <f t="shared" si="9"/>
        <v>91.48067777777777</v>
      </c>
      <c r="L64" s="2">
        <f t="shared" si="10"/>
        <v>241.9765127432642</v>
      </c>
      <c r="M64" s="2">
        <f>SUMIF(A:A,A64,L:L)</f>
        <v>3469.83556302073</v>
      </c>
      <c r="N64" s="3">
        <f t="shared" si="11"/>
        <v>0.06973717006134061</v>
      </c>
      <c r="O64" s="7">
        <f t="shared" si="12"/>
        <v>14.339555205931111</v>
      </c>
      <c r="P64" s="3">
        <f t="shared" si="13"/>
        <v>0.06973717006134061</v>
      </c>
      <c r="Q64" s="3">
        <f>IF(ISNUMBER(P64),SUMIF(A:A,A64,P:P),"")</f>
        <v>0.8701469516079132</v>
      </c>
      <c r="R64" s="3">
        <f t="shared" si="14"/>
        <v>0.08014412960072526</v>
      </c>
      <c r="S64" s="8">
        <f t="shared" si="15"/>
        <v>12.47752024985434</v>
      </c>
    </row>
    <row r="65" spans="1:19" ht="15">
      <c r="A65" s="1">
        <v>10</v>
      </c>
      <c r="B65" s="5">
        <v>0.5694444444444444</v>
      </c>
      <c r="C65" s="1" t="s">
        <v>97</v>
      </c>
      <c r="D65" s="1">
        <v>3</v>
      </c>
      <c r="E65" s="1">
        <v>8</v>
      </c>
      <c r="F65" s="1" t="s">
        <v>121</v>
      </c>
      <c r="G65" s="2">
        <v>46.5178333333333</v>
      </c>
      <c r="H65" s="6">
        <f>1+_xlfn.COUNTIFS(A:A,A65,O:O,"&lt;"&amp;O65)</f>
        <v>7</v>
      </c>
      <c r="I65" s="2">
        <f>_xlfn.AVERAGEIF(A:A,A65,G:G)</f>
        <v>46.97532222222222</v>
      </c>
      <c r="J65" s="2">
        <f t="shared" si="8"/>
        <v>-0.4574888888889177</v>
      </c>
      <c r="K65" s="2">
        <f t="shared" si="9"/>
        <v>89.54251111111108</v>
      </c>
      <c r="L65" s="2">
        <f t="shared" si="10"/>
        <v>215.41161079173796</v>
      </c>
      <c r="M65" s="2">
        <f>SUMIF(A:A,A65,L:L)</f>
        <v>3469.83556302073</v>
      </c>
      <c r="N65" s="3">
        <f t="shared" si="11"/>
        <v>0.062081215919121926</v>
      </c>
      <c r="O65" s="7">
        <f t="shared" si="12"/>
        <v>16.107931927473498</v>
      </c>
      <c r="P65" s="3">
        <f t="shared" si="13"/>
        <v>0.062081215919121926</v>
      </c>
      <c r="Q65" s="3">
        <f>IF(ISNUMBER(P65),SUMIF(A:A,A65,P:P),"")</f>
        <v>0.8701469516079132</v>
      </c>
      <c r="R65" s="3">
        <f t="shared" si="14"/>
        <v>0.07134566845795906</v>
      </c>
      <c r="S65" s="8">
        <f t="shared" si="15"/>
        <v>14.016267863398841</v>
      </c>
    </row>
    <row r="66" spans="1:19" ht="15">
      <c r="A66" s="1">
        <v>10</v>
      </c>
      <c r="B66" s="5">
        <v>0.5694444444444444</v>
      </c>
      <c r="C66" s="1" t="s">
        <v>97</v>
      </c>
      <c r="D66" s="1">
        <v>3</v>
      </c>
      <c r="E66" s="1">
        <v>9</v>
      </c>
      <c r="F66" s="1" t="s">
        <v>122</v>
      </c>
      <c r="G66" s="2">
        <v>43.2124</v>
      </c>
      <c r="H66" s="6">
        <f>1+_xlfn.COUNTIFS(A:A,A66,O:O,"&lt;"&amp;O66)</f>
        <v>8</v>
      </c>
      <c r="I66" s="2">
        <f>_xlfn.AVERAGEIF(A:A,A66,G:G)</f>
        <v>46.97532222222222</v>
      </c>
      <c r="J66" s="2">
        <f t="shared" si="8"/>
        <v>-3.7629222222222154</v>
      </c>
      <c r="K66" s="2">
        <f t="shared" si="9"/>
        <v>86.23707777777778</v>
      </c>
      <c r="L66" s="2">
        <f t="shared" si="10"/>
        <v>176.65959109434777</v>
      </c>
      <c r="M66" s="2">
        <f>SUMIF(A:A,A66,L:L)</f>
        <v>3469.83556302073</v>
      </c>
      <c r="N66" s="3">
        <f t="shared" si="11"/>
        <v>0.05091295765628544</v>
      </c>
      <c r="O66" s="7">
        <f t="shared" si="12"/>
        <v>19.64136530332854</v>
      </c>
      <c r="P66" s="3">
        <f t="shared" si="13"/>
        <v>0.05091295765628544</v>
      </c>
      <c r="Q66" s="3">
        <f>IF(ISNUMBER(P66),SUMIF(A:A,A66,P:P),"")</f>
        <v>0.8701469516079132</v>
      </c>
      <c r="R66" s="3">
        <f t="shared" si="14"/>
        <v>0.05851075793830595</v>
      </c>
      <c r="S66" s="8">
        <f t="shared" si="15"/>
        <v>17.090874144108767</v>
      </c>
    </row>
    <row r="67" spans="1:19" ht="15">
      <c r="A67" s="1">
        <v>10</v>
      </c>
      <c r="B67" s="5">
        <v>0.5694444444444444</v>
      </c>
      <c r="C67" s="1" t="s">
        <v>97</v>
      </c>
      <c r="D67" s="1">
        <v>3</v>
      </c>
      <c r="E67" s="1">
        <v>5</v>
      </c>
      <c r="F67" s="1" t="s">
        <v>118</v>
      </c>
      <c r="G67" s="2">
        <v>35.9821666666666</v>
      </c>
      <c r="H67" s="6">
        <f>1+_xlfn.COUNTIFS(A:A,A67,O:O,"&lt;"&amp;O67)</f>
        <v>11</v>
      </c>
      <c r="I67" s="2">
        <f>_xlfn.AVERAGEIF(A:A,A67,G:G)</f>
        <v>46.97532222222222</v>
      </c>
      <c r="J67" s="2">
        <f t="shared" si="8"/>
        <v>-10.993155555555617</v>
      </c>
      <c r="K67" s="2">
        <f t="shared" si="9"/>
        <v>79.00684444444438</v>
      </c>
      <c r="L67" s="2">
        <f t="shared" si="10"/>
        <v>114.48120564313471</v>
      </c>
      <c r="M67" s="2">
        <f>SUMIF(A:A,A67,L:L)</f>
        <v>3469.83556302073</v>
      </c>
      <c r="N67" s="3">
        <f t="shared" si="11"/>
        <v>0.032993265405197175</v>
      </c>
      <c r="O67" s="7">
        <f t="shared" si="12"/>
        <v>30.309215766272036</v>
      </c>
      <c r="P67" s="3">
        <f t="shared" si="13"/>
      </c>
      <c r="Q67" s="3">
        <f>IF(ISNUMBER(P67),SUMIF(A:A,A67,P:P),"")</f>
      </c>
      <c r="R67" s="3">
        <f t="shared" si="14"/>
      </c>
      <c r="S67" s="8">
        <f t="shared" si="15"/>
      </c>
    </row>
    <row r="68" spans="1:19" ht="15">
      <c r="A68" s="1">
        <v>10</v>
      </c>
      <c r="B68" s="5">
        <v>0.5694444444444444</v>
      </c>
      <c r="C68" s="1" t="s">
        <v>97</v>
      </c>
      <c r="D68" s="1">
        <v>3</v>
      </c>
      <c r="E68" s="1">
        <v>6</v>
      </c>
      <c r="F68" s="1" t="s">
        <v>119</v>
      </c>
      <c r="G68" s="2">
        <v>38.6707333333333</v>
      </c>
      <c r="H68" s="6">
        <f>1+_xlfn.COUNTIFS(A:A,A68,O:O,"&lt;"&amp;O68)</f>
        <v>10</v>
      </c>
      <c r="I68" s="2">
        <f>_xlfn.AVERAGEIF(A:A,A68,G:G)</f>
        <v>46.97532222222222</v>
      </c>
      <c r="J68" s="2">
        <f t="shared" si="8"/>
        <v>-8.304588888888915</v>
      </c>
      <c r="K68" s="2">
        <f t="shared" si="9"/>
        <v>81.69541111111108</v>
      </c>
      <c r="L68" s="2">
        <f t="shared" si="10"/>
        <v>134.5215846273023</v>
      </c>
      <c r="M68" s="2">
        <f>SUMIF(A:A,A68,L:L)</f>
        <v>3469.83556302073</v>
      </c>
      <c r="N68" s="3">
        <f t="shared" si="11"/>
        <v>0.03876886445598362</v>
      </c>
      <c r="O68" s="7">
        <f t="shared" si="12"/>
        <v>25.793894508706952</v>
      </c>
      <c r="P68" s="3">
        <f t="shared" si="13"/>
      </c>
      <c r="Q68" s="3">
        <f>IF(ISNUMBER(P68),SUMIF(A:A,A68,P:P),"")</f>
      </c>
      <c r="R68" s="3">
        <f t="shared" si="14"/>
      </c>
      <c r="S68" s="8">
        <f t="shared" si="15"/>
      </c>
    </row>
    <row r="69" spans="1:19" ht="15">
      <c r="A69" s="1">
        <v>10</v>
      </c>
      <c r="B69" s="5">
        <v>0.5694444444444444</v>
      </c>
      <c r="C69" s="1" t="s">
        <v>97</v>
      </c>
      <c r="D69" s="1">
        <v>3</v>
      </c>
      <c r="E69" s="1">
        <v>7</v>
      </c>
      <c r="F69" s="1" t="s">
        <v>120</v>
      </c>
      <c r="G69" s="2">
        <v>26.9927666666667</v>
      </c>
      <c r="H69" s="6">
        <f>1+_xlfn.COUNTIFS(A:A,A69,O:O,"&lt;"&amp;O69)</f>
        <v>12</v>
      </c>
      <c r="I69" s="2">
        <f>_xlfn.AVERAGEIF(A:A,A69,G:G)</f>
        <v>46.97532222222222</v>
      </c>
      <c r="J69" s="2">
        <f t="shared" si="8"/>
        <v>-19.982555555555518</v>
      </c>
      <c r="K69" s="2">
        <f t="shared" si="9"/>
        <v>70.01744444444448</v>
      </c>
      <c r="L69" s="2">
        <f t="shared" si="10"/>
        <v>66.75616594130388</v>
      </c>
      <c r="M69" s="2">
        <f>SUMIF(A:A,A69,L:L)</f>
        <v>3469.83556302073</v>
      </c>
      <c r="N69" s="3">
        <f t="shared" si="11"/>
        <v>0.019238999868681977</v>
      </c>
      <c r="O69" s="7">
        <f t="shared" si="12"/>
        <v>51.977753876272985</v>
      </c>
      <c r="P69" s="3">
        <f t="shared" si="13"/>
      </c>
      <c r="Q69" s="3">
        <f>IF(ISNUMBER(P69),SUMIF(A:A,A69,P:P),"")</f>
      </c>
      <c r="R69" s="3">
        <f t="shared" si="14"/>
      </c>
      <c r="S69" s="8">
        <f t="shared" si="15"/>
      </c>
    </row>
    <row r="70" spans="1:19" ht="15">
      <c r="A70" s="1">
        <v>10</v>
      </c>
      <c r="B70" s="5">
        <v>0.5694444444444444</v>
      </c>
      <c r="C70" s="1" t="s">
        <v>97</v>
      </c>
      <c r="D70" s="1">
        <v>3</v>
      </c>
      <c r="E70" s="1">
        <v>10</v>
      </c>
      <c r="F70" s="1" t="s">
        <v>123</v>
      </c>
      <c r="G70" s="2">
        <v>38.7064</v>
      </c>
      <c r="H70" s="6">
        <f>1+_xlfn.COUNTIFS(A:A,A70,O:O,"&lt;"&amp;O70)</f>
        <v>9</v>
      </c>
      <c r="I70" s="2">
        <f>_xlfn.AVERAGEIF(A:A,A70,G:G)</f>
        <v>46.97532222222222</v>
      </c>
      <c r="J70" s="2">
        <f t="shared" si="8"/>
        <v>-8.268922222222216</v>
      </c>
      <c r="K70" s="2">
        <f t="shared" si="9"/>
        <v>81.73107777777778</v>
      </c>
      <c r="L70" s="2">
        <f t="shared" si="10"/>
        <v>134.80976906577345</v>
      </c>
      <c r="M70" s="2">
        <f>SUMIF(A:A,A70,L:L)</f>
        <v>3469.83556302073</v>
      </c>
      <c r="N70" s="3">
        <f t="shared" si="11"/>
        <v>0.03885191866222395</v>
      </c>
      <c r="O70" s="7">
        <f t="shared" si="12"/>
        <v>25.738754595208924</v>
      </c>
      <c r="P70" s="3">
        <f t="shared" si="13"/>
      </c>
      <c r="Q70" s="3">
        <f>IF(ISNUMBER(P70),SUMIF(A:A,A70,P:P),"")</f>
      </c>
      <c r="R70" s="3">
        <f t="shared" si="14"/>
      </c>
      <c r="S70" s="8">
        <f t="shared" si="15"/>
      </c>
    </row>
    <row r="71" spans="1:19" ht="15">
      <c r="A71" s="1">
        <v>37</v>
      </c>
      <c r="B71" s="5">
        <v>0.5722222222222222</v>
      </c>
      <c r="C71" s="1" t="s">
        <v>387</v>
      </c>
      <c r="D71" s="1">
        <v>1</v>
      </c>
      <c r="E71" s="1">
        <v>3</v>
      </c>
      <c r="F71" s="1" t="s">
        <v>390</v>
      </c>
      <c r="G71" s="2">
        <v>75.3871333333333</v>
      </c>
      <c r="H71" s="6">
        <f>1+_xlfn.COUNTIFS(A:A,A71,O:O,"&lt;"&amp;O71)</f>
        <v>1</v>
      </c>
      <c r="I71" s="2">
        <f>_xlfn.AVERAGEIF(A:A,A71,G:G)</f>
        <v>48.934966666666654</v>
      </c>
      <c r="J71" s="2">
        <f t="shared" si="8"/>
        <v>26.452166666666642</v>
      </c>
      <c r="K71" s="2">
        <f t="shared" si="9"/>
        <v>116.45216666666664</v>
      </c>
      <c r="L71" s="2">
        <f t="shared" si="10"/>
        <v>1082.6099227642205</v>
      </c>
      <c r="M71" s="2">
        <f>SUMIF(A:A,A71,L:L)</f>
        <v>2640.349503406509</v>
      </c>
      <c r="N71" s="3">
        <f t="shared" si="11"/>
        <v>0.41002523391977685</v>
      </c>
      <c r="O71" s="7">
        <f t="shared" si="12"/>
        <v>2.438874286931458</v>
      </c>
      <c r="P71" s="3">
        <f t="shared" si="13"/>
        <v>0.41002523391977685</v>
      </c>
      <c r="Q71" s="3">
        <f>IF(ISNUMBER(P71),SUMIF(A:A,A71,P:P),"")</f>
        <v>0.9444401459218444</v>
      </c>
      <c r="R71" s="3">
        <f t="shared" si="14"/>
        <v>0.4341463412904387</v>
      </c>
      <c r="S71" s="8">
        <f t="shared" si="15"/>
        <v>2.303370787434581</v>
      </c>
    </row>
    <row r="72" spans="1:19" ht="15">
      <c r="A72" s="1">
        <v>37</v>
      </c>
      <c r="B72" s="5">
        <v>0.5722222222222222</v>
      </c>
      <c r="C72" s="1" t="s">
        <v>387</v>
      </c>
      <c r="D72" s="1">
        <v>1</v>
      </c>
      <c r="E72" s="1">
        <v>1</v>
      </c>
      <c r="F72" s="1" t="s">
        <v>388</v>
      </c>
      <c r="G72" s="2">
        <v>63.1532</v>
      </c>
      <c r="H72" s="6">
        <f>1+_xlfn.COUNTIFS(A:A,A72,O:O,"&lt;"&amp;O72)</f>
        <v>2</v>
      </c>
      <c r="I72" s="2">
        <f>_xlfn.AVERAGEIF(A:A,A72,G:G)</f>
        <v>48.934966666666654</v>
      </c>
      <c r="J72" s="2">
        <f t="shared" si="8"/>
        <v>14.218233333333345</v>
      </c>
      <c r="K72" s="2">
        <f t="shared" si="9"/>
        <v>104.21823333333334</v>
      </c>
      <c r="L72" s="2">
        <f t="shared" si="10"/>
        <v>519.6180383328683</v>
      </c>
      <c r="M72" s="2">
        <f>SUMIF(A:A,A72,L:L)</f>
        <v>2640.349503406509</v>
      </c>
      <c r="N72" s="3">
        <f t="shared" si="11"/>
        <v>0.19679896076730405</v>
      </c>
      <c r="O72" s="7">
        <f t="shared" si="12"/>
        <v>5.0813276457409975</v>
      </c>
      <c r="P72" s="3">
        <f t="shared" si="13"/>
        <v>0.19679896076730405</v>
      </c>
      <c r="Q72" s="3">
        <f>IF(ISNUMBER(P72),SUMIF(A:A,A72,P:P),"")</f>
        <v>0.9444401459218444</v>
      </c>
      <c r="R72" s="3">
        <f t="shared" si="14"/>
        <v>0.20837631862336123</v>
      </c>
      <c r="S72" s="8">
        <f t="shared" si="15"/>
        <v>4.79900982322033</v>
      </c>
    </row>
    <row r="73" spans="1:19" ht="15">
      <c r="A73" s="1">
        <v>37</v>
      </c>
      <c r="B73" s="5">
        <v>0.5722222222222222</v>
      </c>
      <c r="C73" s="1" t="s">
        <v>387</v>
      </c>
      <c r="D73" s="1">
        <v>1</v>
      </c>
      <c r="E73" s="1">
        <v>2</v>
      </c>
      <c r="F73" s="1" t="s">
        <v>389</v>
      </c>
      <c r="G73" s="2">
        <v>55.1812333333333</v>
      </c>
      <c r="H73" s="6">
        <f>1+_xlfn.COUNTIFS(A:A,A73,O:O,"&lt;"&amp;O73)</f>
        <v>3</v>
      </c>
      <c r="I73" s="2">
        <f>_xlfn.AVERAGEIF(A:A,A73,G:G)</f>
        <v>48.934966666666654</v>
      </c>
      <c r="J73" s="2">
        <f t="shared" si="8"/>
        <v>6.246266666666649</v>
      </c>
      <c r="K73" s="2">
        <f t="shared" si="9"/>
        <v>96.24626666666666</v>
      </c>
      <c r="L73" s="2">
        <f t="shared" si="10"/>
        <v>322.0722824464554</v>
      </c>
      <c r="M73" s="2">
        <f>SUMIF(A:A,A73,L:L)</f>
        <v>2640.349503406509</v>
      </c>
      <c r="N73" s="3">
        <f t="shared" si="11"/>
        <v>0.12198092791538631</v>
      </c>
      <c r="O73" s="7">
        <f t="shared" si="12"/>
        <v>8.198002893482359</v>
      </c>
      <c r="P73" s="3">
        <f t="shared" si="13"/>
        <v>0.12198092791538631</v>
      </c>
      <c r="Q73" s="3">
        <f>IF(ISNUMBER(P73),SUMIF(A:A,A73,P:P),"")</f>
        <v>0.9444401459218444</v>
      </c>
      <c r="R73" s="3">
        <f t="shared" si="14"/>
        <v>0.12915686445785696</v>
      </c>
      <c r="S73" s="8">
        <f t="shared" si="15"/>
        <v>7.742523048988182</v>
      </c>
    </row>
    <row r="74" spans="1:19" ht="15">
      <c r="A74" s="1">
        <v>37</v>
      </c>
      <c r="B74" s="5">
        <v>0.5722222222222222</v>
      </c>
      <c r="C74" s="1" t="s">
        <v>387</v>
      </c>
      <c r="D74" s="1">
        <v>1</v>
      </c>
      <c r="E74" s="1">
        <v>8</v>
      </c>
      <c r="F74" s="1" t="s">
        <v>395</v>
      </c>
      <c r="G74" s="2">
        <v>47.257233333333296</v>
      </c>
      <c r="H74" s="6">
        <f>1+_xlfn.COUNTIFS(A:A,A74,O:O,"&lt;"&amp;O74)</f>
        <v>4</v>
      </c>
      <c r="I74" s="2">
        <f>_xlfn.AVERAGEIF(A:A,A74,G:G)</f>
        <v>48.934966666666654</v>
      </c>
      <c r="J74" s="2">
        <f t="shared" si="8"/>
        <v>-1.6777333333333573</v>
      </c>
      <c r="K74" s="2">
        <f t="shared" si="9"/>
        <v>88.32226666666665</v>
      </c>
      <c r="L74" s="2">
        <f t="shared" si="10"/>
        <v>200.2038304870439</v>
      </c>
      <c r="M74" s="2">
        <f>SUMIF(A:A,A74,L:L)</f>
        <v>2640.349503406509</v>
      </c>
      <c r="N74" s="3">
        <f t="shared" si="11"/>
        <v>0.07582474601515678</v>
      </c>
      <c r="O74" s="7">
        <f t="shared" si="12"/>
        <v>13.188306622222088</v>
      </c>
      <c r="P74" s="3">
        <f t="shared" si="13"/>
        <v>0.07582474601515678</v>
      </c>
      <c r="Q74" s="3">
        <f>IF(ISNUMBER(P74),SUMIF(A:A,A74,P:P),"")</f>
        <v>0.9444401459218444</v>
      </c>
      <c r="R74" s="3">
        <f t="shared" si="14"/>
        <v>0.08028539060158876</v>
      </c>
      <c r="S74" s="8">
        <f t="shared" si="15"/>
        <v>12.455566230753456</v>
      </c>
    </row>
    <row r="75" spans="1:19" ht="15">
      <c r="A75" s="1">
        <v>37</v>
      </c>
      <c r="B75" s="5">
        <v>0.5722222222222222</v>
      </c>
      <c r="C75" s="1" t="s">
        <v>387</v>
      </c>
      <c r="D75" s="1">
        <v>1</v>
      </c>
      <c r="E75" s="1">
        <v>5</v>
      </c>
      <c r="F75" s="1" t="s">
        <v>392</v>
      </c>
      <c r="G75" s="2">
        <v>45.9309</v>
      </c>
      <c r="H75" s="6">
        <f>1+_xlfn.COUNTIFS(A:A,A75,O:O,"&lt;"&amp;O75)</f>
        <v>5</v>
      </c>
      <c r="I75" s="2">
        <f>_xlfn.AVERAGEIF(A:A,A75,G:G)</f>
        <v>48.934966666666654</v>
      </c>
      <c r="J75" s="2">
        <f t="shared" si="8"/>
        <v>-3.0040666666666525</v>
      </c>
      <c r="K75" s="2">
        <f t="shared" si="9"/>
        <v>86.99593333333334</v>
      </c>
      <c r="L75" s="2">
        <f t="shared" si="10"/>
        <v>184.8890656344433</v>
      </c>
      <c r="M75" s="2">
        <f>SUMIF(A:A,A75,L:L)</f>
        <v>2640.349503406509</v>
      </c>
      <c r="N75" s="3">
        <f t="shared" si="11"/>
        <v>0.0700244666078882</v>
      </c>
      <c r="O75" s="7">
        <f t="shared" si="12"/>
        <v>14.280722845054141</v>
      </c>
      <c r="P75" s="3">
        <f t="shared" si="13"/>
        <v>0.0700244666078882</v>
      </c>
      <c r="Q75" s="3">
        <f>IF(ISNUMBER(P75),SUMIF(A:A,A75,P:P),"")</f>
        <v>0.9444401459218444</v>
      </c>
      <c r="R75" s="3">
        <f t="shared" si="14"/>
        <v>0.07414389033572802</v>
      </c>
      <c r="S75" s="8">
        <f t="shared" si="15"/>
        <v>13.487287967652351</v>
      </c>
    </row>
    <row r="76" spans="1:19" ht="15">
      <c r="A76" s="1">
        <v>37</v>
      </c>
      <c r="B76" s="5">
        <v>0.5722222222222222</v>
      </c>
      <c r="C76" s="1" t="s">
        <v>387</v>
      </c>
      <c r="D76" s="1">
        <v>1</v>
      </c>
      <c r="E76" s="1">
        <v>7</v>
      </c>
      <c r="F76" s="1" t="s">
        <v>394</v>
      </c>
      <c r="G76" s="2">
        <v>45.873999999999995</v>
      </c>
      <c r="H76" s="6">
        <f>1+_xlfn.COUNTIFS(A:A,A76,O:O,"&lt;"&amp;O76)</f>
        <v>6</v>
      </c>
      <c r="I76" s="2">
        <f>_xlfn.AVERAGEIF(A:A,A76,G:G)</f>
        <v>48.934966666666654</v>
      </c>
      <c r="J76" s="2">
        <f t="shared" si="8"/>
        <v>-3.0609666666666584</v>
      </c>
      <c r="K76" s="2">
        <f t="shared" si="9"/>
        <v>86.93903333333334</v>
      </c>
      <c r="L76" s="2">
        <f t="shared" si="10"/>
        <v>184.25893061688157</v>
      </c>
      <c r="M76" s="2">
        <f>SUMIF(A:A,A76,L:L)</f>
        <v>2640.349503406509</v>
      </c>
      <c r="N76" s="3">
        <f t="shared" si="11"/>
        <v>0.06978581069633227</v>
      </c>
      <c r="O76" s="7">
        <f t="shared" si="12"/>
        <v>14.329560551376627</v>
      </c>
      <c r="P76" s="3">
        <f t="shared" si="13"/>
        <v>0.06978581069633227</v>
      </c>
      <c r="Q76" s="3">
        <f>IF(ISNUMBER(P76),SUMIF(A:A,A76,P:P),"")</f>
        <v>0.9444401459218444</v>
      </c>
      <c r="R76" s="3">
        <f t="shared" si="14"/>
        <v>0.07389119469102627</v>
      </c>
      <c r="S76" s="8">
        <f t="shared" si="15"/>
        <v>13.533412258138048</v>
      </c>
    </row>
    <row r="77" spans="1:19" ht="15">
      <c r="A77" s="1">
        <v>37</v>
      </c>
      <c r="B77" s="5">
        <v>0.5722222222222222</v>
      </c>
      <c r="C77" s="1" t="s">
        <v>387</v>
      </c>
      <c r="D77" s="1">
        <v>1</v>
      </c>
      <c r="E77" s="1">
        <v>4</v>
      </c>
      <c r="F77" s="1" t="s">
        <v>391</v>
      </c>
      <c r="G77" s="2">
        <v>23.0185666666667</v>
      </c>
      <c r="H77" s="6">
        <f>1+_xlfn.COUNTIFS(A:A,A77,O:O,"&lt;"&amp;O77)</f>
        <v>8</v>
      </c>
      <c r="I77" s="2">
        <f>_xlfn.AVERAGEIF(A:A,A77,G:G)</f>
        <v>48.934966666666654</v>
      </c>
      <c r="J77" s="2">
        <f t="shared" si="8"/>
        <v>-25.916399999999953</v>
      </c>
      <c r="K77" s="2">
        <f t="shared" si="9"/>
        <v>64.08360000000005</v>
      </c>
      <c r="L77" s="2">
        <f t="shared" si="10"/>
        <v>46.75943249584708</v>
      </c>
      <c r="M77" s="2">
        <f>SUMIF(A:A,A77,L:L)</f>
        <v>2640.349503406509</v>
      </c>
      <c r="N77" s="3">
        <f t="shared" si="11"/>
        <v>0.017709561721097642</v>
      </c>
      <c r="O77" s="7">
        <f t="shared" si="12"/>
        <v>56.46667126768509</v>
      </c>
      <c r="P77" s="3">
        <f t="shared" si="13"/>
      </c>
      <c r="Q77" s="3">
        <f>IF(ISNUMBER(P77),SUMIF(A:A,A77,P:P),"")</f>
      </c>
      <c r="R77" s="3">
        <f t="shared" si="14"/>
      </c>
      <c r="S77" s="8">
        <f t="shared" si="15"/>
      </c>
    </row>
    <row r="78" spans="1:19" ht="15">
      <c r="A78" s="1">
        <v>37</v>
      </c>
      <c r="B78" s="5">
        <v>0.5722222222222222</v>
      </c>
      <c r="C78" s="1" t="s">
        <v>387</v>
      </c>
      <c r="D78" s="1">
        <v>1</v>
      </c>
      <c r="E78" s="1">
        <v>6</v>
      </c>
      <c r="F78" s="1" t="s">
        <v>393</v>
      </c>
      <c r="G78" s="2">
        <v>35.6774666666667</v>
      </c>
      <c r="H78" s="6">
        <f>1+_xlfn.COUNTIFS(A:A,A78,O:O,"&lt;"&amp;O78)</f>
        <v>7</v>
      </c>
      <c r="I78" s="2">
        <f>_xlfn.AVERAGEIF(A:A,A78,G:G)</f>
        <v>48.934966666666654</v>
      </c>
      <c r="J78" s="2">
        <f t="shared" si="8"/>
        <v>-13.25749999999995</v>
      </c>
      <c r="K78" s="2">
        <f t="shared" si="9"/>
        <v>76.74250000000005</v>
      </c>
      <c r="L78" s="2">
        <f t="shared" si="10"/>
        <v>99.938000628749</v>
      </c>
      <c r="M78" s="2">
        <f>SUMIF(A:A,A78,L:L)</f>
        <v>2640.349503406509</v>
      </c>
      <c r="N78" s="3">
        <f t="shared" si="11"/>
        <v>0.03785029235705789</v>
      </c>
      <c r="O78" s="7">
        <f t="shared" si="12"/>
        <v>26.419875190568547</v>
      </c>
      <c r="P78" s="3">
        <f t="shared" si="13"/>
      </c>
      <c r="Q78" s="3">
        <f>IF(ISNUMBER(P78),SUMIF(A:A,A78,P:P),"")</f>
      </c>
      <c r="R78" s="3">
        <f t="shared" si="14"/>
      </c>
      <c r="S78" s="8">
        <f t="shared" si="15"/>
      </c>
    </row>
    <row r="79" spans="1:19" ht="15">
      <c r="A79" s="1">
        <v>30</v>
      </c>
      <c r="B79" s="5">
        <v>0.5750000000000001</v>
      </c>
      <c r="C79" s="1" t="s">
        <v>319</v>
      </c>
      <c r="D79" s="1">
        <v>3</v>
      </c>
      <c r="E79" s="1">
        <v>6</v>
      </c>
      <c r="F79" s="1" t="s">
        <v>324</v>
      </c>
      <c r="G79" s="2">
        <v>62.100533333333296</v>
      </c>
      <c r="H79" s="6">
        <f>1+_xlfn.COUNTIFS(A:A,A79,O:O,"&lt;"&amp;O79)</f>
        <v>1</v>
      </c>
      <c r="I79" s="2">
        <f>_xlfn.AVERAGEIF(A:A,A79,G:G)</f>
        <v>50.83707777777778</v>
      </c>
      <c r="J79" s="2">
        <f t="shared" si="8"/>
        <v>11.263455555555517</v>
      </c>
      <c r="K79" s="2">
        <f t="shared" si="9"/>
        <v>101.26345555555551</v>
      </c>
      <c r="L79" s="2">
        <f t="shared" si="10"/>
        <v>435.2007127674868</v>
      </c>
      <c r="M79" s="2">
        <f>SUMIF(A:A,A79,L:L)</f>
        <v>1554.6859715378012</v>
      </c>
      <c r="N79" s="3">
        <f t="shared" si="11"/>
        <v>0.27992837186085406</v>
      </c>
      <c r="O79" s="7">
        <f t="shared" si="12"/>
        <v>3.572342429430758</v>
      </c>
      <c r="P79" s="3">
        <f t="shared" si="13"/>
        <v>0.27992837186085406</v>
      </c>
      <c r="Q79" s="3">
        <f>IF(ISNUMBER(P79),SUMIF(A:A,A79,P:P),"")</f>
        <v>1.0000000000000002</v>
      </c>
      <c r="R79" s="3">
        <f t="shared" si="14"/>
        <v>0.279928371860854</v>
      </c>
      <c r="S79" s="8">
        <f t="shared" si="15"/>
        <v>3.5723424294307584</v>
      </c>
    </row>
    <row r="80" spans="1:19" ht="15">
      <c r="A80" s="1">
        <v>30</v>
      </c>
      <c r="B80" s="5">
        <v>0.5750000000000001</v>
      </c>
      <c r="C80" s="1" t="s">
        <v>319</v>
      </c>
      <c r="D80" s="1">
        <v>3</v>
      </c>
      <c r="E80" s="1">
        <v>2</v>
      </c>
      <c r="F80" s="1" t="s">
        <v>321</v>
      </c>
      <c r="G80" s="2">
        <v>59.012833333333404</v>
      </c>
      <c r="H80" s="6">
        <f>1+_xlfn.COUNTIFS(A:A,A80,O:O,"&lt;"&amp;O80)</f>
        <v>2</v>
      </c>
      <c r="I80" s="2">
        <f>_xlfn.AVERAGEIF(A:A,A80,G:G)</f>
        <v>50.83707777777778</v>
      </c>
      <c r="J80" s="2">
        <f t="shared" si="8"/>
        <v>8.175755555555625</v>
      </c>
      <c r="K80" s="2">
        <f t="shared" si="9"/>
        <v>98.17575555555563</v>
      </c>
      <c r="L80" s="2">
        <f t="shared" si="10"/>
        <v>361.60242446934603</v>
      </c>
      <c r="M80" s="2">
        <f>SUMIF(A:A,A80,L:L)</f>
        <v>1554.6859715378012</v>
      </c>
      <c r="N80" s="3">
        <f t="shared" si="11"/>
        <v>0.23258872279632833</v>
      </c>
      <c r="O80" s="7">
        <f t="shared" si="12"/>
        <v>4.2994345898518604</v>
      </c>
      <c r="P80" s="3">
        <f t="shared" si="13"/>
        <v>0.23258872279632833</v>
      </c>
      <c r="Q80" s="3">
        <f>IF(ISNUMBER(P80),SUMIF(A:A,A80,P:P),"")</f>
        <v>1.0000000000000002</v>
      </c>
      <c r="R80" s="3">
        <f t="shared" si="14"/>
        <v>0.23258872279632828</v>
      </c>
      <c r="S80" s="8">
        <f t="shared" si="15"/>
        <v>4.299434589851861</v>
      </c>
    </row>
    <row r="81" spans="1:19" ht="15">
      <c r="A81" s="1">
        <v>30</v>
      </c>
      <c r="B81" s="5">
        <v>0.5750000000000001</v>
      </c>
      <c r="C81" s="1" t="s">
        <v>319</v>
      </c>
      <c r="D81" s="1">
        <v>3</v>
      </c>
      <c r="E81" s="1">
        <v>1</v>
      </c>
      <c r="F81" s="1" t="s">
        <v>320</v>
      </c>
      <c r="G81" s="2">
        <v>59.002366666666596</v>
      </c>
      <c r="H81" s="6">
        <f>1+_xlfn.COUNTIFS(A:A,A81,O:O,"&lt;"&amp;O81)</f>
        <v>3</v>
      </c>
      <c r="I81" s="2">
        <f>_xlfn.AVERAGEIF(A:A,A81,G:G)</f>
        <v>50.83707777777778</v>
      </c>
      <c r="J81" s="2">
        <f t="shared" si="8"/>
        <v>8.165288888888817</v>
      </c>
      <c r="K81" s="2">
        <f t="shared" si="9"/>
        <v>98.16528888888882</v>
      </c>
      <c r="L81" s="2">
        <f t="shared" si="10"/>
        <v>361.3754094369575</v>
      </c>
      <c r="M81" s="2">
        <f>SUMIF(A:A,A81,L:L)</f>
        <v>1554.6859715378012</v>
      </c>
      <c r="N81" s="3">
        <f t="shared" si="11"/>
        <v>0.23244270293344632</v>
      </c>
      <c r="O81" s="7">
        <f t="shared" si="12"/>
        <v>4.302135482765931</v>
      </c>
      <c r="P81" s="3">
        <f t="shared" si="13"/>
        <v>0.23244270293344632</v>
      </c>
      <c r="Q81" s="3">
        <f>IF(ISNUMBER(P81),SUMIF(A:A,A81,P:P),"")</f>
        <v>1.0000000000000002</v>
      </c>
      <c r="R81" s="3">
        <f t="shared" si="14"/>
        <v>0.23244270293344627</v>
      </c>
      <c r="S81" s="8">
        <f t="shared" si="15"/>
        <v>4.302135482765932</v>
      </c>
    </row>
    <row r="82" spans="1:19" ht="15">
      <c r="A82" s="1">
        <v>30</v>
      </c>
      <c r="B82" s="5">
        <v>0.5750000000000001</v>
      </c>
      <c r="C82" s="1" t="s">
        <v>319</v>
      </c>
      <c r="D82" s="1">
        <v>3</v>
      </c>
      <c r="E82" s="1">
        <v>5</v>
      </c>
      <c r="F82" s="1" t="s">
        <v>323</v>
      </c>
      <c r="G82" s="2">
        <v>45.3816333333334</v>
      </c>
      <c r="H82" s="6">
        <f>1+_xlfn.COUNTIFS(A:A,A82,O:O,"&lt;"&amp;O82)</f>
        <v>4</v>
      </c>
      <c r="I82" s="2">
        <f>_xlfn.AVERAGEIF(A:A,A82,G:G)</f>
        <v>50.83707777777778</v>
      </c>
      <c r="J82" s="2">
        <f t="shared" si="8"/>
        <v>-5.455444444444382</v>
      </c>
      <c r="K82" s="2">
        <f t="shared" si="9"/>
        <v>84.54455555555562</v>
      </c>
      <c r="L82" s="2">
        <f t="shared" si="10"/>
        <v>159.60042267205318</v>
      </c>
      <c r="M82" s="2">
        <f>SUMIF(A:A,A82,L:L)</f>
        <v>1554.6859715378012</v>
      </c>
      <c r="N82" s="3">
        <f t="shared" si="11"/>
        <v>0.10265765922759702</v>
      </c>
      <c r="O82" s="7">
        <f t="shared" si="12"/>
        <v>9.741114374943534</v>
      </c>
      <c r="P82" s="3">
        <f t="shared" si="13"/>
        <v>0.10265765922759702</v>
      </c>
      <c r="Q82" s="3">
        <f>IF(ISNUMBER(P82),SUMIF(A:A,A82,P:P),"")</f>
        <v>1.0000000000000002</v>
      </c>
      <c r="R82" s="3">
        <f t="shared" si="14"/>
        <v>0.102657659227597</v>
      </c>
      <c r="S82" s="8">
        <f t="shared" si="15"/>
        <v>9.741114374943535</v>
      </c>
    </row>
    <row r="83" spans="1:19" ht="15">
      <c r="A83" s="1">
        <v>30</v>
      </c>
      <c r="B83" s="5">
        <v>0.5750000000000001</v>
      </c>
      <c r="C83" s="1" t="s">
        <v>319</v>
      </c>
      <c r="D83" s="1">
        <v>3</v>
      </c>
      <c r="E83" s="1">
        <v>4</v>
      </c>
      <c r="F83" s="1" t="s">
        <v>322</v>
      </c>
      <c r="G83" s="2">
        <v>44.4471333333333</v>
      </c>
      <c r="H83" s="6">
        <f>1+_xlfn.COUNTIFS(A:A,A83,O:O,"&lt;"&amp;O83)</f>
        <v>5</v>
      </c>
      <c r="I83" s="2">
        <f>_xlfn.AVERAGEIF(A:A,A83,G:G)</f>
        <v>50.83707777777778</v>
      </c>
      <c r="J83" s="2">
        <f t="shared" si="8"/>
        <v>-6.389944444444481</v>
      </c>
      <c r="K83" s="2">
        <f t="shared" si="9"/>
        <v>83.61005555555552</v>
      </c>
      <c r="L83" s="2">
        <f t="shared" si="10"/>
        <v>150.89788251958944</v>
      </c>
      <c r="M83" s="2">
        <f>SUMIF(A:A,A83,L:L)</f>
        <v>1554.6859715378012</v>
      </c>
      <c r="N83" s="3">
        <f t="shared" si="11"/>
        <v>0.09706003995799255</v>
      </c>
      <c r="O83" s="7">
        <f t="shared" si="12"/>
        <v>10.302901177794679</v>
      </c>
      <c r="P83" s="3">
        <f t="shared" si="13"/>
        <v>0.09706003995799255</v>
      </c>
      <c r="Q83" s="3">
        <f>IF(ISNUMBER(P83),SUMIF(A:A,A83,P:P),"")</f>
        <v>1.0000000000000002</v>
      </c>
      <c r="R83" s="3">
        <f t="shared" si="14"/>
        <v>0.09706003995799252</v>
      </c>
      <c r="S83" s="8">
        <f t="shared" si="15"/>
        <v>10.302901177794682</v>
      </c>
    </row>
    <row r="84" spans="1:19" ht="15">
      <c r="A84" s="1">
        <v>30</v>
      </c>
      <c r="B84" s="5">
        <v>0.5750000000000001</v>
      </c>
      <c r="C84" s="1" t="s">
        <v>319</v>
      </c>
      <c r="D84" s="1">
        <v>3</v>
      </c>
      <c r="E84" s="1">
        <v>7</v>
      </c>
      <c r="F84" s="1" t="s">
        <v>325</v>
      </c>
      <c r="G84" s="2">
        <v>35.0779666666667</v>
      </c>
      <c r="H84" s="6">
        <f>1+_xlfn.COUNTIFS(A:A,A84,O:O,"&lt;"&amp;O84)</f>
        <v>6</v>
      </c>
      <c r="I84" s="2">
        <f>_xlfn.AVERAGEIF(A:A,A84,G:G)</f>
        <v>50.83707777777778</v>
      </c>
      <c r="J84" s="2">
        <f t="shared" si="8"/>
        <v>-15.759111111111082</v>
      </c>
      <c r="K84" s="2">
        <f t="shared" si="9"/>
        <v>74.24088888888892</v>
      </c>
      <c r="L84" s="2">
        <f t="shared" si="10"/>
        <v>86.00911967236833</v>
      </c>
      <c r="M84" s="2">
        <f>SUMIF(A:A,A84,L:L)</f>
        <v>1554.6859715378012</v>
      </c>
      <c r="N84" s="3">
        <f t="shared" si="11"/>
        <v>0.05532250322378179</v>
      </c>
      <c r="O84" s="7">
        <f t="shared" si="12"/>
        <v>18.07582704555069</v>
      </c>
      <c r="P84" s="3">
        <f t="shared" si="13"/>
        <v>0.05532250322378179</v>
      </c>
      <c r="Q84" s="3">
        <f>IF(ISNUMBER(P84),SUMIF(A:A,A84,P:P),"")</f>
        <v>1.0000000000000002</v>
      </c>
      <c r="R84" s="3">
        <f t="shared" si="14"/>
        <v>0.05532250322378177</v>
      </c>
      <c r="S84" s="8">
        <f t="shared" si="15"/>
        <v>18.075827045550692</v>
      </c>
    </row>
    <row r="85" spans="1:19" ht="15">
      <c r="A85" s="1">
        <v>25</v>
      </c>
      <c r="B85" s="5">
        <v>0.5777777777777778</v>
      </c>
      <c r="C85" s="1" t="s">
        <v>280</v>
      </c>
      <c r="D85" s="1">
        <v>2</v>
      </c>
      <c r="E85" s="1">
        <v>2</v>
      </c>
      <c r="F85" s="1" t="s">
        <v>286</v>
      </c>
      <c r="G85" s="2">
        <v>58.601566666666706</v>
      </c>
      <c r="H85" s="6">
        <f>1+_xlfn.COUNTIFS(A:A,A85,O:O,"&lt;"&amp;O85)</f>
        <v>1</v>
      </c>
      <c r="I85" s="2">
        <f>_xlfn.AVERAGEIF(A:A,A85,G:G)</f>
        <v>55.254424999999976</v>
      </c>
      <c r="J85" s="2">
        <f t="shared" si="8"/>
        <v>3.3471416666667295</v>
      </c>
      <c r="K85" s="2">
        <f t="shared" si="9"/>
        <v>93.34714166666673</v>
      </c>
      <c r="L85" s="2">
        <f t="shared" si="10"/>
        <v>270.65054854234256</v>
      </c>
      <c r="M85" s="2">
        <f>SUMIF(A:A,A85,L:L)</f>
        <v>898.3748309594075</v>
      </c>
      <c r="N85" s="3">
        <f t="shared" si="11"/>
        <v>0.3012668423193745</v>
      </c>
      <c r="O85" s="7">
        <f t="shared" si="12"/>
        <v>3.319316497963274</v>
      </c>
      <c r="P85" s="3">
        <f t="shared" si="13"/>
        <v>0.3012668423193745</v>
      </c>
      <c r="Q85" s="3">
        <f>IF(ISNUMBER(P85),SUMIF(A:A,A85,P:P),"")</f>
        <v>1</v>
      </c>
      <c r="R85" s="3">
        <f t="shared" si="14"/>
        <v>0.3012668423193745</v>
      </c>
      <c r="S85" s="8">
        <f t="shared" si="15"/>
        <v>3.319316497963274</v>
      </c>
    </row>
    <row r="86" spans="1:19" ht="15">
      <c r="A86" s="1">
        <v>25</v>
      </c>
      <c r="B86" s="5">
        <v>0.5777777777777778</v>
      </c>
      <c r="C86" s="1" t="s">
        <v>280</v>
      </c>
      <c r="D86" s="1">
        <v>2</v>
      </c>
      <c r="E86" s="1">
        <v>6</v>
      </c>
      <c r="F86" s="1" t="s">
        <v>289</v>
      </c>
      <c r="G86" s="2">
        <v>57.4048666666666</v>
      </c>
      <c r="H86" s="6">
        <f>1+_xlfn.COUNTIFS(A:A,A86,O:O,"&lt;"&amp;O86)</f>
        <v>2</v>
      </c>
      <c r="I86" s="2">
        <f>_xlfn.AVERAGEIF(A:A,A86,G:G)</f>
        <v>55.254424999999976</v>
      </c>
      <c r="J86" s="2">
        <f t="shared" si="8"/>
        <v>2.150441666666623</v>
      </c>
      <c r="K86" s="2">
        <f t="shared" si="9"/>
        <v>92.15044166666662</v>
      </c>
      <c r="L86" s="2">
        <f t="shared" si="10"/>
        <v>251.89856836604508</v>
      </c>
      <c r="M86" s="2">
        <f>SUMIF(A:A,A86,L:L)</f>
        <v>898.3748309594075</v>
      </c>
      <c r="N86" s="3">
        <f t="shared" si="11"/>
        <v>0.2803936171019321</v>
      </c>
      <c r="O86" s="7">
        <f t="shared" si="12"/>
        <v>3.566414993093326</v>
      </c>
      <c r="P86" s="3">
        <f t="shared" si="13"/>
        <v>0.2803936171019321</v>
      </c>
      <c r="Q86" s="3">
        <f>IF(ISNUMBER(P86),SUMIF(A:A,A86,P:P),"")</f>
        <v>1</v>
      </c>
      <c r="R86" s="3">
        <f t="shared" si="14"/>
        <v>0.2803936171019321</v>
      </c>
      <c r="S86" s="8">
        <f t="shared" si="15"/>
        <v>3.566414993093326</v>
      </c>
    </row>
    <row r="87" spans="1:19" ht="15">
      <c r="A87" s="1">
        <v>25</v>
      </c>
      <c r="B87" s="5">
        <v>0.5777777777777778</v>
      </c>
      <c r="C87" s="1" t="s">
        <v>280</v>
      </c>
      <c r="D87" s="1">
        <v>2</v>
      </c>
      <c r="E87" s="1">
        <v>3</v>
      </c>
      <c r="F87" s="1" t="s">
        <v>287</v>
      </c>
      <c r="G87" s="2">
        <v>53.2151333333333</v>
      </c>
      <c r="H87" s="6">
        <f>1+_xlfn.COUNTIFS(A:A,A87,O:O,"&lt;"&amp;O87)</f>
        <v>3</v>
      </c>
      <c r="I87" s="2">
        <f>_xlfn.AVERAGEIF(A:A,A87,G:G)</f>
        <v>55.254424999999976</v>
      </c>
      <c r="J87" s="2">
        <f t="shared" si="8"/>
        <v>-2.039291666666678</v>
      </c>
      <c r="K87" s="2">
        <f t="shared" si="9"/>
        <v>87.96070833333332</v>
      </c>
      <c r="L87" s="2">
        <f t="shared" si="10"/>
        <v>195.90747863494553</v>
      </c>
      <c r="M87" s="2">
        <f>SUMIF(A:A,A87,L:L)</f>
        <v>898.3748309594075</v>
      </c>
      <c r="N87" s="3">
        <f t="shared" si="11"/>
        <v>0.21806875246686144</v>
      </c>
      <c r="O87" s="7">
        <f t="shared" si="12"/>
        <v>4.585709730017205</v>
      </c>
      <c r="P87" s="3">
        <f t="shared" si="13"/>
        <v>0.21806875246686144</v>
      </c>
      <c r="Q87" s="3">
        <f>IF(ISNUMBER(P87),SUMIF(A:A,A87,P:P),"")</f>
        <v>1</v>
      </c>
      <c r="R87" s="3">
        <f t="shared" si="14"/>
        <v>0.21806875246686144</v>
      </c>
      <c r="S87" s="8">
        <f t="shared" si="15"/>
        <v>4.585709730017205</v>
      </c>
    </row>
    <row r="88" spans="1:19" ht="15">
      <c r="A88" s="1">
        <v>25</v>
      </c>
      <c r="B88" s="5">
        <v>0.5777777777777778</v>
      </c>
      <c r="C88" s="1" t="s">
        <v>280</v>
      </c>
      <c r="D88" s="1">
        <v>2</v>
      </c>
      <c r="E88" s="1">
        <v>4</v>
      </c>
      <c r="F88" s="1" t="s">
        <v>288</v>
      </c>
      <c r="G88" s="2">
        <v>51.7961333333333</v>
      </c>
      <c r="H88" s="6">
        <f>1+_xlfn.COUNTIFS(A:A,A88,O:O,"&lt;"&amp;O88)</f>
        <v>4</v>
      </c>
      <c r="I88" s="2">
        <f>_xlfn.AVERAGEIF(A:A,A88,G:G)</f>
        <v>55.254424999999976</v>
      </c>
      <c r="J88" s="2">
        <f t="shared" si="8"/>
        <v>-3.4582916666666748</v>
      </c>
      <c r="K88" s="2">
        <f t="shared" si="9"/>
        <v>86.54170833333333</v>
      </c>
      <c r="L88" s="2">
        <f t="shared" si="10"/>
        <v>179.91823541607442</v>
      </c>
      <c r="M88" s="2">
        <f>SUMIF(A:A,A88,L:L)</f>
        <v>898.3748309594075</v>
      </c>
      <c r="N88" s="3">
        <f t="shared" si="11"/>
        <v>0.20027078811183202</v>
      </c>
      <c r="O88" s="7">
        <f t="shared" si="12"/>
        <v>4.993239450586253</v>
      </c>
      <c r="P88" s="3">
        <f t="shared" si="13"/>
        <v>0.20027078811183202</v>
      </c>
      <c r="Q88" s="3">
        <f>IF(ISNUMBER(P88),SUMIF(A:A,A88,P:P),"")</f>
        <v>1</v>
      </c>
      <c r="R88" s="3">
        <f t="shared" si="14"/>
        <v>0.20027078811183202</v>
      </c>
      <c r="S88" s="8">
        <f t="shared" si="15"/>
        <v>4.993239450586253</v>
      </c>
    </row>
    <row r="89" spans="1:19" ht="15">
      <c r="A89" s="1">
        <v>17</v>
      </c>
      <c r="B89" s="5">
        <v>0.5881944444444445</v>
      </c>
      <c r="C89" s="1" t="s">
        <v>196</v>
      </c>
      <c r="D89" s="1">
        <v>2</v>
      </c>
      <c r="E89" s="1">
        <v>7</v>
      </c>
      <c r="F89" s="1" t="s">
        <v>203</v>
      </c>
      <c r="G89" s="2">
        <v>74.0729999999999</v>
      </c>
      <c r="H89" s="6">
        <f>1+_xlfn.COUNTIFS(A:A,A89,O:O,"&lt;"&amp;O89)</f>
        <v>1</v>
      </c>
      <c r="I89" s="2">
        <f>_xlfn.AVERAGEIF(A:A,A89,G:G)</f>
        <v>49.58945555555553</v>
      </c>
      <c r="J89" s="2">
        <f t="shared" si="8"/>
        <v>24.483544444444362</v>
      </c>
      <c r="K89" s="2">
        <f t="shared" si="9"/>
        <v>114.48354444444436</v>
      </c>
      <c r="L89" s="2">
        <f t="shared" si="10"/>
        <v>961.9982837944492</v>
      </c>
      <c r="M89" s="2">
        <f>SUMIF(A:A,A89,L:L)</f>
        <v>2752.3195830546188</v>
      </c>
      <c r="N89" s="3">
        <f t="shared" si="11"/>
        <v>0.34952274064292727</v>
      </c>
      <c r="O89" s="7">
        <f t="shared" si="12"/>
        <v>2.861044171719862</v>
      </c>
      <c r="P89" s="3">
        <f t="shared" si="13"/>
        <v>0.34952274064292727</v>
      </c>
      <c r="Q89" s="3">
        <f>IF(ISNUMBER(P89),SUMIF(A:A,A89,P:P),"")</f>
        <v>0.9022895339057719</v>
      </c>
      <c r="R89" s="3">
        <f t="shared" si="14"/>
        <v>0.3873731518639434</v>
      </c>
      <c r="S89" s="8">
        <f t="shared" si="15"/>
        <v>2.5814902121849395</v>
      </c>
    </row>
    <row r="90" spans="1:19" ht="15">
      <c r="A90" s="1">
        <v>17</v>
      </c>
      <c r="B90" s="5">
        <v>0.5881944444444445</v>
      </c>
      <c r="C90" s="1" t="s">
        <v>196</v>
      </c>
      <c r="D90" s="1">
        <v>2</v>
      </c>
      <c r="E90" s="1">
        <v>2</v>
      </c>
      <c r="F90" s="1" t="s">
        <v>198</v>
      </c>
      <c r="G90" s="2">
        <v>61.2287666666667</v>
      </c>
      <c r="H90" s="6">
        <f>1+_xlfn.COUNTIFS(A:A,A90,O:O,"&lt;"&amp;O90)</f>
        <v>2</v>
      </c>
      <c r="I90" s="2">
        <f>_xlfn.AVERAGEIF(A:A,A90,G:G)</f>
        <v>49.58945555555553</v>
      </c>
      <c r="J90" s="2">
        <f t="shared" si="8"/>
        <v>11.63931111111117</v>
      </c>
      <c r="K90" s="2">
        <f t="shared" si="9"/>
        <v>101.63931111111117</v>
      </c>
      <c r="L90" s="2">
        <f t="shared" si="10"/>
        <v>445.12656909898305</v>
      </c>
      <c r="M90" s="2">
        <f>SUMIF(A:A,A90,L:L)</f>
        <v>2752.3195830546188</v>
      </c>
      <c r="N90" s="3">
        <f t="shared" si="11"/>
        <v>0.16172779201932877</v>
      </c>
      <c r="O90" s="7">
        <f t="shared" si="12"/>
        <v>6.183229162495991</v>
      </c>
      <c r="P90" s="3">
        <f t="shared" si="13"/>
        <v>0.16172779201932877</v>
      </c>
      <c r="Q90" s="3">
        <f>IF(ISNUMBER(P90),SUMIF(A:A,A90,P:P),"")</f>
        <v>0.9022895339057719</v>
      </c>
      <c r="R90" s="3">
        <f t="shared" si="14"/>
        <v>0.1792415692989944</v>
      </c>
      <c r="S90" s="8">
        <f t="shared" si="15"/>
        <v>5.579062959061083</v>
      </c>
    </row>
    <row r="91" spans="1:19" ht="15">
      <c r="A91" s="1">
        <v>17</v>
      </c>
      <c r="B91" s="5">
        <v>0.5881944444444445</v>
      </c>
      <c r="C91" s="1" t="s">
        <v>196</v>
      </c>
      <c r="D91" s="1">
        <v>2</v>
      </c>
      <c r="E91" s="1">
        <v>6</v>
      </c>
      <c r="F91" s="1" t="s">
        <v>202</v>
      </c>
      <c r="G91" s="2">
        <v>60.0394666666666</v>
      </c>
      <c r="H91" s="6">
        <f>1+_xlfn.COUNTIFS(A:A,A91,O:O,"&lt;"&amp;O91)</f>
        <v>3</v>
      </c>
      <c r="I91" s="2">
        <f>_xlfn.AVERAGEIF(A:A,A91,G:G)</f>
        <v>49.58945555555553</v>
      </c>
      <c r="J91" s="2">
        <f t="shared" si="8"/>
        <v>10.450011111111067</v>
      </c>
      <c r="K91" s="2">
        <f t="shared" si="9"/>
        <v>100.45001111111107</v>
      </c>
      <c r="L91" s="2">
        <f t="shared" si="10"/>
        <v>414.47002945541664</v>
      </c>
      <c r="M91" s="2">
        <f>SUMIF(A:A,A91,L:L)</f>
        <v>2752.3195830546188</v>
      </c>
      <c r="N91" s="3">
        <f t="shared" si="11"/>
        <v>0.15058935452380265</v>
      </c>
      <c r="O91" s="7">
        <f t="shared" si="12"/>
        <v>6.640575644687664</v>
      </c>
      <c r="P91" s="3">
        <f t="shared" si="13"/>
        <v>0.15058935452380265</v>
      </c>
      <c r="Q91" s="3">
        <f>IF(ISNUMBER(P91),SUMIF(A:A,A91,P:P),"")</f>
        <v>0.9022895339057719</v>
      </c>
      <c r="R91" s="3">
        <f t="shared" si="14"/>
        <v>0.1668969314893206</v>
      </c>
      <c r="S91" s="8">
        <f t="shared" si="15"/>
        <v>5.991721903311253</v>
      </c>
    </row>
    <row r="92" spans="1:19" ht="15">
      <c r="A92" s="1">
        <v>17</v>
      </c>
      <c r="B92" s="5">
        <v>0.5881944444444445</v>
      </c>
      <c r="C92" s="1" t="s">
        <v>196</v>
      </c>
      <c r="D92" s="1">
        <v>2</v>
      </c>
      <c r="E92" s="1">
        <v>5</v>
      </c>
      <c r="F92" s="1" t="s">
        <v>201</v>
      </c>
      <c r="G92" s="2">
        <v>51.72393333333331</v>
      </c>
      <c r="H92" s="6">
        <f>1+_xlfn.COUNTIFS(A:A,A92,O:O,"&lt;"&amp;O92)</f>
        <v>4</v>
      </c>
      <c r="I92" s="2">
        <f>_xlfn.AVERAGEIF(A:A,A92,G:G)</f>
        <v>49.58945555555553</v>
      </c>
      <c r="J92" s="2">
        <f t="shared" si="8"/>
        <v>2.134477777777775</v>
      </c>
      <c r="K92" s="2">
        <f t="shared" si="9"/>
        <v>92.13447777777778</v>
      </c>
      <c r="L92" s="2">
        <f t="shared" si="10"/>
        <v>251.6574070352641</v>
      </c>
      <c r="M92" s="2">
        <f>SUMIF(A:A,A92,L:L)</f>
        <v>2752.3195830546188</v>
      </c>
      <c r="N92" s="3">
        <f t="shared" si="11"/>
        <v>0.0914346606348548</v>
      </c>
      <c r="O92" s="7">
        <f t="shared" si="12"/>
        <v>10.936771603424107</v>
      </c>
      <c r="P92" s="3">
        <f t="shared" si="13"/>
        <v>0.0914346606348548</v>
      </c>
      <c r="Q92" s="3">
        <f>IF(ISNUMBER(P92),SUMIF(A:A,A92,P:P),"")</f>
        <v>0.9022895339057719</v>
      </c>
      <c r="R92" s="3">
        <f t="shared" si="14"/>
        <v>0.10133627532955904</v>
      </c>
      <c r="S92" s="8">
        <f t="shared" si="15"/>
        <v>9.868134552487419</v>
      </c>
    </row>
    <row r="93" spans="1:19" ht="15">
      <c r="A93" s="1">
        <v>17</v>
      </c>
      <c r="B93" s="5">
        <v>0.5881944444444445</v>
      </c>
      <c r="C93" s="1" t="s">
        <v>196</v>
      </c>
      <c r="D93" s="1">
        <v>2</v>
      </c>
      <c r="E93" s="1">
        <v>1</v>
      </c>
      <c r="F93" s="1" t="s">
        <v>197</v>
      </c>
      <c r="G93" s="2">
        <v>51.0316333333333</v>
      </c>
      <c r="H93" s="6">
        <f>1+_xlfn.COUNTIFS(A:A,A93,O:O,"&lt;"&amp;O93)</f>
        <v>5</v>
      </c>
      <c r="I93" s="2">
        <f>_xlfn.AVERAGEIF(A:A,A93,G:G)</f>
        <v>49.58945555555553</v>
      </c>
      <c r="J93" s="2">
        <f t="shared" si="8"/>
        <v>1.442177777777772</v>
      </c>
      <c r="K93" s="2">
        <f t="shared" si="9"/>
        <v>91.44217777777777</v>
      </c>
      <c r="L93" s="2">
        <f t="shared" si="10"/>
        <v>241.41819210743273</v>
      </c>
      <c r="M93" s="2">
        <f>SUMIF(A:A,A93,L:L)</f>
        <v>2752.3195830546188</v>
      </c>
      <c r="N93" s="3">
        <f t="shared" si="11"/>
        <v>0.08771444769487798</v>
      </c>
      <c r="O93" s="7">
        <f t="shared" si="12"/>
        <v>11.40063041243312</v>
      </c>
      <c r="P93" s="3">
        <f t="shared" si="13"/>
        <v>0.08771444769487798</v>
      </c>
      <c r="Q93" s="3">
        <f>IF(ISNUMBER(P93),SUMIF(A:A,A93,P:P),"")</f>
        <v>0.9022895339057719</v>
      </c>
      <c r="R93" s="3">
        <f t="shared" si="14"/>
        <v>0.09721319421182402</v>
      </c>
      <c r="S93" s="8">
        <f t="shared" si="15"/>
        <v>10.286669501066248</v>
      </c>
    </row>
    <row r="94" spans="1:19" ht="15">
      <c r="A94" s="1">
        <v>17</v>
      </c>
      <c r="B94" s="5">
        <v>0.5881944444444445</v>
      </c>
      <c r="C94" s="1" t="s">
        <v>196</v>
      </c>
      <c r="D94" s="1">
        <v>2</v>
      </c>
      <c r="E94" s="1">
        <v>3</v>
      </c>
      <c r="F94" s="1" t="s">
        <v>199</v>
      </c>
      <c r="G94" s="2">
        <v>45.06</v>
      </c>
      <c r="H94" s="6">
        <f>1+_xlfn.COUNTIFS(A:A,A94,O:O,"&lt;"&amp;O94)</f>
        <v>6</v>
      </c>
      <c r="I94" s="2">
        <f>_xlfn.AVERAGEIF(A:A,A94,G:G)</f>
        <v>49.58945555555553</v>
      </c>
      <c r="J94" s="2">
        <f t="shared" si="8"/>
        <v>-4.529455555555529</v>
      </c>
      <c r="K94" s="2">
        <f t="shared" si="9"/>
        <v>85.47054444444447</v>
      </c>
      <c r="L94" s="2">
        <f t="shared" si="10"/>
        <v>168.7186722625346</v>
      </c>
      <c r="M94" s="2">
        <f>SUMIF(A:A,A94,L:L)</f>
        <v>2752.3195830546188</v>
      </c>
      <c r="N94" s="3">
        <f t="shared" si="11"/>
        <v>0.06130053838998043</v>
      </c>
      <c r="O94" s="7">
        <f t="shared" si="12"/>
        <v>16.31307042750949</v>
      </c>
      <c r="P94" s="3">
        <f t="shared" si="13"/>
        <v>0.06130053838998043</v>
      </c>
      <c r="Q94" s="3">
        <f>IF(ISNUMBER(P94),SUMIF(A:A,A94,P:P),"")</f>
        <v>0.9022895339057719</v>
      </c>
      <c r="R94" s="3">
        <f t="shared" si="14"/>
        <v>0.06793887780635853</v>
      </c>
      <c r="S94" s="8">
        <f t="shared" si="15"/>
        <v>14.71911271260957</v>
      </c>
    </row>
    <row r="95" spans="1:19" ht="15">
      <c r="A95" s="1">
        <v>17</v>
      </c>
      <c r="B95" s="5">
        <v>0.5881944444444445</v>
      </c>
      <c r="C95" s="1" t="s">
        <v>196</v>
      </c>
      <c r="D95" s="1">
        <v>2</v>
      </c>
      <c r="E95" s="1">
        <v>4</v>
      </c>
      <c r="F95" s="1" t="s">
        <v>200</v>
      </c>
      <c r="G95" s="2">
        <v>31.3334666666667</v>
      </c>
      <c r="H95" s="6">
        <f>1+_xlfn.COUNTIFS(A:A,A95,O:O,"&lt;"&amp;O95)</f>
        <v>9</v>
      </c>
      <c r="I95" s="2">
        <f>_xlfn.AVERAGEIF(A:A,A95,G:G)</f>
        <v>49.58945555555553</v>
      </c>
      <c r="J95" s="2">
        <f t="shared" si="8"/>
        <v>-18.255988888888833</v>
      </c>
      <c r="K95" s="2">
        <f t="shared" si="9"/>
        <v>71.74401111111116</v>
      </c>
      <c r="L95" s="2">
        <f t="shared" si="10"/>
        <v>74.04260469611502</v>
      </c>
      <c r="M95" s="2">
        <f>SUMIF(A:A,A95,L:L)</f>
        <v>2752.3195830546188</v>
      </c>
      <c r="N95" s="3">
        <f t="shared" si="11"/>
        <v>0.026901892190128587</v>
      </c>
      <c r="O95" s="7">
        <f t="shared" si="12"/>
        <v>37.17210644264426</v>
      </c>
      <c r="P95" s="3">
        <f t="shared" si="13"/>
      </c>
      <c r="Q95" s="3">
        <f>IF(ISNUMBER(P95),SUMIF(A:A,A95,P:P),"")</f>
      </c>
      <c r="R95" s="3">
        <f t="shared" si="14"/>
      </c>
      <c r="S95" s="8">
        <f t="shared" si="15"/>
      </c>
    </row>
    <row r="96" spans="1:19" ht="15">
      <c r="A96" s="1">
        <v>17</v>
      </c>
      <c r="B96" s="5">
        <v>0.5881944444444445</v>
      </c>
      <c r="C96" s="1" t="s">
        <v>196</v>
      </c>
      <c r="D96" s="1">
        <v>2</v>
      </c>
      <c r="E96" s="1">
        <v>8</v>
      </c>
      <c r="F96" s="1" t="s">
        <v>204</v>
      </c>
      <c r="G96" s="2">
        <v>35.5746666666667</v>
      </c>
      <c r="H96" s="6">
        <f>1+_xlfn.COUNTIFS(A:A,A96,O:O,"&lt;"&amp;O96)</f>
        <v>8</v>
      </c>
      <c r="I96" s="2">
        <f>_xlfn.AVERAGEIF(A:A,A96,G:G)</f>
        <v>49.58945555555553</v>
      </c>
      <c r="J96" s="2">
        <f t="shared" si="8"/>
        <v>-14.01478888888883</v>
      </c>
      <c r="K96" s="2">
        <f t="shared" si="9"/>
        <v>75.98521111111117</v>
      </c>
      <c r="L96" s="2">
        <f t="shared" si="10"/>
        <v>95.49870304049553</v>
      </c>
      <c r="M96" s="2">
        <f>SUMIF(A:A,A96,L:L)</f>
        <v>2752.3195830546188</v>
      </c>
      <c r="N96" s="3">
        <f t="shared" si="11"/>
        <v>0.03469753426471928</v>
      </c>
      <c r="O96" s="7">
        <f t="shared" si="12"/>
        <v>28.820491749375044</v>
      </c>
      <c r="P96" s="3">
        <f t="shared" si="13"/>
      </c>
      <c r="Q96" s="3">
        <f>IF(ISNUMBER(P96),SUMIF(A:A,A96,P:P),"")</f>
      </c>
      <c r="R96" s="3">
        <f t="shared" si="14"/>
      </c>
      <c r="S96" s="8">
        <f t="shared" si="15"/>
      </c>
    </row>
    <row r="97" spans="1:19" ht="15">
      <c r="A97" s="1">
        <v>17</v>
      </c>
      <c r="B97" s="5">
        <v>0.5881944444444445</v>
      </c>
      <c r="C97" s="1" t="s">
        <v>196</v>
      </c>
      <c r="D97" s="1">
        <v>2</v>
      </c>
      <c r="E97" s="1">
        <v>9</v>
      </c>
      <c r="F97" s="1" t="s">
        <v>205</v>
      </c>
      <c r="G97" s="2">
        <v>36.2401666666666</v>
      </c>
      <c r="H97" s="6">
        <f>1+_xlfn.COUNTIFS(A:A,A97,O:O,"&lt;"&amp;O97)</f>
        <v>7</v>
      </c>
      <c r="I97" s="2">
        <f>_xlfn.AVERAGEIF(A:A,A97,G:G)</f>
        <v>49.58945555555553</v>
      </c>
      <c r="J97" s="2">
        <f t="shared" si="8"/>
        <v>-13.349288888888928</v>
      </c>
      <c r="K97" s="2">
        <f t="shared" si="9"/>
        <v>76.65071111111106</v>
      </c>
      <c r="L97" s="2">
        <f t="shared" si="10"/>
        <v>99.38912156392801</v>
      </c>
      <c r="M97" s="2">
        <f>SUMIF(A:A,A97,L:L)</f>
        <v>2752.3195830546188</v>
      </c>
      <c r="N97" s="3">
        <f t="shared" si="11"/>
        <v>0.0361110396393803</v>
      </c>
      <c r="O97" s="7">
        <f t="shared" si="12"/>
        <v>27.69236250150678</v>
      </c>
      <c r="P97" s="3">
        <f t="shared" si="13"/>
      </c>
      <c r="Q97" s="3">
        <f>IF(ISNUMBER(P97),SUMIF(A:A,A97,P:P),"")</f>
      </c>
      <c r="R97" s="3">
        <f t="shared" si="14"/>
      </c>
      <c r="S97" s="8">
        <f t="shared" si="15"/>
      </c>
    </row>
    <row r="98" spans="1:19" ht="15">
      <c r="A98" s="1">
        <v>42</v>
      </c>
      <c r="B98" s="5">
        <v>0.5909722222222222</v>
      </c>
      <c r="C98" s="1" t="s">
        <v>420</v>
      </c>
      <c r="D98" s="1">
        <v>2</v>
      </c>
      <c r="E98" s="1">
        <v>2</v>
      </c>
      <c r="F98" s="1" t="s">
        <v>430</v>
      </c>
      <c r="G98" s="2">
        <v>70.0790666666666</v>
      </c>
      <c r="H98" s="6">
        <f>1+_xlfn.COUNTIFS(A:A,A98,O:O,"&lt;"&amp;O98)</f>
        <v>1</v>
      </c>
      <c r="I98" s="2">
        <f>_xlfn.AVERAGEIF(A:A,A98,G:G)</f>
        <v>49.15694814814813</v>
      </c>
      <c r="J98" s="2">
        <f t="shared" si="8"/>
        <v>20.922118518518474</v>
      </c>
      <c r="K98" s="2">
        <f t="shared" si="9"/>
        <v>110.92211851851847</v>
      </c>
      <c r="L98" s="2">
        <f t="shared" si="10"/>
        <v>776.9120180792669</v>
      </c>
      <c r="M98" s="2">
        <f>SUMIF(A:A,A98,L:L)</f>
        <v>2664.375978155388</v>
      </c>
      <c r="N98" s="3">
        <f t="shared" si="11"/>
        <v>0.29159248711480346</v>
      </c>
      <c r="O98" s="7">
        <f t="shared" si="12"/>
        <v>3.4294436386020055</v>
      </c>
      <c r="P98" s="3">
        <f t="shared" si="13"/>
        <v>0.29159248711480346</v>
      </c>
      <c r="Q98" s="3">
        <f>IF(ISNUMBER(P98),SUMIF(A:A,A98,P:P),"")</f>
        <v>0.9488650480335513</v>
      </c>
      <c r="R98" s="3">
        <f t="shared" si="14"/>
        <v>0.3073065950939031</v>
      </c>
      <c r="S98" s="8">
        <f t="shared" si="15"/>
        <v>3.254079202870449</v>
      </c>
    </row>
    <row r="99" spans="1:19" ht="15">
      <c r="A99" s="1">
        <v>42</v>
      </c>
      <c r="B99" s="5">
        <v>0.5909722222222222</v>
      </c>
      <c r="C99" s="1" t="s">
        <v>420</v>
      </c>
      <c r="D99" s="1">
        <v>2</v>
      </c>
      <c r="E99" s="1">
        <v>1</v>
      </c>
      <c r="F99" s="1" t="s">
        <v>429</v>
      </c>
      <c r="G99" s="2">
        <v>61.0580666666666</v>
      </c>
      <c r="H99" s="6">
        <f>1+_xlfn.COUNTIFS(A:A,A99,O:O,"&lt;"&amp;O99)</f>
        <v>2</v>
      </c>
      <c r="I99" s="2">
        <f>_xlfn.AVERAGEIF(A:A,A99,G:G)</f>
        <v>49.15694814814813</v>
      </c>
      <c r="J99" s="2">
        <f t="shared" si="8"/>
        <v>11.901118518518466</v>
      </c>
      <c r="K99" s="2">
        <f t="shared" si="9"/>
        <v>101.90111851851847</v>
      </c>
      <c r="L99" s="2">
        <f t="shared" si="10"/>
        <v>452.17402242924175</v>
      </c>
      <c r="M99" s="2">
        <f>SUMIF(A:A,A99,L:L)</f>
        <v>2664.375978155388</v>
      </c>
      <c r="N99" s="3">
        <f t="shared" si="11"/>
        <v>0.1697110415859149</v>
      </c>
      <c r="O99" s="7">
        <f t="shared" si="12"/>
        <v>5.89236852626208</v>
      </c>
      <c r="P99" s="3">
        <f t="shared" si="13"/>
        <v>0.1697110415859149</v>
      </c>
      <c r="Q99" s="3">
        <f>IF(ISNUMBER(P99),SUMIF(A:A,A99,P:P),"")</f>
        <v>0.9488650480335513</v>
      </c>
      <c r="R99" s="3">
        <f t="shared" si="14"/>
        <v>0.17885687952952614</v>
      </c>
      <c r="S99" s="8">
        <f t="shared" si="15"/>
        <v>5.591062544703054</v>
      </c>
    </row>
    <row r="100" spans="1:19" ht="15">
      <c r="A100" s="1">
        <v>42</v>
      </c>
      <c r="B100" s="5">
        <v>0.5909722222222222</v>
      </c>
      <c r="C100" s="1" t="s">
        <v>420</v>
      </c>
      <c r="D100" s="1">
        <v>2</v>
      </c>
      <c r="E100" s="1">
        <v>6</v>
      </c>
      <c r="F100" s="1" t="s">
        <v>434</v>
      </c>
      <c r="G100" s="2">
        <v>56.047999999999995</v>
      </c>
      <c r="H100" s="6">
        <f>1+_xlfn.COUNTIFS(A:A,A100,O:O,"&lt;"&amp;O100)</f>
        <v>3</v>
      </c>
      <c r="I100" s="2">
        <f>_xlfn.AVERAGEIF(A:A,A100,G:G)</f>
        <v>49.15694814814813</v>
      </c>
      <c r="J100" s="2">
        <f t="shared" si="8"/>
        <v>6.891051851851863</v>
      </c>
      <c r="K100" s="2">
        <f t="shared" si="9"/>
        <v>96.89105185185187</v>
      </c>
      <c r="L100" s="2">
        <f t="shared" si="10"/>
        <v>334.7764886571722</v>
      </c>
      <c r="M100" s="2">
        <f>SUMIF(A:A,A100,L:L)</f>
        <v>2664.375978155388</v>
      </c>
      <c r="N100" s="3">
        <f t="shared" si="11"/>
        <v>0.125649116867112</v>
      </c>
      <c r="O100" s="7">
        <f t="shared" si="12"/>
        <v>7.958671138593134</v>
      </c>
      <c r="P100" s="3">
        <f t="shared" si="13"/>
        <v>0.125649116867112</v>
      </c>
      <c r="Q100" s="3">
        <f>IF(ISNUMBER(P100),SUMIF(A:A,A100,P:P),"")</f>
        <v>0.9488650480335513</v>
      </c>
      <c r="R100" s="3">
        <f t="shared" si="14"/>
        <v>0.13242042915113164</v>
      </c>
      <c r="S100" s="8">
        <f t="shared" si="15"/>
        <v>7.551704872204413</v>
      </c>
    </row>
    <row r="101" spans="1:19" ht="15">
      <c r="A101" s="1">
        <v>42</v>
      </c>
      <c r="B101" s="5">
        <v>0.5909722222222222</v>
      </c>
      <c r="C101" s="1" t="s">
        <v>420</v>
      </c>
      <c r="D101" s="1">
        <v>2</v>
      </c>
      <c r="E101" s="1">
        <v>5</v>
      </c>
      <c r="F101" s="1" t="s">
        <v>433</v>
      </c>
      <c r="G101" s="2">
        <v>55.231300000000005</v>
      </c>
      <c r="H101" s="6">
        <f>1+_xlfn.COUNTIFS(A:A,A101,O:O,"&lt;"&amp;O101)</f>
        <v>4</v>
      </c>
      <c r="I101" s="2">
        <f>_xlfn.AVERAGEIF(A:A,A101,G:G)</f>
        <v>49.15694814814813</v>
      </c>
      <c r="J101" s="2">
        <f t="shared" si="8"/>
        <v>6.074351851851873</v>
      </c>
      <c r="K101" s="2">
        <f t="shared" si="9"/>
        <v>96.07435185185187</v>
      </c>
      <c r="L101" s="2">
        <f t="shared" si="10"/>
        <v>318.76721763101216</v>
      </c>
      <c r="M101" s="2">
        <f>SUMIF(A:A,A101,L:L)</f>
        <v>2664.375978155388</v>
      </c>
      <c r="N101" s="3">
        <f t="shared" si="11"/>
        <v>0.11964047876294936</v>
      </c>
      <c r="O101" s="7">
        <f t="shared" si="12"/>
        <v>8.358375111331325</v>
      </c>
      <c r="P101" s="3">
        <f t="shared" si="13"/>
        <v>0.11964047876294936</v>
      </c>
      <c r="Q101" s="3">
        <f>IF(ISNUMBER(P101),SUMIF(A:A,A101,P:P),"")</f>
        <v>0.9488650480335513</v>
      </c>
      <c r="R101" s="3">
        <f t="shared" si="14"/>
        <v>0.1260879816480699</v>
      </c>
      <c r="S101" s="8">
        <f t="shared" si="15"/>
        <v>7.9309700014958375</v>
      </c>
    </row>
    <row r="102" spans="1:19" ht="15">
      <c r="A102" s="1">
        <v>42</v>
      </c>
      <c r="B102" s="5">
        <v>0.5909722222222222</v>
      </c>
      <c r="C102" s="1" t="s">
        <v>420</v>
      </c>
      <c r="D102" s="1">
        <v>2</v>
      </c>
      <c r="E102" s="1">
        <v>3</v>
      </c>
      <c r="F102" s="1" t="s">
        <v>431</v>
      </c>
      <c r="G102" s="2">
        <v>51.39113333333331</v>
      </c>
      <c r="H102" s="6">
        <f>1+_xlfn.COUNTIFS(A:A,A102,O:O,"&lt;"&amp;O102)</f>
        <v>5</v>
      </c>
      <c r="I102" s="2">
        <f>_xlfn.AVERAGEIF(A:A,A102,G:G)</f>
        <v>49.15694814814813</v>
      </c>
      <c r="J102" s="2">
        <f t="shared" si="8"/>
        <v>2.2341851851851757</v>
      </c>
      <c r="K102" s="2">
        <f t="shared" si="9"/>
        <v>92.23418518518517</v>
      </c>
      <c r="L102" s="2">
        <f t="shared" si="10"/>
        <v>253.16744584990104</v>
      </c>
      <c r="M102" s="2">
        <f>SUMIF(A:A,A102,L:L)</f>
        <v>2664.375978155388</v>
      </c>
      <c r="N102" s="3">
        <f t="shared" si="11"/>
        <v>0.09501941464926995</v>
      </c>
      <c r="O102" s="7">
        <f t="shared" si="12"/>
        <v>10.52416502133949</v>
      </c>
      <c r="P102" s="3">
        <f t="shared" si="13"/>
        <v>0.09501941464926995</v>
      </c>
      <c r="Q102" s="3">
        <f>IF(ISNUMBER(P102),SUMIF(A:A,A102,P:P),"")</f>
        <v>0.9488650480335513</v>
      </c>
      <c r="R102" s="3">
        <f t="shared" si="14"/>
        <v>0.1001400724435896</v>
      </c>
      <c r="S102" s="8">
        <f t="shared" si="15"/>
        <v>9.986012348486316</v>
      </c>
    </row>
    <row r="103" spans="1:19" ht="15">
      <c r="A103" s="1">
        <v>42</v>
      </c>
      <c r="B103" s="5">
        <v>0.5909722222222222</v>
      </c>
      <c r="C103" s="1" t="s">
        <v>420</v>
      </c>
      <c r="D103" s="1">
        <v>2</v>
      </c>
      <c r="E103" s="1">
        <v>7</v>
      </c>
      <c r="F103" s="1" t="s">
        <v>435</v>
      </c>
      <c r="G103" s="2">
        <v>49.3092333333334</v>
      </c>
      <c r="H103" s="6">
        <f>1+_xlfn.COUNTIFS(A:A,A103,O:O,"&lt;"&amp;O103)</f>
        <v>6</v>
      </c>
      <c r="I103" s="2">
        <f>_xlfn.AVERAGEIF(A:A,A103,G:G)</f>
        <v>49.15694814814813</v>
      </c>
      <c r="J103" s="2">
        <f t="shared" si="8"/>
        <v>0.15228518518527068</v>
      </c>
      <c r="K103" s="2">
        <f t="shared" si="9"/>
        <v>90.15228518518526</v>
      </c>
      <c r="L103" s="2">
        <f t="shared" si="10"/>
        <v>223.4387016998858</v>
      </c>
      <c r="M103" s="2">
        <f>SUMIF(A:A,A103,L:L)</f>
        <v>2664.375978155388</v>
      </c>
      <c r="N103" s="3">
        <f t="shared" si="11"/>
        <v>0.08386155089664853</v>
      </c>
      <c r="O103" s="7">
        <f t="shared" si="12"/>
        <v>11.924415769896815</v>
      </c>
      <c r="P103" s="3">
        <f t="shared" si="13"/>
        <v>0.08386155089664853</v>
      </c>
      <c r="Q103" s="3">
        <f>IF(ISNUMBER(P103),SUMIF(A:A,A103,P:P),"")</f>
        <v>0.9488650480335513</v>
      </c>
      <c r="R103" s="3">
        <f t="shared" si="14"/>
        <v>0.08838090418700219</v>
      </c>
      <c r="S103" s="8">
        <f t="shared" si="15"/>
        <v>11.314661342275178</v>
      </c>
    </row>
    <row r="104" spans="1:19" ht="15">
      <c r="A104" s="1">
        <v>42</v>
      </c>
      <c r="B104" s="5">
        <v>0.5909722222222222</v>
      </c>
      <c r="C104" s="1" t="s">
        <v>420</v>
      </c>
      <c r="D104" s="1">
        <v>2</v>
      </c>
      <c r="E104" s="1">
        <v>4</v>
      </c>
      <c r="F104" s="1" t="s">
        <v>432</v>
      </c>
      <c r="G104" s="2">
        <v>44.6451333333333</v>
      </c>
      <c r="H104" s="6">
        <f>1+_xlfn.COUNTIFS(A:A,A104,O:O,"&lt;"&amp;O104)</f>
        <v>7</v>
      </c>
      <c r="I104" s="2">
        <f>_xlfn.AVERAGEIF(A:A,A104,G:G)</f>
        <v>49.15694814814813</v>
      </c>
      <c r="J104" s="2">
        <f t="shared" si="8"/>
        <v>-4.511814814814834</v>
      </c>
      <c r="K104" s="2">
        <f t="shared" si="9"/>
        <v>85.48818518518516</v>
      </c>
      <c r="L104" s="2">
        <f t="shared" si="10"/>
        <v>168.89734614537286</v>
      </c>
      <c r="M104" s="2">
        <f>SUMIF(A:A,A104,L:L)</f>
        <v>2664.375978155388</v>
      </c>
      <c r="N104" s="3">
        <f t="shared" si="11"/>
        <v>0.06339095815685314</v>
      </c>
      <c r="O104" s="7">
        <f t="shared" si="12"/>
        <v>15.77512044423785</v>
      </c>
      <c r="P104" s="3">
        <f t="shared" si="13"/>
        <v>0.06339095815685314</v>
      </c>
      <c r="Q104" s="3">
        <f>IF(ISNUMBER(P104),SUMIF(A:A,A104,P:P),"")</f>
        <v>0.9488650480335513</v>
      </c>
      <c r="R104" s="3">
        <f t="shared" si="14"/>
        <v>0.06680713794677752</v>
      </c>
      <c r="S104" s="8">
        <f t="shared" si="15"/>
        <v>14.968460418056804</v>
      </c>
    </row>
    <row r="105" spans="1:19" ht="15">
      <c r="A105" s="1">
        <v>42</v>
      </c>
      <c r="B105" s="5">
        <v>0.5909722222222222</v>
      </c>
      <c r="C105" s="1" t="s">
        <v>420</v>
      </c>
      <c r="D105" s="1">
        <v>2</v>
      </c>
      <c r="E105" s="1">
        <v>8</v>
      </c>
      <c r="F105" s="1" t="s">
        <v>436</v>
      </c>
      <c r="G105" s="2">
        <v>36.0503</v>
      </c>
      <c r="H105" s="6">
        <f>1+_xlfn.COUNTIFS(A:A,A105,O:O,"&lt;"&amp;O105)</f>
        <v>8</v>
      </c>
      <c r="I105" s="2">
        <f>_xlfn.AVERAGEIF(A:A,A105,G:G)</f>
        <v>49.15694814814813</v>
      </c>
      <c r="J105" s="2">
        <f t="shared" si="8"/>
        <v>-13.106648148148132</v>
      </c>
      <c r="K105" s="2">
        <f t="shared" si="9"/>
        <v>76.89335185185186</v>
      </c>
      <c r="L105" s="2">
        <f t="shared" si="10"/>
        <v>100.84665654621688</v>
      </c>
      <c r="M105" s="2">
        <f>SUMIF(A:A,A105,L:L)</f>
        <v>2664.375978155388</v>
      </c>
      <c r="N105" s="3">
        <f t="shared" si="11"/>
        <v>0.03785000967319765</v>
      </c>
      <c r="O105" s="7">
        <f t="shared" si="12"/>
        <v>26.420072508148394</v>
      </c>
      <c r="P105" s="3">
        <f t="shared" si="13"/>
      </c>
      <c r="Q105" s="3">
        <f>IF(ISNUMBER(P105),SUMIF(A:A,A105,P:P),"")</f>
      </c>
      <c r="R105" s="3">
        <f t="shared" si="14"/>
      </c>
      <c r="S105" s="8">
        <f t="shared" si="15"/>
      </c>
    </row>
    <row r="106" spans="1:19" ht="15">
      <c r="A106" s="1">
        <v>42</v>
      </c>
      <c r="B106" s="5">
        <v>0.5909722222222222</v>
      </c>
      <c r="C106" s="1" t="s">
        <v>420</v>
      </c>
      <c r="D106" s="1">
        <v>2</v>
      </c>
      <c r="E106" s="1">
        <v>9</v>
      </c>
      <c r="F106" s="1" t="s">
        <v>437</v>
      </c>
      <c r="G106" s="2">
        <v>18.6003</v>
      </c>
      <c r="H106" s="6">
        <f>1+_xlfn.COUNTIFS(A:A,A106,O:O,"&lt;"&amp;O106)</f>
        <v>9</v>
      </c>
      <c r="I106" s="2">
        <f>_xlfn.AVERAGEIF(A:A,A106,G:G)</f>
        <v>49.15694814814813</v>
      </c>
      <c r="J106" s="2">
        <f t="shared" si="8"/>
        <v>-30.55664814814813</v>
      </c>
      <c r="K106" s="2">
        <f t="shared" si="9"/>
        <v>59.44335185185187</v>
      </c>
      <c r="L106" s="2">
        <f t="shared" si="10"/>
        <v>35.39608111731882</v>
      </c>
      <c r="M106" s="2">
        <f>SUMIF(A:A,A106,L:L)</f>
        <v>2664.375978155388</v>
      </c>
      <c r="N106" s="3">
        <f t="shared" si="11"/>
        <v>0.013284942293251114</v>
      </c>
      <c r="O106" s="7">
        <f t="shared" si="12"/>
        <v>75.27319110057483</v>
      </c>
      <c r="P106" s="3">
        <f t="shared" si="13"/>
      </c>
      <c r="Q106" s="3">
        <f>IF(ISNUMBER(P106),SUMIF(A:A,A106,P:P),"")</f>
      </c>
      <c r="R106" s="3">
        <f t="shared" si="14"/>
      </c>
      <c r="S106" s="8">
        <f t="shared" si="15"/>
      </c>
    </row>
    <row r="107" spans="1:19" ht="15">
      <c r="A107" s="1">
        <v>11</v>
      </c>
      <c r="B107" s="5">
        <v>0.59375</v>
      </c>
      <c r="C107" s="1" t="s">
        <v>97</v>
      </c>
      <c r="D107" s="1">
        <v>4</v>
      </c>
      <c r="E107" s="1">
        <v>2</v>
      </c>
      <c r="F107" s="1" t="s">
        <v>127</v>
      </c>
      <c r="G107" s="2">
        <v>80.3290666666667</v>
      </c>
      <c r="H107" s="6">
        <f>1+_xlfn.COUNTIFS(A:A,A107,O:O,"&lt;"&amp;O107)</f>
        <v>1</v>
      </c>
      <c r="I107" s="2">
        <f>_xlfn.AVERAGEIF(A:A,A107,G:G)</f>
        <v>50.66416333333333</v>
      </c>
      <c r="J107" s="2">
        <f t="shared" si="8"/>
        <v>29.664903333333378</v>
      </c>
      <c r="K107" s="2">
        <f t="shared" si="9"/>
        <v>119.66490333333337</v>
      </c>
      <c r="L107" s="2">
        <f t="shared" si="10"/>
        <v>1312.7693598997942</v>
      </c>
      <c r="M107" s="2">
        <f>SUMIF(A:A,A107,L:L)</f>
        <v>3676.761595267075</v>
      </c>
      <c r="N107" s="3">
        <f t="shared" si="11"/>
        <v>0.35704500438365694</v>
      </c>
      <c r="O107" s="7">
        <f t="shared" si="12"/>
        <v>2.800767375883703</v>
      </c>
      <c r="P107" s="3">
        <f t="shared" si="13"/>
        <v>0.35704500438365694</v>
      </c>
      <c r="Q107" s="3">
        <f>IF(ISNUMBER(P107),SUMIF(A:A,A107,P:P),"")</f>
        <v>0.902138388997558</v>
      </c>
      <c r="R107" s="3">
        <f t="shared" si="14"/>
        <v>0.39577631185876005</v>
      </c>
      <c r="S107" s="8">
        <f t="shared" si="15"/>
        <v>2.526679768436642</v>
      </c>
    </row>
    <row r="108" spans="1:19" ht="15">
      <c r="A108" s="1">
        <v>11</v>
      </c>
      <c r="B108" s="5">
        <v>0.59375</v>
      </c>
      <c r="C108" s="1" t="s">
        <v>97</v>
      </c>
      <c r="D108" s="1">
        <v>4</v>
      </c>
      <c r="E108" s="1">
        <v>8</v>
      </c>
      <c r="F108" s="1" t="s">
        <v>20</v>
      </c>
      <c r="G108" s="2">
        <v>63.3472333333333</v>
      </c>
      <c r="H108" s="6">
        <f>1+_xlfn.COUNTIFS(A:A,A108,O:O,"&lt;"&amp;O108)</f>
        <v>2</v>
      </c>
      <c r="I108" s="2">
        <f>_xlfn.AVERAGEIF(A:A,A108,G:G)</f>
        <v>50.66416333333333</v>
      </c>
      <c r="J108" s="2">
        <f t="shared" si="8"/>
        <v>12.683069999999972</v>
      </c>
      <c r="K108" s="2">
        <f t="shared" si="9"/>
        <v>102.68306999999997</v>
      </c>
      <c r="L108" s="2">
        <f t="shared" si="10"/>
        <v>473.8942521142952</v>
      </c>
      <c r="M108" s="2">
        <f>SUMIF(A:A,A108,L:L)</f>
        <v>3676.761595267075</v>
      </c>
      <c r="N108" s="3">
        <f t="shared" si="11"/>
        <v>0.12888903450371036</v>
      </c>
      <c r="O108" s="7">
        <f t="shared" si="12"/>
        <v>7.758611924206886</v>
      </c>
      <c r="P108" s="3">
        <f t="shared" si="13"/>
        <v>0.12888903450371036</v>
      </c>
      <c r="Q108" s="3">
        <f>IF(ISNUMBER(P108),SUMIF(A:A,A108,P:P),"")</f>
        <v>0.902138388997558</v>
      </c>
      <c r="R108" s="3">
        <f t="shared" si="14"/>
        <v>0.14287057958694102</v>
      </c>
      <c r="S108" s="8">
        <f t="shared" si="15"/>
        <v>6.999341662161243</v>
      </c>
    </row>
    <row r="109" spans="1:19" ht="15">
      <c r="A109" s="1">
        <v>11</v>
      </c>
      <c r="B109" s="5">
        <v>0.59375</v>
      </c>
      <c r="C109" s="1" t="s">
        <v>97</v>
      </c>
      <c r="D109" s="1">
        <v>4</v>
      </c>
      <c r="E109" s="1">
        <v>3</v>
      </c>
      <c r="F109" s="1" t="s">
        <v>128</v>
      </c>
      <c r="G109" s="2">
        <v>63.009066666666705</v>
      </c>
      <c r="H109" s="6">
        <f>1+_xlfn.COUNTIFS(A:A,A109,O:O,"&lt;"&amp;O109)</f>
        <v>3</v>
      </c>
      <c r="I109" s="2">
        <f>_xlfn.AVERAGEIF(A:A,A109,G:G)</f>
        <v>50.66416333333333</v>
      </c>
      <c r="J109" s="2">
        <f t="shared" si="8"/>
        <v>12.344903333333377</v>
      </c>
      <c r="K109" s="2">
        <f t="shared" si="9"/>
        <v>102.34490333333338</v>
      </c>
      <c r="L109" s="2">
        <f t="shared" si="10"/>
        <v>464.3758286909195</v>
      </c>
      <c r="M109" s="2">
        <f>SUMIF(A:A,A109,L:L)</f>
        <v>3676.761595267075</v>
      </c>
      <c r="N109" s="3">
        <f t="shared" si="11"/>
        <v>0.1263002282466965</v>
      </c>
      <c r="O109" s="7">
        <f t="shared" si="12"/>
        <v>7.9176420651176125</v>
      </c>
      <c r="P109" s="3">
        <f t="shared" si="13"/>
        <v>0.1263002282466965</v>
      </c>
      <c r="Q109" s="3">
        <f>IF(ISNUMBER(P109),SUMIF(A:A,A109,P:P),"")</f>
        <v>0.902138388997558</v>
      </c>
      <c r="R109" s="3">
        <f t="shared" si="14"/>
        <v>0.14000094640362143</v>
      </c>
      <c r="S109" s="8">
        <f t="shared" si="15"/>
        <v>7.142808857284502</v>
      </c>
    </row>
    <row r="110" spans="1:19" ht="15">
      <c r="A110" s="1">
        <v>11</v>
      </c>
      <c r="B110" s="5">
        <v>0.59375</v>
      </c>
      <c r="C110" s="1" t="s">
        <v>97</v>
      </c>
      <c r="D110" s="1">
        <v>4</v>
      </c>
      <c r="E110" s="1">
        <v>1</v>
      </c>
      <c r="F110" s="1" t="s">
        <v>126</v>
      </c>
      <c r="G110" s="2">
        <v>61.4546333333333</v>
      </c>
      <c r="H110" s="6">
        <f>1+_xlfn.COUNTIFS(A:A,A110,O:O,"&lt;"&amp;O110)</f>
        <v>4</v>
      </c>
      <c r="I110" s="2">
        <f>_xlfn.AVERAGEIF(A:A,A110,G:G)</f>
        <v>50.66416333333333</v>
      </c>
      <c r="J110" s="2">
        <f t="shared" si="8"/>
        <v>10.79046999999997</v>
      </c>
      <c r="K110" s="2">
        <f t="shared" si="9"/>
        <v>100.79046999999997</v>
      </c>
      <c r="L110" s="2">
        <f t="shared" si="10"/>
        <v>423.02369752719636</v>
      </c>
      <c r="M110" s="2">
        <f>SUMIF(A:A,A110,L:L)</f>
        <v>3676.761595267075</v>
      </c>
      <c r="N110" s="3">
        <f t="shared" si="11"/>
        <v>0.11505333880546816</v>
      </c>
      <c r="O110" s="7">
        <f t="shared" si="12"/>
        <v>8.691620863700418</v>
      </c>
      <c r="P110" s="3">
        <f t="shared" si="13"/>
        <v>0.11505333880546816</v>
      </c>
      <c r="Q110" s="3">
        <f>IF(ISNUMBER(P110),SUMIF(A:A,A110,P:P),"")</f>
        <v>0.902138388997558</v>
      </c>
      <c r="R110" s="3">
        <f t="shared" si="14"/>
        <v>0.12753402383564855</v>
      </c>
      <c r="S110" s="8">
        <f t="shared" si="15"/>
        <v>7.84104484375626</v>
      </c>
    </row>
    <row r="111" spans="1:19" ht="15">
      <c r="A111" s="1">
        <v>11</v>
      </c>
      <c r="B111" s="5">
        <v>0.59375</v>
      </c>
      <c r="C111" s="1" t="s">
        <v>97</v>
      </c>
      <c r="D111" s="1">
        <v>4</v>
      </c>
      <c r="E111" s="1">
        <v>4</v>
      </c>
      <c r="F111" s="1" t="s">
        <v>129</v>
      </c>
      <c r="G111" s="2">
        <v>60.146433333333405</v>
      </c>
      <c r="H111" s="6">
        <f>1+_xlfn.COUNTIFS(A:A,A111,O:O,"&lt;"&amp;O111)</f>
        <v>5</v>
      </c>
      <c r="I111" s="2">
        <f>_xlfn.AVERAGEIF(A:A,A111,G:G)</f>
        <v>50.66416333333333</v>
      </c>
      <c r="J111" s="2">
        <f t="shared" si="8"/>
        <v>9.482270000000078</v>
      </c>
      <c r="K111" s="2">
        <f t="shared" si="9"/>
        <v>99.48227000000009</v>
      </c>
      <c r="L111" s="2">
        <f t="shared" si="10"/>
        <v>391.0894084665111</v>
      </c>
      <c r="M111" s="2">
        <f>SUMIF(A:A,A111,L:L)</f>
        <v>3676.761595267075</v>
      </c>
      <c r="N111" s="3">
        <f t="shared" si="11"/>
        <v>0.10636789966745257</v>
      </c>
      <c r="O111" s="7">
        <f t="shared" si="12"/>
        <v>9.401332574267133</v>
      </c>
      <c r="P111" s="3">
        <f t="shared" si="13"/>
        <v>0.10636789966745257</v>
      </c>
      <c r="Q111" s="3">
        <f>IF(ISNUMBER(P111),SUMIF(A:A,A111,P:P),"")</f>
        <v>0.902138388997558</v>
      </c>
      <c r="R111" s="3">
        <f t="shared" si="14"/>
        <v>0.11790641099493272</v>
      </c>
      <c r="S111" s="8">
        <f t="shared" si="15"/>
        <v>8.481303022979617</v>
      </c>
    </row>
    <row r="112" spans="1:19" ht="15">
      <c r="A112" s="1">
        <v>11</v>
      </c>
      <c r="B112" s="5">
        <v>0.59375</v>
      </c>
      <c r="C112" s="1" t="s">
        <v>97</v>
      </c>
      <c r="D112" s="1">
        <v>4</v>
      </c>
      <c r="E112" s="1">
        <v>6</v>
      </c>
      <c r="F112" s="1" t="s">
        <v>131</v>
      </c>
      <c r="G112" s="2">
        <v>52.8077666666666</v>
      </c>
      <c r="H112" s="6">
        <f>1+_xlfn.COUNTIFS(A:A,A112,O:O,"&lt;"&amp;O112)</f>
        <v>6</v>
      </c>
      <c r="I112" s="2">
        <f>_xlfn.AVERAGEIF(A:A,A112,G:G)</f>
        <v>50.66416333333333</v>
      </c>
      <c r="J112" s="2">
        <f t="shared" si="8"/>
        <v>2.1436033333332745</v>
      </c>
      <c r="K112" s="2">
        <f t="shared" si="9"/>
        <v>92.14360333333327</v>
      </c>
      <c r="L112" s="2">
        <f t="shared" si="10"/>
        <v>251.79523558361436</v>
      </c>
      <c r="M112" s="2">
        <f>SUMIF(A:A,A112,L:L)</f>
        <v>3676.761595267075</v>
      </c>
      <c r="N112" s="3">
        <f t="shared" si="11"/>
        <v>0.06848288339057357</v>
      </c>
      <c r="O112" s="7">
        <f t="shared" si="12"/>
        <v>14.602188904587603</v>
      </c>
      <c r="P112" s="3">
        <f t="shared" si="13"/>
        <v>0.06848288339057357</v>
      </c>
      <c r="Q112" s="3">
        <f>IF(ISNUMBER(P112),SUMIF(A:A,A112,P:P),"")</f>
        <v>0.902138388997558</v>
      </c>
      <c r="R112" s="3">
        <f t="shared" si="14"/>
        <v>0.07591172732009628</v>
      </c>
      <c r="S112" s="8">
        <f t="shared" si="15"/>
        <v>13.173195174222675</v>
      </c>
    </row>
    <row r="113" spans="1:19" ht="15">
      <c r="A113" s="1">
        <v>11</v>
      </c>
      <c r="B113" s="5">
        <v>0.59375</v>
      </c>
      <c r="C113" s="1" t="s">
        <v>97</v>
      </c>
      <c r="D113" s="1">
        <v>4</v>
      </c>
      <c r="E113" s="1">
        <v>5</v>
      </c>
      <c r="F113" s="1" t="s">
        <v>130</v>
      </c>
      <c r="G113" s="2">
        <v>40.9491666666666</v>
      </c>
      <c r="H113" s="6">
        <f>1+_xlfn.COUNTIFS(A:A,A113,O:O,"&lt;"&amp;O113)</f>
        <v>8</v>
      </c>
      <c r="I113" s="2">
        <f>_xlfn.AVERAGEIF(A:A,A113,G:G)</f>
        <v>50.66416333333333</v>
      </c>
      <c r="J113" s="2">
        <f t="shared" si="8"/>
        <v>-9.714996666666728</v>
      </c>
      <c r="K113" s="2">
        <f t="shared" si="9"/>
        <v>80.28500333333326</v>
      </c>
      <c r="L113" s="2">
        <f t="shared" si="10"/>
        <v>123.60613750746137</v>
      </c>
      <c r="M113" s="2">
        <f>SUMIF(A:A,A113,L:L)</f>
        <v>3676.761595267075</v>
      </c>
      <c r="N113" s="3">
        <f t="shared" si="11"/>
        <v>0.03361820838929939</v>
      </c>
      <c r="O113" s="7">
        <f t="shared" si="12"/>
        <v>29.74578503470453</v>
      </c>
      <c r="P113" s="3">
        <f t="shared" si="13"/>
      </c>
      <c r="Q113" s="3">
        <f>IF(ISNUMBER(P113),SUMIF(A:A,A113,P:P),"")</f>
      </c>
      <c r="R113" s="3">
        <f t="shared" si="14"/>
      </c>
      <c r="S113" s="8">
        <f t="shared" si="15"/>
      </c>
    </row>
    <row r="114" spans="1:19" ht="15">
      <c r="A114" s="1">
        <v>11</v>
      </c>
      <c r="B114" s="5">
        <v>0.59375</v>
      </c>
      <c r="C114" s="1" t="s">
        <v>97</v>
      </c>
      <c r="D114" s="1">
        <v>4</v>
      </c>
      <c r="E114" s="1">
        <v>9</v>
      </c>
      <c r="F114" s="1" t="s">
        <v>132</v>
      </c>
      <c r="G114" s="2">
        <v>45.9268333333333</v>
      </c>
      <c r="H114" s="6">
        <f>1+_xlfn.COUNTIFS(A:A,A114,O:O,"&lt;"&amp;O114)</f>
        <v>7</v>
      </c>
      <c r="I114" s="2">
        <f>_xlfn.AVERAGEIF(A:A,A114,G:G)</f>
        <v>50.66416333333333</v>
      </c>
      <c r="J114" s="2">
        <f t="shared" si="8"/>
        <v>-4.7373300000000285</v>
      </c>
      <c r="K114" s="2">
        <f t="shared" si="9"/>
        <v>85.26266999999997</v>
      </c>
      <c r="L114" s="2">
        <f t="shared" si="10"/>
        <v>166.62740299995235</v>
      </c>
      <c r="M114" s="2">
        <f>SUMIF(A:A,A114,L:L)</f>
        <v>3676.761595267075</v>
      </c>
      <c r="N114" s="3">
        <f t="shared" si="11"/>
        <v>0.04531906643456136</v>
      </c>
      <c r="O114" s="7">
        <f t="shared" si="12"/>
        <v>22.065767869334948</v>
      </c>
      <c r="P114" s="3">
        <f t="shared" si="13"/>
      </c>
      <c r="Q114" s="3">
        <f>IF(ISNUMBER(P114),SUMIF(A:A,A114,P:P),"")</f>
      </c>
      <c r="R114" s="3">
        <f t="shared" si="14"/>
      </c>
      <c r="S114" s="8">
        <f t="shared" si="15"/>
      </c>
    </row>
    <row r="115" spans="1:19" ht="15">
      <c r="A115" s="1">
        <v>11</v>
      </c>
      <c r="B115" s="5">
        <v>0.59375</v>
      </c>
      <c r="C115" s="1" t="s">
        <v>97</v>
      </c>
      <c r="D115" s="1">
        <v>4</v>
      </c>
      <c r="E115" s="1">
        <v>10</v>
      </c>
      <c r="F115" s="1" t="s">
        <v>133</v>
      </c>
      <c r="G115" s="2">
        <v>23.371866666666698</v>
      </c>
      <c r="H115" s="6">
        <f>1+_xlfn.COUNTIFS(A:A,A115,O:O,"&lt;"&amp;O115)</f>
        <v>9</v>
      </c>
      <c r="I115" s="2">
        <f>_xlfn.AVERAGEIF(A:A,A115,G:G)</f>
        <v>50.66416333333333</v>
      </c>
      <c r="J115" s="2">
        <f t="shared" si="8"/>
        <v>-27.29229666666663</v>
      </c>
      <c r="K115" s="2">
        <f t="shared" si="9"/>
        <v>62.70770333333337</v>
      </c>
      <c r="L115" s="2">
        <f t="shared" si="10"/>
        <v>43.05430388600987</v>
      </c>
      <c r="M115" s="2">
        <f>SUMIF(A:A,A115,L:L)</f>
        <v>3676.761595267075</v>
      </c>
      <c r="N115" s="3">
        <f t="shared" si="11"/>
        <v>0.011709843777043276</v>
      </c>
      <c r="O115" s="7">
        <f t="shared" si="12"/>
        <v>85.39823579546498</v>
      </c>
      <c r="P115" s="3">
        <f t="shared" si="13"/>
      </c>
      <c r="Q115" s="3">
        <f>IF(ISNUMBER(P115),SUMIF(A:A,A115,P:P),"")</f>
      </c>
      <c r="R115" s="3">
        <f t="shared" si="14"/>
      </c>
      <c r="S115" s="8">
        <f t="shared" si="15"/>
      </c>
    </row>
    <row r="116" spans="1:19" ht="15">
      <c r="A116" s="1">
        <v>11</v>
      </c>
      <c r="B116" s="5">
        <v>0.59375</v>
      </c>
      <c r="C116" s="1" t="s">
        <v>97</v>
      </c>
      <c r="D116" s="1">
        <v>4</v>
      </c>
      <c r="E116" s="1">
        <v>11</v>
      </c>
      <c r="F116" s="1" t="s">
        <v>134</v>
      </c>
      <c r="G116" s="2">
        <v>15.299566666666701</v>
      </c>
      <c r="H116" s="6">
        <f>1+_xlfn.COUNTIFS(A:A,A116,O:O,"&lt;"&amp;O116)</f>
        <v>10</v>
      </c>
      <c r="I116" s="2">
        <f>_xlfn.AVERAGEIF(A:A,A116,G:G)</f>
        <v>50.66416333333333</v>
      </c>
      <c r="J116" s="2">
        <f aca="true" t="shared" si="16" ref="J116:J175">G116-I116</f>
        <v>-35.36459666666663</v>
      </c>
      <c r="K116" s="2">
        <f aca="true" t="shared" si="17" ref="K116:K175">90+J116</f>
        <v>54.63540333333337</v>
      </c>
      <c r="L116" s="2">
        <f aca="true" t="shared" si="18" ref="L116:L175">EXP(0.06*K116)</f>
        <v>26.52596859132051</v>
      </c>
      <c r="M116" s="2">
        <f>SUMIF(A:A,A116,L:L)</f>
        <v>3676.761595267075</v>
      </c>
      <c r="N116" s="3">
        <f aca="true" t="shared" si="19" ref="N116:N175">L116/M116</f>
        <v>0.007214492401537854</v>
      </c>
      <c r="O116" s="7">
        <f aca="true" t="shared" si="20" ref="O116:O175">1/N116</f>
        <v>138.6098902518545</v>
      </c>
      <c r="P116" s="3">
        <f aca="true" t="shared" si="21" ref="P116:P175">IF(O116&gt;21,"",N116)</f>
      </c>
      <c r="Q116" s="3">
        <f>IF(ISNUMBER(P116),SUMIF(A:A,A116,P:P),"")</f>
      </c>
      <c r="R116" s="3">
        <f aca="true" t="shared" si="22" ref="R116:R175">_xlfn.IFERROR(P116*(1/Q116),"")</f>
      </c>
      <c r="S116" s="8">
        <f aca="true" t="shared" si="23" ref="S116:S175">_xlfn.IFERROR(1/R116,"")</f>
      </c>
    </row>
    <row r="117" spans="1:19" ht="15">
      <c r="A117" s="1">
        <v>38</v>
      </c>
      <c r="B117" s="5">
        <v>0.5965277777777778</v>
      </c>
      <c r="C117" s="1" t="s">
        <v>387</v>
      </c>
      <c r="D117" s="1">
        <v>2</v>
      </c>
      <c r="E117" s="1">
        <v>1</v>
      </c>
      <c r="F117" s="1" t="s">
        <v>396</v>
      </c>
      <c r="G117" s="2">
        <v>64.6401666666667</v>
      </c>
      <c r="H117" s="6">
        <f>1+_xlfn.COUNTIFS(A:A,A117,O:O,"&lt;"&amp;O117)</f>
        <v>1</v>
      </c>
      <c r="I117" s="2">
        <f>_xlfn.AVERAGEIF(A:A,A117,G:G)</f>
        <v>49.062949999999994</v>
      </c>
      <c r="J117" s="2">
        <f t="shared" si="16"/>
        <v>15.577216666666708</v>
      </c>
      <c r="K117" s="2">
        <f t="shared" si="17"/>
        <v>105.57721666666671</v>
      </c>
      <c r="L117" s="2">
        <f t="shared" si="18"/>
        <v>563.762464189767</v>
      </c>
      <c r="M117" s="2">
        <f>SUMIF(A:A,A117,L:L)</f>
        <v>1760.832359016361</v>
      </c>
      <c r="N117" s="3">
        <f t="shared" si="19"/>
        <v>0.3201681643928312</v>
      </c>
      <c r="O117" s="7">
        <f t="shared" si="20"/>
        <v>3.1233586321625886</v>
      </c>
      <c r="P117" s="3">
        <f t="shared" si="21"/>
        <v>0.3201681643928312</v>
      </c>
      <c r="Q117" s="3">
        <f>IF(ISNUMBER(P117),SUMIF(A:A,A117,P:P),"")</f>
        <v>0.9800974000990152</v>
      </c>
      <c r="R117" s="3">
        <f t="shared" si="22"/>
        <v>0.32666974155883477</v>
      </c>
      <c r="S117" s="8">
        <f t="shared" si="23"/>
        <v>3.0611956749593694</v>
      </c>
    </row>
    <row r="118" spans="1:19" ht="15">
      <c r="A118" s="1">
        <v>38</v>
      </c>
      <c r="B118" s="5">
        <v>0.5965277777777778</v>
      </c>
      <c r="C118" s="1" t="s">
        <v>387</v>
      </c>
      <c r="D118" s="1">
        <v>2</v>
      </c>
      <c r="E118" s="1">
        <v>2</v>
      </c>
      <c r="F118" s="1" t="s">
        <v>397</v>
      </c>
      <c r="G118" s="2">
        <v>59.4753333333333</v>
      </c>
      <c r="H118" s="6">
        <f>1+_xlfn.COUNTIFS(A:A,A118,O:O,"&lt;"&amp;O118)</f>
        <v>2</v>
      </c>
      <c r="I118" s="2">
        <f>_xlfn.AVERAGEIF(A:A,A118,G:G)</f>
        <v>49.062949999999994</v>
      </c>
      <c r="J118" s="2">
        <f t="shared" si="16"/>
        <v>10.41238333333331</v>
      </c>
      <c r="K118" s="2">
        <f t="shared" si="17"/>
        <v>100.41238333333331</v>
      </c>
      <c r="L118" s="2">
        <f t="shared" si="18"/>
        <v>413.5353497801662</v>
      </c>
      <c r="M118" s="2">
        <f>SUMIF(A:A,A118,L:L)</f>
        <v>1760.832359016361</v>
      </c>
      <c r="N118" s="3">
        <f t="shared" si="19"/>
        <v>0.23485219797481233</v>
      </c>
      <c r="O118" s="7">
        <f t="shared" si="20"/>
        <v>4.257997194078844</v>
      </c>
      <c r="P118" s="3">
        <f t="shared" si="21"/>
        <v>0.23485219797481233</v>
      </c>
      <c r="Q118" s="3">
        <f>IF(ISNUMBER(P118),SUMIF(A:A,A118,P:P),"")</f>
        <v>0.9800974000990152</v>
      </c>
      <c r="R118" s="3">
        <f t="shared" si="22"/>
        <v>0.23962128452854398</v>
      </c>
      <c r="S118" s="8">
        <f t="shared" si="23"/>
        <v>4.173251979545577</v>
      </c>
    </row>
    <row r="119" spans="1:19" ht="15">
      <c r="A119" s="1">
        <v>38</v>
      </c>
      <c r="B119" s="5">
        <v>0.5965277777777778</v>
      </c>
      <c r="C119" s="1" t="s">
        <v>387</v>
      </c>
      <c r="D119" s="1">
        <v>2</v>
      </c>
      <c r="E119" s="1">
        <v>5</v>
      </c>
      <c r="F119" s="1" t="s">
        <v>400</v>
      </c>
      <c r="G119" s="2">
        <v>53.9682666666667</v>
      </c>
      <c r="H119" s="6">
        <f>1+_xlfn.COUNTIFS(A:A,A119,O:O,"&lt;"&amp;O119)</f>
        <v>3</v>
      </c>
      <c r="I119" s="2">
        <f>_xlfn.AVERAGEIF(A:A,A119,G:G)</f>
        <v>49.062949999999994</v>
      </c>
      <c r="J119" s="2">
        <f t="shared" si="16"/>
        <v>4.905316666666707</v>
      </c>
      <c r="K119" s="2">
        <f t="shared" si="17"/>
        <v>94.9053166666667</v>
      </c>
      <c r="L119" s="2">
        <f t="shared" si="18"/>
        <v>297.17434892990576</v>
      </c>
      <c r="M119" s="2">
        <f>SUMIF(A:A,A119,L:L)</f>
        <v>1760.832359016361</v>
      </c>
      <c r="N119" s="3">
        <f t="shared" si="19"/>
        <v>0.16876924564012089</v>
      </c>
      <c r="O119" s="7">
        <f t="shared" si="20"/>
        <v>5.9252501615867486</v>
      </c>
      <c r="P119" s="3">
        <f t="shared" si="21"/>
        <v>0.16876924564012089</v>
      </c>
      <c r="Q119" s="3">
        <f>IF(ISNUMBER(P119),SUMIF(A:A,A119,P:P),"")</f>
        <v>0.9800974000990152</v>
      </c>
      <c r="R119" s="3">
        <f t="shared" si="22"/>
        <v>0.1721964017281046</v>
      </c>
      <c r="S119" s="8">
        <f t="shared" si="23"/>
        <v>5.807322278307442</v>
      </c>
    </row>
    <row r="120" spans="1:19" ht="15">
      <c r="A120" s="1">
        <v>38</v>
      </c>
      <c r="B120" s="5">
        <v>0.5965277777777778</v>
      </c>
      <c r="C120" s="1" t="s">
        <v>387</v>
      </c>
      <c r="D120" s="1">
        <v>2</v>
      </c>
      <c r="E120" s="1">
        <v>3</v>
      </c>
      <c r="F120" s="1" t="s">
        <v>398</v>
      </c>
      <c r="G120" s="2">
        <v>52.65713333333329</v>
      </c>
      <c r="H120" s="6">
        <f>1+_xlfn.COUNTIFS(A:A,A120,O:O,"&lt;"&amp;O120)</f>
        <v>4</v>
      </c>
      <c r="I120" s="2">
        <f>_xlfn.AVERAGEIF(A:A,A120,G:G)</f>
        <v>49.062949999999994</v>
      </c>
      <c r="J120" s="2">
        <f t="shared" si="16"/>
        <v>3.594183333333298</v>
      </c>
      <c r="K120" s="2">
        <f t="shared" si="17"/>
        <v>93.59418333333329</v>
      </c>
      <c r="L120" s="2">
        <f t="shared" si="18"/>
        <v>274.6921455873834</v>
      </c>
      <c r="M120" s="2">
        <f>SUMIF(A:A,A120,L:L)</f>
        <v>1760.832359016361</v>
      </c>
      <c r="N120" s="3">
        <f t="shared" si="19"/>
        <v>0.15600130482656074</v>
      </c>
      <c r="O120" s="7">
        <f t="shared" si="20"/>
        <v>6.410202793571379</v>
      </c>
      <c r="P120" s="3">
        <f t="shared" si="21"/>
        <v>0.15600130482656074</v>
      </c>
      <c r="Q120" s="3">
        <f>IF(ISNUMBER(P120),SUMIF(A:A,A120,P:P),"")</f>
        <v>0.9800974000990152</v>
      </c>
      <c r="R120" s="3">
        <f t="shared" si="22"/>
        <v>0.15916918544095776</v>
      </c>
      <c r="S120" s="8">
        <f t="shared" si="23"/>
        <v>6.282623092086754</v>
      </c>
    </row>
    <row r="121" spans="1:19" ht="15">
      <c r="A121" s="1">
        <v>38</v>
      </c>
      <c r="B121" s="5">
        <v>0.5965277777777778</v>
      </c>
      <c r="C121" s="1" t="s">
        <v>387</v>
      </c>
      <c r="D121" s="1">
        <v>2</v>
      </c>
      <c r="E121" s="1">
        <v>4</v>
      </c>
      <c r="F121" s="1" t="s">
        <v>399</v>
      </c>
      <c r="G121" s="2">
        <v>45.2965666666667</v>
      </c>
      <c r="H121" s="6">
        <f>1+_xlfn.COUNTIFS(A:A,A121,O:O,"&lt;"&amp;O121)</f>
        <v>5</v>
      </c>
      <c r="I121" s="2">
        <f>_xlfn.AVERAGEIF(A:A,A121,G:G)</f>
        <v>49.062949999999994</v>
      </c>
      <c r="J121" s="2">
        <f t="shared" si="16"/>
        <v>-3.7663833333332946</v>
      </c>
      <c r="K121" s="2">
        <f t="shared" si="17"/>
        <v>86.2336166666667</v>
      </c>
      <c r="L121" s="2">
        <f t="shared" si="18"/>
        <v>176.62290859492887</v>
      </c>
      <c r="M121" s="2">
        <f>SUMIF(A:A,A121,L:L)</f>
        <v>1760.832359016361</v>
      </c>
      <c r="N121" s="3">
        <f t="shared" si="19"/>
        <v>0.10030648726469013</v>
      </c>
      <c r="O121" s="7">
        <f t="shared" si="20"/>
        <v>9.96944492095697</v>
      </c>
      <c r="P121" s="3">
        <f t="shared" si="21"/>
        <v>0.10030648726469013</v>
      </c>
      <c r="Q121" s="3">
        <f>IF(ISNUMBER(P121),SUMIF(A:A,A121,P:P),"")</f>
        <v>0.9800974000990152</v>
      </c>
      <c r="R121" s="3">
        <f t="shared" si="22"/>
        <v>0.10234338674355893</v>
      </c>
      <c r="S121" s="8">
        <f t="shared" si="23"/>
        <v>9.771027047460258</v>
      </c>
    </row>
    <row r="122" spans="1:19" ht="15">
      <c r="A122" s="1">
        <v>38</v>
      </c>
      <c r="B122" s="5">
        <v>0.5965277777777778</v>
      </c>
      <c r="C122" s="1" t="s">
        <v>387</v>
      </c>
      <c r="D122" s="1">
        <v>2</v>
      </c>
      <c r="E122" s="1">
        <v>6</v>
      </c>
      <c r="F122" s="1" t="s">
        <v>401</v>
      </c>
      <c r="G122" s="2">
        <v>18.340233333333302</v>
      </c>
      <c r="H122" s="6">
        <f>1+_xlfn.COUNTIFS(A:A,A122,O:O,"&lt;"&amp;O122)</f>
        <v>6</v>
      </c>
      <c r="I122" s="2">
        <f>_xlfn.AVERAGEIF(A:A,A122,G:G)</f>
        <v>49.062949999999994</v>
      </c>
      <c r="J122" s="2">
        <f t="shared" si="16"/>
        <v>-30.72271666666669</v>
      </c>
      <c r="K122" s="2">
        <f t="shared" si="17"/>
        <v>59.27728333333331</v>
      </c>
      <c r="L122" s="2">
        <f t="shared" si="18"/>
        <v>35.04514193420943</v>
      </c>
      <c r="M122" s="2">
        <f>SUMIF(A:A,A122,L:L)</f>
        <v>1760.832359016361</v>
      </c>
      <c r="N122" s="3">
        <f t="shared" si="19"/>
        <v>0.019902599900984558</v>
      </c>
      <c r="O122" s="7">
        <f t="shared" si="20"/>
        <v>50.24469189829472</v>
      </c>
      <c r="P122" s="3">
        <f t="shared" si="21"/>
      </c>
      <c r="Q122" s="3">
        <f>IF(ISNUMBER(P122),SUMIF(A:A,A122,P:P),"")</f>
      </c>
      <c r="R122" s="3">
        <f t="shared" si="22"/>
      </c>
      <c r="S122" s="8">
        <f t="shared" si="23"/>
      </c>
    </row>
    <row r="123" spans="1:19" ht="15">
      <c r="A123" s="1">
        <v>31</v>
      </c>
      <c r="B123" s="5">
        <v>0.5993055555555555</v>
      </c>
      <c r="C123" s="1" t="s">
        <v>319</v>
      </c>
      <c r="D123" s="1">
        <v>4</v>
      </c>
      <c r="E123" s="1">
        <v>1</v>
      </c>
      <c r="F123" s="1" t="s">
        <v>326</v>
      </c>
      <c r="G123" s="2">
        <v>70.0424666666667</v>
      </c>
      <c r="H123" s="6">
        <f>1+_xlfn.COUNTIFS(A:A,A123,O:O,"&lt;"&amp;O123)</f>
        <v>1</v>
      </c>
      <c r="I123" s="2">
        <f>_xlfn.AVERAGEIF(A:A,A123,G:G)</f>
        <v>58.93419523809521</v>
      </c>
      <c r="J123" s="2">
        <f t="shared" si="16"/>
        <v>11.108271428571491</v>
      </c>
      <c r="K123" s="2">
        <f t="shared" si="17"/>
        <v>101.1082714285715</v>
      </c>
      <c r="L123" s="2">
        <f t="shared" si="18"/>
        <v>431.1673447872979</v>
      </c>
      <c r="M123" s="2">
        <f>SUMIF(A:A,A123,L:L)</f>
        <v>1746.6725697011375</v>
      </c>
      <c r="N123" s="3">
        <f t="shared" si="19"/>
        <v>0.24685069901857584</v>
      </c>
      <c r="O123" s="7">
        <f t="shared" si="20"/>
        <v>4.051031672082681</v>
      </c>
      <c r="P123" s="3">
        <f t="shared" si="21"/>
        <v>0.24685069901857584</v>
      </c>
      <c r="Q123" s="3">
        <f>IF(ISNUMBER(P123),SUMIF(A:A,A123,P:P),"")</f>
        <v>0.95317835029668</v>
      </c>
      <c r="R123" s="3">
        <f t="shared" si="22"/>
        <v>0.25897640136470024</v>
      </c>
      <c r="S123" s="8">
        <f t="shared" si="23"/>
        <v>3.8613556861953713</v>
      </c>
    </row>
    <row r="124" spans="1:19" ht="15">
      <c r="A124" s="1">
        <v>31</v>
      </c>
      <c r="B124" s="5">
        <v>0.5993055555555555</v>
      </c>
      <c r="C124" s="1" t="s">
        <v>319</v>
      </c>
      <c r="D124" s="1">
        <v>4</v>
      </c>
      <c r="E124" s="1">
        <v>3</v>
      </c>
      <c r="F124" s="1" t="s">
        <v>327</v>
      </c>
      <c r="G124" s="2">
        <v>67.3456</v>
      </c>
      <c r="H124" s="6">
        <f>1+_xlfn.COUNTIFS(A:A,A124,O:O,"&lt;"&amp;O124)</f>
        <v>2</v>
      </c>
      <c r="I124" s="2">
        <f>_xlfn.AVERAGEIF(A:A,A124,G:G)</f>
        <v>58.93419523809521</v>
      </c>
      <c r="J124" s="2">
        <f t="shared" si="16"/>
        <v>8.411404761904798</v>
      </c>
      <c r="K124" s="2">
        <f t="shared" si="17"/>
        <v>98.4114047619048</v>
      </c>
      <c r="L124" s="2">
        <f t="shared" si="18"/>
        <v>366.7514188452411</v>
      </c>
      <c r="M124" s="2">
        <f>SUMIF(A:A,A124,L:L)</f>
        <v>1746.6725697011375</v>
      </c>
      <c r="N124" s="3">
        <f t="shared" si="19"/>
        <v>0.20997147674220001</v>
      </c>
      <c r="O124" s="7">
        <f t="shared" si="20"/>
        <v>4.7625516356575694</v>
      </c>
      <c r="P124" s="3">
        <f t="shared" si="21"/>
        <v>0.20997147674220001</v>
      </c>
      <c r="Q124" s="3">
        <f>IF(ISNUMBER(P124),SUMIF(A:A,A124,P:P),"")</f>
        <v>0.95317835029668</v>
      </c>
      <c r="R124" s="3">
        <f t="shared" si="22"/>
        <v>0.22028561252660186</v>
      </c>
      <c r="S124" s="8">
        <f t="shared" si="23"/>
        <v>4.539561111278837</v>
      </c>
    </row>
    <row r="125" spans="1:19" ht="15">
      <c r="A125" s="1">
        <v>31</v>
      </c>
      <c r="B125" s="5">
        <v>0.5993055555555555</v>
      </c>
      <c r="C125" s="1" t="s">
        <v>319</v>
      </c>
      <c r="D125" s="1">
        <v>4</v>
      </c>
      <c r="E125" s="1">
        <v>6</v>
      </c>
      <c r="F125" s="1" t="s">
        <v>329</v>
      </c>
      <c r="G125" s="2">
        <v>63.1140333333332</v>
      </c>
      <c r="H125" s="6">
        <f>1+_xlfn.COUNTIFS(A:A,A125,O:O,"&lt;"&amp;O125)</f>
        <v>3</v>
      </c>
      <c r="I125" s="2">
        <f>_xlfn.AVERAGEIF(A:A,A125,G:G)</f>
        <v>58.93419523809521</v>
      </c>
      <c r="J125" s="2">
        <f t="shared" si="16"/>
        <v>4.17983809523799</v>
      </c>
      <c r="K125" s="2">
        <f t="shared" si="17"/>
        <v>94.17983809523798</v>
      </c>
      <c r="L125" s="2">
        <f t="shared" si="18"/>
        <v>284.5162261087761</v>
      </c>
      <c r="M125" s="2">
        <f>SUMIF(A:A,A125,L:L)</f>
        <v>1746.6725697011375</v>
      </c>
      <c r="N125" s="3">
        <f t="shared" si="19"/>
        <v>0.16289041864180528</v>
      </c>
      <c r="O125" s="7">
        <f t="shared" si="20"/>
        <v>6.1390965063389755</v>
      </c>
      <c r="P125" s="3">
        <f t="shared" si="21"/>
        <v>0.16289041864180528</v>
      </c>
      <c r="Q125" s="3">
        <f>IF(ISNUMBER(P125),SUMIF(A:A,A125,P:P),"")</f>
        <v>0.95317835029668</v>
      </c>
      <c r="R125" s="3">
        <f t="shared" si="22"/>
        <v>0.17089185732250958</v>
      </c>
      <c r="S125" s="8">
        <f t="shared" si="23"/>
        <v>5.851653880224296</v>
      </c>
    </row>
    <row r="126" spans="1:19" ht="15">
      <c r="A126" s="1">
        <v>31</v>
      </c>
      <c r="B126" s="5">
        <v>0.5993055555555555</v>
      </c>
      <c r="C126" s="1" t="s">
        <v>319</v>
      </c>
      <c r="D126" s="1">
        <v>4</v>
      </c>
      <c r="E126" s="1">
        <v>5</v>
      </c>
      <c r="F126" s="1" t="s">
        <v>328</v>
      </c>
      <c r="G126" s="2">
        <v>59.9486333333333</v>
      </c>
      <c r="H126" s="6">
        <f>1+_xlfn.COUNTIFS(A:A,A126,O:O,"&lt;"&amp;O126)</f>
        <v>4</v>
      </c>
      <c r="I126" s="2">
        <f>_xlfn.AVERAGEIF(A:A,A126,G:G)</f>
        <v>58.93419523809521</v>
      </c>
      <c r="J126" s="2">
        <f t="shared" si="16"/>
        <v>1.0144380952380914</v>
      </c>
      <c r="K126" s="2">
        <f t="shared" si="17"/>
        <v>91.01443809523809</v>
      </c>
      <c r="L126" s="2">
        <f t="shared" si="18"/>
        <v>235.30117414545137</v>
      </c>
      <c r="M126" s="2">
        <f>SUMIF(A:A,A126,L:L)</f>
        <v>1746.6725697011375</v>
      </c>
      <c r="N126" s="3">
        <f t="shared" si="19"/>
        <v>0.13471395739941822</v>
      </c>
      <c r="O126" s="7">
        <f t="shared" si="20"/>
        <v>7.423135800509997</v>
      </c>
      <c r="P126" s="3">
        <f t="shared" si="21"/>
        <v>0.13471395739941822</v>
      </c>
      <c r="Q126" s="3">
        <f>IF(ISNUMBER(P126),SUMIF(A:A,A126,P:P),"")</f>
        <v>0.95317835029668</v>
      </c>
      <c r="R126" s="3">
        <f t="shared" si="22"/>
        <v>0.1413313231017973</v>
      </c>
      <c r="S126" s="8">
        <f t="shared" si="23"/>
        <v>7.075572336358345</v>
      </c>
    </row>
    <row r="127" spans="1:19" ht="15">
      <c r="A127" s="1">
        <v>31</v>
      </c>
      <c r="B127" s="5">
        <v>0.5993055555555555</v>
      </c>
      <c r="C127" s="1" t="s">
        <v>319</v>
      </c>
      <c r="D127" s="1">
        <v>4</v>
      </c>
      <c r="E127" s="1">
        <v>8</v>
      </c>
      <c r="F127" s="1" t="s">
        <v>331</v>
      </c>
      <c r="G127" s="2">
        <v>55.0738333333333</v>
      </c>
      <c r="H127" s="6">
        <f>1+_xlfn.COUNTIFS(A:A,A127,O:O,"&lt;"&amp;O127)</f>
        <v>5</v>
      </c>
      <c r="I127" s="2">
        <f>_xlfn.AVERAGEIF(A:A,A127,G:G)</f>
        <v>58.93419523809521</v>
      </c>
      <c r="J127" s="2">
        <f t="shared" si="16"/>
        <v>-3.860361904761909</v>
      </c>
      <c r="K127" s="2">
        <f t="shared" si="17"/>
        <v>86.1396380952381</v>
      </c>
      <c r="L127" s="2">
        <f t="shared" si="18"/>
        <v>175.62978507830056</v>
      </c>
      <c r="M127" s="2">
        <f>SUMIF(A:A,A127,L:L)</f>
        <v>1746.6725697011375</v>
      </c>
      <c r="N127" s="3">
        <f t="shared" si="19"/>
        <v>0.10055106384841865</v>
      </c>
      <c r="O127" s="7">
        <f t="shared" si="20"/>
        <v>9.94519562227115</v>
      </c>
      <c r="P127" s="3">
        <f t="shared" si="21"/>
        <v>0.10055106384841865</v>
      </c>
      <c r="Q127" s="3">
        <f>IF(ISNUMBER(P127),SUMIF(A:A,A127,P:P),"")</f>
        <v>0.95317835029668</v>
      </c>
      <c r="R127" s="3">
        <f t="shared" si="22"/>
        <v>0.1054902934137371</v>
      </c>
      <c r="S127" s="8">
        <f t="shared" si="23"/>
        <v>9.479545156614178</v>
      </c>
    </row>
    <row r="128" spans="1:19" ht="15">
      <c r="A128" s="1">
        <v>31</v>
      </c>
      <c r="B128" s="5">
        <v>0.5993055555555555</v>
      </c>
      <c r="C128" s="1" t="s">
        <v>319</v>
      </c>
      <c r="D128" s="1">
        <v>4</v>
      </c>
      <c r="E128" s="1">
        <v>7</v>
      </c>
      <c r="F128" s="1" t="s">
        <v>330</v>
      </c>
      <c r="G128" s="2">
        <v>54.6796333333333</v>
      </c>
      <c r="H128" s="6">
        <f>1+_xlfn.COUNTIFS(A:A,A128,O:O,"&lt;"&amp;O128)</f>
        <v>6</v>
      </c>
      <c r="I128" s="2">
        <f>_xlfn.AVERAGEIF(A:A,A128,G:G)</f>
        <v>58.93419523809521</v>
      </c>
      <c r="J128" s="2">
        <f t="shared" si="16"/>
        <v>-4.254561904761907</v>
      </c>
      <c r="K128" s="2">
        <f t="shared" si="17"/>
        <v>85.74543809523809</v>
      </c>
      <c r="L128" s="2">
        <f t="shared" si="18"/>
        <v>171.52452953112575</v>
      </c>
      <c r="M128" s="2">
        <f>SUMIF(A:A,A128,L:L)</f>
        <v>1746.6725697011375</v>
      </c>
      <c r="N128" s="3">
        <f t="shared" si="19"/>
        <v>0.09820073464626188</v>
      </c>
      <c r="O128" s="7">
        <f t="shared" si="20"/>
        <v>10.183223207058422</v>
      </c>
      <c r="P128" s="3">
        <f t="shared" si="21"/>
        <v>0.09820073464626188</v>
      </c>
      <c r="Q128" s="3">
        <f>IF(ISNUMBER(P128),SUMIF(A:A,A128,P:P),"")</f>
        <v>0.95317835029668</v>
      </c>
      <c r="R128" s="3">
        <f t="shared" si="22"/>
        <v>0.10302451227065383</v>
      </c>
      <c r="S128" s="8">
        <f t="shared" si="23"/>
        <v>9.706427897206813</v>
      </c>
    </row>
    <row r="129" spans="1:19" ht="15">
      <c r="A129" s="1">
        <v>31</v>
      </c>
      <c r="B129" s="5">
        <v>0.5993055555555555</v>
      </c>
      <c r="C129" s="1" t="s">
        <v>319</v>
      </c>
      <c r="D129" s="1">
        <v>4</v>
      </c>
      <c r="E129" s="1">
        <v>9</v>
      </c>
      <c r="F129" s="1" t="s">
        <v>332</v>
      </c>
      <c r="G129" s="2">
        <v>42.3351666666667</v>
      </c>
      <c r="H129" s="6">
        <f>1+_xlfn.COUNTIFS(A:A,A129,O:O,"&lt;"&amp;O129)</f>
        <v>7</v>
      </c>
      <c r="I129" s="2">
        <f>_xlfn.AVERAGEIF(A:A,A129,G:G)</f>
        <v>58.93419523809521</v>
      </c>
      <c r="J129" s="2">
        <f t="shared" si="16"/>
        <v>-16.599028571428505</v>
      </c>
      <c r="K129" s="2">
        <f t="shared" si="17"/>
        <v>73.4009714285715</v>
      </c>
      <c r="L129" s="2">
        <f t="shared" si="18"/>
        <v>81.78209120494469</v>
      </c>
      <c r="M129" s="2">
        <f>SUMIF(A:A,A129,L:L)</f>
        <v>1746.6725697011375</v>
      </c>
      <c r="N129" s="3">
        <f t="shared" si="19"/>
        <v>0.04682164970332014</v>
      </c>
      <c r="O129" s="7">
        <f t="shared" si="20"/>
        <v>21.357641312008056</v>
      </c>
      <c r="P129" s="3">
        <f t="shared" si="21"/>
      </c>
      <c r="Q129" s="3">
        <f>IF(ISNUMBER(P129),SUMIF(A:A,A129,P:P),"")</f>
      </c>
      <c r="R129" s="3">
        <f t="shared" si="22"/>
      </c>
      <c r="S129" s="8">
        <f t="shared" si="23"/>
      </c>
    </row>
    <row r="130" spans="1:19" ht="15">
      <c r="A130" s="1">
        <v>18</v>
      </c>
      <c r="B130" s="5">
        <v>0.6124999999999999</v>
      </c>
      <c r="C130" s="1" t="s">
        <v>196</v>
      </c>
      <c r="D130" s="1">
        <v>3</v>
      </c>
      <c r="E130" s="1">
        <v>7</v>
      </c>
      <c r="F130" s="1" t="s">
        <v>212</v>
      </c>
      <c r="G130" s="2">
        <v>67.6526666666667</v>
      </c>
      <c r="H130" s="6">
        <f>1+_xlfn.COUNTIFS(A:A,A130,O:O,"&lt;"&amp;O130)</f>
        <v>1</v>
      </c>
      <c r="I130" s="2">
        <f>_xlfn.AVERAGEIF(A:A,A130,G:G)</f>
        <v>51.06179696969698</v>
      </c>
      <c r="J130" s="2">
        <f t="shared" si="16"/>
        <v>16.590869696969726</v>
      </c>
      <c r="K130" s="2">
        <f t="shared" si="17"/>
        <v>106.59086969696972</v>
      </c>
      <c r="L130" s="2">
        <f t="shared" si="18"/>
        <v>599.114170517112</v>
      </c>
      <c r="M130" s="2">
        <f>SUMIF(A:A,A130,L:L)</f>
        <v>3055.298510092699</v>
      </c>
      <c r="N130" s="3">
        <f t="shared" si="19"/>
        <v>0.19609022442096327</v>
      </c>
      <c r="O130" s="7">
        <f t="shared" si="20"/>
        <v>5.099693281258205</v>
      </c>
      <c r="P130" s="3">
        <f t="shared" si="21"/>
        <v>0.19609022442096327</v>
      </c>
      <c r="Q130" s="3">
        <f>IF(ISNUMBER(P130),SUMIF(A:A,A130,P:P),"")</f>
        <v>0.9611071699547548</v>
      </c>
      <c r="R130" s="3">
        <f t="shared" si="22"/>
        <v>0.2040253475896912</v>
      </c>
      <c r="S130" s="8">
        <f t="shared" si="23"/>
        <v>4.901351777187351</v>
      </c>
    </row>
    <row r="131" spans="1:19" ht="15">
      <c r="A131" s="1">
        <v>18</v>
      </c>
      <c r="B131" s="5">
        <v>0.6124999999999999</v>
      </c>
      <c r="C131" s="1" t="s">
        <v>196</v>
      </c>
      <c r="D131" s="1">
        <v>3</v>
      </c>
      <c r="E131" s="1">
        <v>5</v>
      </c>
      <c r="F131" s="1" t="s">
        <v>210</v>
      </c>
      <c r="G131" s="2">
        <v>65.3883</v>
      </c>
      <c r="H131" s="6">
        <f>1+_xlfn.COUNTIFS(A:A,A131,O:O,"&lt;"&amp;O131)</f>
        <v>2</v>
      </c>
      <c r="I131" s="2">
        <f>_xlfn.AVERAGEIF(A:A,A131,G:G)</f>
        <v>51.06179696969698</v>
      </c>
      <c r="J131" s="2">
        <f t="shared" si="16"/>
        <v>14.326503030303023</v>
      </c>
      <c r="K131" s="2">
        <f t="shared" si="17"/>
        <v>104.32650303030303</v>
      </c>
      <c r="L131" s="2">
        <f t="shared" si="18"/>
        <v>523.0045594048279</v>
      </c>
      <c r="M131" s="2">
        <f>SUMIF(A:A,A131,L:L)</f>
        <v>3055.298510092699</v>
      </c>
      <c r="N131" s="3">
        <f t="shared" si="19"/>
        <v>0.17117952883397955</v>
      </c>
      <c r="O131" s="7">
        <f t="shared" si="20"/>
        <v>5.841820028432615</v>
      </c>
      <c r="P131" s="3">
        <f t="shared" si="21"/>
        <v>0.17117952883397955</v>
      </c>
      <c r="Q131" s="3">
        <f>IF(ISNUMBER(P131),SUMIF(A:A,A131,P:P),"")</f>
        <v>0.9611071699547548</v>
      </c>
      <c r="R131" s="3">
        <f t="shared" si="22"/>
        <v>0.17810659849935156</v>
      </c>
      <c r="S131" s="8">
        <f t="shared" si="23"/>
        <v>5.614615114911875</v>
      </c>
    </row>
    <row r="132" spans="1:19" ht="15">
      <c r="A132" s="1">
        <v>18</v>
      </c>
      <c r="B132" s="5">
        <v>0.6124999999999999</v>
      </c>
      <c r="C132" s="1" t="s">
        <v>196</v>
      </c>
      <c r="D132" s="1">
        <v>3</v>
      </c>
      <c r="E132" s="1">
        <v>10</v>
      </c>
      <c r="F132" s="1" t="s">
        <v>215</v>
      </c>
      <c r="G132" s="2">
        <v>59.170199999999994</v>
      </c>
      <c r="H132" s="6">
        <f>1+_xlfn.COUNTIFS(A:A,A132,O:O,"&lt;"&amp;O132)</f>
        <v>3</v>
      </c>
      <c r="I132" s="2">
        <f>_xlfn.AVERAGEIF(A:A,A132,G:G)</f>
        <v>51.06179696969698</v>
      </c>
      <c r="J132" s="2">
        <f t="shared" si="16"/>
        <v>8.108403030303016</v>
      </c>
      <c r="K132" s="2">
        <f t="shared" si="17"/>
        <v>98.10840303030301</v>
      </c>
      <c r="L132" s="2">
        <f t="shared" si="18"/>
        <v>360.1440829579907</v>
      </c>
      <c r="M132" s="2">
        <f>SUMIF(A:A,A132,L:L)</f>
        <v>3055.298510092699</v>
      </c>
      <c r="N132" s="3">
        <f t="shared" si="19"/>
        <v>0.11787525237495167</v>
      </c>
      <c r="O132" s="7">
        <f t="shared" si="20"/>
        <v>8.483544932901443</v>
      </c>
      <c r="P132" s="3">
        <f t="shared" si="21"/>
        <v>0.11787525237495167</v>
      </c>
      <c r="Q132" s="3">
        <f>IF(ISNUMBER(P132),SUMIF(A:A,A132,P:P),"")</f>
        <v>0.9611071699547548</v>
      </c>
      <c r="R132" s="3">
        <f t="shared" si="22"/>
        <v>0.12264527417946615</v>
      </c>
      <c r="S132" s="8">
        <f t="shared" si="23"/>
        <v>8.153595861644906</v>
      </c>
    </row>
    <row r="133" spans="1:19" ht="15">
      <c r="A133" s="1">
        <v>18</v>
      </c>
      <c r="B133" s="5">
        <v>0.6124999999999999</v>
      </c>
      <c r="C133" s="1" t="s">
        <v>196</v>
      </c>
      <c r="D133" s="1">
        <v>3</v>
      </c>
      <c r="E133" s="1">
        <v>3</v>
      </c>
      <c r="F133" s="1" t="s">
        <v>208</v>
      </c>
      <c r="G133" s="2">
        <v>58.633199999999995</v>
      </c>
      <c r="H133" s="6">
        <f>1+_xlfn.COUNTIFS(A:A,A133,O:O,"&lt;"&amp;O133)</f>
        <v>4</v>
      </c>
      <c r="I133" s="2">
        <f>_xlfn.AVERAGEIF(A:A,A133,G:G)</f>
        <v>51.06179696969698</v>
      </c>
      <c r="J133" s="2">
        <f t="shared" si="16"/>
        <v>7.571403030303017</v>
      </c>
      <c r="K133" s="2">
        <f t="shared" si="17"/>
        <v>97.57140303030302</v>
      </c>
      <c r="L133" s="2">
        <f t="shared" si="18"/>
        <v>348.72518686081287</v>
      </c>
      <c r="M133" s="2">
        <f>SUMIF(A:A,A133,L:L)</f>
        <v>3055.298510092699</v>
      </c>
      <c r="N133" s="3">
        <f t="shared" si="19"/>
        <v>0.11413784470121462</v>
      </c>
      <c r="O133" s="7">
        <f t="shared" si="20"/>
        <v>8.761335932159566</v>
      </c>
      <c r="P133" s="3">
        <f t="shared" si="21"/>
        <v>0.11413784470121462</v>
      </c>
      <c r="Q133" s="3">
        <f>IF(ISNUMBER(P133),SUMIF(A:A,A133,P:P),"")</f>
        <v>0.9611071699547548</v>
      </c>
      <c r="R133" s="3">
        <f t="shared" si="22"/>
        <v>0.11875662597188594</v>
      </c>
      <c r="S133" s="8">
        <f t="shared" si="23"/>
        <v>8.420582782780784</v>
      </c>
    </row>
    <row r="134" spans="1:19" ht="15">
      <c r="A134" s="1">
        <v>18</v>
      </c>
      <c r="B134" s="5">
        <v>0.6124999999999999</v>
      </c>
      <c r="C134" s="1" t="s">
        <v>196</v>
      </c>
      <c r="D134" s="1">
        <v>3</v>
      </c>
      <c r="E134" s="1">
        <v>9</v>
      </c>
      <c r="F134" s="1" t="s">
        <v>214</v>
      </c>
      <c r="G134" s="2">
        <v>54.94799999999999</v>
      </c>
      <c r="H134" s="6">
        <f>1+_xlfn.COUNTIFS(A:A,A134,O:O,"&lt;"&amp;O134)</f>
        <v>5</v>
      </c>
      <c r="I134" s="2">
        <f>_xlfn.AVERAGEIF(A:A,A134,G:G)</f>
        <v>51.06179696969698</v>
      </c>
      <c r="J134" s="2">
        <f t="shared" si="16"/>
        <v>3.8862030303030153</v>
      </c>
      <c r="K134" s="2">
        <f t="shared" si="17"/>
        <v>93.88620303030302</v>
      </c>
      <c r="L134" s="2">
        <f t="shared" si="18"/>
        <v>279.5474880715777</v>
      </c>
      <c r="M134" s="2">
        <f>SUMIF(A:A,A134,L:L)</f>
        <v>3055.298510092699</v>
      </c>
      <c r="N134" s="3">
        <f t="shared" si="19"/>
        <v>0.09149596582727888</v>
      </c>
      <c r="O134" s="7">
        <f t="shared" si="20"/>
        <v>10.929443620364047</v>
      </c>
      <c r="P134" s="3">
        <f t="shared" si="21"/>
        <v>0.09149596582727888</v>
      </c>
      <c r="Q134" s="3">
        <f>IF(ISNUMBER(P134),SUMIF(A:A,A134,P:P),"")</f>
        <v>0.9611071699547548</v>
      </c>
      <c r="R134" s="3">
        <f t="shared" si="22"/>
        <v>0.09519850510696551</v>
      </c>
      <c r="S134" s="8">
        <f t="shared" si="23"/>
        <v>10.504366627148137</v>
      </c>
    </row>
    <row r="135" spans="1:19" ht="15">
      <c r="A135" s="1">
        <v>18</v>
      </c>
      <c r="B135" s="5">
        <v>0.6124999999999999</v>
      </c>
      <c r="C135" s="1" t="s">
        <v>196</v>
      </c>
      <c r="D135" s="1">
        <v>3</v>
      </c>
      <c r="E135" s="1">
        <v>6</v>
      </c>
      <c r="F135" s="1" t="s">
        <v>211</v>
      </c>
      <c r="G135" s="2">
        <v>54.3882</v>
      </c>
      <c r="H135" s="6">
        <f>1+_xlfn.COUNTIFS(A:A,A135,O:O,"&lt;"&amp;O135)</f>
        <v>6</v>
      </c>
      <c r="I135" s="2">
        <f>_xlfn.AVERAGEIF(A:A,A135,G:G)</f>
        <v>51.06179696969698</v>
      </c>
      <c r="J135" s="2">
        <f t="shared" si="16"/>
        <v>3.3264030303030196</v>
      </c>
      <c r="K135" s="2">
        <f t="shared" si="17"/>
        <v>93.32640303030303</v>
      </c>
      <c r="L135" s="2">
        <f t="shared" si="18"/>
        <v>270.3139825848673</v>
      </c>
      <c r="M135" s="2">
        <f>SUMIF(A:A,A135,L:L)</f>
        <v>3055.298510092699</v>
      </c>
      <c r="N135" s="3">
        <f t="shared" si="19"/>
        <v>0.08847383707088767</v>
      </c>
      <c r="O135" s="7">
        <f t="shared" si="20"/>
        <v>11.302776426422792</v>
      </c>
      <c r="P135" s="3">
        <f t="shared" si="21"/>
        <v>0.08847383707088767</v>
      </c>
      <c r="Q135" s="3">
        <f>IF(ISNUMBER(P135),SUMIF(A:A,A135,P:P),"")</f>
        <v>0.9611071699547548</v>
      </c>
      <c r="R135" s="3">
        <f t="shared" si="22"/>
        <v>0.0920540807900254</v>
      </c>
      <c r="S135" s="8">
        <f t="shared" si="23"/>
        <v>10.863179463830525</v>
      </c>
    </row>
    <row r="136" spans="1:19" ht="15">
      <c r="A136" s="1">
        <v>18</v>
      </c>
      <c r="B136" s="5">
        <v>0.6124999999999999</v>
      </c>
      <c r="C136" s="1" t="s">
        <v>196</v>
      </c>
      <c r="D136" s="1">
        <v>3</v>
      </c>
      <c r="E136" s="1">
        <v>1</v>
      </c>
      <c r="F136" s="1" t="s">
        <v>206</v>
      </c>
      <c r="G136" s="2">
        <v>52.0369333333333</v>
      </c>
      <c r="H136" s="6">
        <f>1+_xlfn.COUNTIFS(A:A,A136,O:O,"&lt;"&amp;O136)</f>
        <v>7</v>
      </c>
      <c r="I136" s="2">
        <f>_xlfn.AVERAGEIF(A:A,A136,G:G)</f>
        <v>51.06179696969698</v>
      </c>
      <c r="J136" s="2">
        <f t="shared" si="16"/>
        <v>0.9751363636363237</v>
      </c>
      <c r="K136" s="2">
        <f t="shared" si="17"/>
        <v>90.97513636363632</v>
      </c>
      <c r="L136" s="2">
        <f t="shared" si="18"/>
        <v>234.74696323021448</v>
      </c>
      <c r="M136" s="2">
        <f>SUMIF(A:A,A136,L:L)</f>
        <v>3055.298510092699</v>
      </c>
      <c r="N136" s="3">
        <f t="shared" si="19"/>
        <v>0.07683274235062948</v>
      </c>
      <c r="O136" s="7">
        <f t="shared" si="20"/>
        <v>13.015284492078358</v>
      </c>
      <c r="P136" s="3">
        <f t="shared" si="21"/>
        <v>0.07683274235062948</v>
      </c>
      <c r="Q136" s="3">
        <f>IF(ISNUMBER(P136),SUMIF(A:A,A136,P:P),"")</f>
        <v>0.9611071699547548</v>
      </c>
      <c r="R136" s="3">
        <f t="shared" si="22"/>
        <v>0.07994190944829438</v>
      </c>
      <c r="S136" s="8">
        <f t="shared" si="23"/>
        <v>12.50908324433744</v>
      </c>
    </row>
    <row r="137" spans="1:19" ht="15">
      <c r="A137" s="1">
        <v>18</v>
      </c>
      <c r="B137" s="5">
        <v>0.6124999999999999</v>
      </c>
      <c r="C137" s="1" t="s">
        <v>196</v>
      </c>
      <c r="D137" s="1">
        <v>3</v>
      </c>
      <c r="E137" s="1">
        <v>12</v>
      </c>
      <c r="F137" s="1" t="s">
        <v>217</v>
      </c>
      <c r="G137" s="2">
        <v>46.7876666666667</v>
      </c>
      <c r="H137" s="6">
        <f>1+_xlfn.COUNTIFS(A:A,A137,O:O,"&lt;"&amp;O137)</f>
        <v>8</v>
      </c>
      <c r="I137" s="2">
        <f>_xlfn.AVERAGEIF(A:A,A137,G:G)</f>
        <v>51.06179696969698</v>
      </c>
      <c r="J137" s="2">
        <f t="shared" si="16"/>
        <v>-4.274130303030276</v>
      </c>
      <c r="K137" s="2">
        <f t="shared" si="17"/>
        <v>85.72586969696972</v>
      </c>
      <c r="L137" s="2">
        <f t="shared" si="18"/>
        <v>171.3232600914641</v>
      </c>
      <c r="M137" s="2">
        <f>SUMIF(A:A,A137,L:L)</f>
        <v>3055.298510092699</v>
      </c>
      <c r="N137" s="3">
        <f t="shared" si="19"/>
        <v>0.056074147755292854</v>
      </c>
      <c r="O137" s="7">
        <f t="shared" si="20"/>
        <v>17.833530067438424</v>
      </c>
      <c r="P137" s="3">
        <f t="shared" si="21"/>
        <v>0.056074147755292854</v>
      </c>
      <c r="Q137" s="3">
        <f>IF(ISNUMBER(P137),SUMIF(A:A,A137,P:P),"")</f>
        <v>0.9611071699547548</v>
      </c>
      <c r="R137" s="3">
        <f t="shared" si="22"/>
        <v>0.05834328315117305</v>
      </c>
      <c r="S137" s="8">
        <f t="shared" si="23"/>
        <v>17.139933613418773</v>
      </c>
    </row>
    <row r="138" spans="1:19" ht="15">
      <c r="A138" s="1">
        <v>18</v>
      </c>
      <c r="B138" s="5">
        <v>0.6124999999999999</v>
      </c>
      <c r="C138" s="1" t="s">
        <v>196</v>
      </c>
      <c r="D138" s="1">
        <v>3</v>
      </c>
      <c r="E138" s="1">
        <v>2</v>
      </c>
      <c r="F138" s="1" t="s">
        <v>207</v>
      </c>
      <c r="G138" s="2">
        <v>30.506466666666697</v>
      </c>
      <c r="H138" s="6">
        <f>1+_xlfn.COUNTIFS(A:A,A138,O:O,"&lt;"&amp;O138)</f>
        <v>10</v>
      </c>
      <c r="I138" s="2">
        <f>_xlfn.AVERAGEIF(A:A,A138,G:G)</f>
        <v>51.06179696969698</v>
      </c>
      <c r="J138" s="2">
        <f t="shared" si="16"/>
        <v>-20.55533030303028</v>
      </c>
      <c r="K138" s="2">
        <f t="shared" si="17"/>
        <v>69.44466969696973</v>
      </c>
      <c r="L138" s="2">
        <f t="shared" si="18"/>
        <v>64.50096479927716</v>
      </c>
      <c r="M138" s="2">
        <f>SUMIF(A:A,A138,L:L)</f>
        <v>3055.298510092699</v>
      </c>
      <c r="N138" s="3">
        <f t="shared" si="19"/>
        <v>0.02111118261806771</v>
      </c>
      <c r="O138" s="7">
        <f t="shared" si="20"/>
        <v>47.36826060820316</v>
      </c>
      <c r="P138" s="3">
        <f t="shared" si="21"/>
      </c>
      <c r="Q138" s="3">
        <f>IF(ISNUMBER(P138),SUMIF(A:A,A138,P:P),"")</f>
      </c>
      <c r="R138" s="3">
        <f t="shared" si="22"/>
      </c>
      <c r="S138" s="8">
        <f t="shared" si="23"/>
      </c>
    </row>
    <row r="139" spans="1:19" ht="15">
      <c r="A139" s="1">
        <v>18</v>
      </c>
      <c r="B139" s="5">
        <v>0.6124999999999999</v>
      </c>
      <c r="C139" s="1" t="s">
        <v>196</v>
      </c>
      <c r="D139" s="1">
        <v>3</v>
      </c>
      <c r="E139" s="1">
        <v>4</v>
      </c>
      <c r="F139" s="1" t="s">
        <v>209</v>
      </c>
      <c r="G139" s="2">
        <v>44.522266666666596</v>
      </c>
      <c r="H139" s="6">
        <f>1+_xlfn.COUNTIFS(A:A,A139,O:O,"&lt;"&amp;O139)</f>
        <v>9</v>
      </c>
      <c r="I139" s="2">
        <f>_xlfn.AVERAGEIF(A:A,A139,G:G)</f>
        <v>51.06179696969698</v>
      </c>
      <c r="J139" s="2">
        <f t="shared" si="16"/>
        <v>-6.539530303030382</v>
      </c>
      <c r="K139" s="2">
        <f t="shared" si="17"/>
        <v>83.46046969696962</v>
      </c>
      <c r="L139" s="2">
        <f t="shared" si="18"/>
        <v>149.54961068330573</v>
      </c>
      <c r="M139" s="2">
        <f>SUMIF(A:A,A139,L:L)</f>
        <v>3055.298510092699</v>
      </c>
      <c r="N139" s="3">
        <f t="shared" si="19"/>
        <v>0.04894762661955684</v>
      </c>
      <c r="O139" s="7">
        <f t="shared" si="20"/>
        <v>20.429999758158935</v>
      </c>
      <c r="P139" s="3">
        <f t="shared" si="21"/>
        <v>0.04894762661955684</v>
      </c>
      <c r="Q139" s="3">
        <f>IF(ISNUMBER(P139),SUMIF(A:A,A139,P:P),"")</f>
        <v>0.9611071699547548</v>
      </c>
      <c r="R139" s="3">
        <f t="shared" si="22"/>
        <v>0.05092837526314688</v>
      </c>
      <c r="S139" s="8">
        <f t="shared" si="23"/>
        <v>19.63541924974046</v>
      </c>
    </row>
    <row r="140" spans="1:19" ht="15">
      <c r="A140" s="1">
        <v>18</v>
      </c>
      <c r="B140" s="5">
        <v>0.6124999999999999</v>
      </c>
      <c r="C140" s="1" t="s">
        <v>196</v>
      </c>
      <c r="D140" s="1">
        <v>3</v>
      </c>
      <c r="E140" s="1">
        <v>8</v>
      </c>
      <c r="F140" s="1" t="s">
        <v>213</v>
      </c>
      <c r="G140" s="2">
        <v>27.645866666666702</v>
      </c>
      <c r="H140" s="6">
        <f>1+_xlfn.COUNTIFS(A:A,A140,O:O,"&lt;"&amp;O140)</f>
        <v>11</v>
      </c>
      <c r="I140" s="2">
        <f>_xlfn.AVERAGEIF(A:A,A140,G:G)</f>
        <v>51.06179696969698</v>
      </c>
      <c r="J140" s="2">
        <f t="shared" si="16"/>
        <v>-23.415930303030276</v>
      </c>
      <c r="K140" s="2">
        <f t="shared" si="17"/>
        <v>66.58406969696972</v>
      </c>
      <c r="L140" s="2">
        <f t="shared" si="18"/>
        <v>54.32824089124967</v>
      </c>
      <c r="M140" s="2">
        <f>SUMIF(A:A,A140,L:L)</f>
        <v>3055.298510092699</v>
      </c>
      <c r="N140" s="3">
        <f t="shared" si="19"/>
        <v>0.01778164742717769</v>
      </c>
      <c r="O140" s="7">
        <f t="shared" si="20"/>
        <v>56.237758851949096</v>
      </c>
      <c r="P140" s="3">
        <f t="shared" si="21"/>
      </c>
      <c r="Q140" s="3">
        <f>IF(ISNUMBER(P140),SUMIF(A:A,A140,P:P),"")</f>
      </c>
      <c r="R140" s="3">
        <f t="shared" si="22"/>
      </c>
      <c r="S140" s="8">
        <f t="shared" si="23"/>
      </c>
    </row>
    <row r="141" spans="1:19" ht="15">
      <c r="A141" s="1">
        <v>43</v>
      </c>
      <c r="B141" s="5">
        <v>0.6152777777777778</v>
      </c>
      <c r="C141" s="1" t="s">
        <v>420</v>
      </c>
      <c r="D141" s="1">
        <v>3</v>
      </c>
      <c r="E141" s="1">
        <v>3</v>
      </c>
      <c r="F141" s="1" t="s">
        <v>440</v>
      </c>
      <c r="G141" s="2">
        <v>84.9529</v>
      </c>
      <c r="H141" s="6">
        <f>1+_xlfn.COUNTIFS(A:A,A141,O:O,"&lt;"&amp;O141)</f>
        <v>1</v>
      </c>
      <c r="I141" s="2">
        <f>_xlfn.AVERAGEIF(A:A,A141,G:G)</f>
        <v>48.195781818181814</v>
      </c>
      <c r="J141" s="2">
        <f t="shared" si="16"/>
        <v>36.757118181818186</v>
      </c>
      <c r="K141" s="2">
        <f t="shared" si="17"/>
        <v>126.75711818181819</v>
      </c>
      <c r="L141" s="2">
        <f t="shared" si="18"/>
        <v>2009.0697659345021</v>
      </c>
      <c r="M141" s="2">
        <f>SUMIF(A:A,A141,L:L)</f>
        <v>4079.580172033505</v>
      </c>
      <c r="N141" s="3">
        <f t="shared" si="19"/>
        <v>0.49246973492693064</v>
      </c>
      <c r="O141" s="7">
        <f t="shared" si="20"/>
        <v>2.030581635942305</v>
      </c>
      <c r="P141" s="3">
        <f t="shared" si="21"/>
        <v>0.49246973492693064</v>
      </c>
      <c r="Q141" s="3">
        <f>IF(ISNUMBER(P141),SUMIF(A:A,A141,P:P),"")</f>
        <v>0.8980461391414134</v>
      </c>
      <c r="R141" s="3">
        <f t="shared" si="22"/>
        <v>0.548379101543448</v>
      </c>
      <c r="S141" s="8">
        <f t="shared" si="23"/>
        <v>1.823555998369442</v>
      </c>
    </row>
    <row r="142" spans="1:19" ht="15">
      <c r="A142" s="1">
        <v>43</v>
      </c>
      <c r="B142" s="5">
        <v>0.6152777777777778</v>
      </c>
      <c r="C142" s="1" t="s">
        <v>420</v>
      </c>
      <c r="D142" s="1">
        <v>3</v>
      </c>
      <c r="E142" s="1">
        <v>5</v>
      </c>
      <c r="F142" s="1" t="s">
        <v>442</v>
      </c>
      <c r="G142" s="2">
        <v>56.9680333333334</v>
      </c>
      <c r="H142" s="6">
        <f>1+_xlfn.COUNTIFS(A:A,A142,O:O,"&lt;"&amp;O142)</f>
        <v>2</v>
      </c>
      <c r="I142" s="2">
        <f>_xlfn.AVERAGEIF(A:A,A142,G:G)</f>
        <v>48.195781818181814</v>
      </c>
      <c r="J142" s="2">
        <f t="shared" si="16"/>
        <v>8.772251515151588</v>
      </c>
      <c r="K142" s="2">
        <f t="shared" si="17"/>
        <v>98.7722515151516</v>
      </c>
      <c r="L142" s="2">
        <f t="shared" si="18"/>
        <v>374.7784648149075</v>
      </c>
      <c r="M142" s="2">
        <f>SUMIF(A:A,A142,L:L)</f>
        <v>4079.580172033505</v>
      </c>
      <c r="N142" s="3">
        <f t="shared" si="19"/>
        <v>0.0918669198816347</v>
      </c>
      <c r="O142" s="7">
        <f t="shared" si="20"/>
        <v>10.885311070496792</v>
      </c>
      <c r="P142" s="3">
        <f t="shared" si="21"/>
        <v>0.0918669198816347</v>
      </c>
      <c r="Q142" s="3">
        <f>IF(ISNUMBER(P142),SUMIF(A:A,A142,P:P),"")</f>
        <v>0.8980461391414134</v>
      </c>
      <c r="R142" s="3">
        <f t="shared" si="22"/>
        <v>0.10229643653884536</v>
      </c>
      <c r="S142" s="8">
        <f t="shared" si="23"/>
        <v>9.77551158021293</v>
      </c>
    </row>
    <row r="143" spans="1:19" ht="15">
      <c r="A143" s="1">
        <v>43</v>
      </c>
      <c r="B143" s="5">
        <v>0.6152777777777778</v>
      </c>
      <c r="C143" s="1" t="s">
        <v>420</v>
      </c>
      <c r="D143" s="1">
        <v>3</v>
      </c>
      <c r="E143" s="1">
        <v>4</v>
      </c>
      <c r="F143" s="1" t="s">
        <v>441</v>
      </c>
      <c r="G143" s="2">
        <v>52.576699999999995</v>
      </c>
      <c r="H143" s="6">
        <f>1+_xlfn.COUNTIFS(A:A,A143,O:O,"&lt;"&amp;O143)</f>
        <v>3</v>
      </c>
      <c r="I143" s="2">
        <f>_xlfn.AVERAGEIF(A:A,A143,G:G)</f>
        <v>48.195781818181814</v>
      </c>
      <c r="J143" s="2">
        <f t="shared" si="16"/>
        <v>4.380918181818181</v>
      </c>
      <c r="K143" s="2">
        <f t="shared" si="17"/>
        <v>94.38091818181817</v>
      </c>
      <c r="L143" s="2">
        <f t="shared" si="18"/>
        <v>287.96964950200146</v>
      </c>
      <c r="M143" s="2">
        <f>SUMIF(A:A,A143,L:L)</f>
        <v>4079.580172033505</v>
      </c>
      <c r="N143" s="3">
        <f t="shared" si="19"/>
        <v>0.07058805988814783</v>
      </c>
      <c r="O143" s="7">
        <f t="shared" si="20"/>
        <v>14.166701869757809</v>
      </c>
      <c r="P143" s="3">
        <f t="shared" si="21"/>
        <v>0.07058805988814783</v>
      </c>
      <c r="Q143" s="3">
        <f>IF(ISNUMBER(P143),SUMIF(A:A,A143,P:P),"")</f>
        <v>0.8980461391414134</v>
      </c>
      <c r="R143" s="3">
        <f t="shared" si="22"/>
        <v>0.07860181878364768</v>
      </c>
      <c r="S143" s="8">
        <f t="shared" si="23"/>
        <v>12.722351918503444</v>
      </c>
    </row>
    <row r="144" spans="1:19" ht="15">
      <c r="A144" s="1">
        <v>43</v>
      </c>
      <c r="B144" s="5">
        <v>0.6152777777777778</v>
      </c>
      <c r="C144" s="1" t="s">
        <v>420</v>
      </c>
      <c r="D144" s="1">
        <v>3</v>
      </c>
      <c r="E144" s="1">
        <v>7</v>
      </c>
      <c r="F144" s="1" t="s">
        <v>444</v>
      </c>
      <c r="G144" s="2">
        <v>51.918</v>
      </c>
      <c r="H144" s="6">
        <f>1+_xlfn.COUNTIFS(A:A,A144,O:O,"&lt;"&amp;O144)</f>
        <v>4</v>
      </c>
      <c r="I144" s="2">
        <f>_xlfn.AVERAGEIF(A:A,A144,G:G)</f>
        <v>48.195781818181814</v>
      </c>
      <c r="J144" s="2">
        <f t="shared" si="16"/>
        <v>3.722218181818185</v>
      </c>
      <c r="K144" s="2">
        <f t="shared" si="17"/>
        <v>93.72221818181819</v>
      </c>
      <c r="L144" s="2">
        <f t="shared" si="18"/>
        <v>276.81048182988906</v>
      </c>
      <c r="M144" s="2">
        <f>SUMIF(A:A,A144,L:L)</f>
        <v>4079.580172033505</v>
      </c>
      <c r="N144" s="3">
        <f t="shared" si="19"/>
        <v>0.06785268830540234</v>
      </c>
      <c r="O144" s="7">
        <f t="shared" si="20"/>
        <v>14.737809583889124</v>
      </c>
      <c r="P144" s="3">
        <f t="shared" si="21"/>
        <v>0.06785268830540234</v>
      </c>
      <c r="Q144" s="3">
        <f>IF(ISNUMBER(P144),SUMIF(A:A,A144,P:P),"")</f>
        <v>0.8980461391414134</v>
      </c>
      <c r="R144" s="3">
        <f t="shared" si="22"/>
        <v>0.07555590447755126</v>
      </c>
      <c r="S144" s="8">
        <f t="shared" si="23"/>
        <v>13.235232996212948</v>
      </c>
    </row>
    <row r="145" spans="1:19" ht="15">
      <c r="A145" s="1">
        <v>43</v>
      </c>
      <c r="B145" s="5">
        <v>0.6152777777777778</v>
      </c>
      <c r="C145" s="1" t="s">
        <v>420</v>
      </c>
      <c r="D145" s="1">
        <v>3</v>
      </c>
      <c r="E145" s="1">
        <v>6</v>
      </c>
      <c r="F145" s="1" t="s">
        <v>443</v>
      </c>
      <c r="G145" s="2">
        <v>50.059233333333296</v>
      </c>
      <c r="H145" s="6">
        <f>1+_xlfn.COUNTIFS(A:A,A145,O:O,"&lt;"&amp;O145)</f>
        <v>5</v>
      </c>
      <c r="I145" s="2">
        <f>_xlfn.AVERAGEIF(A:A,A145,G:G)</f>
        <v>48.195781818181814</v>
      </c>
      <c r="J145" s="2">
        <f t="shared" si="16"/>
        <v>1.8634515151514819</v>
      </c>
      <c r="K145" s="2">
        <f t="shared" si="17"/>
        <v>91.86345151515148</v>
      </c>
      <c r="L145" s="2">
        <f t="shared" si="18"/>
        <v>247.5981554112961</v>
      </c>
      <c r="M145" s="2">
        <f>SUMIF(A:A,A145,L:L)</f>
        <v>4079.580172033505</v>
      </c>
      <c r="N145" s="3">
        <f t="shared" si="19"/>
        <v>0.06069206755848077</v>
      </c>
      <c r="O145" s="7">
        <f t="shared" si="20"/>
        <v>16.47661778924296</v>
      </c>
      <c r="P145" s="3">
        <f t="shared" si="21"/>
        <v>0.06069206755848077</v>
      </c>
      <c r="Q145" s="3">
        <f>IF(ISNUMBER(P145),SUMIF(A:A,A145,P:P),"")</f>
        <v>0.8980461391414134</v>
      </c>
      <c r="R145" s="3">
        <f t="shared" si="22"/>
        <v>0.067582348960941</v>
      </c>
      <c r="S145" s="8">
        <f t="shared" si="23"/>
        <v>14.796762991738373</v>
      </c>
    </row>
    <row r="146" spans="1:19" ht="15">
      <c r="A146" s="1">
        <v>43</v>
      </c>
      <c r="B146" s="5">
        <v>0.6152777777777778</v>
      </c>
      <c r="C146" s="1" t="s">
        <v>420</v>
      </c>
      <c r="D146" s="1">
        <v>3</v>
      </c>
      <c r="E146" s="1">
        <v>1</v>
      </c>
      <c r="F146" s="1" t="s">
        <v>438</v>
      </c>
      <c r="G146" s="2">
        <v>49.371900000000004</v>
      </c>
      <c r="H146" s="6">
        <f>1+_xlfn.COUNTIFS(A:A,A146,O:O,"&lt;"&amp;O146)</f>
        <v>6</v>
      </c>
      <c r="I146" s="2">
        <f>_xlfn.AVERAGEIF(A:A,A146,G:G)</f>
        <v>48.195781818181814</v>
      </c>
      <c r="J146" s="2">
        <f t="shared" si="16"/>
        <v>1.1761181818181896</v>
      </c>
      <c r="K146" s="2">
        <f t="shared" si="17"/>
        <v>91.1761181818182</v>
      </c>
      <c r="L146" s="2">
        <f t="shared" si="18"/>
        <v>237.59489246763243</v>
      </c>
      <c r="M146" s="2">
        <f>SUMIF(A:A,A146,L:L)</f>
        <v>4079.580172033505</v>
      </c>
      <c r="N146" s="3">
        <f t="shared" si="19"/>
        <v>0.05824003511351538</v>
      </c>
      <c r="O146" s="7">
        <f t="shared" si="20"/>
        <v>17.170319318161546</v>
      </c>
      <c r="P146" s="3">
        <f t="shared" si="21"/>
        <v>0.05824003511351538</v>
      </c>
      <c r="Q146" s="3">
        <f>IF(ISNUMBER(P146),SUMIF(A:A,A146,P:P),"")</f>
        <v>0.8980461391414134</v>
      </c>
      <c r="R146" s="3">
        <f t="shared" si="22"/>
        <v>0.06485194086931478</v>
      </c>
      <c r="S146" s="8">
        <f t="shared" si="23"/>
        <v>15.419738971500204</v>
      </c>
    </row>
    <row r="147" spans="1:19" ht="15">
      <c r="A147" s="1">
        <v>43</v>
      </c>
      <c r="B147" s="5">
        <v>0.6152777777777778</v>
      </c>
      <c r="C147" s="1" t="s">
        <v>420</v>
      </c>
      <c r="D147" s="1">
        <v>3</v>
      </c>
      <c r="E147" s="1">
        <v>2</v>
      </c>
      <c r="F147" s="1" t="s">
        <v>439</v>
      </c>
      <c r="G147" s="2">
        <v>48.8181</v>
      </c>
      <c r="H147" s="6">
        <f>1+_xlfn.COUNTIFS(A:A,A147,O:O,"&lt;"&amp;O147)</f>
        <v>7</v>
      </c>
      <c r="I147" s="2">
        <f>_xlfn.AVERAGEIF(A:A,A147,G:G)</f>
        <v>48.195781818181814</v>
      </c>
      <c r="J147" s="2">
        <f t="shared" si="16"/>
        <v>0.6223181818181871</v>
      </c>
      <c r="K147" s="2">
        <f t="shared" si="17"/>
        <v>90.62231818181819</v>
      </c>
      <c r="L147" s="2">
        <f t="shared" si="18"/>
        <v>229.82981285232293</v>
      </c>
      <c r="M147" s="2">
        <f>SUMIF(A:A,A147,L:L)</f>
        <v>4079.580172033505</v>
      </c>
      <c r="N147" s="3">
        <f t="shared" si="19"/>
        <v>0.05633663346730164</v>
      </c>
      <c r="O147" s="7">
        <f t="shared" si="20"/>
        <v>17.750439429086764</v>
      </c>
      <c r="P147" s="3">
        <f t="shared" si="21"/>
        <v>0.05633663346730164</v>
      </c>
      <c r="Q147" s="3">
        <f>IF(ISNUMBER(P147),SUMIF(A:A,A147,P:P),"")</f>
        <v>0.8980461391414134</v>
      </c>
      <c r="R147" s="3">
        <f t="shared" si="22"/>
        <v>0.0627324488262517</v>
      </c>
      <c r="S147" s="8">
        <f t="shared" si="23"/>
        <v>15.940713597354884</v>
      </c>
    </row>
    <row r="148" spans="1:19" ht="15">
      <c r="A148" s="1">
        <v>43</v>
      </c>
      <c r="B148" s="5">
        <v>0.6152777777777778</v>
      </c>
      <c r="C148" s="1" t="s">
        <v>420</v>
      </c>
      <c r="D148" s="1">
        <v>3</v>
      </c>
      <c r="E148" s="1">
        <v>8</v>
      </c>
      <c r="F148" s="1" t="s">
        <v>445</v>
      </c>
      <c r="G148" s="2">
        <v>32.8206333333333</v>
      </c>
      <c r="H148" s="6">
        <f>1+_xlfn.COUNTIFS(A:A,A148,O:O,"&lt;"&amp;O148)</f>
        <v>10</v>
      </c>
      <c r="I148" s="2">
        <f>_xlfn.AVERAGEIF(A:A,A148,G:G)</f>
        <v>48.195781818181814</v>
      </c>
      <c r="J148" s="2">
        <f t="shared" si="16"/>
        <v>-15.375148484848516</v>
      </c>
      <c r="K148" s="2">
        <f t="shared" si="17"/>
        <v>74.62485151515148</v>
      </c>
      <c r="L148" s="2">
        <f t="shared" si="18"/>
        <v>88.01357737322506</v>
      </c>
      <c r="M148" s="2">
        <f>SUMIF(A:A,A148,L:L)</f>
        <v>4079.580172033505</v>
      </c>
      <c r="N148" s="3">
        <f t="shared" si="19"/>
        <v>0.0215741751998353</v>
      </c>
      <c r="O148" s="7">
        <f t="shared" si="20"/>
        <v>46.35171406263699</v>
      </c>
      <c r="P148" s="3">
        <f t="shared" si="21"/>
      </c>
      <c r="Q148" s="3">
        <f>IF(ISNUMBER(P148),SUMIF(A:A,A148,P:P),"")</f>
      </c>
      <c r="R148" s="3">
        <f t="shared" si="22"/>
      </c>
      <c r="S148" s="8">
        <f t="shared" si="23"/>
      </c>
    </row>
    <row r="149" spans="1:19" ht="15">
      <c r="A149" s="1">
        <v>43</v>
      </c>
      <c r="B149" s="5">
        <v>0.6152777777777778</v>
      </c>
      <c r="C149" s="1" t="s">
        <v>420</v>
      </c>
      <c r="D149" s="1">
        <v>3</v>
      </c>
      <c r="E149" s="1">
        <v>9</v>
      </c>
      <c r="F149" s="1" t="s">
        <v>446</v>
      </c>
      <c r="G149" s="2">
        <v>36.9300666666667</v>
      </c>
      <c r="H149" s="6">
        <f>1+_xlfn.COUNTIFS(A:A,A149,O:O,"&lt;"&amp;O149)</f>
        <v>9</v>
      </c>
      <c r="I149" s="2">
        <f>_xlfn.AVERAGEIF(A:A,A149,G:G)</f>
        <v>48.195781818181814</v>
      </c>
      <c r="J149" s="2">
        <f t="shared" si="16"/>
        <v>-11.265715151515117</v>
      </c>
      <c r="K149" s="2">
        <f t="shared" si="17"/>
        <v>78.73428484848489</v>
      </c>
      <c r="L149" s="2">
        <f t="shared" si="18"/>
        <v>112.62425385966066</v>
      </c>
      <c r="M149" s="2">
        <f>SUMIF(A:A,A149,L:L)</f>
        <v>4079.580172033505</v>
      </c>
      <c r="N149" s="3">
        <f t="shared" si="19"/>
        <v>0.027606824504081764</v>
      </c>
      <c r="O149" s="7">
        <f t="shared" si="20"/>
        <v>36.2229274088422</v>
      </c>
      <c r="P149" s="3">
        <f t="shared" si="21"/>
      </c>
      <c r="Q149" s="3">
        <f>IF(ISNUMBER(P149),SUMIF(A:A,A149,P:P),"")</f>
      </c>
      <c r="R149" s="3">
        <f t="shared" si="22"/>
      </c>
      <c r="S149" s="8">
        <f t="shared" si="23"/>
      </c>
    </row>
    <row r="150" spans="1:19" ht="15">
      <c r="A150" s="1">
        <v>43</v>
      </c>
      <c r="B150" s="5">
        <v>0.6152777777777778</v>
      </c>
      <c r="C150" s="1" t="s">
        <v>420</v>
      </c>
      <c r="D150" s="1">
        <v>3</v>
      </c>
      <c r="E150" s="1">
        <v>10</v>
      </c>
      <c r="F150" s="1" t="s">
        <v>447</v>
      </c>
      <c r="G150" s="2">
        <v>22.018533333333302</v>
      </c>
      <c r="H150" s="6">
        <f>1+_xlfn.COUNTIFS(A:A,A150,O:O,"&lt;"&amp;O150)</f>
        <v>11</v>
      </c>
      <c r="I150" s="2">
        <f>_xlfn.AVERAGEIF(A:A,A150,G:G)</f>
        <v>48.195781818181814</v>
      </c>
      <c r="J150" s="2">
        <f t="shared" si="16"/>
        <v>-26.177248484848512</v>
      </c>
      <c r="K150" s="2">
        <f t="shared" si="17"/>
        <v>63.82275151515149</v>
      </c>
      <c r="L150" s="2">
        <f t="shared" si="18"/>
        <v>46.03330199209922</v>
      </c>
      <c r="M150" s="2">
        <f>SUMIF(A:A,A150,L:L)</f>
        <v>4079.580172033505</v>
      </c>
      <c r="N150" s="3">
        <f t="shared" si="19"/>
        <v>0.011283833152163176</v>
      </c>
      <c r="O150" s="7">
        <f t="shared" si="20"/>
        <v>88.62236675382728</v>
      </c>
      <c r="P150" s="3">
        <f t="shared" si="21"/>
      </c>
      <c r="Q150" s="3">
        <f>IF(ISNUMBER(P150),SUMIF(A:A,A150,P:P),"")</f>
      </c>
      <c r="R150" s="3">
        <f t="shared" si="22"/>
      </c>
      <c r="S150" s="8">
        <f t="shared" si="23"/>
      </c>
    </row>
    <row r="151" spans="1:19" ht="15">
      <c r="A151" s="1">
        <v>43</v>
      </c>
      <c r="B151" s="5">
        <v>0.6152777777777778</v>
      </c>
      <c r="C151" s="1" t="s">
        <v>420</v>
      </c>
      <c r="D151" s="1">
        <v>3</v>
      </c>
      <c r="E151" s="1">
        <v>11</v>
      </c>
      <c r="F151" s="1" t="s">
        <v>448</v>
      </c>
      <c r="G151" s="2">
        <v>43.7195</v>
      </c>
      <c r="H151" s="6">
        <f>1+_xlfn.COUNTIFS(A:A,A151,O:O,"&lt;"&amp;O151)</f>
        <v>8</v>
      </c>
      <c r="I151" s="2">
        <f>_xlfn.AVERAGEIF(A:A,A151,G:G)</f>
        <v>48.195781818181814</v>
      </c>
      <c r="J151" s="2">
        <f t="shared" si="16"/>
        <v>-4.476281818181818</v>
      </c>
      <c r="K151" s="2">
        <f t="shared" si="17"/>
        <v>85.52371818181818</v>
      </c>
      <c r="L151" s="2">
        <f t="shared" si="18"/>
        <v>169.25781599596905</v>
      </c>
      <c r="M151" s="2">
        <f>SUMIF(A:A,A151,L:L)</f>
        <v>4079.580172033505</v>
      </c>
      <c r="N151" s="3">
        <f t="shared" si="19"/>
        <v>0.041489028002506666</v>
      </c>
      <c r="O151" s="7">
        <f t="shared" si="20"/>
        <v>24.102757961444226</v>
      </c>
      <c r="P151" s="3">
        <f t="shared" si="21"/>
      </c>
      <c r="Q151" s="3">
        <f>IF(ISNUMBER(P151),SUMIF(A:A,A151,P:P),"")</f>
      </c>
      <c r="R151" s="3">
        <f t="shared" si="22"/>
      </c>
      <c r="S151" s="8">
        <f t="shared" si="23"/>
      </c>
    </row>
    <row r="152" spans="1:19" ht="15">
      <c r="A152" s="1">
        <v>12</v>
      </c>
      <c r="B152" s="5">
        <v>0.6180555555555556</v>
      </c>
      <c r="C152" s="1" t="s">
        <v>97</v>
      </c>
      <c r="D152" s="1">
        <v>5</v>
      </c>
      <c r="E152" s="1">
        <v>1</v>
      </c>
      <c r="F152" s="1" t="s">
        <v>135</v>
      </c>
      <c r="G152" s="2">
        <v>79.8349</v>
      </c>
      <c r="H152" s="6">
        <f>1+_xlfn.COUNTIFS(A:A,A152,O:O,"&lt;"&amp;O152)</f>
        <v>1</v>
      </c>
      <c r="I152" s="2">
        <f>_xlfn.AVERAGEIF(A:A,A152,G:G)</f>
        <v>50.31410000000002</v>
      </c>
      <c r="J152" s="2">
        <f t="shared" si="16"/>
        <v>29.520799999999987</v>
      </c>
      <c r="K152" s="2">
        <f t="shared" si="17"/>
        <v>119.52079999999998</v>
      </c>
      <c r="L152" s="2">
        <f t="shared" si="18"/>
        <v>1301.4678215461388</v>
      </c>
      <c r="M152" s="2">
        <f>SUMIF(A:A,A152,L:L)</f>
        <v>2885.8483065957375</v>
      </c>
      <c r="N152" s="3">
        <f t="shared" si="19"/>
        <v>0.45098275559792067</v>
      </c>
      <c r="O152" s="7">
        <f t="shared" si="20"/>
        <v>2.2173796837845448</v>
      </c>
      <c r="P152" s="3">
        <f t="shared" si="21"/>
        <v>0.45098275559792067</v>
      </c>
      <c r="Q152" s="3">
        <f>IF(ISNUMBER(P152),SUMIF(A:A,A152,P:P),"")</f>
        <v>0.9370207442421932</v>
      </c>
      <c r="R152" s="3">
        <f t="shared" si="22"/>
        <v>0.4812943132466601</v>
      </c>
      <c r="S152" s="8">
        <f t="shared" si="23"/>
        <v>2.077730761567313</v>
      </c>
    </row>
    <row r="153" spans="1:19" ht="15">
      <c r="A153" s="1">
        <v>12</v>
      </c>
      <c r="B153" s="5">
        <v>0.6180555555555556</v>
      </c>
      <c r="C153" s="1" t="s">
        <v>97</v>
      </c>
      <c r="D153" s="1">
        <v>5</v>
      </c>
      <c r="E153" s="1">
        <v>6</v>
      </c>
      <c r="F153" s="1" t="s">
        <v>140</v>
      </c>
      <c r="G153" s="2">
        <v>58.0592333333333</v>
      </c>
      <c r="H153" s="6">
        <f>1+_xlfn.COUNTIFS(A:A,A153,O:O,"&lt;"&amp;O153)</f>
        <v>2</v>
      </c>
      <c r="I153" s="2">
        <f>_xlfn.AVERAGEIF(A:A,A153,G:G)</f>
        <v>50.31410000000002</v>
      </c>
      <c r="J153" s="2">
        <f t="shared" si="16"/>
        <v>7.7451333333332855</v>
      </c>
      <c r="K153" s="2">
        <f t="shared" si="17"/>
        <v>97.74513333333329</v>
      </c>
      <c r="L153" s="2">
        <f t="shared" si="18"/>
        <v>352.37924634368096</v>
      </c>
      <c r="M153" s="2">
        <f>SUMIF(A:A,A153,L:L)</f>
        <v>2885.8483065957375</v>
      </c>
      <c r="N153" s="3">
        <f t="shared" si="19"/>
        <v>0.12210594906818288</v>
      </c>
      <c r="O153" s="7">
        <f t="shared" si="20"/>
        <v>8.189609168359265</v>
      </c>
      <c r="P153" s="3">
        <f t="shared" si="21"/>
        <v>0.12210594906818288</v>
      </c>
      <c r="Q153" s="3">
        <f>IF(ISNUMBER(P153),SUMIF(A:A,A153,P:P),"")</f>
        <v>0.9370207442421932</v>
      </c>
      <c r="R153" s="3">
        <f t="shared" si="22"/>
        <v>0.13031296245947568</v>
      </c>
      <c r="S153" s="8">
        <f t="shared" si="23"/>
        <v>7.6738336779886875</v>
      </c>
    </row>
    <row r="154" spans="1:19" ht="15">
      <c r="A154" s="1">
        <v>12</v>
      </c>
      <c r="B154" s="5">
        <v>0.6180555555555556</v>
      </c>
      <c r="C154" s="1" t="s">
        <v>97</v>
      </c>
      <c r="D154" s="1">
        <v>5</v>
      </c>
      <c r="E154" s="1">
        <v>7</v>
      </c>
      <c r="F154" s="1" t="s">
        <v>141</v>
      </c>
      <c r="G154" s="2">
        <v>55.92176666666669</v>
      </c>
      <c r="H154" s="6">
        <f>1+_xlfn.COUNTIFS(A:A,A154,O:O,"&lt;"&amp;O154)</f>
        <v>3</v>
      </c>
      <c r="I154" s="2">
        <f>_xlfn.AVERAGEIF(A:A,A154,G:G)</f>
        <v>50.31410000000002</v>
      </c>
      <c r="J154" s="2">
        <f t="shared" si="16"/>
        <v>5.607666666666674</v>
      </c>
      <c r="K154" s="2">
        <f t="shared" si="17"/>
        <v>95.60766666666667</v>
      </c>
      <c r="L154" s="2">
        <f t="shared" si="18"/>
        <v>309.9651897360396</v>
      </c>
      <c r="M154" s="2">
        <f>SUMIF(A:A,A154,L:L)</f>
        <v>2885.8483065957375</v>
      </c>
      <c r="N154" s="3">
        <f t="shared" si="19"/>
        <v>0.10740869124257156</v>
      </c>
      <c r="O154" s="7">
        <f t="shared" si="20"/>
        <v>9.310233542848056</v>
      </c>
      <c r="P154" s="3">
        <f t="shared" si="21"/>
        <v>0.10740869124257156</v>
      </c>
      <c r="Q154" s="3">
        <f>IF(ISNUMBER(P154),SUMIF(A:A,A154,P:P),"")</f>
        <v>0.9370207442421932</v>
      </c>
      <c r="R154" s="3">
        <f t="shared" si="22"/>
        <v>0.11462786912944745</v>
      </c>
      <c r="S154" s="8">
        <f t="shared" si="23"/>
        <v>8.723881963388116</v>
      </c>
    </row>
    <row r="155" spans="1:19" ht="15">
      <c r="A155" s="1">
        <v>12</v>
      </c>
      <c r="B155" s="5">
        <v>0.6180555555555556</v>
      </c>
      <c r="C155" s="1" t="s">
        <v>97</v>
      </c>
      <c r="D155" s="1">
        <v>5</v>
      </c>
      <c r="E155" s="1">
        <v>3</v>
      </c>
      <c r="F155" s="1" t="s">
        <v>137</v>
      </c>
      <c r="G155" s="2">
        <v>50.539133333333396</v>
      </c>
      <c r="H155" s="6">
        <f>1+_xlfn.COUNTIFS(A:A,A155,O:O,"&lt;"&amp;O155)</f>
        <v>4</v>
      </c>
      <c r="I155" s="2">
        <f>_xlfn.AVERAGEIF(A:A,A155,G:G)</f>
        <v>50.31410000000002</v>
      </c>
      <c r="J155" s="2">
        <f t="shared" si="16"/>
        <v>0.2250333333333785</v>
      </c>
      <c r="K155" s="2">
        <f t="shared" si="17"/>
        <v>90.22503333333339</v>
      </c>
      <c r="L155" s="2">
        <f t="shared" si="18"/>
        <v>224.41611841212443</v>
      </c>
      <c r="M155" s="2">
        <f>SUMIF(A:A,A155,L:L)</f>
        <v>2885.8483065957375</v>
      </c>
      <c r="N155" s="3">
        <f t="shared" si="19"/>
        <v>0.07776435022562038</v>
      </c>
      <c r="O155" s="7">
        <f t="shared" si="20"/>
        <v>12.859362896991561</v>
      </c>
      <c r="P155" s="3">
        <f t="shared" si="21"/>
        <v>0.07776435022562038</v>
      </c>
      <c r="Q155" s="3">
        <f>IF(ISNUMBER(P155),SUMIF(A:A,A155,P:P),"")</f>
        <v>0.9370207442421932</v>
      </c>
      <c r="R155" s="3">
        <f t="shared" si="22"/>
        <v>0.08299106578319307</v>
      </c>
      <c r="S155" s="8">
        <f t="shared" si="23"/>
        <v>12.049489792219477</v>
      </c>
    </row>
    <row r="156" spans="1:19" ht="15">
      <c r="A156" s="1">
        <v>12</v>
      </c>
      <c r="B156" s="5">
        <v>0.6180555555555556</v>
      </c>
      <c r="C156" s="1" t="s">
        <v>97</v>
      </c>
      <c r="D156" s="1">
        <v>5</v>
      </c>
      <c r="E156" s="1">
        <v>8</v>
      </c>
      <c r="F156" s="1" t="s">
        <v>142</v>
      </c>
      <c r="G156" s="2">
        <v>48.6661</v>
      </c>
      <c r="H156" s="6">
        <f>1+_xlfn.COUNTIFS(A:A,A156,O:O,"&lt;"&amp;O156)</f>
        <v>5</v>
      </c>
      <c r="I156" s="2">
        <f>_xlfn.AVERAGEIF(A:A,A156,G:G)</f>
        <v>50.31410000000002</v>
      </c>
      <c r="J156" s="2">
        <f t="shared" si="16"/>
        <v>-1.6480000000000175</v>
      </c>
      <c r="K156" s="2">
        <f t="shared" si="17"/>
        <v>88.35199999999998</v>
      </c>
      <c r="L156" s="2">
        <f t="shared" si="18"/>
        <v>200.56131290013326</v>
      </c>
      <c r="M156" s="2">
        <f>SUMIF(A:A,A156,L:L)</f>
        <v>2885.8483065957375</v>
      </c>
      <c r="N156" s="3">
        <f t="shared" si="19"/>
        <v>0.0694982173670533</v>
      </c>
      <c r="O156" s="7">
        <f t="shared" si="20"/>
        <v>14.388858274141365</v>
      </c>
      <c r="P156" s="3">
        <f t="shared" si="21"/>
        <v>0.0694982173670533</v>
      </c>
      <c r="Q156" s="3">
        <f>IF(ISNUMBER(P156),SUMIF(A:A,A156,P:P),"")</f>
        <v>0.9370207442421932</v>
      </c>
      <c r="R156" s="3">
        <f t="shared" si="22"/>
        <v>0.07416934768424935</v>
      </c>
      <c r="S156" s="8">
        <f t="shared" si="23"/>
        <v>13.482658688831378</v>
      </c>
    </row>
    <row r="157" spans="1:19" ht="15">
      <c r="A157" s="1">
        <v>12</v>
      </c>
      <c r="B157" s="5">
        <v>0.6180555555555556</v>
      </c>
      <c r="C157" s="1" t="s">
        <v>97</v>
      </c>
      <c r="D157" s="1">
        <v>5</v>
      </c>
      <c r="E157" s="1">
        <v>4</v>
      </c>
      <c r="F157" s="1" t="s">
        <v>138</v>
      </c>
      <c r="G157" s="2">
        <v>46.4703666666666</v>
      </c>
      <c r="H157" s="6">
        <f>1+_xlfn.COUNTIFS(A:A,A157,O:O,"&lt;"&amp;O157)</f>
        <v>6</v>
      </c>
      <c r="I157" s="2">
        <f>_xlfn.AVERAGEIF(A:A,A157,G:G)</f>
        <v>50.31410000000002</v>
      </c>
      <c r="J157" s="2">
        <f t="shared" si="16"/>
        <v>-3.843733333333418</v>
      </c>
      <c r="K157" s="2">
        <f t="shared" si="17"/>
        <v>86.15626666666658</v>
      </c>
      <c r="L157" s="2">
        <f t="shared" si="18"/>
        <v>175.8051008668596</v>
      </c>
      <c r="M157" s="2">
        <f>SUMIF(A:A,A157,L:L)</f>
        <v>2885.8483065957375</v>
      </c>
      <c r="N157" s="3">
        <f t="shared" si="19"/>
        <v>0.06091973041862562</v>
      </c>
      <c r="O157" s="7">
        <f t="shared" si="20"/>
        <v>16.415043092414273</v>
      </c>
      <c r="P157" s="3">
        <f t="shared" si="21"/>
        <v>0.06091973041862562</v>
      </c>
      <c r="Q157" s="3">
        <f>IF(ISNUMBER(P157),SUMIF(A:A,A157,P:P),"")</f>
        <v>0.9370207442421932</v>
      </c>
      <c r="R157" s="3">
        <f t="shared" si="22"/>
        <v>0.06501428147985548</v>
      </c>
      <c r="S157" s="8">
        <f t="shared" si="23"/>
        <v>15.381235895221693</v>
      </c>
    </row>
    <row r="158" spans="1:19" ht="15">
      <c r="A158" s="1">
        <v>12</v>
      </c>
      <c r="B158" s="5">
        <v>0.6180555555555556</v>
      </c>
      <c r="C158" s="1" t="s">
        <v>97</v>
      </c>
      <c r="D158" s="1">
        <v>5</v>
      </c>
      <c r="E158" s="1">
        <v>9</v>
      </c>
      <c r="F158" s="1" t="s">
        <v>143</v>
      </c>
      <c r="G158" s="2">
        <v>42.6157666666667</v>
      </c>
      <c r="H158" s="6">
        <f>1+_xlfn.COUNTIFS(A:A,A158,O:O,"&lt;"&amp;O158)</f>
        <v>7</v>
      </c>
      <c r="I158" s="2">
        <f>_xlfn.AVERAGEIF(A:A,A158,G:G)</f>
        <v>50.31410000000002</v>
      </c>
      <c r="J158" s="2">
        <f t="shared" si="16"/>
        <v>-7.698333333333316</v>
      </c>
      <c r="K158" s="2">
        <f t="shared" si="17"/>
        <v>82.30166666666668</v>
      </c>
      <c r="L158" s="2">
        <f t="shared" si="18"/>
        <v>139.50493821143462</v>
      </c>
      <c r="M158" s="2">
        <f>SUMIF(A:A,A158,L:L)</f>
        <v>2885.8483065957375</v>
      </c>
      <c r="N158" s="3">
        <f t="shared" si="19"/>
        <v>0.04834105032221886</v>
      </c>
      <c r="O158" s="7">
        <f t="shared" si="20"/>
        <v>20.686352351354948</v>
      </c>
      <c r="P158" s="3">
        <f t="shared" si="21"/>
        <v>0.04834105032221886</v>
      </c>
      <c r="Q158" s="3">
        <f>IF(ISNUMBER(P158),SUMIF(A:A,A158,P:P),"")</f>
        <v>0.9370207442421932</v>
      </c>
      <c r="R158" s="3">
        <f t="shared" si="22"/>
        <v>0.051590160217119034</v>
      </c>
      <c r="S158" s="8">
        <f t="shared" si="23"/>
        <v>19.383541275922855</v>
      </c>
    </row>
    <row r="159" spans="1:19" ht="15">
      <c r="A159" s="1">
        <v>12</v>
      </c>
      <c r="B159" s="5">
        <v>0.6180555555555556</v>
      </c>
      <c r="C159" s="1" t="s">
        <v>97</v>
      </c>
      <c r="D159" s="1">
        <v>5</v>
      </c>
      <c r="E159" s="1">
        <v>2</v>
      </c>
      <c r="F159" s="1" t="s">
        <v>136</v>
      </c>
      <c r="G159" s="2">
        <v>37.2962</v>
      </c>
      <c r="H159" s="6">
        <f>1+_xlfn.COUNTIFS(A:A,A159,O:O,"&lt;"&amp;O159)</f>
        <v>8</v>
      </c>
      <c r="I159" s="2">
        <f>_xlfn.AVERAGEIF(A:A,A159,G:G)</f>
        <v>50.31410000000002</v>
      </c>
      <c r="J159" s="2">
        <f t="shared" si="16"/>
        <v>-13.017900000000019</v>
      </c>
      <c r="K159" s="2">
        <f t="shared" si="17"/>
        <v>76.98209999999997</v>
      </c>
      <c r="L159" s="2">
        <f t="shared" si="18"/>
        <v>101.38508605355334</v>
      </c>
      <c r="M159" s="2">
        <f>SUMIF(A:A,A159,L:L)</f>
        <v>2885.8483065957375</v>
      </c>
      <c r="N159" s="3">
        <f t="shared" si="19"/>
        <v>0.03513181403950898</v>
      </c>
      <c r="O159" s="7">
        <f t="shared" si="20"/>
        <v>28.464228999829256</v>
      </c>
      <c r="P159" s="3">
        <f t="shared" si="21"/>
      </c>
      <c r="Q159" s="3">
        <f>IF(ISNUMBER(P159),SUMIF(A:A,A159,P:P),"")</f>
      </c>
      <c r="R159" s="3">
        <f t="shared" si="22"/>
      </c>
      <c r="S159" s="8">
        <f t="shared" si="23"/>
      </c>
    </row>
    <row r="160" spans="1:19" ht="15">
      <c r="A160" s="1">
        <v>12</v>
      </c>
      <c r="B160" s="5">
        <v>0.6180555555555556</v>
      </c>
      <c r="C160" s="1" t="s">
        <v>97</v>
      </c>
      <c r="D160" s="1">
        <v>5</v>
      </c>
      <c r="E160" s="1">
        <v>5</v>
      </c>
      <c r="F160" s="1" t="s">
        <v>139</v>
      </c>
      <c r="G160" s="2">
        <v>33.4234333333334</v>
      </c>
      <c r="H160" s="6">
        <f>1+_xlfn.COUNTIFS(A:A,A160,O:O,"&lt;"&amp;O160)</f>
        <v>9</v>
      </c>
      <c r="I160" s="2">
        <f>_xlfn.AVERAGEIF(A:A,A160,G:G)</f>
        <v>50.31410000000002</v>
      </c>
      <c r="J160" s="2">
        <f t="shared" si="16"/>
        <v>-16.89066666666662</v>
      </c>
      <c r="K160" s="2">
        <f t="shared" si="17"/>
        <v>73.10933333333338</v>
      </c>
      <c r="L160" s="2">
        <f t="shared" si="18"/>
        <v>80.36349252577284</v>
      </c>
      <c r="M160" s="2">
        <f>SUMIF(A:A,A160,L:L)</f>
        <v>2885.8483065957375</v>
      </c>
      <c r="N160" s="3">
        <f t="shared" si="19"/>
        <v>0.027847441718297675</v>
      </c>
      <c r="O160" s="7">
        <f t="shared" si="20"/>
        <v>35.90994139123852</v>
      </c>
      <c r="P160" s="3">
        <f t="shared" si="21"/>
      </c>
      <c r="Q160" s="3">
        <f>IF(ISNUMBER(P160),SUMIF(A:A,A160,P:P),"")</f>
      </c>
      <c r="R160" s="3">
        <f t="shared" si="22"/>
      </c>
      <c r="S160" s="8">
        <f t="shared" si="23"/>
      </c>
    </row>
    <row r="161" spans="1:19" ht="15">
      <c r="A161" s="1">
        <v>32</v>
      </c>
      <c r="B161" s="5">
        <v>0.6236111111111111</v>
      </c>
      <c r="C161" s="1" t="s">
        <v>319</v>
      </c>
      <c r="D161" s="1">
        <v>5</v>
      </c>
      <c r="E161" s="1">
        <v>6</v>
      </c>
      <c r="F161" s="1" t="s">
        <v>338</v>
      </c>
      <c r="G161" s="2">
        <v>71.7009</v>
      </c>
      <c r="H161" s="6">
        <f>1+_xlfn.COUNTIFS(A:A,A161,O:O,"&lt;"&amp;O161)</f>
        <v>1</v>
      </c>
      <c r="I161" s="2">
        <f>_xlfn.AVERAGEIF(A:A,A161,G:G)</f>
        <v>47.51273589743585</v>
      </c>
      <c r="J161" s="2">
        <f t="shared" si="16"/>
        <v>24.18816410256415</v>
      </c>
      <c r="K161" s="2">
        <f t="shared" si="17"/>
        <v>114.18816410256414</v>
      </c>
      <c r="L161" s="2">
        <f t="shared" si="18"/>
        <v>945.0991533352267</v>
      </c>
      <c r="M161" s="2">
        <f>SUMIF(A:A,A161,L:L)</f>
        <v>3807.5685020552773</v>
      </c>
      <c r="N161" s="3">
        <f t="shared" si="19"/>
        <v>0.24821592909623927</v>
      </c>
      <c r="O161" s="7">
        <f t="shared" si="20"/>
        <v>4.028750304789166</v>
      </c>
      <c r="P161" s="3">
        <f t="shared" si="21"/>
        <v>0.24821592909623927</v>
      </c>
      <c r="Q161" s="3">
        <f>IF(ISNUMBER(P161),SUMIF(A:A,A161,P:P),"")</f>
        <v>0.7943642090815631</v>
      </c>
      <c r="R161" s="3">
        <f t="shared" si="22"/>
        <v>0.3124711892334932</v>
      </c>
      <c r="S161" s="8">
        <f t="shared" si="23"/>
        <v>3.2002950494509523</v>
      </c>
    </row>
    <row r="162" spans="1:19" ht="15">
      <c r="A162" s="1">
        <v>32</v>
      </c>
      <c r="B162" s="5">
        <v>0.6236111111111111</v>
      </c>
      <c r="C162" s="1" t="s">
        <v>319</v>
      </c>
      <c r="D162" s="1">
        <v>5</v>
      </c>
      <c r="E162" s="1">
        <v>5</v>
      </c>
      <c r="F162" s="1" t="s">
        <v>337</v>
      </c>
      <c r="G162" s="2">
        <v>62.0943666666666</v>
      </c>
      <c r="H162" s="6">
        <f>1+_xlfn.COUNTIFS(A:A,A162,O:O,"&lt;"&amp;O162)</f>
        <v>2</v>
      </c>
      <c r="I162" s="2">
        <f>_xlfn.AVERAGEIF(A:A,A162,G:G)</f>
        <v>47.51273589743585</v>
      </c>
      <c r="J162" s="2">
        <f t="shared" si="16"/>
        <v>14.581630769230749</v>
      </c>
      <c r="K162" s="2">
        <f t="shared" si="17"/>
        <v>104.58163076923074</v>
      </c>
      <c r="L162" s="2">
        <f t="shared" si="18"/>
        <v>531.0721279264955</v>
      </c>
      <c r="M162" s="2">
        <f>SUMIF(A:A,A162,L:L)</f>
        <v>3807.5685020552773</v>
      </c>
      <c r="N162" s="3">
        <f t="shared" si="19"/>
        <v>0.13947802321608382</v>
      </c>
      <c r="O162" s="7">
        <f t="shared" si="20"/>
        <v>7.169588275930524</v>
      </c>
      <c r="P162" s="3">
        <f t="shared" si="21"/>
        <v>0.13947802321608382</v>
      </c>
      <c r="Q162" s="3">
        <f>IF(ISNUMBER(P162),SUMIF(A:A,A162,P:P),"")</f>
        <v>0.7943642090815631</v>
      </c>
      <c r="R162" s="3">
        <f t="shared" si="22"/>
        <v>0.1755844757625058</v>
      </c>
      <c r="S162" s="8">
        <f t="shared" si="23"/>
        <v>5.695264320249999</v>
      </c>
    </row>
    <row r="163" spans="1:19" ht="15">
      <c r="A163" s="1">
        <v>32</v>
      </c>
      <c r="B163" s="5">
        <v>0.6236111111111111</v>
      </c>
      <c r="C163" s="1" t="s">
        <v>319</v>
      </c>
      <c r="D163" s="1">
        <v>5</v>
      </c>
      <c r="E163" s="1">
        <v>1</v>
      </c>
      <c r="F163" s="1" t="s">
        <v>333</v>
      </c>
      <c r="G163" s="2">
        <v>61.0326666666666</v>
      </c>
      <c r="H163" s="6">
        <f>1+_xlfn.COUNTIFS(A:A,A163,O:O,"&lt;"&amp;O163)</f>
        <v>3</v>
      </c>
      <c r="I163" s="2">
        <f>_xlfn.AVERAGEIF(A:A,A163,G:G)</f>
        <v>47.51273589743585</v>
      </c>
      <c r="J163" s="2">
        <f t="shared" si="16"/>
        <v>13.519930769230747</v>
      </c>
      <c r="K163" s="2">
        <f t="shared" si="17"/>
        <v>103.51993076923074</v>
      </c>
      <c r="L163" s="2">
        <f t="shared" si="18"/>
        <v>498.2967814241641</v>
      </c>
      <c r="M163" s="2">
        <f>SUMIF(A:A,A163,L:L)</f>
        <v>3807.5685020552773</v>
      </c>
      <c r="N163" s="3">
        <f t="shared" si="19"/>
        <v>0.1308700765738528</v>
      </c>
      <c r="O163" s="7">
        <f t="shared" si="20"/>
        <v>7.64116615638777</v>
      </c>
      <c r="P163" s="3">
        <f t="shared" si="21"/>
        <v>0.1308700765738528</v>
      </c>
      <c r="Q163" s="3">
        <f>IF(ISNUMBER(P163),SUMIF(A:A,A163,P:P),"")</f>
        <v>0.7943642090815631</v>
      </c>
      <c r="R163" s="3">
        <f t="shared" si="22"/>
        <v>0.1647482037555086</v>
      </c>
      <c r="S163" s="8">
        <f t="shared" si="23"/>
        <v>6.069868910279779</v>
      </c>
    </row>
    <row r="164" spans="1:19" ht="15">
      <c r="A164" s="1">
        <v>32</v>
      </c>
      <c r="B164" s="5">
        <v>0.6236111111111111</v>
      </c>
      <c r="C164" s="1" t="s">
        <v>319</v>
      </c>
      <c r="D164" s="1">
        <v>5</v>
      </c>
      <c r="E164" s="1">
        <v>2</v>
      </c>
      <c r="F164" s="1" t="s">
        <v>334</v>
      </c>
      <c r="G164" s="2">
        <v>57.76503333333331</v>
      </c>
      <c r="H164" s="6">
        <f>1+_xlfn.COUNTIFS(A:A,A164,O:O,"&lt;"&amp;O164)</f>
        <v>4</v>
      </c>
      <c r="I164" s="2">
        <f>_xlfn.AVERAGEIF(A:A,A164,G:G)</f>
        <v>47.51273589743585</v>
      </c>
      <c r="J164" s="2">
        <f t="shared" si="16"/>
        <v>10.252297435897454</v>
      </c>
      <c r="K164" s="2">
        <f t="shared" si="17"/>
        <v>100.25229743589745</v>
      </c>
      <c r="L164" s="2">
        <f t="shared" si="18"/>
        <v>409.582294369422</v>
      </c>
      <c r="M164" s="2">
        <f>SUMIF(A:A,A164,L:L)</f>
        <v>3807.5685020552773</v>
      </c>
      <c r="N164" s="3">
        <f t="shared" si="19"/>
        <v>0.10757056482328149</v>
      </c>
      <c r="O164" s="7">
        <f t="shared" si="20"/>
        <v>9.29622338269595</v>
      </c>
      <c r="P164" s="3">
        <f t="shared" si="21"/>
        <v>0.10757056482328149</v>
      </c>
      <c r="Q164" s="3">
        <f>IF(ISNUMBER(P164),SUMIF(A:A,A164,P:P),"")</f>
        <v>0.7943642090815631</v>
      </c>
      <c r="R164" s="3">
        <f t="shared" si="22"/>
        <v>0.13541718470379427</v>
      </c>
      <c r="S164" s="8">
        <f t="shared" si="23"/>
        <v>7.384587134840803</v>
      </c>
    </row>
    <row r="165" spans="1:19" ht="15">
      <c r="A165" s="1">
        <v>32</v>
      </c>
      <c r="B165" s="5">
        <v>0.6236111111111111</v>
      </c>
      <c r="C165" s="1" t="s">
        <v>319</v>
      </c>
      <c r="D165" s="1">
        <v>5</v>
      </c>
      <c r="E165" s="1">
        <v>9</v>
      </c>
      <c r="F165" s="1" t="s">
        <v>341</v>
      </c>
      <c r="G165" s="2">
        <v>47.9097333333333</v>
      </c>
      <c r="H165" s="6">
        <f>1+_xlfn.COUNTIFS(A:A,A165,O:O,"&lt;"&amp;O165)</f>
        <v>5</v>
      </c>
      <c r="I165" s="2">
        <f>_xlfn.AVERAGEIF(A:A,A165,G:G)</f>
        <v>47.51273589743585</v>
      </c>
      <c r="J165" s="2">
        <f t="shared" si="16"/>
        <v>0.39699743589744685</v>
      </c>
      <c r="K165" s="2">
        <f t="shared" si="17"/>
        <v>90.39699743589745</v>
      </c>
      <c r="L165" s="2">
        <f t="shared" si="18"/>
        <v>226.7435960261463</v>
      </c>
      <c r="M165" s="2">
        <f>SUMIF(A:A,A165,L:L)</f>
        <v>3807.5685020552773</v>
      </c>
      <c r="N165" s="3">
        <f t="shared" si="19"/>
        <v>0.05955075946860916</v>
      </c>
      <c r="O165" s="7">
        <f t="shared" si="20"/>
        <v>16.79239708986629</v>
      </c>
      <c r="P165" s="3">
        <f t="shared" si="21"/>
        <v>0.05955075946860916</v>
      </c>
      <c r="Q165" s="3">
        <f>IF(ISNUMBER(P165),SUMIF(A:A,A165,P:P),"")</f>
        <v>0.7943642090815631</v>
      </c>
      <c r="R165" s="3">
        <f t="shared" si="22"/>
        <v>0.07496656922328011</v>
      </c>
      <c r="S165" s="8">
        <f t="shared" si="23"/>
        <v>13.33927923287518</v>
      </c>
    </row>
    <row r="166" spans="1:19" ht="15">
      <c r="A166" s="1">
        <v>32</v>
      </c>
      <c r="B166" s="5">
        <v>0.6236111111111111</v>
      </c>
      <c r="C166" s="1" t="s">
        <v>319</v>
      </c>
      <c r="D166" s="1">
        <v>5</v>
      </c>
      <c r="E166" s="1">
        <v>3</v>
      </c>
      <c r="F166" s="1" t="s">
        <v>335</v>
      </c>
      <c r="G166" s="2">
        <v>47.247866666666596</v>
      </c>
      <c r="H166" s="6">
        <f>1+_xlfn.COUNTIFS(A:A,A166,O:O,"&lt;"&amp;O166)</f>
        <v>6</v>
      </c>
      <c r="I166" s="2">
        <f>_xlfn.AVERAGEIF(A:A,A166,G:G)</f>
        <v>47.51273589743585</v>
      </c>
      <c r="J166" s="2">
        <f t="shared" si="16"/>
        <v>-0.26486923076925706</v>
      </c>
      <c r="K166" s="2">
        <f t="shared" si="17"/>
        <v>89.73513076923075</v>
      </c>
      <c r="L166" s="2">
        <f t="shared" si="18"/>
        <v>217.91560311451033</v>
      </c>
      <c r="M166" s="2">
        <f>SUMIF(A:A,A166,L:L)</f>
        <v>3807.5685020552773</v>
      </c>
      <c r="N166" s="3">
        <f t="shared" si="19"/>
        <v>0.05723222129736661</v>
      </c>
      <c r="O166" s="7">
        <f t="shared" si="20"/>
        <v>17.47267496056478</v>
      </c>
      <c r="P166" s="3">
        <f t="shared" si="21"/>
        <v>0.05723222129736661</v>
      </c>
      <c r="Q166" s="3">
        <f>IF(ISNUMBER(P166),SUMIF(A:A,A166,P:P),"")</f>
        <v>0.7943642090815631</v>
      </c>
      <c r="R166" s="3">
        <f t="shared" si="22"/>
        <v>0.07204783478794695</v>
      </c>
      <c r="S166" s="8">
        <f t="shared" si="23"/>
        <v>13.879667625588276</v>
      </c>
    </row>
    <row r="167" spans="1:19" ht="15">
      <c r="A167" s="1">
        <v>32</v>
      </c>
      <c r="B167" s="5">
        <v>0.6236111111111111</v>
      </c>
      <c r="C167" s="1" t="s">
        <v>319</v>
      </c>
      <c r="D167" s="1">
        <v>5</v>
      </c>
      <c r="E167" s="1">
        <v>13</v>
      </c>
      <c r="F167" s="1" t="s">
        <v>345</v>
      </c>
      <c r="G167" s="2">
        <v>45.4716666666666</v>
      </c>
      <c r="H167" s="6">
        <f>1+_xlfn.COUNTIFS(A:A,A167,O:O,"&lt;"&amp;O167)</f>
        <v>7</v>
      </c>
      <c r="I167" s="2">
        <f>_xlfn.AVERAGEIF(A:A,A167,G:G)</f>
        <v>47.51273589743585</v>
      </c>
      <c r="J167" s="2">
        <f t="shared" si="16"/>
        <v>-2.041069230769253</v>
      </c>
      <c r="K167" s="2">
        <f t="shared" si="17"/>
        <v>87.95893076923075</v>
      </c>
      <c r="L167" s="2">
        <f t="shared" si="18"/>
        <v>195.886585463047</v>
      </c>
      <c r="M167" s="2">
        <f>SUMIF(A:A,A167,L:L)</f>
        <v>3807.5685020552773</v>
      </c>
      <c r="N167" s="3">
        <f t="shared" si="19"/>
        <v>0.051446634606129846</v>
      </c>
      <c r="O167" s="7">
        <f t="shared" si="20"/>
        <v>19.437617400164218</v>
      </c>
      <c r="P167" s="3">
        <f t="shared" si="21"/>
        <v>0.051446634606129846</v>
      </c>
      <c r="Q167" s="3">
        <f>IF(ISNUMBER(P167),SUMIF(A:A,A167,P:P),"")</f>
        <v>0.7943642090815631</v>
      </c>
      <c r="R167" s="3">
        <f t="shared" si="22"/>
        <v>0.06476454253347087</v>
      </c>
      <c r="S167" s="8">
        <f t="shared" si="23"/>
        <v>15.440547572511477</v>
      </c>
    </row>
    <row r="168" spans="1:19" ht="15">
      <c r="A168" s="1">
        <v>32</v>
      </c>
      <c r="B168" s="5">
        <v>0.6236111111111111</v>
      </c>
      <c r="C168" s="1" t="s">
        <v>319</v>
      </c>
      <c r="D168" s="1">
        <v>5</v>
      </c>
      <c r="E168" s="1">
        <v>4</v>
      </c>
      <c r="F168" s="1" t="s">
        <v>336</v>
      </c>
      <c r="G168" s="2">
        <v>42.6009333333333</v>
      </c>
      <c r="H168" s="6">
        <f>1+_xlfn.COUNTIFS(A:A,A168,O:O,"&lt;"&amp;O168)</f>
        <v>9</v>
      </c>
      <c r="I168" s="2">
        <f>_xlfn.AVERAGEIF(A:A,A168,G:G)</f>
        <v>47.51273589743585</v>
      </c>
      <c r="J168" s="2">
        <f t="shared" si="16"/>
        <v>-4.911802564102551</v>
      </c>
      <c r="K168" s="2">
        <f t="shared" si="17"/>
        <v>85.08819743589746</v>
      </c>
      <c r="L168" s="2">
        <f t="shared" si="18"/>
        <v>164.8921866605224</v>
      </c>
      <c r="M168" s="2">
        <f>SUMIF(A:A,A168,L:L)</f>
        <v>3807.5685020552773</v>
      </c>
      <c r="N168" s="3">
        <f t="shared" si="19"/>
        <v>0.043306426810578905</v>
      </c>
      <c r="O168" s="7">
        <f t="shared" si="20"/>
        <v>23.091260897002005</v>
      </c>
      <c r="P168" s="3">
        <f t="shared" si="21"/>
      </c>
      <c r="Q168" s="3">
        <f>IF(ISNUMBER(P168),SUMIF(A:A,A168,P:P),"")</f>
      </c>
      <c r="R168" s="3">
        <f t="shared" si="22"/>
      </c>
      <c r="S168" s="8">
        <f t="shared" si="23"/>
      </c>
    </row>
    <row r="169" spans="1:19" ht="15">
      <c r="A169" s="1">
        <v>32</v>
      </c>
      <c r="B169" s="5">
        <v>0.6236111111111111</v>
      </c>
      <c r="C169" s="1" t="s">
        <v>319</v>
      </c>
      <c r="D169" s="1">
        <v>5</v>
      </c>
      <c r="E169" s="1">
        <v>7</v>
      </c>
      <c r="F169" s="1" t="s">
        <v>339</v>
      </c>
      <c r="G169" s="2">
        <v>40.292699999999996</v>
      </c>
      <c r="H169" s="6">
        <f>1+_xlfn.COUNTIFS(A:A,A169,O:O,"&lt;"&amp;O169)</f>
        <v>10</v>
      </c>
      <c r="I169" s="2">
        <f>_xlfn.AVERAGEIF(A:A,A169,G:G)</f>
        <v>47.51273589743585</v>
      </c>
      <c r="J169" s="2">
        <f t="shared" si="16"/>
        <v>-7.2200358974358565</v>
      </c>
      <c r="K169" s="2">
        <f t="shared" si="17"/>
        <v>82.77996410256415</v>
      </c>
      <c r="L169" s="2">
        <f t="shared" si="18"/>
        <v>143.56642874271301</v>
      </c>
      <c r="M169" s="2">
        <f>SUMIF(A:A,A169,L:L)</f>
        <v>3807.5685020552773</v>
      </c>
      <c r="N169" s="3">
        <f t="shared" si="19"/>
        <v>0.037705540600311636</v>
      </c>
      <c r="O169" s="7">
        <f t="shared" si="20"/>
        <v>26.521301222020803</v>
      </c>
      <c r="P169" s="3">
        <f t="shared" si="21"/>
      </c>
      <c r="Q169" s="3">
        <f>IF(ISNUMBER(P169),SUMIF(A:A,A169,P:P),"")</f>
      </c>
      <c r="R169" s="3">
        <f t="shared" si="22"/>
      </c>
      <c r="S169" s="8">
        <f t="shared" si="23"/>
      </c>
    </row>
    <row r="170" spans="1:19" ht="15">
      <c r="A170" s="1">
        <v>32</v>
      </c>
      <c r="B170" s="5">
        <v>0.6236111111111111</v>
      </c>
      <c r="C170" s="1" t="s">
        <v>319</v>
      </c>
      <c r="D170" s="1">
        <v>5</v>
      </c>
      <c r="E170" s="1">
        <v>8</v>
      </c>
      <c r="F170" s="1" t="s">
        <v>340</v>
      </c>
      <c r="G170" s="2">
        <v>38.0845333333333</v>
      </c>
      <c r="H170" s="6">
        <f>1+_xlfn.COUNTIFS(A:A,A170,O:O,"&lt;"&amp;O170)</f>
        <v>12</v>
      </c>
      <c r="I170" s="2">
        <f>_xlfn.AVERAGEIF(A:A,A170,G:G)</f>
        <v>47.51273589743585</v>
      </c>
      <c r="J170" s="2">
        <f t="shared" si="16"/>
        <v>-9.428202564102556</v>
      </c>
      <c r="K170" s="2">
        <f t="shared" si="17"/>
        <v>80.57179743589745</v>
      </c>
      <c r="L170" s="2">
        <f t="shared" si="18"/>
        <v>125.75151368374057</v>
      </c>
      <c r="M170" s="2">
        <f>SUMIF(A:A,A170,L:L)</f>
        <v>3807.5685020552773</v>
      </c>
      <c r="N170" s="3">
        <f t="shared" si="19"/>
        <v>0.03302672390946124</v>
      </c>
      <c r="O170" s="7">
        <f t="shared" si="20"/>
        <v>30.278510297944738</v>
      </c>
      <c r="P170" s="3">
        <f t="shared" si="21"/>
      </c>
      <c r="Q170" s="3">
        <f>IF(ISNUMBER(P170),SUMIF(A:A,A170,P:P),"")</f>
      </c>
      <c r="R170" s="3">
        <f t="shared" si="22"/>
      </c>
      <c r="S170" s="8">
        <f t="shared" si="23"/>
      </c>
    </row>
    <row r="171" spans="1:19" ht="15">
      <c r="A171" s="1">
        <v>32</v>
      </c>
      <c r="B171" s="5">
        <v>0.6236111111111111</v>
      </c>
      <c r="C171" s="1" t="s">
        <v>319</v>
      </c>
      <c r="D171" s="1">
        <v>5</v>
      </c>
      <c r="E171" s="1">
        <v>10</v>
      </c>
      <c r="F171" s="1" t="s">
        <v>342</v>
      </c>
      <c r="G171" s="2">
        <v>38.9301666666666</v>
      </c>
      <c r="H171" s="6">
        <f>1+_xlfn.COUNTIFS(A:A,A171,O:O,"&lt;"&amp;O171)</f>
        <v>11</v>
      </c>
      <c r="I171" s="2">
        <f>_xlfn.AVERAGEIF(A:A,A171,G:G)</f>
        <v>47.51273589743585</v>
      </c>
      <c r="J171" s="2">
        <f t="shared" si="16"/>
        <v>-8.582569230769252</v>
      </c>
      <c r="K171" s="2">
        <f t="shared" si="17"/>
        <v>81.41743076923075</v>
      </c>
      <c r="L171" s="2">
        <f t="shared" si="18"/>
        <v>132.29653048235144</v>
      </c>
      <c r="M171" s="2">
        <f>SUMIF(A:A,A171,L:L)</f>
        <v>3807.5685020552773</v>
      </c>
      <c r="N171" s="3">
        <f t="shared" si="19"/>
        <v>0.0347456731010721</v>
      </c>
      <c r="O171" s="7">
        <f t="shared" si="20"/>
        <v>28.78056203116538</v>
      </c>
      <c r="P171" s="3">
        <f t="shared" si="21"/>
      </c>
      <c r="Q171" s="3">
        <f>IF(ISNUMBER(P171),SUMIF(A:A,A171,P:P),"")</f>
      </c>
      <c r="R171" s="3">
        <f t="shared" si="22"/>
      </c>
      <c r="S171" s="8">
        <f t="shared" si="23"/>
      </c>
    </row>
    <row r="172" spans="1:19" ht="15">
      <c r="A172" s="1">
        <v>32</v>
      </c>
      <c r="B172" s="5">
        <v>0.6236111111111111</v>
      </c>
      <c r="C172" s="1" t="s">
        <v>319</v>
      </c>
      <c r="D172" s="1">
        <v>5</v>
      </c>
      <c r="E172" s="1">
        <v>11</v>
      </c>
      <c r="F172" s="1" t="s">
        <v>343</v>
      </c>
      <c r="G172" s="2">
        <v>21.4010333333333</v>
      </c>
      <c r="H172" s="6">
        <f>1+_xlfn.COUNTIFS(A:A,A172,O:O,"&lt;"&amp;O172)</f>
        <v>13</v>
      </c>
      <c r="I172" s="2">
        <f>_xlfn.AVERAGEIF(A:A,A172,G:G)</f>
        <v>47.51273589743585</v>
      </c>
      <c r="J172" s="2">
        <f t="shared" si="16"/>
        <v>-26.111702564102554</v>
      </c>
      <c r="K172" s="2">
        <f t="shared" si="17"/>
        <v>63.88829743589744</v>
      </c>
      <c r="L172" s="2">
        <f t="shared" si="18"/>
        <v>46.21469615757465</v>
      </c>
      <c r="M172" s="2">
        <f>SUMIF(A:A,A172,L:L)</f>
        <v>3807.5685020552773</v>
      </c>
      <c r="N172" s="3">
        <f t="shared" si="19"/>
        <v>0.012137587579219794</v>
      </c>
      <c r="O172" s="7">
        <f t="shared" si="20"/>
        <v>82.3886949093619</v>
      </c>
      <c r="P172" s="3">
        <f t="shared" si="21"/>
      </c>
      <c r="Q172" s="3">
        <f>IF(ISNUMBER(P172),SUMIF(A:A,A172,P:P),"")</f>
      </c>
      <c r="R172" s="3">
        <f t="shared" si="22"/>
      </c>
      <c r="S172" s="8">
        <f t="shared" si="23"/>
      </c>
    </row>
    <row r="173" spans="1:19" ht="15">
      <c r="A173" s="1">
        <v>32</v>
      </c>
      <c r="B173" s="5">
        <v>0.6236111111111111</v>
      </c>
      <c r="C173" s="1" t="s">
        <v>319</v>
      </c>
      <c r="D173" s="1">
        <v>5</v>
      </c>
      <c r="E173" s="1">
        <v>12</v>
      </c>
      <c r="F173" s="1" t="s">
        <v>344</v>
      </c>
      <c r="G173" s="2">
        <v>43.1339666666666</v>
      </c>
      <c r="H173" s="6">
        <f>1+_xlfn.COUNTIFS(A:A,A173,O:O,"&lt;"&amp;O173)</f>
        <v>8</v>
      </c>
      <c r="I173" s="2">
        <f>_xlfn.AVERAGEIF(A:A,A173,G:G)</f>
        <v>47.51273589743585</v>
      </c>
      <c r="J173" s="2">
        <f t="shared" si="16"/>
        <v>-4.378769230769251</v>
      </c>
      <c r="K173" s="2">
        <f t="shared" si="17"/>
        <v>85.62123076923075</v>
      </c>
      <c r="L173" s="2">
        <f t="shared" si="18"/>
        <v>170.25100466936337</v>
      </c>
      <c r="M173" s="2">
        <f>SUMIF(A:A,A173,L:L)</f>
        <v>3807.5685020552773</v>
      </c>
      <c r="N173" s="3">
        <f t="shared" si="19"/>
        <v>0.04471383891779335</v>
      </c>
      <c r="O173" s="7">
        <f t="shared" si="20"/>
        <v>22.364440723564485</v>
      </c>
      <c r="P173" s="3">
        <f t="shared" si="21"/>
      </c>
      <c r="Q173" s="3">
        <f>IF(ISNUMBER(P173),SUMIF(A:A,A173,P:P),"")</f>
      </c>
      <c r="R173" s="3">
        <f t="shared" si="22"/>
      </c>
      <c r="S173" s="8">
        <f t="shared" si="23"/>
      </c>
    </row>
    <row r="174" spans="1:19" ht="15">
      <c r="A174" s="1">
        <v>26</v>
      </c>
      <c r="B174" s="5">
        <v>0.6263888888888889</v>
      </c>
      <c r="C174" s="1" t="s">
        <v>280</v>
      </c>
      <c r="D174" s="1">
        <v>4</v>
      </c>
      <c r="E174" s="1">
        <v>1</v>
      </c>
      <c r="F174" s="1" t="s">
        <v>22</v>
      </c>
      <c r="G174" s="2">
        <v>80.4463666666666</v>
      </c>
      <c r="H174" s="6">
        <f>1+_xlfn.COUNTIFS(A:A,A174,O:O,"&lt;"&amp;O174)</f>
        <v>1</v>
      </c>
      <c r="I174" s="2">
        <f>_xlfn.AVERAGEIF(A:A,A174,G:G)</f>
        <v>47.79682962962962</v>
      </c>
      <c r="J174" s="2">
        <f t="shared" si="16"/>
        <v>32.649537037036986</v>
      </c>
      <c r="K174" s="2">
        <f t="shared" si="17"/>
        <v>122.64953703703699</v>
      </c>
      <c r="L174" s="2">
        <f t="shared" si="18"/>
        <v>1570.2218941704916</v>
      </c>
      <c r="M174" s="2">
        <f>SUMIF(A:A,A174,L:L)</f>
        <v>3182.374733576527</v>
      </c>
      <c r="N174" s="3">
        <f t="shared" si="19"/>
        <v>0.49341200381068584</v>
      </c>
      <c r="O174" s="7">
        <f t="shared" si="20"/>
        <v>2.026703834274133</v>
      </c>
      <c r="P174" s="3">
        <f t="shared" si="21"/>
        <v>0.49341200381068584</v>
      </c>
      <c r="Q174" s="3">
        <f>IF(ISNUMBER(P174),SUMIF(A:A,A174,P:P),"")</f>
        <v>0.9094280829757321</v>
      </c>
      <c r="R174" s="3">
        <f t="shared" si="22"/>
        <v>0.5425519763983938</v>
      </c>
      <c r="S174" s="8">
        <f t="shared" si="23"/>
        <v>1.8431413827634902</v>
      </c>
    </row>
    <row r="175" spans="1:19" ht="15">
      <c r="A175" s="1">
        <v>26</v>
      </c>
      <c r="B175" s="5">
        <v>0.6263888888888889</v>
      </c>
      <c r="C175" s="1" t="s">
        <v>280</v>
      </c>
      <c r="D175" s="1">
        <v>4</v>
      </c>
      <c r="E175" s="1">
        <v>3</v>
      </c>
      <c r="F175" s="1" t="s">
        <v>291</v>
      </c>
      <c r="G175" s="2">
        <v>58.5781</v>
      </c>
      <c r="H175" s="6">
        <f>1+_xlfn.COUNTIFS(A:A,A175,O:O,"&lt;"&amp;O175)</f>
        <v>2</v>
      </c>
      <c r="I175" s="2">
        <f>_xlfn.AVERAGEIF(A:A,A175,G:G)</f>
        <v>47.79682962962962</v>
      </c>
      <c r="J175" s="2">
        <f t="shared" si="16"/>
        <v>10.781270370370379</v>
      </c>
      <c r="K175" s="2">
        <f t="shared" si="17"/>
        <v>100.78127037037038</v>
      </c>
      <c r="L175" s="2">
        <f t="shared" si="18"/>
        <v>422.79026227815075</v>
      </c>
      <c r="M175" s="2">
        <f>SUMIF(A:A,A175,L:L)</f>
        <v>3182.374733576527</v>
      </c>
      <c r="N175" s="3">
        <f t="shared" si="19"/>
        <v>0.1328537012996568</v>
      </c>
      <c r="O175" s="7">
        <f t="shared" si="20"/>
        <v>7.527076703301328</v>
      </c>
      <c r="P175" s="3">
        <f t="shared" si="21"/>
        <v>0.1328537012996568</v>
      </c>
      <c r="Q175" s="3">
        <f>IF(ISNUMBER(P175),SUMIF(A:A,A175,P:P),"")</f>
        <v>0.9094280829757321</v>
      </c>
      <c r="R175" s="3">
        <f t="shared" si="22"/>
        <v>0.14608488981882692</v>
      </c>
      <c r="S175" s="8">
        <f t="shared" si="23"/>
        <v>6.845334936694619</v>
      </c>
    </row>
    <row r="176" spans="1:19" ht="15">
      <c r="A176" s="1">
        <v>26</v>
      </c>
      <c r="B176" s="5">
        <v>0.6263888888888889</v>
      </c>
      <c r="C176" s="1" t="s">
        <v>280</v>
      </c>
      <c r="D176" s="1">
        <v>4</v>
      </c>
      <c r="E176" s="1">
        <v>2</v>
      </c>
      <c r="F176" s="1" t="s">
        <v>290</v>
      </c>
      <c r="G176" s="2">
        <v>51.5283</v>
      </c>
      <c r="H176" s="6">
        <f>1+_xlfn.COUNTIFS(A:A,A176,O:O,"&lt;"&amp;O176)</f>
        <v>3</v>
      </c>
      <c r="I176" s="2">
        <f>_xlfn.AVERAGEIF(A:A,A176,G:G)</f>
        <v>47.79682962962962</v>
      </c>
      <c r="J176" s="2">
        <f aca="true" t="shared" si="24" ref="J176:J233">G176-I176</f>
        <v>3.7314703703703813</v>
      </c>
      <c r="K176" s="2">
        <f aca="true" t="shared" si="25" ref="K176:K233">90+J176</f>
        <v>93.73147037037037</v>
      </c>
      <c r="L176" s="2">
        <f aca="true" t="shared" si="26" ref="L176:L233">EXP(0.06*K176)</f>
        <v>276.96419065649957</v>
      </c>
      <c r="M176" s="2">
        <f>SUMIF(A:A,A176,L:L)</f>
        <v>3182.374733576527</v>
      </c>
      <c r="N176" s="3">
        <f aca="true" t="shared" si="27" ref="N176:N233">L176/M176</f>
        <v>0.08703066541294213</v>
      </c>
      <c r="O176" s="7">
        <f aca="true" t="shared" si="28" ref="O176:O233">1/N176</f>
        <v>11.490202852698083</v>
      </c>
      <c r="P176" s="3">
        <f aca="true" t="shared" si="29" ref="P176:P233">IF(O176&gt;21,"",N176)</f>
        <v>0.08703066541294213</v>
      </c>
      <c r="Q176" s="3">
        <f>IF(ISNUMBER(P176),SUMIF(A:A,A176,P:P),"")</f>
        <v>0.9094280829757321</v>
      </c>
      <c r="R176" s="3">
        <f aca="true" t="shared" si="30" ref="R176:R233">_xlfn.IFERROR(P176*(1/Q176),"")</f>
        <v>0.09569823831277546</v>
      </c>
      <c r="S176" s="8">
        <f aca="true" t="shared" si="31" ref="S176:S233">_xlfn.IFERROR(1/R176,"")</f>
        <v>10.449513153331504</v>
      </c>
    </row>
    <row r="177" spans="1:19" ht="15">
      <c r="A177" s="1">
        <v>26</v>
      </c>
      <c r="B177" s="5">
        <v>0.6263888888888889</v>
      </c>
      <c r="C177" s="1" t="s">
        <v>280</v>
      </c>
      <c r="D177" s="1">
        <v>4</v>
      </c>
      <c r="E177" s="1">
        <v>8</v>
      </c>
      <c r="F177" s="1" t="s">
        <v>295</v>
      </c>
      <c r="G177" s="2">
        <v>49.782</v>
      </c>
      <c r="H177" s="6">
        <f>1+_xlfn.COUNTIFS(A:A,A177,O:O,"&lt;"&amp;O177)</f>
        <v>4</v>
      </c>
      <c r="I177" s="2">
        <f>_xlfn.AVERAGEIF(A:A,A177,G:G)</f>
        <v>47.79682962962962</v>
      </c>
      <c r="J177" s="2">
        <f t="shared" si="24"/>
        <v>1.9851703703703762</v>
      </c>
      <c r="K177" s="2">
        <f t="shared" si="25"/>
        <v>91.98517037037038</v>
      </c>
      <c r="L177" s="2">
        <f t="shared" si="26"/>
        <v>249.41301627033576</v>
      </c>
      <c r="M177" s="2">
        <f>SUMIF(A:A,A177,L:L)</f>
        <v>3182.374733576527</v>
      </c>
      <c r="N177" s="3">
        <f t="shared" si="27"/>
        <v>0.07837323921624773</v>
      </c>
      <c r="O177" s="7">
        <f t="shared" si="28"/>
        <v>12.759457309666587</v>
      </c>
      <c r="P177" s="3">
        <f t="shared" si="29"/>
        <v>0.07837323921624773</v>
      </c>
      <c r="Q177" s="3">
        <f>IF(ISNUMBER(P177),SUMIF(A:A,A177,P:P),"")</f>
        <v>0.9094280829757321</v>
      </c>
      <c r="R177" s="3">
        <f t="shared" si="30"/>
        <v>0.0861786002470952</v>
      </c>
      <c r="S177" s="8">
        <f t="shared" si="31"/>
        <v>11.603808800940774</v>
      </c>
    </row>
    <row r="178" spans="1:19" ht="15">
      <c r="A178" s="1">
        <v>26</v>
      </c>
      <c r="B178" s="5">
        <v>0.6263888888888889</v>
      </c>
      <c r="C178" s="1" t="s">
        <v>280</v>
      </c>
      <c r="D178" s="1">
        <v>4</v>
      </c>
      <c r="E178" s="1">
        <v>5</v>
      </c>
      <c r="F178" s="1" t="s">
        <v>293</v>
      </c>
      <c r="G178" s="2">
        <v>45.1924</v>
      </c>
      <c r="H178" s="6">
        <f>1+_xlfn.COUNTIFS(A:A,A178,O:O,"&lt;"&amp;O178)</f>
        <v>5</v>
      </c>
      <c r="I178" s="2">
        <f>_xlfn.AVERAGEIF(A:A,A178,G:G)</f>
        <v>47.79682962962962</v>
      </c>
      <c r="J178" s="2">
        <f t="shared" si="24"/>
        <v>-2.604429629629621</v>
      </c>
      <c r="K178" s="2">
        <f t="shared" si="25"/>
        <v>87.39557037037038</v>
      </c>
      <c r="L178" s="2">
        <f t="shared" si="26"/>
        <v>189.37595558081873</v>
      </c>
      <c r="M178" s="2">
        <f>SUMIF(A:A,A178,L:L)</f>
        <v>3182.374733576527</v>
      </c>
      <c r="N178" s="3">
        <f t="shared" si="27"/>
        <v>0.05950774859502094</v>
      </c>
      <c r="O178" s="7">
        <f t="shared" si="28"/>
        <v>16.80453425999166</v>
      </c>
      <c r="P178" s="3">
        <f t="shared" si="29"/>
        <v>0.05950774859502094</v>
      </c>
      <c r="Q178" s="3">
        <f>IF(ISNUMBER(P178),SUMIF(A:A,A178,P:P),"")</f>
        <v>0.9094280829757321</v>
      </c>
      <c r="R178" s="3">
        <f t="shared" si="30"/>
        <v>0.06543425446056839</v>
      </c>
      <c r="S178" s="8">
        <f t="shared" si="31"/>
        <v>15.282515377364225</v>
      </c>
    </row>
    <row r="179" spans="1:19" ht="15">
      <c r="A179" s="1">
        <v>26</v>
      </c>
      <c r="B179" s="5">
        <v>0.6263888888888889</v>
      </c>
      <c r="C179" s="1" t="s">
        <v>280</v>
      </c>
      <c r="D179" s="1">
        <v>4</v>
      </c>
      <c r="E179" s="1">
        <v>10</v>
      </c>
      <c r="F179" s="1" t="s">
        <v>297</v>
      </c>
      <c r="G179" s="2">
        <v>44.8365666666667</v>
      </c>
      <c r="H179" s="6">
        <f>1+_xlfn.COUNTIFS(A:A,A179,O:O,"&lt;"&amp;O179)</f>
        <v>6</v>
      </c>
      <c r="I179" s="2">
        <f>_xlfn.AVERAGEIF(A:A,A179,G:G)</f>
        <v>47.79682962962962</v>
      </c>
      <c r="J179" s="2">
        <f t="shared" si="24"/>
        <v>-2.960262962962922</v>
      </c>
      <c r="K179" s="2">
        <f t="shared" si="25"/>
        <v>87.03973703703707</v>
      </c>
      <c r="L179" s="2">
        <f t="shared" si="26"/>
        <v>185.37563431061037</v>
      </c>
      <c r="M179" s="2">
        <f>SUMIF(A:A,A179,L:L)</f>
        <v>3182.374733576527</v>
      </c>
      <c r="N179" s="3">
        <f t="shared" si="27"/>
        <v>0.05825072464117859</v>
      </c>
      <c r="O179" s="7">
        <f t="shared" si="28"/>
        <v>17.167168411379386</v>
      </c>
      <c r="P179" s="3">
        <f t="shared" si="29"/>
        <v>0.05825072464117859</v>
      </c>
      <c r="Q179" s="3">
        <f>IF(ISNUMBER(P179),SUMIF(A:A,A179,P:P),"")</f>
        <v>0.9094280829757321</v>
      </c>
      <c r="R179" s="3">
        <f t="shared" si="30"/>
        <v>0.0640520407623403</v>
      </c>
      <c r="S179" s="8">
        <f t="shared" si="31"/>
        <v>15.612305058482299</v>
      </c>
    </row>
    <row r="180" spans="1:19" ht="15">
      <c r="A180" s="1">
        <v>26</v>
      </c>
      <c r="B180" s="5">
        <v>0.6263888888888889</v>
      </c>
      <c r="C180" s="1" t="s">
        <v>280</v>
      </c>
      <c r="D180" s="1">
        <v>4</v>
      </c>
      <c r="E180" s="1">
        <v>4</v>
      </c>
      <c r="F180" s="1" t="s">
        <v>292</v>
      </c>
      <c r="G180" s="2">
        <v>39.3990333333333</v>
      </c>
      <c r="H180" s="6">
        <f>1+_xlfn.COUNTIFS(A:A,A180,O:O,"&lt;"&amp;O180)</f>
        <v>7</v>
      </c>
      <c r="I180" s="2">
        <f>_xlfn.AVERAGEIF(A:A,A180,G:G)</f>
        <v>47.79682962962962</v>
      </c>
      <c r="J180" s="2">
        <f t="shared" si="24"/>
        <v>-8.39779629629632</v>
      </c>
      <c r="K180" s="2">
        <f t="shared" si="25"/>
        <v>81.60220370370368</v>
      </c>
      <c r="L180" s="2">
        <f t="shared" si="26"/>
        <v>133.7713798332593</v>
      </c>
      <c r="M180" s="2">
        <f>SUMIF(A:A,A180,L:L)</f>
        <v>3182.374733576527</v>
      </c>
      <c r="N180" s="3">
        <f t="shared" si="27"/>
        <v>0.042035081042426356</v>
      </c>
      <c r="O180" s="7">
        <f t="shared" si="28"/>
        <v>23.789653194451837</v>
      </c>
      <c r="P180" s="3">
        <f t="shared" si="29"/>
      </c>
      <c r="Q180" s="3">
        <f>IF(ISNUMBER(P180),SUMIF(A:A,A180,P:P),"")</f>
      </c>
      <c r="R180" s="3">
        <f t="shared" si="30"/>
      </c>
      <c r="S180" s="8">
        <f t="shared" si="31"/>
      </c>
    </row>
    <row r="181" spans="1:19" ht="15">
      <c r="A181" s="1">
        <v>26</v>
      </c>
      <c r="B181" s="5">
        <v>0.6263888888888889</v>
      </c>
      <c r="C181" s="1" t="s">
        <v>280</v>
      </c>
      <c r="D181" s="1">
        <v>4</v>
      </c>
      <c r="E181" s="1">
        <v>6</v>
      </c>
      <c r="F181" s="1" t="s">
        <v>294</v>
      </c>
      <c r="G181" s="2">
        <v>29.0607333333333</v>
      </c>
      <c r="H181" s="6">
        <f>1+_xlfn.COUNTIFS(A:A,A181,O:O,"&lt;"&amp;O181)</f>
        <v>9</v>
      </c>
      <c r="I181" s="2">
        <f>_xlfn.AVERAGEIF(A:A,A181,G:G)</f>
        <v>47.79682962962962</v>
      </c>
      <c r="J181" s="2">
        <f t="shared" si="24"/>
        <v>-18.73609629629632</v>
      </c>
      <c r="K181" s="2">
        <f t="shared" si="25"/>
        <v>71.26390370370368</v>
      </c>
      <c r="L181" s="2">
        <f t="shared" si="26"/>
        <v>71.94012833781868</v>
      </c>
      <c r="M181" s="2">
        <f>SUMIF(A:A,A181,L:L)</f>
        <v>3182.374733576527</v>
      </c>
      <c r="N181" s="3">
        <f t="shared" si="27"/>
        <v>0.022605800498223673</v>
      </c>
      <c r="O181" s="7">
        <f t="shared" si="28"/>
        <v>44.23643392228372</v>
      </c>
      <c r="P181" s="3">
        <f t="shared" si="29"/>
      </c>
      <c r="Q181" s="3">
        <f>IF(ISNUMBER(P181),SUMIF(A:A,A181,P:P),"")</f>
      </c>
      <c r="R181" s="3">
        <f t="shared" si="30"/>
      </c>
      <c r="S181" s="8">
        <f t="shared" si="31"/>
      </c>
    </row>
    <row r="182" spans="1:19" ht="15">
      <c r="A182" s="1">
        <v>26</v>
      </c>
      <c r="B182" s="5">
        <v>0.6263888888888889</v>
      </c>
      <c r="C182" s="1" t="s">
        <v>280</v>
      </c>
      <c r="D182" s="1">
        <v>4</v>
      </c>
      <c r="E182" s="1">
        <v>9</v>
      </c>
      <c r="F182" s="1" t="s">
        <v>296</v>
      </c>
      <c r="G182" s="2">
        <v>31.3479666666666</v>
      </c>
      <c r="H182" s="6">
        <f>1+_xlfn.COUNTIFS(A:A,A182,O:O,"&lt;"&amp;O182)</f>
        <v>8</v>
      </c>
      <c r="I182" s="2">
        <f>_xlfn.AVERAGEIF(A:A,A182,G:G)</f>
        <v>47.79682962962962</v>
      </c>
      <c r="J182" s="2">
        <f t="shared" si="24"/>
        <v>-16.44886296296302</v>
      </c>
      <c r="K182" s="2">
        <f t="shared" si="25"/>
        <v>73.55113703703698</v>
      </c>
      <c r="L182" s="2">
        <f t="shared" si="26"/>
        <v>82.52227213854209</v>
      </c>
      <c r="M182" s="2">
        <f>SUMIF(A:A,A182,L:L)</f>
        <v>3182.374733576527</v>
      </c>
      <c r="N182" s="3">
        <f t="shared" si="27"/>
        <v>0.025931035483617935</v>
      </c>
      <c r="O182" s="7">
        <f t="shared" si="28"/>
        <v>38.563828298787186</v>
      </c>
      <c r="P182" s="3">
        <f t="shared" si="29"/>
      </c>
      <c r="Q182" s="3">
        <f>IF(ISNUMBER(P182),SUMIF(A:A,A182,P:P),"")</f>
      </c>
      <c r="R182" s="3">
        <f t="shared" si="30"/>
      </c>
      <c r="S182" s="8">
        <f t="shared" si="31"/>
      </c>
    </row>
    <row r="183" spans="1:19" ht="15">
      <c r="A183" s="1">
        <v>60</v>
      </c>
      <c r="B183" s="5">
        <v>0.6291666666666667</v>
      </c>
      <c r="C183" s="1" t="s">
        <v>578</v>
      </c>
      <c r="D183" s="1">
        <v>4</v>
      </c>
      <c r="E183" s="1">
        <v>8</v>
      </c>
      <c r="F183" s="1" t="s">
        <v>596</v>
      </c>
      <c r="G183" s="2">
        <v>59.2193</v>
      </c>
      <c r="H183" s="6">
        <f>1+_xlfn.COUNTIFS(A:A,A183,O:O,"&lt;"&amp;O183)</f>
        <v>1</v>
      </c>
      <c r="I183" s="2">
        <f>_xlfn.AVERAGEIF(A:A,A183,G:G)</f>
        <v>47.97563703703704</v>
      </c>
      <c r="J183" s="2">
        <f t="shared" si="24"/>
        <v>11.243662962962958</v>
      </c>
      <c r="K183" s="2">
        <f t="shared" si="25"/>
        <v>101.24366296296296</v>
      </c>
      <c r="L183" s="2">
        <f t="shared" si="26"/>
        <v>434.6841945010311</v>
      </c>
      <c r="M183" s="2">
        <f>SUMIF(A:A,A183,L:L)</f>
        <v>2184.4636243086893</v>
      </c>
      <c r="N183" s="3">
        <f t="shared" si="27"/>
        <v>0.19898898277081373</v>
      </c>
      <c r="O183" s="7">
        <f t="shared" si="28"/>
        <v>5.025403849376694</v>
      </c>
      <c r="P183" s="3">
        <f t="shared" si="29"/>
        <v>0.19898898277081373</v>
      </c>
      <c r="Q183" s="3">
        <f>IF(ISNUMBER(P183),SUMIF(A:A,A183,P:P),"")</f>
        <v>0.9577064132860086</v>
      </c>
      <c r="R183" s="3">
        <f t="shared" si="30"/>
        <v>0.20777660043860208</v>
      </c>
      <c r="S183" s="8">
        <f t="shared" si="31"/>
        <v>4.812861495900255</v>
      </c>
    </row>
    <row r="184" spans="1:19" ht="15">
      <c r="A184" s="1">
        <v>60</v>
      </c>
      <c r="B184" s="5">
        <v>0.6291666666666667</v>
      </c>
      <c r="C184" s="1" t="s">
        <v>578</v>
      </c>
      <c r="D184" s="1">
        <v>4</v>
      </c>
      <c r="E184" s="1">
        <v>1</v>
      </c>
      <c r="F184" s="1" t="s">
        <v>590</v>
      </c>
      <c r="G184" s="2">
        <v>53.066333333333304</v>
      </c>
      <c r="H184" s="6">
        <f>1+_xlfn.COUNTIFS(A:A,A184,O:O,"&lt;"&amp;O184)</f>
        <v>2</v>
      </c>
      <c r="I184" s="2">
        <f>_xlfn.AVERAGEIF(A:A,A184,G:G)</f>
        <v>47.97563703703704</v>
      </c>
      <c r="J184" s="2">
        <f t="shared" si="24"/>
        <v>5.090696296296265</v>
      </c>
      <c r="K184" s="2">
        <f t="shared" si="25"/>
        <v>95.09069629629627</v>
      </c>
      <c r="L184" s="2">
        <f t="shared" si="26"/>
        <v>300.4982041580215</v>
      </c>
      <c r="M184" s="2">
        <f>SUMIF(A:A,A184,L:L)</f>
        <v>2184.4636243086893</v>
      </c>
      <c r="N184" s="3">
        <f t="shared" si="27"/>
        <v>0.13756155095195016</v>
      </c>
      <c r="O184" s="7">
        <f t="shared" si="28"/>
        <v>7.269473141875937</v>
      </c>
      <c r="P184" s="3">
        <f t="shared" si="29"/>
        <v>0.13756155095195016</v>
      </c>
      <c r="Q184" s="3">
        <f>IF(ISNUMBER(P184),SUMIF(A:A,A184,P:P),"")</f>
        <v>0.9577064132860086</v>
      </c>
      <c r="R184" s="3">
        <f t="shared" si="30"/>
        <v>0.1436364516762079</v>
      </c>
      <c r="S184" s="8">
        <f t="shared" si="31"/>
        <v>6.962021049184976</v>
      </c>
    </row>
    <row r="185" spans="1:19" ht="15">
      <c r="A185" s="1">
        <v>60</v>
      </c>
      <c r="B185" s="5">
        <v>0.6291666666666667</v>
      </c>
      <c r="C185" s="1" t="s">
        <v>578</v>
      </c>
      <c r="D185" s="1">
        <v>4</v>
      </c>
      <c r="E185" s="1">
        <v>4</v>
      </c>
      <c r="F185" s="1" t="s">
        <v>593</v>
      </c>
      <c r="G185" s="2">
        <v>53.034266666666696</v>
      </c>
      <c r="H185" s="6">
        <f>1+_xlfn.COUNTIFS(A:A,A185,O:O,"&lt;"&amp;O185)</f>
        <v>3</v>
      </c>
      <c r="I185" s="2">
        <f>_xlfn.AVERAGEIF(A:A,A185,G:G)</f>
        <v>47.97563703703704</v>
      </c>
      <c r="J185" s="2">
        <f t="shared" si="24"/>
        <v>5.058629629629657</v>
      </c>
      <c r="K185" s="2">
        <f t="shared" si="25"/>
        <v>95.05862962962965</v>
      </c>
      <c r="L185" s="2">
        <f t="shared" si="26"/>
        <v>299.92060144521173</v>
      </c>
      <c r="M185" s="2">
        <f>SUMIF(A:A,A185,L:L)</f>
        <v>2184.4636243086893</v>
      </c>
      <c r="N185" s="3">
        <f t="shared" si="27"/>
        <v>0.13729713697573093</v>
      </c>
      <c r="O185" s="7">
        <f t="shared" si="28"/>
        <v>7.283473071814769</v>
      </c>
      <c r="P185" s="3">
        <f t="shared" si="29"/>
        <v>0.13729713697573093</v>
      </c>
      <c r="Q185" s="3">
        <f>IF(ISNUMBER(P185),SUMIF(A:A,A185,P:P),"")</f>
        <v>0.9577064132860086</v>
      </c>
      <c r="R185" s="3">
        <f t="shared" si="30"/>
        <v>0.1433603608277484</v>
      </c>
      <c r="S185" s="8">
        <f t="shared" si="31"/>
        <v>6.97542887187295</v>
      </c>
    </row>
    <row r="186" spans="1:19" ht="15">
      <c r="A186" s="1">
        <v>60</v>
      </c>
      <c r="B186" s="5">
        <v>0.6291666666666667</v>
      </c>
      <c r="C186" s="1" t="s">
        <v>578</v>
      </c>
      <c r="D186" s="1">
        <v>4</v>
      </c>
      <c r="E186" s="1">
        <v>3</v>
      </c>
      <c r="F186" s="1" t="s">
        <v>592</v>
      </c>
      <c r="G186" s="2">
        <v>51.6439333333333</v>
      </c>
      <c r="H186" s="6">
        <f>1+_xlfn.COUNTIFS(A:A,A186,O:O,"&lt;"&amp;O186)</f>
        <v>4</v>
      </c>
      <c r="I186" s="2">
        <f>_xlfn.AVERAGEIF(A:A,A186,G:G)</f>
        <v>47.97563703703704</v>
      </c>
      <c r="J186" s="2">
        <f t="shared" si="24"/>
        <v>3.668296296296262</v>
      </c>
      <c r="K186" s="2">
        <f t="shared" si="25"/>
        <v>93.66829629629626</v>
      </c>
      <c r="L186" s="2">
        <f t="shared" si="26"/>
        <v>275.91636040444934</v>
      </c>
      <c r="M186" s="2">
        <f>SUMIF(A:A,A186,L:L)</f>
        <v>2184.4636243086893</v>
      </c>
      <c r="N186" s="3">
        <f t="shared" si="27"/>
        <v>0.1263085168066224</v>
      </c>
      <c r="O186" s="7">
        <f t="shared" si="28"/>
        <v>7.917122497218412</v>
      </c>
      <c r="P186" s="3">
        <f t="shared" si="29"/>
        <v>0.1263085168066224</v>
      </c>
      <c r="Q186" s="3">
        <f>IF(ISNUMBER(P186),SUMIF(A:A,A186,P:P),"")</f>
        <v>0.9577064132860086</v>
      </c>
      <c r="R186" s="3">
        <f t="shared" si="30"/>
        <v>0.13188646860288042</v>
      </c>
      <c r="S186" s="8">
        <f t="shared" si="31"/>
        <v>7.582278990357013</v>
      </c>
    </row>
    <row r="187" spans="1:19" ht="15">
      <c r="A187" s="1">
        <v>60</v>
      </c>
      <c r="B187" s="5">
        <v>0.6291666666666667</v>
      </c>
      <c r="C187" s="1" t="s">
        <v>578</v>
      </c>
      <c r="D187" s="1">
        <v>4</v>
      </c>
      <c r="E187" s="1">
        <v>6</v>
      </c>
      <c r="F187" s="1" t="s">
        <v>594</v>
      </c>
      <c r="G187" s="2">
        <v>51.0160333333334</v>
      </c>
      <c r="H187" s="6">
        <f>1+_xlfn.COUNTIFS(A:A,A187,O:O,"&lt;"&amp;O187)</f>
        <v>5</v>
      </c>
      <c r="I187" s="2">
        <f>_xlfn.AVERAGEIF(A:A,A187,G:G)</f>
        <v>47.97563703703704</v>
      </c>
      <c r="J187" s="2">
        <f t="shared" si="24"/>
        <v>3.0403962962963575</v>
      </c>
      <c r="K187" s="2">
        <f t="shared" si="25"/>
        <v>93.04039629629636</v>
      </c>
      <c r="L187" s="2">
        <f t="shared" si="26"/>
        <v>265.71485969120255</v>
      </c>
      <c r="M187" s="2">
        <f>SUMIF(A:A,A187,L:L)</f>
        <v>2184.4636243086893</v>
      </c>
      <c r="N187" s="3">
        <f t="shared" si="27"/>
        <v>0.12163849135976917</v>
      </c>
      <c r="O187" s="7">
        <f t="shared" si="28"/>
        <v>8.221081902786086</v>
      </c>
      <c r="P187" s="3">
        <f t="shared" si="29"/>
        <v>0.12163849135976917</v>
      </c>
      <c r="Q187" s="3">
        <f>IF(ISNUMBER(P187),SUMIF(A:A,A187,P:P),"")</f>
        <v>0.9577064132860086</v>
      </c>
      <c r="R187" s="3">
        <f t="shared" si="30"/>
        <v>0.1270102086321136</v>
      </c>
      <c r="S187" s="8">
        <f t="shared" si="31"/>
        <v>7.8733828624477775</v>
      </c>
    </row>
    <row r="188" spans="1:19" ht="15">
      <c r="A188" s="1">
        <v>60</v>
      </c>
      <c r="B188" s="5">
        <v>0.6291666666666667</v>
      </c>
      <c r="C188" s="1" t="s">
        <v>578</v>
      </c>
      <c r="D188" s="1">
        <v>4</v>
      </c>
      <c r="E188" s="1">
        <v>7</v>
      </c>
      <c r="F188" s="1" t="s">
        <v>595</v>
      </c>
      <c r="G188" s="2">
        <v>47.407700000000006</v>
      </c>
      <c r="H188" s="6">
        <f>1+_xlfn.COUNTIFS(A:A,A188,O:O,"&lt;"&amp;O188)</f>
        <v>6</v>
      </c>
      <c r="I188" s="2">
        <f>_xlfn.AVERAGEIF(A:A,A188,G:G)</f>
        <v>47.97563703703704</v>
      </c>
      <c r="J188" s="2">
        <f t="shared" si="24"/>
        <v>-0.5679370370370336</v>
      </c>
      <c r="K188" s="2">
        <f t="shared" si="25"/>
        <v>89.43206296296296</v>
      </c>
      <c r="L188" s="2">
        <f t="shared" si="26"/>
        <v>213.9888215217372</v>
      </c>
      <c r="M188" s="2">
        <f>SUMIF(A:A,A188,L:L)</f>
        <v>2184.4636243086893</v>
      </c>
      <c r="N188" s="3">
        <f t="shared" si="27"/>
        <v>0.09795943459093195</v>
      </c>
      <c r="O188" s="7">
        <f t="shared" si="28"/>
        <v>10.208307185274112</v>
      </c>
      <c r="P188" s="3">
        <f t="shared" si="29"/>
        <v>0.09795943459093195</v>
      </c>
      <c r="Q188" s="3">
        <f>IF(ISNUMBER(P188),SUMIF(A:A,A188,P:P),"")</f>
        <v>0.9577064132860086</v>
      </c>
      <c r="R188" s="3">
        <f t="shared" si="30"/>
        <v>0.10228545327875697</v>
      </c>
      <c r="S188" s="8">
        <f t="shared" si="31"/>
        <v>9.77656126013066</v>
      </c>
    </row>
    <row r="189" spans="1:19" ht="15">
      <c r="A189" s="1">
        <v>60</v>
      </c>
      <c r="B189" s="5">
        <v>0.6291666666666667</v>
      </c>
      <c r="C189" s="1" t="s">
        <v>578</v>
      </c>
      <c r="D189" s="1">
        <v>4</v>
      </c>
      <c r="E189" s="1">
        <v>2</v>
      </c>
      <c r="F189" s="1" t="s">
        <v>591</v>
      </c>
      <c r="G189" s="2">
        <v>43.010833333333295</v>
      </c>
      <c r="H189" s="6">
        <f>1+_xlfn.COUNTIFS(A:A,A189,O:O,"&lt;"&amp;O189)</f>
        <v>7</v>
      </c>
      <c r="I189" s="2">
        <f>_xlfn.AVERAGEIF(A:A,A189,G:G)</f>
        <v>47.97563703703704</v>
      </c>
      <c r="J189" s="2">
        <f t="shared" si="24"/>
        <v>-4.964803703703744</v>
      </c>
      <c r="K189" s="2">
        <f t="shared" si="25"/>
        <v>85.03519629629625</v>
      </c>
      <c r="L189" s="2">
        <f t="shared" si="26"/>
        <v>164.36865111288358</v>
      </c>
      <c r="M189" s="2">
        <f>SUMIF(A:A,A189,L:L)</f>
        <v>2184.4636243086893</v>
      </c>
      <c r="N189" s="3">
        <f t="shared" si="27"/>
        <v>0.07524439834282012</v>
      </c>
      <c r="O189" s="7">
        <f t="shared" si="28"/>
        <v>13.290025862708234</v>
      </c>
      <c r="P189" s="3">
        <f t="shared" si="29"/>
        <v>0.07524439834282012</v>
      </c>
      <c r="Q189" s="3">
        <f>IF(ISNUMBER(P189),SUMIF(A:A,A189,P:P),"")</f>
        <v>0.9577064132860086</v>
      </c>
      <c r="R189" s="3">
        <f t="shared" si="30"/>
        <v>0.07856729087220721</v>
      </c>
      <c r="S189" s="8">
        <f t="shared" si="31"/>
        <v>12.727943001452594</v>
      </c>
    </row>
    <row r="190" spans="1:19" ht="15">
      <c r="A190" s="1">
        <v>60</v>
      </c>
      <c r="B190" s="5">
        <v>0.6291666666666667</v>
      </c>
      <c r="C190" s="1" t="s">
        <v>578</v>
      </c>
      <c r="D190" s="1">
        <v>4</v>
      </c>
      <c r="E190" s="1">
        <v>11</v>
      </c>
      <c r="F190" s="1" t="s">
        <v>597</v>
      </c>
      <c r="G190" s="2">
        <v>33.409066666666696</v>
      </c>
      <c r="H190" s="6">
        <f>1+_xlfn.COUNTIFS(A:A,A190,O:O,"&lt;"&amp;O190)</f>
        <v>9</v>
      </c>
      <c r="I190" s="2">
        <f>_xlfn.AVERAGEIF(A:A,A190,G:G)</f>
        <v>47.97563703703704</v>
      </c>
      <c r="J190" s="2">
        <f t="shared" si="24"/>
        <v>-14.566570370370343</v>
      </c>
      <c r="K190" s="2">
        <f t="shared" si="25"/>
        <v>75.43342962962966</v>
      </c>
      <c r="L190" s="2">
        <f t="shared" si="26"/>
        <v>92.38880171825949</v>
      </c>
      <c r="M190" s="2">
        <f>SUMIF(A:A,A190,L:L)</f>
        <v>2184.4636243086893</v>
      </c>
      <c r="N190" s="3">
        <f t="shared" si="27"/>
        <v>0.0422935867139914</v>
      </c>
      <c r="O190" s="7">
        <f t="shared" si="28"/>
        <v>23.64424674507882</v>
      </c>
      <c r="P190" s="3">
        <f t="shared" si="29"/>
      </c>
      <c r="Q190" s="3">
        <f>IF(ISNUMBER(P190),SUMIF(A:A,A190,P:P),"")</f>
      </c>
      <c r="R190" s="3">
        <f t="shared" si="30"/>
      </c>
      <c r="S190" s="8">
        <f t="shared" si="31"/>
      </c>
    </row>
    <row r="191" spans="1:19" ht="15">
      <c r="A191" s="1">
        <v>60</v>
      </c>
      <c r="B191" s="5">
        <v>0.6291666666666667</v>
      </c>
      <c r="C191" s="1" t="s">
        <v>578</v>
      </c>
      <c r="D191" s="1">
        <v>4</v>
      </c>
      <c r="E191" s="1">
        <v>12</v>
      </c>
      <c r="F191" s="1" t="s">
        <v>598</v>
      </c>
      <c r="G191" s="2">
        <v>39.9732666666667</v>
      </c>
      <c r="H191" s="6">
        <f>1+_xlfn.COUNTIFS(A:A,A191,O:O,"&lt;"&amp;O191)</f>
        <v>8</v>
      </c>
      <c r="I191" s="2">
        <f>_xlfn.AVERAGEIF(A:A,A191,G:G)</f>
        <v>47.97563703703704</v>
      </c>
      <c r="J191" s="2">
        <f t="shared" si="24"/>
        <v>-8.002370370370336</v>
      </c>
      <c r="K191" s="2">
        <f t="shared" si="25"/>
        <v>81.99762962962967</v>
      </c>
      <c r="L191" s="2">
        <f t="shared" si="26"/>
        <v>136.98312975589295</v>
      </c>
      <c r="M191" s="2">
        <f>SUMIF(A:A,A191,L:L)</f>
        <v>2184.4636243086893</v>
      </c>
      <c r="N191" s="3">
        <f t="shared" si="27"/>
        <v>0.0627079014873702</v>
      </c>
      <c r="O191" s="7">
        <f t="shared" si="28"/>
        <v>15.946953673795111</v>
      </c>
      <c r="P191" s="3">
        <f t="shared" si="29"/>
        <v>0.0627079014873702</v>
      </c>
      <c r="Q191" s="3">
        <f>IF(ISNUMBER(P191),SUMIF(A:A,A191,P:P),"")</f>
        <v>0.9577064132860086</v>
      </c>
      <c r="R191" s="3">
        <f t="shared" si="30"/>
        <v>0.06547716567148346</v>
      </c>
      <c r="S191" s="8">
        <f t="shared" si="31"/>
        <v>15.272499805768454</v>
      </c>
    </row>
    <row r="192" spans="1:19" ht="15">
      <c r="A192" s="1">
        <v>48</v>
      </c>
      <c r="B192" s="5">
        <v>0.6319444444444444</v>
      </c>
      <c r="C192" s="1" t="s">
        <v>472</v>
      </c>
      <c r="D192" s="1">
        <v>5</v>
      </c>
      <c r="E192" s="1">
        <v>3</v>
      </c>
      <c r="F192" s="1" t="s">
        <v>492</v>
      </c>
      <c r="G192" s="2">
        <v>75.3595666666667</v>
      </c>
      <c r="H192" s="6">
        <f>1+_xlfn.COUNTIFS(A:A,A192,O:O,"&lt;"&amp;O192)</f>
        <v>1</v>
      </c>
      <c r="I192" s="2">
        <f>_xlfn.AVERAGEIF(A:A,A192,G:G)</f>
        <v>49.65272962962963</v>
      </c>
      <c r="J192" s="2">
        <f t="shared" si="24"/>
        <v>25.70683703703706</v>
      </c>
      <c r="K192" s="2">
        <f t="shared" si="25"/>
        <v>115.70683703703706</v>
      </c>
      <c r="L192" s="2">
        <f t="shared" si="26"/>
        <v>1035.2624228639108</v>
      </c>
      <c r="M192" s="2">
        <f>SUMIF(A:A,A192,L:L)</f>
        <v>2869.0215793074854</v>
      </c>
      <c r="N192" s="3">
        <f t="shared" si="27"/>
        <v>0.3608416298889599</v>
      </c>
      <c r="O192" s="7">
        <f t="shared" si="28"/>
        <v>2.7712988667846483</v>
      </c>
      <c r="P192" s="3">
        <f t="shared" si="29"/>
        <v>0.3608416298889599</v>
      </c>
      <c r="Q192" s="3">
        <f>IF(ISNUMBER(P192),SUMIF(A:A,A192,P:P),"")</f>
        <v>0.850801121717542</v>
      </c>
      <c r="R192" s="3">
        <f t="shared" si="30"/>
        <v>0.42411983327021985</v>
      </c>
      <c r="S192" s="8">
        <f t="shared" si="31"/>
        <v>2.3578241844749313</v>
      </c>
    </row>
    <row r="193" spans="1:19" ht="15">
      <c r="A193" s="1">
        <v>48</v>
      </c>
      <c r="B193" s="5">
        <v>0.6319444444444444</v>
      </c>
      <c r="C193" s="1" t="s">
        <v>472</v>
      </c>
      <c r="D193" s="1">
        <v>5</v>
      </c>
      <c r="E193" s="1">
        <v>4</v>
      </c>
      <c r="F193" s="1" t="s">
        <v>493</v>
      </c>
      <c r="G193" s="2">
        <v>62.1309</v>
      </c>
      <c r="H193" s="6">
        <f>1+_xlfn.COUNTIFS(A:A,A193,O:O,"&lt;"&amp;O193)</f>
        <v>2</v>
      </c>
      <c r="I193" s="2">
        <f>_xlfn.AVERAGEIF(A:A,A193,G:G)</f>
        <v>49.65272962962963</v>
      </c>
      <c r="J193" s="2">
        <f t="shared" si="24"/>
        <v>12.478170370370364</v>
      </c>
      <c r="K193" s="2">
        <f t="shared" si="25"/>
        <v>102.47817037037036</v>
      </c>
      <c r="L193" s="2">
        <f t="shared" si="26"/>
        <v>468.1038730361941</v>
      </c>
      <c r="M193" s="2">
        <f>SUMIF(A:A,A193,L:L)</f>
        <v>2869.0215793074854</v>
      </c>
      <c r="N193" s="3">
        <f t="shared" si="27"/>
        <v>0.1631580174970951</v>
      </c>
      <c r="O193" s="7">
        <f t="shared" si="28"/>
        <v>6.1290276465746105</v>
      </c>
      <c r="P193" s="3">
        <f t="shared" si="29"/>
        <v>0.1631580174970951</v>
      </c>
      <c r="Q193" s="3">
        <f>IF(ISNUMBER(P193),SUMIF(A:A,A193,P:P),"")</f>
        <v>0.850801121717542</v>
      </c>
      <c r="R193" s="3">
        <f t="shared" si="30"/>
        <v>0.19176986646153252</v>
      </c>
      <c r="S193" s="8">
        <f t="shared" si="31"/>
        <v>5.2145835967435055</v>
      </c>
    </row>
    <row r="194" spans="1:19" ht="15">
      <c r="A194" s="1">
        <v>48</v>
      </c>
      <c r="B194" s="5">
        <v>0.6319444444444444</v>
      </c>
      <c r="C194" s="1" t="s">
        <v>472</v>
      </c>
      <c r="D194" s="1">
        <v>5</v>
      </c>
      <c r="E194" s="1">
        <v>5</v>
      </c>
      <c r="F194" s="1" t="s">
        <v>494</v>
      </c>
      <c r="G194" s="2">
        <v>61.409566666666606</v>
      </c>
      <c r="H194" s="6">
        <f>1+_xlfn.COUNTIFS(A:A,A194,O:O,"&lt;"&amp;O194)</f>
        <v>3</v>
      </c>
      <c r="I194" s="2">
        <f>_xlfn.AVERAGEIF(A:A,A194,G:G)</f>
        <v>49.65272962962963</v>
      </c>
      <c r="J194" s="2">
        <f t="shared" si="24"/>
        <v>11.756837037036973</v>
      </c>
      <c r="K194" s="2">
        <f t="shared" si="25"/>
        <v>101.75683703703697</v>
      </c>
      <c r="L194" s="2">
        <f t="shared" si="26"/>
        <v>448.276496722699</v>
      </c>
      <c r="M194" s="2">
        <f>SUMIF(A:A,A194,L:L)</f>
        <v>2869.0215793074854</v>
      </c>
      <c r="N194" s="3">
        <f t="shared" si="27"/>
        <v>0.1562471680087197</v>
      </c>
      <c r="O194" s="7">
        <f t="shared" si="28"/>
        <v>6.400116000465319</v>
      </c>
      <c r="P194" s="3">
        <f t="shared" si="29"/>
        <v>0.1562471680087197</v>
      </c>
      <c r="Q194" s="3">
        <f>IF(ISNUMBER(P194),SUMIF(A:A,A194,P:P),"")</f>
        <v>0.850801121717542</v>
      </c>
      <c r="R194" s="3">
        <f t="shared" si="30"/>
        <v>0.1836471109644262</v>
      </c>
      <c r="S194" s="8">
        <f t="shared" si="31"/>
        <v>5.445225872318282</v>
      </c>
    </row>
    <row r="195" spans="1:19" ht="15">
      <c r="A195" s="1">
        <v>48</v>
      </c>
      <c r="B195" s="5">
        <v>0.6319444444444444</v>
      </c>
      <c r="C195" s="1" t="s">
        <v>472</v>
      </c>
      <c r="D195" s="1">
        <v>5</v>
      </c>
      <c r="E195" s="1">
        <v>6</v>
      </c>
      <c r="F195" s="1" t="s">
        <v>495</v>
      </c>
      <c r="G195" s="2">
        <v>53.4528</v>
      </c>
      <c r="H195" s="6">
        <f>1+_xlfn.COUNTIFS(A:A,A195,O:O,"&lt;"&amp;O195)</f>
        <v>4</v>
      </c>
      <c r="I195" s="2">
        <f>_xlfn.AVERAGEIF(A:A,A195,G:G)</f>
        <v>49.65272962962963</v>
      </c>
      <c r="J195" s="2">
        <f t="shared" si="24"/>
        <v>3.8000703703703707</v>
      </c>
      <c r="K195" s="2">
        <f t="shared" si="25"/>
        <v>93.80007037037038</v>
      </c>
      <c r="L195" s="2">
        <f t="shared" si="26"/>
        <v>278.1065245757148</v>
      </c>
      <c r="M195" s="2">
        <f>SUMIF(A:A,A195,L:L)</f>
        <v>2869.0215793074854</v>
      </c>
      <c r="N195" s="3">
        <f t="shared" si="27"/>
        <v>0.09693427424231615</v>
      </c>
      <c r="O195" s="7">
        <f t="shared" si="28"/>
        <v>10.31626850065645</v>
      </c>
      <c r="P195" s="3">
        <f t="shared" si="29"/>
        <v>0.09693427424231615</v>
      </c>
      <c r="Q195" s="3">
        <f>IF(ISNUMBER(P195),SUMIF(A:A,A195,P:P),"")</f>
        <v>0.850801121717542</v>
      </c>
      <c r="R195" s="3">
        <f t="shared" si="30"/>
        <v>0.1139329412808384</v>
      </c>
      <c r="S195" s="8">
        <f t="shared" si="31"/>
        <v>8.777092812297852</v>
      </c>
    </row>
    <row r="196" spans="1:19" ht="15">
      <c r="A196" s="1">
        <v>48</v>
      </c>
      <c r="B196" s="5">
        <v>0.6319444444444444</v>
      </c>
      <c r="C196" s="1" t="s">
        <v>472</v>
      </c>
      <c r="D196" s="1">
        <v>5</v>
      </c>
      <c r="E196" s="1">
        <v>1</v>
      </c>
      <c r="F196" s="1" t="s">
        <v>490</v>
      </c>
      <c r="G196" s="2">
        <v>48.8675333333333</v>
      </c>
      <c r="H196" s="6">
        <f>1+_xlfn.COUNTIFS(A:A,A196,O:O,"&lt;"&amp;O196)</f>
        <v>5</v>
      </c>
      <c r="I196" s="2">
        <f>_xlfn.AVERAGEIF(A:A,A196,G:G)</f>
        <v>49.65272962962963</v>
      </c>
      <c r="J196" s="2">
        <f t="shared" si="24"/>
        <v>-0.7851962962963341</v>
      </c>
      <c r="K196" s="2">
        <f t="shared" si="25"/>
        <v>89.21480370370367</v>
      </c>
      <c r="L196" s="2">
        <f t="shared" si="26"/>
        <v>211.2174607081237</v>
      </c>
      <c r="M196" s="2">
        <f>SUMIF(A:A,A196,L:L)</f>
        <v>2869.0215793074854</v>
      </c>
      <c r="N196" s="3">
        <f t="shared" si="27"/>
        <v>0.07362003208045115</v>
      </c>
      <c r="O196" s="7">
        <f t="shared" si="28"/>
        <v>13.583259498002</v>
      </c>
      <c r="P196" s="3">
        <f t="shared" si="29"/>
        <v>0.07362003208045115</v>
      </c>
      <c r="Q196" s="3">
        <f>IF(ISNUMBER(P196),SUMIF(A:A,A196,P:P),"")</f>
        <v>0.850801121717542</v>
      </c>
      <c r="R196" s="3">
        <f t="shared" si="30"/>
        <v>0.0865302480229831</v>
      </c>
      <c r="S196" s="8">
        <f t="shared" si="31"/>
        <v>11.556652417480558</v>
      </c>
    </row>
    <row r="197" spans="1:19" ht="15">
      <c r="A197" s="1">
        <v>48</v>
      </c>
      <c r="B197" s="5">
        <v>0.6319444444444444</v>
      </c>
      <c r="C197" s="1" t="s">
        <v>472</v>
      </c>
      <c r="D197" s="1">
        <v>5</v>
      </c>
      <c r="E197" s="1">
        <v>2</v>
      </c>
      <c r="F197" s="1" t="s">
        <v>491</v>
      </c>
      <c r="G197" s="2">
        <v>40.3817666666667</v>
      </c>
      <c r="H197" s="6">
        <f>1+_xlfn.COUNTIFS(A:A,A197,O:O,"&lt;"&amp;O197)</f>
        <v>7</v>
      </c>
      <c r="I197" s="2">
        <f>_xlfn.AVERAGEIF(A:A,A197,G:G)</f>
        <v>49.65272962962963</v>
      </c>
      <c r="J197" s="2">
        <f t="shared" si="24"/>
        <v>-9.270962962962933</v>
      </c>
      <c r="K197" s="2">
        <f t="shared" si="25"/>
        <v>80.72903703703707</v>
      </c>
      <c r="L197" s="2">
        <f t="shared" si="26"/>
        <v>126.94351480703408</v>
      </c>
      <c r="M197" s="2">
        <f>SUMIF(A:A,A197,L:L)</f>
        <v>2869.0215793074854</v>
      </c>
      <c r="N197" s="3">
        <f t="shared" si="27"/>
        <v>0.04424627396412796</v>
      </c>
      <c r="O197" s="7">
        <f t="shared" si="28"/>
        <v>22.600773136529774</v>
      </c>
      <c r="P197" s="3">
        <f t="shared" si="29"/>
      </c>
      <c r="Q197" s="3">
        <f>IF(ISNUMBER(P197),SUMIF(A:A,A197,P:P),"")</f>
      </c>
      <c r="R197" s="3">
        <f t="shared" si="30"/>
      </c>
      <c r="S197" s="8">
        <f t="shared" si="31"/>
      </c>
    </row>
    <row r="198" spans="1:19" ht="15">
      <c r="A198" s="1">
        <v>48</v>
      </c>
      <c r="B198" s="5">
        <v>0.6319444444444444</v>
      </c>
      <c r="C198" s="1" t="s">
        <v>472</v>
      </c>
      <c r="D198" s="1">
        <v>5</v>
      </c>
      <c r="E198" s="1">
        <v>7</v>
      </c>
      <c r="F198" s="1" t="s">
        <v>496</v>
      </c>
      <c r="G198" s="2">
        <v>39.300000000000004</v>
      </c>
      <c r="H198" s="6">
        <f>1+_xlfn.COUNTIFS(A:A,A198,O:O,"&lt;"&amp;O198)</f>
        <v>8</v>
      </c>
      <c r="I198" s="2">
        <f>_xlfn.AVERAGEIF(A:A,A198,G:G)</f>
        <v>49.65272962962963</v>
      </c>
      <c r="J198" s="2">
        <f t="shared" si="24"/>
        <v>-10.352729629629629</v>
      </c>
      <c r="K198" s="2">
        <f t="shared" si="25"/>
        <v>79.64727037037036</v>
      </c>
      <c r="L198" s="2">
        <f t="shared" si="26"/>
        <v>118.96581967391383</v>
      </c>
      <c r="M198" s="2">
        <f>SUMIF(A:A,A198,L:L)</f>
        <v>2869.0215793074854</v>
      </c>
      <c r="N198" s="3">
        <f t="shared" si="27"/>
        <v>0.041465641294559166</v>
      </c>
      <c r="O198" s="7">
        <f t="shared" si="28"/>
        <v>24.116351967073353</v>
      </c>
      <c r="P198" s="3">
        <f t="shared" si="29"/>
      </c>
      <c r="Q198" s="3">
        <f>IF(ISNUMBER(P198),SUMIF(A:A,A198,P:P),"")</f>
      </c>
      <c r="R198" s="3">
        <f t="shared" si="30"/>
      </c>
      <c r="S198" s="8">
        <f t="shared" si="31"/>
      </c>
    </row>
    <row r="199" spans="1:19" ht="15">
      <c r="A199" s="1">
        <v>48</v>
      </c>
      <c r="B199" s="5">
        <v>0.6319444444444444</v>
      </c>
      <c r="C199" s="1" t="s">
        <v>472</v>
      </c>
      <c r="D199" s="1">
        <v>5</v>
      </c>
      <c r="E199" s="1">
        <v>8</v>
      </c>
      <c r="F199" s="1" t="s">
        <v>497</v>
      </c>
      <c r="G199" s="2">
        <v>41.009299999999996</v>
      </c>
      <c r="H199" s="6">
        <f>1+_xlfn.COUNTIFS(A:A,A199,O:O,"&lt;"&amp;O199)</f>
        <v>6</v>
      </c>
      <c r="I199" s="2">
        <f>_xlfn.AVERAGEIF(A:A,A199,G:G)</f>
        <v>49.65272962962963</v>
      </c>
      <c r="J199" s="2">
        <f t="shared" si="24"/>
        <v>-8.643429629629637</v>
      </c>
      <c r="K199" s="2">
        <f t="shared" si="25"/>
        <v>81.35657037037036</v>
      </c>
      <c r="L199" s="2">
        <f t="shared" si="26"/>
        <v>131.81431427752506</v>
      </c>
      <c r="M199" s="2">
        <f>SUMIF(A:A,A199,L:L)</f>
        <v>2869.0215793074854</v>
      </c>
      <c r="N199" s="3">
        <f t="shared" si="27"/>
        <v>0.04594399541231124</v>
      </c>
      <c r="O199" s="7">
        <f t="shared" si="28"/>
        <v>21.765629894087052</v>
      </c>
      <c r="P199" s="3">
        <f t="shared" si="29"/>
      </c>
      <c r="Q199" s="3">
        <f>IF(ISNUMBER(P199),SUMIF(A:A,A199,P:P),"")</f>
      </c>
      <c r="R199" s="3">
        <f t="shared" si="30"/>
      </c>
      <c r="S199" s="8">
        <f t="shared" si="31"/>
      </c>
    </row>
    <row r="200" spans="1:19" ht="15">
      <c r="A200" s="1">
        <v>48</v>
      </c>
      <c r="B200" s="5">
        <v>0.6319444444444444</v>
      </c>
      <c r="C200" s="1" t="s">
        <v>472</v>
      </c>
      <c r="D200" s="1">
        <v>5</v>
      </c>
      <c r="E200" s="1">
        <v>9</v>
      </c>
      <c r="F200" s="1" t="s">
        <v>498</v>
      </c>
      <c r="G200" s="2">
        <v>24.963133333333403</v>
      </c>
      <c r="H200" s="6">
        <f>1+_xlfn.COUNTIFS(A:A,A200,O:O,"&lt;"&amp;O200)</f>
        <v>9</v>
      </c>
      <c r="I200" s="2">
        <f>_xlfn.AVERAGEIF(A:A,A200,G:G)</f>
        <v>49.65272962962963</v>
      </c>
      <c r="J200" s="2">
        <f t="shared" si="24"/>
        <v>-24.68959629629623</v>
      </c>
      <c r="K200" s="2">
        <f t="shared" si="25"/>
        <v>65.31040370370377</v>
      </c>
      <c r="L200" s="2">
        <f t="shared" si="26"/>
        <v>50.331152642369595</v>
      </c>
      <c r="M200" s="2">
        <f>SUMIF(A:A,A200,L:L)</f>
        <v>2869.0215793074854</v>
      </c>
      <c r="N200" s="3">
        <f t="shared" si="27"/>
        <v>0.017542967611459497</v>
      </c>
      <c r="O200" s="7">
        <f t="shared" si="28"/>
        <v>57.002898377739434</v>
      </c>
      <c r="P200" s="3">
        <f t="shared" si="29"/>
      </c>
      <c r="Q200" s="3">
        <f>IF(ISNUMBER(P200),SUMIF(A:A,A200,P:P),"")</f>
      </c>
      <c r="R200" s="3">
        <f t="shared" si="30"/>
      </c>
      <c r="S200" s="8">
        <f t="shared" si="31"/>
      </c>
    </row>
    <row r="201" spans="1:19" ht="15">
      <c r="A201" s="1">
        <v>1</v>
      </c>
      <c r="B201" s="5">
        <v>0.6361111111111112</v>
      </c>
      <c r="C201" s="1" t="s">
        <v>23</v>
      </c>
      <c r="D201" s="1">
        <v>1</v>
      </c>
      <c r="E201" s="1">
        <v>1</v>
      </c>
      <c r="F201" s="1" t="s">
        <v>24</v>
      </c>
      <c r="G201" s="2">
        <v>65.9037666666667</v>
      </c>
      <c r="H201" s="6">
        <f>1+_xlfn.COUNTIFS(A:A,A201,O:O,"&lt;"&amp;O201)</f>
        <v>1</v>
      </c>
      <c r="I201" s="2">
        <f>_xlfn.AVERAGEIF(A:A,A201,G:G)</f>
        <v>50.65932499999998</v>
      </c>
      <c r="J201" s="2">
        <f t="shared" si="24"/>
        <v>15.244441666666717</v>
      </c>
      <c r="K201" s="2">
        <f t="shared" si="25"/>
        <v>105.24444166666672</v>
      </c>
      <c r="L201" s="2">
        <f t="shared" si="26"/>
        <v>552.6177318428894</v>
      </c>
      <c r="M201" s="2">
        <f>SUMIF(A:A,A201,L:L)</f>
        <v>2187.852165245805</v>
      </c>
      <c r="N201" s="3">
        <f t="shared" si="27"/>
        <v>0.25258458529386185</v>
      </c>
      <c r="O201" s="7">
        <f t="shared" si="28"/>
        <v>3.95906978581682</v>
      </c>
      <c r="P201" s="3">
        <f t="shared" si="29"/>
        <v>0.25258458529386185</v>
      </c>
      <c r="Q201" s="3">
        <f>IF(ISNUMBER(P201),SUMIF(A:A,A201,P:P),"")</f>
        <v>0.9170507791773732</v>
      </c>
      <c r="R201" s="3">
        <f t="shared" si="30"/>
        <v>0.2754314057946051</v>
      </c>
      <c r="S201" s="8">
        <f t="shared" si="31"/>
        <v>3.6306680319009104</v>
      </c>
    </row>
    <row r="202" spans="1:19" ht="15">
      <c r="A202" s="1">
        <v>1</v>
      </c>
      <c r="B202" s="5">
        <v>0.6361111111111112</v>
      </c>
      <c r="C202" s="1" t="s">
        <v>23</v>
      </c>
      <c r="D202" s="1">
        <v>1</v>
      </c>
      <c r="E202" s="1">
        <v>4</v>
      </c>
      <c r="F202" s="1" t="s">
        <v>27</v>
      </c>
      <c r="G202" s="2">
        <v>61.799633333333304</v>
      </c>
      <c r="H202" s="6">
        <f>1+_xlfn.COUNTIFS(A:A,A202,O:O,"&lt;"&amp;O202)</f>
        <v>2</v>
      </c>
      <c r="I202" s="2">
        <f>_xlfn.AVERAGEIF(A:A,A202,G:G)</f>
        <v>50.65932499999998</v>
      </c>
      <c r="J202" s="2">
        <f t="shared" si="24"/>
        <v>11.140308333333323</v>
      </c>
      <c r="K202" s="2">
        <f t="shared" si="25"/>
        <v>101.14030833333332</v>
      </c>
      <c r="L202" s="2">
        <f t="shared" si="26"/>
        <v>431.99693788939646</v>
      </c>
      <c r="M202" s="2">
        <f>SUMIF(A:A,A202,L:L)</f>
        <v>2187.852165245805</v>
      </c>
      <c r="N202" s="3">
        <f t="shared" si="27"/>
        <v>0.1974525266156919</v>
      </c>
      <c r="O202" s="7">
        <f t="shared" si="28"/>
        <v>5.064508503081004</v>
      </c>
      <c r="P202" s="3">
        <f t="shared" si="29"/>
        <v>0.1974525266156919</v>
      </c>
      <c r="Q202" s="3">
        <f>IF(ISNUMBER(P202),SUMIF(A:A,A202,P:P),"")</f>
        <v>0.9170507791773732</v>
      </c>
      <c r="R202" s="3">
        <f t="shared" si="30"/>
        <v>0.21531253350312157</v>
      </c>
      <c r="S202" s="8">
        <f t="shared" si="31"/>
        <v>4.644411468900867</v>
      </c>
    </row>
    <row r="203" spans="1:19" ht="15">
      <c r="A203" s="1">
        <v>1</v>
      </c>
      <c r="B203" s="5">
        <v>0.6361111111111112</v>
      </c>
      <c r="C203" s="1" t="s">
        <v>23</v>
      </c>
      <c r="D203" s="1">
        <v>1</v>
      </c>
      <c r="E203" s="1">
        <v>3</v>
      </c>
      <c r="F203" s="1" t="s">
        <v>26</v>
      </c>
      <c r="G203" s="2">
        <v>60.0745999999999</v>
      </c>
      <c r="H203" s="6">
        <f>1+_xlfn.COUNTIFS(A:A,A203,O:O,"&lt;"&amp;O203)</f>
        <v>3</v>
      </c>
      <c r="I203" s="2">
        <f>_xlfn.AVERAGEIF(A:A,A203,G:G)</f>
        <v>50.65932499999998</v>
      </c>
      <c r="J203" s="2">
        <f t="shared" si="24"/>
        <v>9.415274999999916</v>
      </c>
      <c r="K203" s="2">
        <f t="shared" si="25"/>
        <v>99.41527499999992</v>
      </c>
      <c r="L203" s="2">
        <f t="shared" si="26"/>
        <v>389.52050175098714</v>
      </c>
      <c r="M203" s="2">
        <f>SUMIF(A:A,A203,L:L)</f>
        <v>2187.852165245805</v>
      </c>
      <c r="N203" s="3">
        <f t="shared" si="27"/>
        <v>0.178037852803105</v>
      </c>
      <c r="O203" s="7">
        <f t="shared" si="28"/>
        <v>5.6167830843585635</v>
      </c>
      <c r="P203" s="3">
        <f t="shared" si="29"/>
        <v>0.178037852803105</v>
      </c>
      <c r="Q203" s="3">
        <f>IF(ISNUMBER(P203),SUMIF(A:A,A203,P:P),"")</f>
        <v>0.9170507791773732</v>
      </c>
      <c r="R203" s="3">
        <f t="shared" si="30"/>
        <v>0.1941417605716569</v>
      </c>
      <c r="S203" s="8">
        <f t="shared" si="31"/>
        <v>5.1508753039813095</v>
      </c>
    </row>
    <row r="204" spans="1:19" ht="15">
      <c r="A204" s="1">
        <v>1</v>
      </c>
      <c r="B204" s="5">
        <v>0.6361111111111112</v>
      </c>
      <c r="C204" s="1" t="s">
        <v>23</v>
      </c>
      <c r="D204" s="1">
        <v>1</v>
      </c>
      <c r="E204" s="1">
        <v>6</v>
      </c>
      <c r="F204" s="1" t="s">
        <v>29</v>
      </c>
      <c r="G204" s="2">
        <v>53.398</v>
      </c>
      <c r="H204" s="6">
        <f>1+_xlfn.COUNTIFS(A:A,A204,O:O,"&lt;"&amp;O204)</f>
        <v>4</v>
      </c>
      <c r="I204" s="2">
        <f>_xlfn.AVERAGEIF(A:A,A204,G:G)</f>
        <v>50.65932499999998</v>
      </c>
      <c r="J204" s="2">
        <f t="shared" si="24"/>
        <v>2.738675000000022</v>
      </c>
      <c r="K204" s="2">
        <f t="shared" si="25"/>
        <v>92.73867500000003</v>
      </c>
      <c r="L204" s="2">
        <f t="shared" si="26"/>
        <v>260.94782940359335</v>
      </c>
      <c r="M204" s="2">
        <f>SUMIF(A:A,A204,L:L)</f>
        <v>2187.852165245805</v>
      </c>
      <c r="N204" s="3">
        <f t="shared" si="27"/>
        <v>0.11927123484336333</v>
      </c>
      <c r="O204" s="7">
        <f t="shared" si="28"/>
        <v>8.384251251471332</v>
      </c>
      <c r="P204" s="3">
        <f t="shared" si="29"/>
        <v>0.11927123484336333</v>
      </c>
      <c r="Q204" s="3">
        <f>IF(ISNUMBER(P204),SUMIF(A:A,A204,P:P),"")</f>
        <v>0.9170507791773732</v>
      </c>
      <c r="R204" s="3">
        <f t="shared" si="30"/>
        <v>0.1300595752727606</v>
      </c>
      <c r="S204" s="8">
        <f t="shared" si="31"/>
        <v>7.6887841429806505</v>
      </c>
    </row>
    <row r="205" spans="1:19" ht="15">
      <c r="A205" s="1">
        <v>1</v>
      </c>
      <c r="B205" s="5">
        <v>0.6361111111111112</v>
      </c>
      <c r="C205" s="1" t="s">
        <v>23</v>
      </c>
      <c r="D205" s="1">
        <v>1</v>
      </c>
      <c r="E205" s="1">
        <v>8</v>
      </c>
      <c r="F205" s="1" t="s">
        <v>31</v>
      </c>
      <c r="G205" s="2">
        <v>53.351000000000006</v>
      </c>
      <c r="H205" s="6">
        <f>1+_xlfn.COUNTIFS(A:A,A205,O:O,"&lt;"&amp;O205)</f>
        <v>5</v>
      </c>
      <c r="I205" s="2">
        <f>_xlfn.AVERAGEIF(A:A,A205,G:G)</f>
        <v>50.65932499999998</v>
      </c>
      <c r="J205" s="2">
        <f t="shared" si="24"/>
        <v>2.691675000000025</v>
      </c>
      <c r="K205" s="2">
        <f t="shared" si="25"/>
        <v>92.69167500000003</v>
      </c>
      <c r="L205" s="2">
        <f t="shared" si="26"/>
        <v>260.21299313079584</v>
      </c>
      <c r="M205" s="2">
        <f>SUMIF(A:A,A205,L:L)</f>
        <v>2187.852165245805</v>
      </c>
      <c r="N205" s="3">
        <f t="shared" si="27"/>
        <v>0.11893536376191165</v>
      </c>
      <c r="O205" s="7">
        <f t="shared" si="28"/>
        <v>8.407928208819623</v>
      </c>
      <c r="P205" s="3">
        <f t="shared" si="29"/>
        <v>0.11893536376191165</v>
      </c>
      <c r="Q205" s="3">
        <f>IF(ISNUMBER(P205),SUMIF(A:A,A205,P:P),"")</f>
        <v>0.9170507791773732</v>
      </c>
      <c r="R205" s="3">
        <f t="shared" si="30"/>
        <v>0.12969332392760285</v>
      </c>
      <c r="S205" s="8">
        <f t="shared" si="31"/>
        <v>7.71049711516545</v>
      </c>
    </row>
    <row r="206" spans="1:19" ht="15">
      <c r="A206" s="1">
        <v>1</v>
      </c>
      <c r="B206" s="5">
        <v>0.6361111111111112</v>
      </c>
      <c r="C206" s="1" t="s">
        <v>23</v>
      </c>
      <c r="D206" s="1">
        <v>1</v>
      </c>
      <c r="E206" s="1">
        <v>5</v>
      </c>
      <c r="F206" s="1" t="s">
        <v>28</v>
      </c>
      <c r="G206" s="2">
        <v>39.1628333333333</v>
      </c>
      <c r="H206" s="6">
        <f>1+_xlfn.COUNTIFS(A:A,A206,O:O,"&lt;"&amp;O206)</f>
        <v>6</v>
      </c>
      <c r="I206" s="2">
        <f>_xlfn.AVERAGEIF(A:A,A206,G:G)</f>
        <v>50.65932499999998</v>
      </c>
      <c r="J206" s="2">
        <f t="shared" si="24"/>
        <v>-11.496491666666678</v>
      </c>
      <c r="K206" s="2">
        <f t="shared" si="25"/>
        <v>78.50350833333331</v>
      </c>
      <c r="L206" s="2">
        <f t="shared" si="26"/>
        <v>111.07553884590632</v>
      </c>
      <c r="M206" s="2">
        <f>SUMIF(A:A,A206,L:L)</f>
        <v>2187.852165245805</v>
      </c>
      <c r="N206" s="3">
        <f t="shared" si="27"/>
        <v>0.050769215859439484</v>
      </c>
      <c r="O206" s="7">
        <f t="shared" si="28"/>
        <v>19.696975481532295</v>
      </c>
      <c r="P206" s="3">
        <f t="shared" si="29"/>
        <v>0.050769215859439484</v>
      </c>
      <c r="Q206" s="3">
        <f>IF(ISNUMBER(P206),SUMIF(A:A,A206,P:P),"")</f>
        <v>0.9170507791773732</v>
      </c>
      <c r="R206" s="3">
        <f t="shared" si="30"/>
        <v>0.05536140093025302</v>
      </c>
      <c r="S206" s="8">
        <f t="shared" si="31"/>
        <v>18.063126712776807</v>
      </c>
    </row>
    <row r="207" spans="1:19" ht="15">
      <c r="A207" s="1">
        <v>1</v>
      </c>
      <c r="B207" s="5">
        <v>0.6361111111111112</v>
      </c>
      <c r="C207" s="1" t="s">
        <v>23</v>
      </c>
      <c r="D207" s="1">
        <v>1</v>
      </c>
      <c r="E207" s="1">
        <v>2</v>
      </c>
      <c r="F207" s="1" t="s">
        <v>25</v>
      </c>
      <c r="G207" s="2">
        <v>35.6916666666666</v>
      </c>
      <c r="H207" s="6">
        <f>1+_xlfn.COUNTIFS(A:A,A207,O:O,"&lt;"&amp;O207)</f>
        <v>8</v>
      </c>
      <c r="I207" s="2">
        <f>_xlfn.AVERAGEIF(A:A,A207,G:G)</f>
        <v>50.65932499999998</v>
      </c>
      <c r="J207" s="2">
        <f t="shared" si="24"/>
        <v>-14.967658333333382</v>
      </c>
      <c r="K207" s="2">
        <f t="shared" si="25"/>
        <v>75.03234166666661</v>
      </c>
      <c r="L207" s="2">
        <f t="shared" si="26"/>
        <v>90.19197913505522</v>
      </c>
      <c r="M207" s="2">
        <f>SUMIF(A:A,A207,L:L)</f>
        <v>2187.852165245805</v>
      </c>
      <c r="N207" s="3">
        <f t="shared" si="27"/>
        <v>0.04122398239138894</v>
      </c>
      <c r="O207" s="7">
        <f t="shared" si="28"/>
        <v>24.25772431459423</v>
      </c>
      <c r="P207" s="3">
        <f t="shared" si="29"/>
      </c>
      <c r="Q207" s="3">
        <f>IF(ISNUMBER(P207),SUMIF(A:A,A207,P:P),"")</f>
      </c>
      <c r="R207" s="3">
        <f t="shared" si="30"/>
      </c>
      <c r="S207" s="8">
        <f t="shared" si="31"/>
      </c>
    </row>
    <row r="208" spans="1:19" ht="15">
      <c r="A208" s="1">
        <v>1</v>
      </c>
      <c r="B208" s="5">
        <v>0.6361111111111112</v>
      </c>
      <c r="C208" s="1" t="s">
        <v>23</v>
      </c>
      <c r="D208" s="1">
        <v>1</v>
      </c>
      <c r="E208" s="1">
        <v>7</v>
      </c>
      <c r="F208" s="1" t="s">
        <v>30</v>
      </c>
      <c r="G208" s="2">
        <v>35.8931</v>
      </c>
      <c r="H208" s="6">
        <f>1+_xlfn.COUNTIFS(A:A,A208,O:O,"&lt;"&amp;O208)</f>
        <v>7</v>
      </c>
      <c r="I208" s="2">
        <f>_xlfn.AVERAGEIF(A:A,A208,G:G)</f>
        <v>50.65932499999998</v>
      </c>
      <c r="J208" s="2">
        <f t="shared" si="24"/>
        <v>-14.766224999999984</v>
      </c>
      <c r="K208" s="2">
        <f t="shared" si="25"/>
        <v>75.23377500000001</v>
      </c>
      <c r="L208" s="2">
        <f t="shared" si="26"/>
        <v>91.28865324718069</v>
      </c>
      <c r="M208" s="2">
        <f>SUMIF(A:A,A208,L:L)</f>
        <v>2187.852165245805</v>
      </c>
      <c r="N208" s="3">
        <f t="shared" si="27"/>
        <v>0.04172523843123762</v>
      </c>
      <c r="O208" s="7">
        <f t="shared" si="28"/>
        <v>23.966310022361657</v>
      </c>
      <c r="P208" s="3">
        <f t="shared" si="29"/>
      </c>
      <c r="Q208" s="3">
        <f>IF(ISNUMBER(P208),SUMIF(A:A,A208,P:P),"")</f>
      </c>
      <c r="R208" s="3">
        <f t="shared" si="30"/>
      </c>
      <c r="S208" s="8">
        <f t="shared" si="31"/>
      </c>
    </row>
    <row r="209" spans="1:19" ht="15">
      <c r="A209" s="1">
        <v>19</v>
      </c>
      <c r="B209" s="5">
        <v>0.6402777777777778</v>
      </c>
      <c r="C209" s="1" t="s">
        <v>196</v>
      </c>
      <c r="D209" s="1">
        <v>4</v>
      </c>
      <c r="E209" s="1">
        <v>5</v>
      </c>
      <c r="F209" s="1" t="s">
        <v>223</v>
      </c>
      <c r="G209" s="2">
        <v>67.6503666666667</v>
      </c>
      <c r="H209" s="6">
        <f>1+_xlfn.COUNTIFS(A:A,A209,O:O,"&lt;"&amp;O209)</f>
        <v>1</v>
      </c>
      <c r="I209" s="2">
        <f>_xlfn.AVERAGEIF(A:A,A209,G:G)</f>
        <v>49.74153076923078</v>
      </c>
      <c r="J209" s="2">
        <f t="shared" si="24"/>
        <v>17.90883589743592</v>
      </c>
      <c r="K209" s="2">
        <f t="shared" si="25"/>
        <v>107.90883589743592</v>
      </c>
      <c r="L209" s="2">
        <f t="shared" si="26"/>
        <v>648.4145009697858</v>
      </c>
      <c r="M209" s="2">
        <f>SUMIF(A:A,A209,L:L)</f>
        <v>3947.744666974067</v>
      </c>
      <c r="N209" s="3">
        <f t="shared" si="27"/>
        <v>0.16424935138137828</v>
      </c>
      <c r="O209" s="7">
        <f t="shared" si="28"/>
        <v>6.088304103424147</v>
      </c>
      <c r="P209" s="3">
        <f t="shared" si="29"/>
        <v>0.16424935138137828</v>
      </c>
      <c r="Q209" s="3">
        <f>IF(ISNUMBER(P209),SUMIF(A:A,A209,P:P),"")</f>
        <v>0.8493533570556582</v>
      </c>
      <c r="R209" s="3">
        <f t="shared" si="30"/>
        <v>0.19338164736377794</v>
      </c>
      <c r="S209" s="8">
        <f t="shared" si="31"/>
        <v>5.171121529019039</v>
      </c>
    </row>
    <row r="210" spans="1:19" ht="15">
      <c r="A210" s="1">
        <v>19</v>
      </c>
      <c r="B210" s="5">
        <v>0.6402777777777778</v>
      </c>
      <c r="C210" s="1" t="s">
        <v>196</v>
      </c>
      <c r="D210" s="1">
        <v>4</v>
      </c>
      <c r="E210" s="1">
        <v>6</v>
      </c>
      <c r="F210" s="1" t="s">
        <v>224</v>
      </c>
      <c r="G210" s="2">
        <v>66.82786666666671</v>
      </c>
      <c r="H210" s="6">
        <f>1+_xlfn.COUNTIFS(A:A,A210,O:O,"&lt;"&amp;O210)</f>
        <v>2</v>
      </c>
      <c r="I210" s="2">
        <f>_xlfn.AVERAGEIF(A:A,A210,G:G)</f>
        <v>49.74153076923078</v>
      </c>
      <c r="J210" s="2">
        <f t="shared" si="24"/>
        <v>17.08633589743593</v>
      </c>
      <c r="K210" s="2">
        <f t="shared" si="25"/>
        <v>107.08633589743593</v>
      </c>
      <c r="L210" s="2">
        <f t="shared" si="26"/>
        <v>617.1919970399186</v>
      </c>
      <c r="M210" s="2">
        <f>SUMIF(A:A,A210,L:L)</f>
        <v>3947.744666974067</v>
      </c>
      <c r="N210" s="3">
        <f t="shared" si="27"/>
        <v>0.15634040423211926</v>
      </c>
      <c r="O210" s="7">
        <f t="shared" si="28"/>
        <v>6.396299183896798</v>
      </c>
      <c r="P210" s="3">
        <f t="shared" si="29"/>
        <v>0.15634040423211926</v>
      </c>
      <c r="Q210" s="3">
        <f>IF(ISNUMBER(P210),SUMIF(A:A,A210,P:P),"")</f>
        <v>0.8493533570556582</v>
      </c>
      <c r="R210" s="3">
        <f t="shared" si="30"/>
        <v>0.18406991970230627</v>
      </c>
      <c r="S210" s="8">
        <f t="shared" si="31"/>
        <v>5.432718184575112</v>
      </c>
    </row>
    <row r="211" spans="1:19" ht="15">
      <c r="A211" s="1">
        <v>19</v>
      </c>
      <c r="B211" s="5">
        <v>0.6402777777777778</v>
      </c>
      <c r="C211" s="1" t="s">
        <v>196</v>
      </c>
      <c r="D211" s="1">
        <v>4</v>
      </c>
      <c r="E211" s="1">
        <v>7</v>
      </c>
      <c r="F211" s="1" t="s">
        <v>225</v>
      </c>
      <c r="G211" s="2">
        <v>65.8088666666667</v>
      </c>
      <c r="H211" s="6">
        <f>1+_xlfn.COUNTIFS(A:A,A211,O:O,"&lt;"&amp;O211)</f>
        <v>3</v>
      </c>
      <c r="I211" s="2">
        <f>_xlfn.AVERAGEIF(A:A,A211,G:G)</f>
        <v>49.74153076923078</v>
      </c>
      <c r="J211" s="2">
        <f t="shared" si="24"/>
        <v>16.067335897435925</v>
      </c>
      <c r="K211" s="2">
        <f t="shared" si="25"/>
        <v>106.06733589743592</v>
      </c>
      <c r="L211" s="2">
        <f t="shared" si="26"/>
        <v>580.5872863088175</v>
      </c>
      <c r="M211" s="2">
        <f>SUMIF(A:A,A211,L:L)</f>
        <v>3947.744666974067</v>
      </c>
      <c r="N211" s="3">
        <f t="shared" si="27"/>
        <v>0.14706809464296883</v>
      </c>
      <c r="O211" s="7">
        <f t="shared" si="28"/>
        <v>6.799571330733963</v>
      </c>
      <c r="P211" s="3">
        <f t="shared" si="29"/>
        <v>0.14706809464296883</v>
      </c>
      <c r="Q211" s="3">
        <f>IF(ISNUMBER(P211),SUMIF(A:A,A211,P:P),"")</f>
        <v>0.8493533570556582</v>
      </c>
      <c r="R211" s="3">
        <f t="shared" si="30"/>
        <v>0.17315301508054373</v>
      </c>
      <c r="S211" s="8">
        <f t="shared" si="31"/>
        <v>5.7752387362983</v>
      </c>
    </row>
    <row r="212" spans="1:19" ht="15">
      <c r="A212" s="1">
        <v>19</v>
      </c>
      <c r="B212" s="5">
        <v>0.6402777777777778</v>
      </c>
      <c r="C212" s="1" t="s">
        <v>196</v>
      </c>
      <c r="D212" s="1">
        <v>4</v>
      </c>
      <c r="E212" s="1">
        <v>3</v>
      </c>
      <c r="F212" s="1" t="s">
        <v>221</v>
      </c>
      <c r="G212" s="2">
        <v>61.4715999999999</v>
      </c>
      <c r="H212" s="6">
        <f>1+_xlfn.COUNTIFS(A:A,A212,O:O,"&lt;"&amp;O212)</f>
        <v>4</v>
      </c>
      <c r="I212" s="2">
        <f>_xlfn.AVERAGEIF(A:A,A212,G:G)</f>
        <v>49.74153076923078</v>
      </c>
      <c r="J212" s="2">
        <f t="shared" si="24"/>
        <v>11.730069230769125</v>
      </c>
      <c r="K212" s="2">
        <f t="shared" si="25"/>
        <v>101.73006923076912</v>
      </c>
      <c r="L212" s="2">
        <f t="shared" si="26"/>
        <v>447.5571118628484</v>
      </c>
      <c r="M212" s="2">
        <f>SUMIF(A:A,A212,L:L)</f>
        <v>3947.744666974067</v>
      </c>
      <c r="N212" s="3">
        <f t="shared" si="27"/>
        <v>0.11337032904053022</v>
      </c>
      <c r="O212" s="7">
        <f t="shared" si="28"/>
        <v>8.820650063055714</v>
      </c>
      <c r="P212" s="3">
        <f t="shared" si="29"/>
        <v>0.11337032904053022</v>
      </c>
      <c r="Q212" s="3">
        <f>IF(ISNUMBER(P212),SUMIF(A:A,A212,P:P),"")</f>
        <v>0.8493533570556582</v>
      </c>
      <c r="R212" s="3">
        <f t="shared" si="30"/>
        <v>0.1334784022441923</v>
      </c>
      <c r="S212" s="8">
        <f t="shared" si="31"/>
        <v>7.491848742469574</v>
      </c>
    </row>
    <row r="213" spans="1:19" ht="15">
      <c r="A213" s="1">
        <v>19</v>
      </c>
      <c r="B213" s="5">
        <v>0.6402777777777778</v>
      </c>
      <c r="C213" s="1" t="s">
        <v>196</v>
      </c>
      <c r="D213" s="1">
        <v>4</v>
      </c>
      <c r="E213" s="1">
        <v>1</v>
      </c>
      <c r="F213" s="1" t="s">
        <v>219</v>
      </c>
      <c r="G213" s="2">
        <v>59.4860666666666</v>
      </c>
      <c r="H213" s="6">
        <f>1+_xlfn.COUNTIFS(A:A,A213,O:O,"&lt;"&amp;O213)</f>
        <v>5</v>
      </c>
      <c r="I213" s="2">
        <f>_xlfn.AVERAGEIF(A:A,A213,G:G)</f>
        <v>49.74153076923078</v>
      </c>
      <c r="J213" s="2">
        <f t="shared" si="24"/>
        <v>9.744535897435824</v>
      </c>
      <c r="K213" s="2">
        <f t="shared" si="25"/>
        <v>99.74453589743582</v>
      </c>
      <c r="L213" s="2">
        <f t="shared" si="26"/>
        <v>397.29224916007485</v>
      </c>
      <c r="M213" s="2">
        <f>SUMIF(A:A,A213,L:L)</f>
        <v>3947.744666974067</v>
      </c>
      <c r="N213" s="3">
        <f t="shared" si="27"/>
        <v>0.10063777743371585</v>
      </c>
      <c r="O213" s="7">
        <f t="shared" si="28"/>
        <v>9.936626438900053</v>
      </c>
      <c r="P213" s="3">
        <f t="shared" si="29"/>
        <v>0.10063777743371585</v>
      </c>
      <c r="Q213" s="3">
        <f>IF(ISNUMBER(P213),SUMIF(A:A,A213,P:P),"")</f>
        <v>0.8493533570556582</v>
      </c>
      <c r="R213" s="3">
        <f t="shared" si="30"/>
        <v>0.11848752535997929</v>
      </c>
      <c r="S213" s="8">
        <f t="shared" si="31"/>
        <v>8.43970702368777</v>
      </c>
    </row>
    <row r="214" spans="1:19" ht="15">
      <c r="A214" s="1">
        <v>19</v>
      </c>
      <c r="B214" s="5">
        <v>0.6402777777777778</v>
      </c>
      <c r="C214" s="1" t="s">
        <v>196</v>
      </c>
      <c r="D214" s="1">
        <v>4</v>
      </c>
      <c r="E214" s="1">
        <v>2</v>
      </c>
      <c r="F214" s="1" t="s">
        <v>220</v>
      </c>
      <c r="G214" s="2">
        <v>59.024833333333305</v>
      </c>
      <c r="H214" s="6">
        <f>1+_xlfn.COUNTIFS(A:A,A214,O:O,"&lt;"&amp;O214)</f>
        <v>6</v>
      </c>
      <c r="I214" s="2">
        <f>_xlfn.AVERAGEIF(A:A,A214,G:G)</f>
        <v>49.74153076923078</v>
      </c>
      <c r="J214" s="2">
        <f t="shared" si="24"/>
        <v>9.283302564102527</v>
      </c>
      <c r="K214" s="2">
        <f t="shared" si="25"/>
        <v>99.28330256410253</v>
      </c>
      <c r="L214" s="2">
        <f t="shared" si="26"/>
        <v>386.44832292397376</v>
      </c>
      <c r="M214" s="2">
        <f>SUMIF(A:A,A214,L:L)</f>
        <v>3947.744666974067</v>
      </c>
      <c r="N214" s="3">
        <f t="shared" si="27"/>
        <v>0.0978909112731916</v>
      </c>
      <c r="O214" s="7">
        <f t="shared" si="28"/>
        <v>10.215452966917674</v>
      </c>
      <c r="P214" s="3">
        <f t="shared" si="29"/>
        <v>0.0978909112731916</v>
      </c>
      <c r="Q214" s="3">
        <f>IF(ISNUMBER(P214),SUMIF(A:A,A214,P:P),"")</f>
        <v>0.8493533570556582</v>
      </c>
      <c r="R214" s="3">
        <f t="shared" si="30"/>
        <v>0.11525345777467363</v>
      </c>
      <c r="S214" s="8">
        <f t="shared" si="31"/>
        <v>8.676529271295712</v>
      </c>
    </row>
    <row r="215" spans="1:19" ht="15">
      <c r="A215" s="1">
        <v>19</v>
      </c>
      <c r="B215" s="5">
        <v>0.6402777777777778</v>
      </c>
      <c r="C215" s="1" t="s">
        <v>196</v>
      </c>
      <c r="D215" s="1">
        <v>4</v>
      </c>
      <c r="E215" s="1">
        <v>4</v>
      </c>
      <c r="F215" s="1" t="s">
        <v>222</v>
      </c>
      <c r="G215" s="2">
        <v>53.38699999999999</v>
      </c>
      <c r="H215" s="6">
        <f>1+_xlfn.COUNTIFS(A:A,A215,O:O,"&lt;"&amp;O215)</f>
        <v>7</v>
      </c>
      <c r="I215" s="2">
        <f>_xlfn.AVERAGEIF(A:A,A215,G:G)</f>
        <v>49.74153076923078</v>
      </c>
      <c r="J215" s="2">
        <f t="shared" si="24"/>
        <v>3.6454692307692156</v>
      </c>
      <c r="K215" s="2">
        <f t="shared" si="25"/>
        <v>93.64546923076921</v>
      </c>
      <c r="L215" s="2">
        <f t="shared" si="26"/>
        <v>275.5387174275765</v>
      </c>
      <c r="M215" s="2">
        <f>SUMIF(A:A,A215,L:L)</f>
        <v>3947.744666974067</v>
      </c>
      <c r="N215" s="3">
        <f t="shared" si="27"/>
        <v>0.0697964890517542</v>
      </c>
      <c r="O215" s="7">
        <f t="shared" si="28"/>
        <v>14.327368232784583</v>
      </c>
      <c r="P215" s="3">
        <f t="shared" si="29"/>
        <v>0.0697964890517542</v>
      </c>
      <c r="Q215" s="3">
        <f>IF(ISNUMBER(P215),SUMIF(A:A,A215,P:P),"")</f>
        <v>0.8493533570556582</v>
      </c>
      <c r="R215" s="3">
        <f t="shared" si="30"/>
        <v>0.08217603247452689</v>
      </c>
      <c r="S215" s="8">
        <f t="shared" si="31"/>
        <v>12.168998306288177</v>
      </c>
    </row>
    <row r="216" spans="1:19" ht="15">
      <c r="A216" s="1">
        <v>19</v>
      </c>
      <c r="B216" s="5">
        <v>0.6402777777777778</v>
      </c>
      <c r="C216" s="1" t="s">
        <v>196</v>
      </c>
      <c r="D216" s="1">
        <v>4</v>
      </c>
      <c r="E216" s="1">
        <v>9</v>
      </c>
      <c r="F216" s="1" t="s">
        <v>226</v>
      </c>
      <c r="G216" s="2">
        <v>35.0762</v>
      </c>
      <c r="H216" s="6">
        <f>1+_xlfn.COUNTIFS(A:A,A216,O:O,"&lt;"&amp;O216)</f>
        <v>10</v>
      </c>
      <c r="I216" s="2">
        <f>_xlfn.AVERAGEIF(A:A,A216,G:G)</f>
        <v>49.74153076923078</v>
      </c>
      <c r="J216" s="2">
        <f t="shared" si="24"/>
        <v>-14.665330769230778</v>
      </c>
      <c r="K216" s="2">
        <f t="shared" si="25"/>
        <v>75.33466923076922</v>
      </c>
      <c r="L216" s="2">
        <f t="shared" si="26"/>
        <v>91.84295924956163</v>
      </c>
      <c r="M216" s="2">
        <f>SUMIF(A:A,A216,L:L)</f>
        <v>3947.744666974067</v>
      </c>
      <c r="N216" s="3">
        <f t="shared" si="27"/>
        <v>0.023264665523558024</v>
      </c>
      <c r="O216" s="7">
        <f t="shared" si="28"/>
        <v>42.98363967396782</v>
      </c>
      <c r="P216" s="3">
        <f t="shared" si="29"/>
      </c>
      <c r="Q216" s="3">
        <f>IF(ISNUMBER(P216),SUMIF(A:A,A216,P:P),"")</f>
      </c>
      <c r="R216" s="3">
        <f t="shared" si="30"/>
      </c>
      <c r="S216" s="8">
        <f t="shared" si="31"/>
      </c>
    </row>
    <row r="217" spans="1:19" ht="15">
      <c r="A217" s="1">
        <v>19</v>
      </c>
      <c r="B217" s="5">
        <v>0.6402777777777778</v>
      </c>
      <c r="C217" s="1" t="s">
        <v>196</v>
      </c>
      <c r="D217" s="1">
        <v>4</v>
      </c>
      <c r="E217" s="1">
        <v>10</v>
      </c>
      <c r="F217" s="1" t="s">
        <v>227</v>
      </c>
      <c r="G217" s="2">
        <v>30.6153</v>
      </c>
      <c r="H217" s="6">
        <f>1+_xlfn.COUNTIFS(A:A,A217,O:O,"&lt;"&amp;O217)</f>
        <v>13</v>
      </c>
      <c r="I217" s="2">
        <f>_xlfn.AVERAGEIF(A:A,A217,G:G)</f>
        <v>49.74153076923078</v>
      </c>
      <c r="J217" s="2">
        <f t="shared" si="24"/>
        <v>-19.126230769230776</v>
      </c>
      <c r="K217" s="2">
        <f t="shared" si="25"/>
        <v>70.87376923076923</v>
      </c>
      <c r="L217" s="2">
        <f t="shared" si="26"/>
        <v>70.27570535747863</v>
      </c>
      <c r="M217" s="2">
        <f>SUMIF(A:A,A217,L:L)</f>
        <v>3947.744666974067</v>
      </c>
      <c r="N217" s="3">
        <f t="shared" si="27"/>
        <v>0.017801481931034997</v>
      </c>
      <c r="O217" s="7">
        <f t="shared" si="28"/>
        <v>56.17509844821436</v>
      </c>
      <c r="P217" s="3">
        <f t="shared" si="29"/>
      </c>
      <c r="Q217" s="3">
        <f>IF(ISNUMBER(P217),SUMIF(A:A,A217,P:P),"")</f>
      </c>
      <c r="R217" s="3">
        <f t="shared" si="30"/>
      </c>
      <c r="S217" s="8">
        <f t="shared" si="31"/>
      </c>
    </row>
    <row r="218" spans="1:19" ht="15">
      <c r="A218" s="1">
        <v>19</v>
      </c>
      <c r="B218" s="5">
        <v>0.6402777777777778</v>
      </c>
      <c r="C218" s="1" t="s">
        <v>196</v>
      </c>
      <c r="D218" s="1">
        <v>4</v>
      </c>
      <c r="E218" s="1">
        <v>11</v>
      </c>
      <c r="F218" s="1" t="s">
        <v>228</v>
      </c>
      <c r="G218" s="2">
        <v>45.7008666666667</v>
      </c>
      <c r="H218" s="6">
        <f>1+_xlfn.COUNTIFS(A:A,A218,O:O,"&lt;"&amp;O218)</f>
        <v>8</v>
      </c>
      <c r="I218" s="2">
        <f>_xlfn.AVERAGEIF(A:A,A218,G:G)</f>
        <v>49.74153076923078</v>
      </c>
      <c r="J218" s="2">
        <f t="shared" si="24"/>
        <v>-4.0406641025640795</v>
      </c>
      <c r="K218" s="2">
        <f t="shared" si="25"/>
        <v>85.95933589743592</v>
      </c>
      <c r="L218" s="2">
        <f t="shared" si="26"/>
        <v>173.7400390940028</v>
      </c>
      <c r="M218" s="2">
        <f>SUMIF(A:A,A218,L:L)</f>
        <v>3947.744666974067</v>
      </c>
      <c r="N218" s="3">
        <f t="shared" si="27"/>
        <v>0.0440099484010383</v>
      </c>
      <c r="O218" s="7">
        <f t="shared" si="28"/>
        <v>22.722135251956068</v>
      </c>
      <c r="P218" s="3">
        <f t="shared" si="29"/>
      </c>
      <c r="Q218" s="3">
        <f>IF(ISNUMBER(P218),SUMIF(A:A,A218,P:P),"")</f>
      </c>
      <c r="R218" s="3">
        <f t="shared" si="30"/>
      </c>
      <c r="S218" s="8">
        <f t="shared" si="31"/>
      </c>
    </row>
    <row r="219" spans="1:19" ht="15">
      <c r="A219" s="1">
        <v>19</v>
      </c>
      <c r="B219" s="5">
        <v>0.6402777777777778</v>
      </c>
      <c r="C219" s="1" t="s">
        <v>196</v>
      </c>
      <c r="D219" s="1">
        <v>4</v>
      </c>
      <c r="E219" s="1">
        <v>12</v>
      </c>
      <c r="F219" s="1" t="s">
        <v>229</v>
      </c>
      <c r="G219" s="2">
        <v>31.900133333333404</v>
      </c>
      <c r="H219" s="6">
        <f>1+_xlfn.COUNTIFS(A:A,A219,O:O,"&lt;"&amp;O219)</f>
        <v>12</v>
      </c>
      <c r="I219" s="2">
        <f>_xlfn.AVERAGEIF(A:A,A219,G:G)</f>
        <v>49.74153076923078</v>
      </c>
      <c r="J219" s="2">
        <f t="shared" si="24"/>
        <v>-17.841397435897374</v>
      </c>
      <c r="K219" s="2">
        <f t="shared" si="25"/>
        <v>72.15860256410262</v>
      </c>
      <c r="L219" s="2">
        <f t="shared" si="26"/>
        <v>75.9075501063393</v>
      </c>
      <c r="M219" s="2">
        <f>SUMIF(A:A,A219,L:L)</f>
        <v>3947.744666974067</v>
      </c>
      <c r="N219" s="3">
        <f t="shared" si="27"/>
        <v>0.01922807995698521</v>
      </c>
      <c r="O219" s="7">
        <f t="shared" si="28"/>
        <v>52.00727281335848</v>
      </c>
      <c r="P219" s="3">
        <f t="shared" si="29"/>
      </c>
      <c r="Q219" s="3">
        <f>IF(ISNUMBER(P219),SUMIF(A:A,A219,P:P),"")</f>
      </c>
      <c r="R219" s="3">
        <f t="shared" si="30"/>
      </c>
      <c r="S219" s="8">
        <f t="shared" si="31"/>
      </c>
    </row>
    <row r="220" spans="1:19" ht="15">
      <c r="A220" s="1">
        <v>19</v>
      </c>
      <c r="B220" s="5">
        <v>0.6402777777777778</v>
      </c>
      <c r="C220" s="1" t="s">
        <v>196</v>
      </c>
      <c r="D220" s="1">
        <v>4</v>
      </c>
      <c r="E220" s="1">
        <v>13</v>
      </c>
      <c r="F220" s="1" t="s">
        <v>230</v>
      </c>
      <c r="G220" s="2">
        <v>32.5054</v>
      </c>
      <c r="H220" s="6">
        <f>1+_xlfn.COUNTIFS(A:A,A220,O:O,"&lt;"&amp;O220)</f>
        <v>11</v>
      </c>
      <c r="I220" s="2">
        <f>_xlfn.AVERAGEIF(A:A,A220,G:G)</f>
        <v>49.74153076923078</v>
      </c>
      <c r="J220" s="2">
        <f t="shared" si="24"/>
        <v>-17.236130769230776</v>
      </c>
      <c r="K220" s="2">
        <f t="shared" si="25"/>
        <v>72.76386923076922</v>
      </c>
      <c r="L220" s="2">
        <f t="shared" si="26"/>
        <v>78.71487558156043</v>
      </c>
      <c r="M220" s="2">
        <f>SUMIF(A:A,A220,L:L)</f>
        <v>3947.744666974067</v>
      </c>
      <c r="N220" s="3">
        <f t="shared" si="27"/>
        <v>0.01993920129639365</v>
      </c>
      <c r="O220" s="7">
        <f t="shared" si="28"/>
        <v>50.15246022822726</v>
      </c>
      <c r="P220" s="3">
        <f t="shared" si="29"/>
      </c>
      <c r="Q220" s="3">
        <f>IF(ISNUMBER(P220),SUMIF(A:A,A220,P:P),"")</f>
      </c>
      <c r="R220" s="3">
        <f t="shared" si="30"/>
      </c>
      <c r="S220" s="8">
        <f t="shared" si="31"/>
      </c>
    </row>
    <row r="221" spans="1:19" ht="15">
      <c r="A221" s="1">
        <v>19</v>
      </c>
      <c r="B221" s="5">
        <v>0.6402777777777778</v>
      </c>
      <c r="C221" s="1" t="s">
        <v>196</v>
      </c>
      <c r="D221" s="1">
        <v>4</v>
      </c>
      <c r="E221" s="1">
        <v>15</v>
      </c>
      <c r="F221" s="1" t="s">
        <v>231</v>
      </c>
      <c r="G221" s="2">
        <v>37.1854</v>
      </c>
      <c r="H221" s="6">
        <f>1+_xlfn.COUNTIFS(A:A,A221,O:O,"&lt;"&amp;O221)</f>
        <v>9</v>
      </c>
      <c r="I221" s="2">
        <f>_xlfn.AVERAGEIF(A:A,A221,G:G)</f>
        <v>49.74153076923078</v>
      </c>
      <c r="J221" s="2">
        <f t="shared" si="24"/>
        <v>-12.556130769230776</v>
      </c>
      <c r="K221" s="2">
        <f t="shared" si="25"/>
        <v>77.44386923076922</v>
      </c>
      <c r="L221" s="2">
        <f t="shared" si="26"/>
        <v>104.23335189212868</v>
      </c>
      <c r="M221" s="2">
        <f>SUMIF(A:A,A221,L:L)</f>
        <v>3947.744666974067</v>
      </c>
      <c r="N221" s="3">
        <f t="shared" si="27"/>
        <v>0.026403265835331542</v>
      </c>
      <c r="O221" s="7">
        <f t="shared" si="28"/>
        <v>37.874102629450086</v>
      </c>
      <c r="P221" s="3">
        <f t="shared" si="29"/>
      </c>
      <c r="Q221" s="3">
        <f>IF(ISNUMBER(P221),SUMIF(A:A,A221,P:P),"")</f>
      </c>
      <c r="R221" s="3">
        <f t="shared" si="30"/>
      </c>
      <c r="S221" s="8">
        <f t="shared" si="31"/>
      </c>
    </row>
    <row r="222" spans="1:19" ht="15">
      <c r="A222" s="1">
        <v>13</v>
      </c>
      <c r="B222" s="5">
        <v>0.6458333333333334</v>
      </c>
      <c r="C222" s="1" t="s">
        <v>97</v>
      </c>
      <c r="D222" s="1">
        <v>6</v>
      </c>
      <c r="E222" s="1">
        <v>10</v>
      </c>
      <c r="F222" s="1" t="s">
        <v>153</v>
      </c>
      <c r="G222" s="2">
        <v>65.52923333333331</v>
      </c>
      <c r="H222" s="6">
        <f>1+_xlfn.COUNTIFS(A:A,A222,O:O,"&lt;"&amp;O222)</f>
        <v>1</v>
      </c>
      <c r="I222" s="2">
        <f>_xlfn.AVERAGEIF(A:A,A222,G:G)</f>
        <v>49.04745151515151</v>
      </c>
      <c r="J222" s="2">
        <f t="shared" si="24"/>
        <v>16.4817818181818</v>
      </c>
      <c r="K222" s="2">
        <f t="shared" si="25"/>
        <v>106.4817818181818</v>
      </c>
      <c r="L222" s="2">
        <f t="shared" si="26"/>
        <v>595.205610126909</v>
      </c>
      <c r="M222" s="2">
        <f>SUMIF(A:A,A222,L:L)</f>
        <v>2979.597254332509</v>
      </c>
      <c r="N222" s="3">
        <f t="shared" si="27"/>
        <v>0.19976042374903027</v>
      </c>
      <c r="O222" s="7">
        <f t="shared" si="28"/>
        <v>5.00599658947637</v>
      </c>
      <c r="P222" s="3">
        <f t="shared" si="29"/>
        <v>0.19976042374903027</v>
      </c>
      <c r="Q222" s="3">
        <f>IF(ISNUMBER(P222),SUMIF(A:A,A222,P:P),"")</f>
        <v>0.951222849183443</v>
      </c>
      <c r="R222" s="3">
        <f t="shared" si="30"/>
        <v>0.21000381132613702</v>
      </c>
      <c r="S222" s="8">
        <f t="shared" si="31"/>
        <v>4.761818338844312</v>
      </c>
    </row>
    <row r="223" spans="1:19" ht="15">
      <c r="A223" s="1">
        <v>13</v>
      </c>
      <c r="B223" s="5">
        <v>0.6458333333333334</v>
      </c>
      <c r="C223" s="1" t="s">
        <v>97</v>
      </c>
      <c r="D223" s="1">
        <v>6</v>
      </c>
      <c r="E223" s="1">
        <v>9</v>
      </c>
      <c r="F223" s="1" t="s">
        <v>152</v>
      </c>
      <c r="G223" s="2">
        <v>61.9661666666666</v>
      </c>
      <c r="H223" s="6">
        <f>1+_xlfn.COUNTIFS(A:A,A223,O:O,"&lt;"&amp;O223)</f>
        <v>2</v>
      </c>
      <c r="I223" s="2">
        <f>_xlfn.AVERAGEIF(A:A,A223,G:G)</f>
        <v>49.04745151515151</v>
      </c>
      <c r="J223" s="2">
        <f t="shared" si="24"/>
        <v>12.918715151515094</v>
      </c>
      <c r="K223" s="2">
        <f t="shared" si="25"/>
        <v>102.9187151515151</v>
      </c>
      <c r="L223" s="2">
        <f t="shared" si="26"/>
        <v>480.64209557343105</v>
      </c>
      <c r="M223" s="2">
        <f>SUMIF(A:A,A223,L:L)</f>
        <v>2979.597254332509</v>
      </c>
      <c r="N223" s="3">
        <f t="shared" si="27"/>
        <v>0.16131109493893825</v>
      </c>
      <c r="O223" s="7">
        <f t="shared" si="28"/>
        <v>6.199201613370327</v>
      </c>
      <c r="P223" s="3">
        <f t="shared" si="29"/>
        <v>0.16131109493893825</v>
      </c>
      <c r="Q223" s="3">
        <f>IF(ISNUMBER(P223),SUMIF(A:A,A223,P:P),"")</f>
        <v>0.951222849183443</v>
      </c>
      <c r="R223" s="3">
        <f t="shared" si="30"/>
        <v>0.169582863865615</v>
      </c>
      <c r="S223" s="8">
        <f t="shared" si="31"/>
        <v>5.8968222213327195</v>
      </c>
    </row>
    <row r="224" spans="1:19" ht="15">
      <c r="A224" s="1">
        <v>13</v>
      </c>
      <c r="B224" s="5">
        <v>0.6458333333333334</v>
      </c>
      <c r="C224" s="1" t="s">
        <v>97</v>
      </c>
      <c r="D224" s="1">
        <v>6</v>
      </c>
      <c r="E224" s="1">
        <v>3</v>
      </c>
      <c r="F224" s="1" t="s">
        <v>146</v>
      </c>
      <c r="G224" s="2">
        <v>59.1757666666666</v>
      </c>
      <c r="H224" s="6">
        <f>1+_xlfn.COUNTIFS(A:A,A224,O:O,"&lt;"&amp;O224)</f>
        <v>3</v>
      </c>
      <c r="I224" s="2">
        <f>_xlfn.AVERAGEIF(A:A,A224,G:G)</f>
        <v>49.04745151515151</v>
      </c>
      <c r="J224" s="2">
        <f t="shared" si="24"/>
        <v>10.128315151515089</v>
      </c>
      <c r="K224" s="2">
        <f t="shared" si="25"/>
        <v>100.1283151515151</v>
      </c>
      <c r="L224" s="2">
        <f t="shared" si="26"/>
        <v>406.54674209903993</v>
      </c>
      <c r="M224" s="2">
        <f>SUMIF(A:A,A224,L:L)</f>
        <v>2979.597254332509</v>
      </c>
      <c r="N224" s="3">
        <f t="shared" si="27"/>
        <v>0.13644352152221148</v>
      </c>
      <c r="O224" s="7">
        <f t="shared" si="28"/>
        <v>7.329039802283402</v>
      </c>
      <c r="P224" s="3">
        <f t="shared" si="29"/>
        <v>0.13644352152221148</v>
      </c>
      <c r="Q224" s="3">
        <f>IF(ISNUMBER(P224),SUMIF(A:A,A224,P:P),"")</f>
        <v>0.951222849183443</v>
      </c>
      <c r="R224" s="3">
        <f t="shared" si="30"/>
        <v>0.14344012198544065</v>
      </c>
      <c r="S224" s="8">
        <f t="shared" si="31"/>
        <v>6.971550122506876</v>
      </c>
    </row>
    <row r="225" spans="1:19" ht="15">
      <c r="A225" s="1">
        <v>13</v>
      </c>
      <c r="B225" s="5">
        <v>0.6458333333333334</v>
      </c>
      <c r="C225" s="1" t="s">
        <v>97</v>
      </c>
      <c r="D225" s="1">
        <v>6</v>
      </c>
      <c r="E225" s="1">
        <v>2</v>
      </c>
      <c r="F225" s="1" t="s">
        <v>145</v>
      </c>
      <c r="G225" s="2">
        <v>52.687633333333395</v>
      </c>
      <c r="H225" s="6">
        <f>1+_xlfn.COUNTIFS(A:A,A225,O:O,"&lt;"&amp;O225)</f>
        <v>4</v>
      </c>
      <c r="I225" s="2">
        <f>_xlfn.AVERAGEIF(A:A,A225,G:G)</f>
        <v>49.04745151515151</v>
      </c>
      <c r="J225" s="2">
        <f t="shared" si="24"/>
        <v>3.640181818181887</v>
      </c>
      <c r="K225" s="2">
        <f t="shared" si="25"/>
        <v>93.64018181818189</v>
      </c>
      <c r="L225" s="2">
        <f t="shared" si="26"/>
        <v>275.45131807883257</v>
      </c>
      <c r="M225" s="2">
        <f>SUMIF(A:A,A225,L:L)</f>
        <v>2979.597254332509</v>
      </c>
      <c r="N225" s="3">
        <f t="shared" si="27"/>
        <v>0.09244582222590997</v>
      </c>
      <c r="O225" s="7">
        <f t="shared" si="28"/>
        <v>10.817146474789297</v>
      </c>
      <c r="P225" s="3">
        <f t="shared" si="29"/>
        <v>0.09244582222590997</v>
      </c>
      <c r="Q225" s="3">
        <f>IF(ISNUMBER(P225),SUMIF(A:A,A225,P:P),"")</f>
        <v>0.951222849183443</v>
      </c>
      <c r="R225" s="3">
        <f t="shared" si="30"/>
        <v>0.09718629268132921</v>
      </c>
      <c r="S225" s="8">
        <f t="shared" si="31"/>
        <v>10.28951688978371</v>
      </c>
    </row>
    <row r="226" spans="1:19" ht="15">
      <c r="A226" s="1">
        <v>13</v>
      </c>
      <c r="B226" s="5">
        <v>0.6458333333333334</v>
      </c>
      <c r="C226" s="1" t="s">
        <v>97</v>
      </c>
      <c r="D226" s="1">
        <v>6</v>
      </c>
      <c r="E226" s="1">
        <v>8</v>
      </c>
      <c r="F226" s="1" t="s">
        <v>151</v>
      </c>
      <c r="G226" s="2">
        <v>50.735466666666696</v>
      </c>
      <c r="H226" s="6">
        <f>1+_xlfn.COUNTIFS(A:A,A226,O:O,"&lt;"&amp;O226)</f>
        <v>5</v>
      </c>
      <c r="I226" s="2">
        <f>_xlfn.AVERAGEIF(A:A,A226,G:G)</f>
        <v>49.04745151515151</v>
      </c>
      <c r="J226" s="2">
        <f t="shared" si="24"/>
        <v>1.688015151515188</v>
      </c>
      <c r="K226" s="2">
        <f t="shared" si="25"/>
        <v>91.68801515151519</v>
      </c>
      <c r="L226" s="2">
        <f t="shared" si="26"/>
        <v>245.0055612069306</v>
      </c>
      <c r="M226" s="2">
        <f>SUMIF(A:A,A226,L:L)</f>
        <v>2979.597254332509</v>
      </c>
      <c r="N226" s="3">
        <f t="shared" si="27"/>
        <v>0.0822277443203702</v>
      </c>
      <c r="O226" s="7">
        <f t="shared" si="28"/>
        <v>12.16134539826202</v>
      </c>
      <c r="P226" s="3">
        <f t="shared" si="29"/>
        <v>0.0822277443203702</v>
      </c>
      <c r="Q226" s="3">
        <f>IF(ISNUMBER(P226),SUMIF(A:A,A226,P:P),"")</f>
        <v>0.951222849183443</v>
      </c>
      <c r="R226" s="3">
        <f t="shared" si="30"/>
        <v>0.08644424846496995</v>
      </c>
      <c r="S226" s="8">
        <f t="shared" si="31"/>
        <v>11.568149619638753</v>
      </c>
    </row>
    <row r="227" spans="1:19" ht="15">
      <c r="A227" s="1">
        <v>13</v>
      </c>
      <c r="B227" s="5">
        <v>0.6458333333333334</v>
      </c>
      <c r="C227" s="1" t="s">
        <v>97</v>
      </c>
      <c r="D227" s="1">
        <v>6</v>
      </c>
      <c r="E227" s="1">
        <v>1</v>
      </c>
      <c r="F227" s="1" t="s">
        <v>144</v>
      </c>
      <c r="G227" s="2">
        <v>50.303199999999904</v>
      </c>
      <c r="H227" s="6">
        <f>1+_xlfn.COUNTIFS(A:A,A227,O:O,"&lt;"&amp;O227)</f>
        <v>6</v>
      </c>
      <c r="I227" s="2">
        <f>_xlfn.AVERAGEIF(A:A,A227,G:G)</f>
        <v>49.04745151515151</v>
      </c>
      <c r="J227" s="2">
        <f t="shared" si="24"/>
        <v>1.2557484848483966</v>
      </c>
      <c r="K227" s="2">
        <f t="shared" si="25"/>
        <v>91.2557484848484</v>
      </c>
      <c r="L227" s="2">
        <f t="shared" si="26"/>
        <v>238.73279384308643</v>
      </c>
      <c r="M227" s="2">
        <f>SUMIF(A:A,A227,L:L)</f>
        <v>2979.597254332509</v>
      </c>
      <c r="N227" s="3">
        <f t="shared" si="27"/>
        <v>0.08012250430690086</v>
      </c>
      <c r="O227" s="7">
        <f t="shared" si="28"/>
        <v>12.480887968374088</v>
      </c>
      <c r="P227" s="3">
        <f t="shared" si="29"/>
        <v>0.08012250430690086</v>
      </c>
      <c r="Q227" s="3">
        <f>IF(ISNUMBER(P227),SUMIF(A:A,A227,P:P),"")</f>
        <v>0.951222849183443</v>
      </c>
      <c r="R227" s="3">
        <f t="shared" si="30"/>
        <v>0.08423105518930744</v>
      </c>
      <c r="S227" s="8">
        <f t="shared" si="31"/>
        <v>11.872105813616153</v>
      </c>
    </row>
    <row r="228" spans="1:19" ht="15">
      <c r="A228" s="1">
        <v>13</v>
      </c>
      <c r="B228" s="5">
        <v>0.6458333333333334</v>
      </c>
      <c r="C228" s="1" t="s">
        <v>97</v>
      </c>
      <c r="D228" s="1">
        <v>6</v>
      </c>
      <c r="E228" s="1">
        <v>7</v>
      </c>
      <c r="F228" s="1" t="s">
        <v>150</v>
      </c>
      <c r="G228" s="2">
        <v>50.0980666666666</v>
      </c>
      <c r="H228" s="6">
        <f>1+_xlfn.COUNTIFS(A:A,A228,O:O,"&lt;"&amp;O228)</f>
        <v>7</v>
      </c>
      <c r="I228" s="2">
        <f>_xlfn.AVERAGEIF(A:A,A228,G:G)</f>
        <v>49.04745151515151</v>
      </c>
      <c r="J228" s="2">
        <f t="shared" si="24"/>
        <v>1.050615151515089</v>
      </c>
      <c r="K228" s="2">
        <f t="shared" si="25"/>
        <v>91.05061515151509</v>
      </c>
      <c r="L228" s="2">
        <f t="shared" si="26"/>
        <v>235.81247909908453</v>
      </c>
      <c r="M228" s="2">
        <f>SUMIF(A:A,A228,L:L)</f>
        <v>2979.597254332509</v>
      </c>
      <c r="N228" s="3">
        <f t="shared" si="27"/>
        <v>0.07914240045569897</v>
      </c>
      <c r="O228" s="7">
        <f t="shared" si="28"/>
        <v>12.635451973177938</v>
      </c>
      <c r="P228" s="3">
        <f t="shared" si="29"/>
        <v>0.07914240045569897</v>
      </c>
      <c r="Q228" s="3">
        <f>IF(ISNUMBER(P228),SUMIF(A:A,A228,P:P),"")</f>
        <v>0.951222849183443</v>
      </c>
      <c r="R228" s="3">
        <f t="shared" si="30"/>
        <v>0.08320069321677573</v>
      </c>
      <c r="S228" s="8">
        <f t="shared" si="31"/>
        <v>12.019130626646874</v>
      </c>
    </row>
    <row r="229" spans="1:19" ht="15">
      <c r="A229" s="1">
        <v>13</v>
      </c>
      <c r="B229" s="5">
        <v>0.6458333333333334</v>
      </c>
      <c r="C229" s="1" t="s">
        <v>97</v>
      </c>
      <c r="D229" s="1">
        <v>6</v>
      </c>
      <c r="E229" s="1">
        <v>11</v>
      </c>
      <c r="F229" s="1" t="s">
        <v>154</v>
      </c>
      <c r="G229" s="2">
        <v>47.9218</v>
      </c>
      <c r="H229" s="6">
        <f>1+_xlfn.COUNTIFS(A:A,A229,O:O,"&lt;"&amp;O229)</f>
        <v>8</v>
      </c>
      <c r="I229" s="2">
        <f>_xlfn.AVERAGEIF(A:A,A229,G:G)</f>
        <v>49.04745151515151</v>
      </c>
      <c r="J229" s="2">
        <f t="shared" si="24"/>
        <v>-1.1256515151515103</v>
      </c>
      <c r="K229" s="2">
        <f t="shared" si="25"/>
        <v>88.8743484848485</v>
      </c>
      <c r="L229" s="2">
        <f t="shared" si="26"/>
        <v>206.94662485848482</v>
      </c>
      <c r="M229" s="2">
        <f>SUMIF(A:A,A229,L:L)</f>
        <v>2979.597254332509</v>
      </c>
      <c r="N229" s="3">
        <f t="shared" si="27"/>
        <v>0.06945456288012493</v>
      </c>
      <c r="O229" s="7">
        <f t="shared" si="28"/>
        <v>14.397902146845983</v>
      </c>
      <c r="P229" s="3">
        <f t="shared" si="29"/>
        <v>0.06945456288012493</v>
      </c>
      <c r="Q229" s="3">
        <f>IF(ISNUMBER(P229),SUMIF(A:A,A229,P:P),"")</f>
        <v>0.951222849183443</v>
      </c>
      <c r="R229" s="3">
        <f t="shared" si="30"/>
        <v>0.0730160791866456</v>
      </c>
      <c r="S229" s="8">
        <f t="shared" si="31"/>
        <v>13.695613502387248</v>
      </c>
    </row>
    <row r="230" spans="1:19" ht="15">
      <c r="A230" s="1">
        <v>13</v>
      </c>
      <c r="B230" s="5">
        <v>0.6458333333333334</v>
      </c>
      <c r="C230" s="1" t="s">
        <v>97</v>
      </c>
      <c r="D230" s="1">
        <v>6</v>
      </c>
      <c r="E230" s="1">
        <v>6</v>
      </c>
      <c r="F230" s="1" t="s">
        <v>149</v>
      </c>
      <c r="G230" s="2">
        <v>42.5489</v>
      </c>
      <c r="H230" s="6">
        <f>1+_xlfn.COUNTIFS(A:A,A230,O:O,"&lt;"&amp;O230)</f>
        <v>9</v>
      </c>
      <c r="I230" s="2">
        <f>_xlfn.AVERAGEIF(A:A,A230,G:G)</f>
        <v>49.04745151515151</v>
      </c>
      <c r="J230" s="2">
        <f t="shared" si="24"/>
        <v>-6.4985515151515045</v>
      </c>
      <c r="K230" s="2">
        <f t="shared" si="25"/>
        <v>83.5014484848485</v>
      </c>
      <c r="L230" s="2">
        <f t="shared" si="26"/>
        <v>149.91776479953432</v>
      </c>
      <c r="M230" s="2">
        <f>SUMIF(A:A,A230,L:L)</f>
        <v>2979.597254332509</v>
      </c>
      <c r="N230" s="3">
        <f t="shared" si="27"/>
        <v>0.050314774784258214</v>
      </c>
      <c r="O230" s="7">
        <f t="shared" si="28"/>
        <v>19.874877792613436</v>
      </c>
      <c r="P230" s="3">
        <f t="shared" si="29"/>
        <v>0.050314774784258214</v>
      </c>
      <c r="Q230" s="3">
        <f>IF(ISNUMBER(P230),SUMIF(A:A,A230,P:P),"")</f>
        <v>0.951222849183443</v>
      </c>
      <c r="R230" s="3">
        <f t="shared" si="30"/>
        <v>0.052894834083779485</v>
      </c>
      <c r="S230" s="8">
        <f t="shared" si="31"/>
        <v>18.90543788106249</v>
      </c>
    </row>
    <row r="231" spans="1:19" ht="15">
      <c r="A231" s="1">
        <v>13</v>
      </c>
      <c r="B231" s="5">
        <v>0.6458333333333334</v>
      </c>
      <c r="C231" s="1" t="s">
        <v>97</v>
      </c>
      <c r="D231" s="1">
        <v>6</v>
      </c>
      <c r="E231" s="1">
        <v>4</v>
      </c>
      <c r="F231" s="1" t="s">
        <v>147</v>
      </c>
      <c r="G231" s="2">
        <v>22.8736</v>
      </c>
      <c r="H231" s="6">
        <f>1+_xlfn.COUNTIFS(A:A,A231,O:O,"&lt;"&amp;O231)</f>
        <v>11</v>
      </c>
      <c r="I231" s="2">
        <f>_xlfn.AVERAGEIF(A:A,A231,G:G)</f>
        <v>49.04745151515151</v>
      </c>
      <c r="J231" s="2">
        <f t="shared" si="24"/>
        <v>-26.173851515151508</v>
      </c>
      <c r="K231" s="2">
        <f t="shared" si="25"/>
        <v>63.82614848484849</v>
      </c>
      <c r="L231" s="2">
        <f t="shared" si="26"/>
        <v>46.04268537223368</v>
      </c>
      <c r="M231" s="2">
        <f>SUMIF(A:A,A231,L:L)</f>
        <v>2979.597254332509</v>
      </c>
      <c r="N231" s="3">
        <f t="shared" si="27"/>
        <v>0.015452653980428032</v>
      </c>
      <c r="O231" s="7">
        <f t="shared" si="28"/>
        <v>64.71380264300078</v>
      </c>
      <c r="P231" s="3">
        <f t="shared" si="29"/>
      </c>
      <c r="Q231" s="3">
        <f>IF(ISNUMBER(P231),SUMIF(A:A,A231,P:P),"")</f>
      </c>
      <c r="R231" s="3">
        <f t="shared" si="30"/>
      </c>
      <c r="S231" s="8">
        <f t="shared" si="31"/>
      </c>
    </row>
    <row r="232" spans="1:19" ht="15">
      <c r="A232" s="1">
        <v>13</v>
      </c>
      <c r="B232" s="5">
        <v>0.6458333333333334</v>
      </c>
      <c r="C232" s="1" t="s">
        <v>97</v>
      </c>
      <c r="D232" s="1">
        <v>6</v>
      </c>
      <c r="E232" s="1">
        <v>5</v>
      </c>
      <c r="F232" s="1" t="s">
        <v>148</v>
      </c>
      <c r="G232" s="2">
        <v>35.6821333333334</v>
      </c>
      <c r="H232" s="6">
        <f>1+_xlfn.COUNTIFS(A:A,A232,O:O,"&lt;"&amp;O232)</f>
        <v>10</v>
      </c>
      <c r="I232" s="2">
        <f>_xlfn.AVERAGEIF(A:A,A232,G:G)</f>
        <v>49.04745151515151</v>
      </c>
      <c r="J232" s="2">
        <f t="shared" si="24"/>
        <v>-13.365318181818111</v>
      </c>
      <c r="K232" s="2">
        <f t="shared" si="25"/>
        <v>76.63468181818189</v>
      </c>
      <c r="L232" s="2">
        <f t="shared" si="26"/>
        <v>99.29357927494135</v>
      </c>
      <c r="M232" s="2">
        <f>SUMIF(A:A,A232,L:L)</f>
        <v>2979.597254332509</v>
      </c>
      <c r="N232" s="3">
        <f t="shared" si="27"/>
        <v>0.03332449683612867</v>
      </c>
      <c r="O232" s="7">
        <f t="shared" si="28"/>
        <v>30.007954956302672</v>
      </c>
      <c r="P232" s="3">
        <f t="shared" si="29"/>
      </c>
      <c r="Q232" s="3">
        <f>IF(ISNUMBER(P232),SUMIF(A:A,A232,P:P),"")</f>
      </c>
      <c r="R232" s="3">
        <f t="shared" si="30"/>
      </c>
      <c r="S232" s="8">
        <f t="shared" si="31"/>
      </c>
    </row>
    <row r="233" spans="1:19" ht="15">
      <c r="A233" s="1">
        <v>33</v>
      </c>
      <c r="B233" s="5">
        <v>0.6513888888888889</v>
      </c>
      <c r="C233" s="1" t="s">
        <v>319</v>
      </c>
      <c r="D233" s="1">
        <v>6</v>
      </c>
      <c r="E233" s="1">
        <v>4</v>
      </c>
      <c r="F233" s="1" t="s">
        <v>349</v>
      </c>
      <c r="G233" s="2">
        <v>74.1223999999999</v>
      </c>
      <c r="H233" s="6">
        <f>1+_xlfn.COUNTIFS(A:A,A233,O:O,"&lt;"&amp;O233)</f>
        <v>1</v>
      </c>
      <c r="I233" s="2">
        <f>_xlfn.AVERAGEIF(A:A,A233,G:G)</f>
        <v>50.336009999999966</v>
      </c>
      <c r="J233" s="2">
        <f t="shared" si="24"/>
        <v>23.786389999999933</v>
      </c>
      <c r="K233" s="2">
        <f t="shared" si="25"/>
        <v>113.78638999999993</v>
      </c>
      <c r="L233" s="2">
        <f t="shared" si="26"/>
        <v>922.5885864718509</v>
      </c>
      <c r="M233" s="2">
        <f>SUMIF(A:A,A233,L:L)</f>
        <v>3234.5346922268914</v>
      </c>
      <c r="N233" s="3">
        <f t="shared" si="27"/>
        <v>0.28523069753710795</v>
      </c>
      <c r="O233" s="7">
        <f t="shared" si="28"/>
        <v>3.5059339988112677</v>
      </c>
      <c r="P233" s="3">
        <f t="shared" si="29"/>
        <v>0.28523069753710795</v>
      </c>
      <c r="Q233" s="3">
        <f>IF(ISNUMBER(P233),SUMIF(A:A,A233,P:P),"")</f>
        <v>0.8365263376867728</v>
      </c>
      <c r="R233" s="3">
        <f t="shared" si="30"/>
        <v>0.34097037318137513</v>
      </c>
      <c r="S233" s="8">
        <f t="shared" si="31"/>
        <v>2.932806128197132</v>
      </c>
    </row>
    <row r="234" spans="1:19" ht="15">
      <c r="A234" s="1">
        <v>33</v>
      </c>
      <c r="B234" s="5">
        <v>0.6513888888888889</v>
      </c>
      <c r="C234" s="1" t="s">
        <v>319</v>
      </c>
      <c r="D234" s="1">
        <v>6</v>
      </c>
      <c r="E234" s="1">
        <v>5</v>
      </c>
      <c r="F234" s="1" t="s">
        <v>350</v>
      </c>
      <c r="G234" s="2">
        <v>65.2558333333333</v>
      </c>
      <c r="H234" s="6">
        <f>1+_xlfn.COUNTIFS(A:A,A234,O:O,"&lt;"&amp;O234)</f>
        <v>2</v>
      </c>
      <c r="I234" s="2">
        <f>_xlfn.AVERAGEIF(A:A,A234,G:G)</f>
        <v>50.336009999999966</v>
      </c>
      <c r="J234" s="2">
        <f aca="true" t="shared" si="32" ref="J234:J290">G234-I234</f>
        <v>14.919823333333333</v>
      </c>
      <c r="K234" s="2">
        <f aca="true" t="shared" si="33" ref="K234:K290">90+J234</f>
        <v>104.91982333333334</v>
      </c>
      <c r="L234" s="2">
        <f aca="true" t="shared" si="34" ref="L234:L290">EXP(0.06*K234)</f>
        <v>541.9584836098396</v>
      </c>
      <c r="M234" s="2">
        <f>SUMIF(A:A,A234,L:L)</f>
        <v>3234.5346922268914</v>
      </c>
      <c r="N234" s="3">
        <f aca="true" t="shared" si="35" ref="N234:N290">L234/M234</f>
        <v>0.16755377053529624</v>
      </c>
      <c r="O234" s="7">
        <f aca="true" t="shared" si="36" ref="O234:O290">1/N234</f>
        <v>5.968233342676964</v>
      </c>
      <c r="P234" s="3">
        <f aca="true" t="shared" si="37" ref="P234:P290">IF(O234&gt;21,"",N234)</f>
        <v>0.16755377053529624</v>
      </c>
      <c r="Q234" s="3">
        <f>IF(ISNUMBER(P234),SUMIF(A:A,A234,P:P),"")</f>
        <v>0.8365263376867728</v>
      </c>
      <c r="R234" s="3">
        <f aca="true" t="shared" si="38" ref="R234:R290">_xlfn.IFERROR(P234*(1/Q234),"")</f>
        <v>0.20029706536034345</v>
      </c>
      <c r="S234" s="8">
        <f aca="true" t="shared" si="39" ref="S234:S290">_xlfn.IFERROR(1/R234,"")</f>
        <v>4.992584380609646</v>
      </c>
    </row>
    <row r="235" spans="1:19" ht="15">
      <c r="A235" s="1">
        <v>33</v>
      </c>
      <c r="B235" s="5">
        <v>0.6513888888888889</v>
      </c>
      <c r="C235" s="1" t="s">
        <v>319</v>
      </c>
      <c r="D235" s="1">
        <v>6</v>
      </c>
      <c r="E235" s="1">
        <v>6</v>
      </c>
      <c r="F235" s="1" t="s">
        <v>351</v>
      </c>
      <c r="G235" s="2">
        <v>64.67439999999989</v>
      </c>
      <c r="H235" s="6">
        <f>1+_xlfn.COUNTIFS(A:A,A235,O:O,"&lt;"&amp;O235)</f>
        <v>3</v>
      </c>
      <c r="I235" s="2">
        <f>_xlfn.AVERAGEIF(A:A,A235,G:G)</f>
        <v>50.336009999999966</v>
      </c>
      <c r="J235" s="2">
        <f t="shared" si="32"/>
        <v>14.338389999999926</v>
      </c>
      <c r="K235" s="2">
        <f t="shared" si="33"/>
        <v>104.33838999999992</v>
      </c>
      <c r="L235" s="2">
        <f t="shared" si="34"/>
        <v>523.3777088184224</v>
      </c>
      <c r="M235" s="2">
        <f>SUMIF(A:A,A235,L:L)</f>
        <v>3234.5346922268914</v>
      </c>
      <c r="N235" s="3">
        <f t="shared" si="35"/>
        <v>0.16180927354904664</v>
      </c>
      <c r="O235" s="7">
        <f t="shared" si="36"/>
        <v>6.180115503064082</v>
      </c>
      <c r="P235" s="3">
        <f t="shared" si="37"/>
        <v>0.16180927354904664</v>
      </c>
      <c r="Q235" s="3">
        <f>IF(ISNUMBER(P235),SUMIF(A:A,A235,P:P),"")</f>
        <v>0.8365263376867728</v>
      </c>
      <c r="R235" s="3">
        <f t="shared" si="38"/>
        <v>0.19342998093340869</v>
      </c>
      <c r="S235" s="8">
        <f t="shared" si="39"/>
        <v>5.169829388259443</v>
      </c>
    </row>
    <row r="236" spans="1:19" ht="15">
      <c r="A236" s="1">
        <v>33</v>
      </c>
      <c r="B236" s="5">
        <v>0.6513888888888889</v>
      </c>
      <c r="C236" s="1" t="s">
        <v>319</v>
      </c>
      <c r="D236" s="1">
        <v>6</v>
      </c>
      <c r="E236" s="1">
        <v>2</v>
      </c>
      <c r="F236" s="1" t="s">
        <v>347</v>
      </c>
      <c r="G236" s="2">
        <v>59.10959999999999</v>
      </c>
      <c r="H236" s="6">
        <f>1+_xlfn.COUNTIFS(A:A,A236,O:O,"&lt;"&amp;O236)</f>
        <v>4</v>
      </c>
      <c r="I236" s="2">
        <f>_xlfn.AVERAGEIF(A:A,A236,G:G)</f>
        <v>50.336009999999966</v>
      </c>
      <c r="J236" s="2">
        <f t="shared" si="32"/>
        <v>8.773590000000027</v>
      </c>
      <c r="K236" s="2">
        <f t="shared" si="33"/>
        <v>98.77359000000003</v>
      </c>
      <c r="L236" s="2">
        <f t="shared" si="34"/>
        <v>374.80856414131665</v>
      </c>
      <c r="M236" s="2">
        <f>SUMIF(A:A,A236,L:L)</f>
        <v>3234.5346922268914</v>
      </c>
      <c r="N236" s="3">
        <f t="shared" si="35"/>
        <v>0.11587711983489993</v>
      </c>
      <c r="O236" s="7">
        <f t="shared" si="36"/>
        <v>8.62983133706452</v>
      </c>
      <c r="P236" s="3">
        <f t="shared" si="37"/>
        <v>0.11587711983489993</v>
      </c>
      <c r="Q236" s="3">
        <f>IF(ISNUMBER(P236),SUMIF(A:A,A236,P:P),"")</f>
        <v>0.8365263376867728</v>
      </c>
      <c r="R236" s="3">
        <f t="shared" si="38"/>
        <v>0.13852178301442641</v>
      </c>
      <c r="S236" s="8">
        <f t="shared" si="39"/>
        <v>7.219081203249128</v>
      </c>
    </row>
    <row r="237" spans="1:19" ht="15">
      <c r="A237" s="1">
        <v>33</v>
      </c>
      <c r="B237" s="5">
        <v>0.6513888888888889</v>
      </c>
      <c r="C237" s="1" t="s">
        <v>319</v>
      </c>
      <c r="D237" s="1">
        <v>6</v>
      </c>
      <c r="E237" s="1">
        <v>7</v>
      </c>
      <c r="F237" s="1" t="s">
        <v>352</v>
      </c>
      <c r="G237" s="2">
        <v>57.6334666666666</v>
      </c>
      <c r="H237" s="6">
        <f>1+_xlfn.COUNTIFS(A:A,A237,O:O,"&lt;"&amp;O237)</f>
        <v>5</v>
      </c>
      <c r="I237" s="2">
        <f>_xlfn.AVERAGEIF(A:A,A237,G:G)</f>
        <v>50.336009999999966</v>
      </c>
      <c r="J237" s="2">
        <f t="shared" si="32"/>
        <v>7.297456666666633</v>
      </c>
      <c r="K237" s="2">
        <f t="shared" si="33"/>
        <v>97.29745666666663</v>
      </c>
      <c r="L237" s="2">
        <f t="shared" si="34"/>
        <v>343.0401171679443</v>
      </c>
      <c r="M237" s="2">
        <f>SUMIF(A:A,A237,L:L)</f>
        <v>3234.5346922268914</v>
      </c>
      <c r="N237" s="3">
        <f t="shared" si="35"/>
        <v>0.10605547623042196</v>
      </c>
      <c r="O237" s="7">
        <f t="shared" si="36"/>
        <v>9.42902748206368</v>
      </c>
      <c r="P237" s="3">
        <f t="shared" si="37"/>
        <v>0.10605547623042196</v>
      </c>
      <c r="Q237" s="3">
        <f>IF(ISNUMBER(P237),SUMIF(A:A,A237,P:P),"")</f>
        <v>0.8365263376867728</v>
      </c>
      <c r="R237" s="3">
        <f t="shared" si="38"/>
        <v>0.1267807975104463</v>
      </c>
      <c r="S237" s="8">
        <f t="shared" si="39"/>
        <v>7.887629827518663</v>
      </c>
    </row>
    <row r="238" spans="1:19" ht="15">
      <c r="A238" s="1">
        <v>33</v>
      </c>
      <c r="B238" s="5">
        <v>0.6513888888888889</v>
      </c>
      <c r="C238" s="1" t="s">
        <v>319</v>
      </c>
      <c r="D238" s="1">
        <v>6</v>
      </c>
      <c r="E238" s="1">
        <v>1</v>
      </c>
      <c r="F238" s="1" t="s">
        <v>346</v>
      </c>
      <c r="G238" s="2">
        <v>37.6409</v>
      </c>
      <c r="H238" s="6">
        <f>1+_xlfn.COUNTIFS(A:A,A238,O:O,"&lt;"&amp;O238)</f>
        <v>8</v>
      </c>
      <c r="I238" s="2">
        <f>_xlfn.AVERAGEIF(A:A,A238,G:G)</f>
        <v>50.336009999999966</v>
      </c>
      <c r="J238" s="2">
        <f t="shared" si="32"/>
        <v>-12.695109999999964</v>
      </c>
      <c r="K238" s="2">
        <f t="shared" si="33"/>
        <v>77.30489000000003</v>
      </c>
      <c r="L238" s="2">
        <f t="shared" si="34"/>
        <v>103.36778949956025</v>
      </c>
      <c r="M238" s="2">
        <f>SUMIF(A:A,A238,L:L)</f>
        <v>3234.5346922268914</v>
      </c>
      <c r="N238" s="3">
        <f t="shared" si="35"/>
        <v>0.03195754546951366</v>
      </c>
      <c r="O238" s="7">
        <f t="shared" si="36"/>
        <v>31.291514579990622</v>
      </c>
      <c r="P238" s="3">
        <f t="shared" si="37"/>
      </c>
      <c r="Q238" s="3">
        <f>IF(ISNUMBER(P238),SUMIF(A:A,A238,P:P),"")</f>
      </c>
      <c r="R238" s="3">
        <f t="shared" si="38"/>
      </c>
      <c r="S238" s="8">
        <f t="shared" si="39"/>
      </c>
    </row>
    <row r="239" spans="1:19" ht="15">
      <c r="A239" s="1">
        <v>33</v>
      </c>
      <c r="B239" s="5">
        <v>0.6513888888888889</v>
      </c>
      <c r="C239" s="1" t="s">
        <v>319</v>
      </c>
      <c r="D239" s="1">
        <v>6</v>
      </c>
      <c r="E239" s="1">
        <v>3</v>
      </c>
      <c r="F239" s="1" t="s">
        <v>348</v>
      </c>
      <c r="G239" s="2">
        <v>23.8742333333333</v>
      </c>
      <c r="H239" s="6">
        <f>1+_xlfn.COUNTIFS(A:A,A239,O:O,"&lt;"&amp;O239)</f>
        <v>10</v>
      </c>
      <c r="I239" s="2">
        <f>_xlfn.AVERAGEIF(A:A,A239,G:G)</f>
        <v>50.336009999999966</v>
      </c>
      <c r="J239" s="2">
        <f t="shared" si="32"/>
        <v>-26.461776666666665</v>
      </c>
      <c r="K239" s="2">
        <f t="shared" si="33"/>
        <v>63.538223333333335</v>
      </c>
      <c r="L239" s="2">
        <f t="shared" si="34"/>
        <v>45.25410571214894</v>
      </c>
      <c r="M239" s="2">
        <f>SUMIF(A:A,A239,L:L)</f>
        <v>3234.5346922268914</v>
      </c>
      <c r="N239" s="3">
        <f t="shared" si="35"/>
        <v>0.013990916783456321</v>
      </c>
      <c r="O239" s="7">
        <f t="shared" si="36"/>
        <v>71.47494445699645</v>
      </c>
      <c r="P239" s="3">
        <f t="shared" si="37"/>
      </c>
      <c r="Q239" s="3">
        <f>IF(ISNUMBER(P239),SUMIF(A:A,A239,P:P),"")</f>
      </c>
      <c r="R239" s="3">
        <f t="shared" si="38"/>
      </c>
      <c r="S239" s="8">
        <f t="shared" si="39"/>
      </c>
    </row>
    <row r="240" spans="1:19" ht="15">
      <c r="A240" s="1">
        <v>33</v>
      </c>
      <c r="B240" s="5">
        <v>0.6513888888888889</v>
      </c>
      <c r="C240" s="1" t="s">
        <v>319</v>
      </c>
      <c r="D240" s="1">
        <v>6</v>
      </c>
      <c r="E240" s="1">
        <v>8</v>
      </c>
      <c r="F240" s="1" t="s">
        <v>353</v>
      </c>
      <c r="G240" s="2">
        <v>43.8641</v>
      </c>
      <c r="H240" s="6">
        <f>1+_xlfn.COUNTIFS(A:A,A240,O:O,"&lt;"&amp;O240)</f>
        <v>7</v>
      </c>
      <c r="I240" s="2">
        <f>_xlfn.AVERAGEIF(A:A,A240,G:G)</f>
        <v>50.336009999999966</v>
      </c>
      <c r="J240" s="2">
        <f t="shared" si="32"/>
        <v>-6.471909999999966</v>
      </c>
      <c r="K240" s="2">
        <f t="shared" si="33"/>
        <v>83.52809000000003</v>
      </c>
      <c r="L240" s="2">
        <f t="shared" si="34"/>
        <v>150.1575986186996</v>
      </c>
      <c r="M240" s="2">
        <f>SUMIF(A:A,A240,L:L)</f>
        <v>3234.5346922268914</v>
      </c>
      <c r="N240" s="3">
        <f t="shared" si="35"/>
        <v>0.04642324566174929</v>
      </c>
      <c r="O240" s="7">
        <f t="shared" si="36"/>
        <v>21.54093247349045</v>
      </c>
      <c r="P240" s="3">
        <f t="shared" si="37"/>
      </c>
      <c r="Q240" s="3">
        <f>IF(ISNUMBER(P240),SUMIF(A:A,A240,P:P),"")</f>
      </c>
      <c r="R240" s="3">
        <f t="shared" si="38"/>
      </c>
      <c r="S240" s="8">
        <f t="shared" si="39"/>
      </c>
    </row>
    <row r="241" spans="1:19" ht="15">
      <c r="A241" s="1">
        <v>33</v>
      </c>
      <c r="B241" s="5">
        <v>0.6513888888888889</v>
      </c>
      <c r="C241" s="1" t="s">
        <v>319</v>
      </c>
      <c r="D241" s="1">
        <v>6</v>
      </c>
      <c r="E241" s="1">
        <v>9</v>
      </c>
      <c r="F241" s="1" t="s">
        <v>354</v>
      </c>
      <c r="G241" s="2">
        <v>33.3074333333333</v>
      </c>
      <c r="H241" s="6">
        <f>1+_xlfn.COUNTIFS(A:A,A241,O:O,"&lt;"&amp;O241)</f>
        <v>9</v>
      </c>
      <c r="I241" s="2">
        <f>_xlfn.AVERAGEIF(A:A,A241,G:G)</f>
        <v>50.336009999999966</v>
      </c>
      <c r="J241" s="2">
        <f t="shared" si="32"/>
        <v>-17.028576666666666</v>
      </c>
      <c r="K241" s="2">
        <f t="shared" si="33"/>
        <v>72.97142333333333</v>
      </c>
      <c r="L241" s="2">
        <f t="shared" si="34"/>
        <v>79.70126040201141</v>
      </c>
      <c r="M241" s="2">
        <f>SUMIF(A:A,A241,L:L)</f>
        <v>3234.5346922268914</v>
      </c>
      <c r="N241" s="3">
        <f t="shared" si="35"/>
        <v>0.024640718986117662</v>
      </c>
      <c r="O241" s="7">
        <f t="shared" si="36"/>
        <v>40.58323138068293</v>
      </c>
      <c r="P241" s="3">
        <f t="shared" si="37"/>
      </c>
      <c r="Q241" s="3">
        <f>IF(ISNUMBER(P241),SUMIF(A:A,A241,P:P),"")</f>
      </c>
      <c r="R241" s="3">
        <f t="shared" si="38"/>
      </c>
      <c r="S241" s="8">
        <f t="shared" si="39"/>
      </c>
    </row>
    <row r="242" spans="1:19" ht="15">
      <c r="A242" s="1">
        <v>33</v>
      </c>
      <c r="B242" s="5">
        <v>0.6513888888888889</v>
      </c>
      <c r="C242" s="1" t="s">
        <v>319</v>
      </c>
      <c r="D242" s="1">
        <v>6</v>
      </c>
      <c r="E242" s="1">
        <v>10</v>
      </c>
      <c r="F242" s="1" t="s">
        <v>355</v>
      </c>
      <c r="G242" s="2">
        <v>43.8777333333334</v>
      </c>
      <c r="H242" s="6">
        <f>1+_xlfn.COUNTIFS(A:A,A242,O:O,"&lt;"&amp;O242)</f>
        <v>6</v>
      </c>
      <c r="I242" s="2">
        <f>_xlfn.AVERAGEIF(A:A,A242,G:G)</f>
        <v>50.336009999999966</v>
      </c>
      <c r="J242" s="2">
        <f t="shared" si="32"/>
        <v>-6.458276666666563</v>
      </c>
      <c r="K242" s="2">
        <f t="shared" si="33"/>
        <v>83.54172333333344</v>
      </c>
      <c r="L242" s="2">
        <f t="shared" si="34"/>
        <v>150.2804777850976</v>
      </c>
      <c r="M242" s="2">
        <f>SUMIF(A:A,A242,L:L)</f>
        <v>3234.5346922268914</v>
      </c>
      <c r="N242" s="3">
        <f t="shared" si="35"/>
        <v>0.04646123541239048</v>
      </c>
      <c r="O242" s="7">
        <f t="shared" si="36"/>
        <v>21.52331919553985</v>
      </c>
      <c r="P242" s="3">
        <f t="shared" si="37"/>
      </c>
      <c r="Q242" s="3">
        <f>IF(ISNUMBER(P242),SUMIF(A:A,A242,P:P),"")</f>
      </c>
      <c r="R242" s="3">
        <f t="shared" si="38"/>
      </c>
      <c r="S242" s="8">
        <f t="shared" si="39"/>
      </c>
    </row>
    <row r="243" spans="1:19" ht="15">
      <c r="A243" s="1">
        <v>61</v>
      </c>
      <c r="B243" s="5">
        <v>0.6569444444444444</v>
      </c>
      <c r="C243" s="1" t="s">
        <v>578</v>
      </c>
      <c r="D243" s="1">
        <v>5</v>
      </c>
      <c r="E243" s="1">
        <v>4</v>
      </c>
      <c r="F243" s="1" t="s">
        <v>602</v>
      </c>
      <c r="G243" s="2">
        <v>69.3583</v>
      </c>
      <c r="H243" s="6">
        <f>1+_xlfn.COUNTIFS(A:A,A243,O:O,"&lt;"&amp;O243)</f>
        <v>1</v>
      </c>
      <c r="I243" s="2">
        <f>_xlfn.AVERAGEIF(A:A,A243,G:G)</f>
        <v>50.8249121212121</v>
      </c>
      <c r="J243" s="2">
        <f t="shared" si="32"/>
        <v>18.5333878787879</v>
      </c>
      <c r="K243" s="2">
        <f t="shared" si="33"/>
        <v>108.53338787878789</v>
      </c>
      <c r="L243" s="2">
        <f t="shared" si="34"/>
        <v>673.1736180853828</v>
      </c>
      <c r="M243" s="2">
        <f>SUMIF(A:A,A243,L:L)</f>
        <v>2819.3552339508983</v>
      </c>
      <c r="N243" s="3">
        <f t="shared" si="35"/>
        <v>0.23876864113431787</v>
      </c>
      <c r="O243" s="7">
        <f t="shared" si="36"/>
        <v>4.1881546724448455</v>
      </c>
      <c r="P243" s="3">
        <f t="shared" si="37"/>
        <v>0.23876864113431787</v>
      </c>
      <c r="Q243" s="3">
        <f>IF(ISNUMBER(P243),SUMIF(A:A,A243,P:P),"")</f>
        <v>0.8694173017186569</v>
      </c>
      <c r="R243" s="3">
        <f t="shared" si="38"/>
        <v>0.27463065280886634</v>
      </c>
      <c r="S243" s="8">
        <f t="shared" si="39"/>
        <v>3.6412541344973834</v>
      </c>
    </row>
    <row r="244" spans="1:19" ht="15">
      <c r="A244" s="1">
        <v>61</v>
      </c>
      <c r="B244" s="5">
        <v>0.6569444444444444</v>
      </c>
      <c r="C244" s="1" t="s">
        <v>578</v>
      </c>
      <c r="D244" s="1">
        <v>5</v>
      </c>
      <c r="E244" s="1">
        <v>5</v>
      </c>
      <c r="F244" s="1" t="s">
        <v>603</v>
      </c>
      <c r="G244" s="2">
        <v>59.0792</v>
      </c>
      <c r="H244" s="6">
        <f>1+_xlfn.COUNTIFS(A:A,A244,O:O,"&lt;"&amp;O244)</f>
        <v>2</v>
      </c>
      <c r="I244" s="2">
        <f>_xlfn.AVERAGEIF(A:A,A244,G:G)</f>
        <v>50.8249121212121</v>
      </c>
      <c r="J244" s="2">
        <f t="shared" si="32"/>
        <v>8.254287878787899</v>
      </c>
      <c r="K244" s="2">
        <f t="shared" si="33"/>
        <v>98.25428787878789</v>
      </c>
      <c r="L244" s="2">
        <f t="shared" si="34"/>
        <v>363.31029370642034</v>
      </c>
      <c r="M244" s="2">
        <f>SUMIF(A:A,A244,L:L)</f>
        <v>2819.3552339508983</v>
      </c>
      <c r="N244" s="3">
        <f t="shared" si="35"/>
        <v>0.12886290075525395</v>
      </c>
      <c r="O244" s="7">
        <f t="shared" si="36"/>
        <v>7.7601853919094586</v>
      </c>
      <c r="P244" s="3">
        <f t="shared" si="37"/>
        <v>0.12886290075525395</v>
      </c>
      <c r="Q244" s="3">
        <f>IF(ISNUMBER(P244),SUMIF(A:A,A244,P:P),"")</f>
        <v>0.8694173017186569</v>
      </c>
      <c r="R244" s="3">
        <f t="shared" si="38"/>
        <v>0.14821754812161989</v>
      </c>
      <c r="S244" s="8">
        <f t="shared" si="39"/>
        <v>6.746839444270459</v>
      </c>
    </row>
    <row r="245" spans="1:19" ht="15">
      <c r="A245" s="1">
        <v>61</v>
      </c>
      <c r="B245" s="5">
        <v>0.6569444444444444</v>
      </c>
      <c r="C245" s="1" t="s">
        <v>578</v>
      </c>
      <c r="D245" s="1">
        <v>5</v>
      </c>
      <c r="E245" s="1">
        <v>1</v>
      </c>
      <c r="F245" s="1" t="s">
        <v>599</v>
      </c>
      <c r="G245" s="2">
        <v>56.8113333333333</v>
      </c>
      <c r="H245" s="6">
        <f>1+_xlfn.COUNTIFS(A:A,A245,O:O,"&lt;"&amp;O245)</f>
        <v>3</v>
      </c>
      <c r="I245" s="2">
        <f>_xlfn.AVERAGEIF(A:A,A245,G:G)</f>
        <v>50.8249121212121</v>
      </c>
      <c r="J245" s="2">
        <f t="shared" si="32"/>
        <v>5.986421212121201</v>
      </c>
      <c r="K245" s="2">
        <f t="shared" si="33"/>
        <v>95.9864212121212</v>
      </c>
      <c r="L245" s="2">
        <f t="shared" si="34"/>
        <v>317.0898818755493</v>
      </c>
      <c r="M245" s="2">
        <f>SUMIF(A:A,A245,L:L)</f>
        <v>2819.3552339508983</v>
      </c>
      <c r="N245" s="3">
        <f t="shared" si="35"/>
        <v>0.11246893547046782</v>
      </c>
      <c r="O245" s="7">
        <f t="shared" si="36"/>
        <v>8.891344048175691</v>
      </c>
      <c r="P245" s="3">
        <f t="shared" si="37"/>
        <v>0.11246893547046782</v>
      </c>
      <c r="Q245" s="3">
        <f>IF(ISNUMBER(P245),SUMIF(A:A,A245,P:P),"")</f>
        <v>0.8694173017186569</v>
      </c>
      <c r="R245" s="3">
        <f t="shared" si="38"/>
        <v>0.12936128053598678</v>
      </c>
      <c r="S245" s="8">
        <f t="shared" si="39"/>
        <v>7.7302883510171485</v>
      </c>
    </row>
    <row r="246" spans="1:19" ht="15">
      <c r="A246" s="1">
        <v>61</v>
      </c>
      <c r="B246" s="5">
        <v>0.6569444444444444</v>
      </c>
      <c r="C246" s="1" t="s">
        <v>578</v>
      </c>
      <c r="D246" s="1">
        <v>5</v>
      </c>
      <c r="E246" s="1">
        <v>2</v>
      </c>
      <c r="F246" s="1" t="s">
        <v>600</v>
      </c>
      <c r="G246" s="2">
        <v>56.0980333333333</v>
      </c>
      <c r="H246" s="6">
        <f>1+_xlfn.COUNTIFS(A:A,A246,O:O,"&lt;"&amp;O246)</f>
        <v>4</v>
      </c>
      <c r="I246" s="2">
        <f>_xlfn.AVERAGEIF(A:A,A246,G:G)</f>
        <v>50.8249121212121</v>
      </c>
      <c r="J246" s="2">
        <f t="shared" si="32"/>
        <v>5.273121212121197</v>
      </c>
      <c r="K246" s="2">
        <f t="shared" si="33"/>
        <v>95.2731212121212</v>
      </c>
      <c r="L246" s="2">
        <f t="shared" si="34"/>
        <v>303.80537201092443</v>
      </c>
      <c r="M246" s="2">
        <f>SUMIF(A:A,A246,L:L)</f>
        <v>2819.3552339508983</v>
      </c>
      <c r="N246" s="3">
        <f t="shared" si="35"/>
        <v>0.10775703903944993</v>
      </c>
      <c r="O246" s="7">
        <f t="shared" si="36"/>
        <v>9.280136211184304</v>
      </c>
      <c r="P246" s="3">
        <f t="shared" si="37"/>
        <v>0.10775703903944993</v>
      </c>
      <c r="Q246" s="3">
        <f>IF(ISNUMBER(P246),SUMIF(A:A,A246,P:P),"")</f>
        <v>0.8694173017186569</v>
      </c>
      <c r="R246" s="3">
        <f t="shared" si="38"/>
        <v>0.1239416777494958</v>
      </c>
      <c r="S246" s="8">
        <f t="shared" si="39"/>
        <v>8.068310984309457</v>
      </c>
    </row>
    <row r="247" spans="1:19" ht="15">
      <c r="A247" s="1">
        <v>61</v>
      </c>
      <c r="B247" s="5">
        <v>0.6569444444444444</v>
      </c>
      <c r="C247" s="1" t="s">
        <v>578</v>
      </c>
      <c r="D247" s="1">
        <v>5</v>
      </c>
      <c r="E247" s="1">
        <v>8</v>
      </c>
      <c r="F247" s="1" t="s">
        <v>606</v>
      </c>
      <c r="G247" s="2">
        <v>51.877966666666595</v>
      </c>
      <c r="H247" s="6">
        <f>1+_xlfn.COUNTIFS(A:A,A247,O:O,"&lt;"&amp;O247)</f>
        <v>5</v>
      </c>
      <c r="I247" s="2">
        <f>_xlfn.AVERAGEIF(A:A,A247,G:G)</f>
        <v>50.8249121212121</v>
      </c>
      <c r="J247" s="2">
        <f t="shared" si="32"/>
        <v>1.0530545454544935</v>
      </c>
      <c r="K247" s="2">
        <f t="shared" si="33"/>
        <v>91.0530545454545</v>
      </c>
      <c r="L247" s="2">
        <f t="shared" si="34"/>
        <v>235.84699599697333</v>
      </c>
      <c r="M247" s="2">
        <f>SUMIF(A:A,A247,L:L)</f>
        <v>2819.3552339508983</v>
      </c>
      <c r="N247" s="3">
        <f t="shared" si="35"/>
        <v>0.0836528129399535</v>
      </c>
      <c r="O247" s="7">
        <f t="shared" si="36"/>
        <v>11.954170635215892</v>
      </c>
      <c r="P247" s="3">
        <f t="shared" si="37"/>
        <v>0.0836528129399535</v>
      </c>
      <c r="Q247" s="3">
        <f>IF(ISNUMBER(P247),SUMIF(A:A,A247,P:P),"")</f>
        <v>0.8694173017186569</v>
      </c>
      <c r="R247" s="3">
        <f t="shared" si="38"/>
        <v>0.09621710170086253</v>
      </c>
      <c r="S247" s="8">
        <f t="shared" si="39"/>
        <v>10.393162777953803</v>
      </c>
    </row>
    <row r="248" spans="1:19" ht="15">
      <c r="A248" s="1">
        <v>61</v>
      </c>
      <c r="B248" s="5">
        <v>0.6569444444444444</v>
      </c>
      <c r="C248" s="1" t="s">
        <v>578</v>
      </c>
      <c r="D248" s="1">
        <v>5</v>
      </c>
      <c r="E248" s="1">
        <v>11</v>
      </c>
      <c r="F248" s="1" t="s">
        <v>608</v>
      </c>
      <c r="G248" s="2">
        <v>51.3690666666666</v>
      </c>
      <c r="H248" s="6">
        <f>1+_xlfn.COUNTIFS(A:A,A248,O:O,"&lt;"&amp;O248)</f>
        <v>6</v>
      </c>
      <c r="I248" s="2">
        <f>_xlfn.AVERAGEIF(A:A,A248,G:G)</f>
        <v>50.8249121212121</v>
      </c>
      <c r="J248" s="2">
        <f t="shared" si="32"/>
        <v>0.5441545454544965</v>
      </c>
      <c r="K248" s="2">
        <f t="shared" si="33"/>
        <v>90.54415454545449</v>
      </c>
      <c r="L248" s="2">
        <f t="shared" si="34"/>
        <v>228.75447635456</v>
      </c>
      <c r="M248" s="2">
        <f>SUMIF(A:A,A248,L:L)</f>
        <v>2819.3552339508983</v>
      </c>
      <c r="N248" s="3">
        <f t="shared" si="35"/>
        <v>0.08113715987254126</v>
      </c>
      <c r="O248" s="7">
        <f t="shared" si="36"/>
        <v>12.32480902179599</v>
      </c>
      <c r="P248" s="3">
        <f t="shared" si="37"/>
        <v>0.08113715987254126</v>
      </c>
      <c r="Q248" s="3">
        <f>IF(ISNUMBER(P248),SUMIF(A:A,A248,P:P),"")</f>
        <v>0.8694173017186569</v>
      </c>
      <c r="R248" s="3">
        <f t="shared" si="38"/>
        <v>0.09332360848139322</v>
      </c>
      <c r="S248" s="8">
        <f t="shared" si="39"/>
        <v>10.715402203927628</v>
      </c>
    </row>
    <row r="249" spans="1:19" ht="15">
      <c r="A249" s="1">
        <v>61</v>
      </c>
      <c r="B249" s="5">
        <v>0.6569444444444444</v>
      </c>
      <c r="C249" s="1" t="s">
        <v>578</v>
      </c>
      <c r="D249" s="1">
        <v>5</v>
      </c>
      <c r="E249" s="1">
        <v>12</v>
      </c>
      <c r="F249" s="1" t="s">
        <v>609</v>
      </c>
      <c r="G249" s="2">
        <v>46.8576</v>
      </c>
      <c r="H249" s="6">
        <f>1+_xlfn.COUNTIFS(A:A,A249,O:O,"&lt;"&amp;O249)</f>
        <v>7</v>
      </c>
      <c r="I249" s="2">
        <f>_xlfn.AVERAGEIF(A:A,A249,G:G)</f>
        <v>50.8249121212121</v>
      </c>
      <c r="J249" s="2">
        <f t="shared" si="32"/>
        <v>-3.967312121212103</v>
      </c>
      <c r="K249" s="2">
        <f t="shared" si="33"/>
        <v>86.0326878787879</v>
      </c>
      <c r="L249" s="2">
        <f t="shared" si="34"/>
        <v>174.50637479073444</v>
      </c>
      <c r="M249" s="2">
        <f>SUMIF(A:A,A249,L:L)</f>
        <v>2819.3552339508983</v>
      </c>
      <c r="N249" s="3">
        <f t="shared" si="35"/>
        <v>0.061895845081639554</v>
      </c>
      <c r="O249" s="7">
        <f t="shared" si="36"/>
        <v>16.156173305025842</v>
      </c>
      <c r="P249" s="3">
        <f t="shared" si="37"/>
        <v>0.061895845081639554</v>
      </c>
      <c r="Q249" s="3">
        <f>IF(ISNUMBER(P249),SUMIF(A:A,A249,P:P),"")</f>
        <v>0.8694173017186569</v>
      </c>
      <c r="R249" s="3">
        <f t="shared" si="38"/>
        <v>0.07119233187479057</v>
      </c>
      <c r="S249" s="8">
        <f t="shared" si="39"/>
        <v>14.046456600954563</v>
      </c>
    </row>
    <row r="250" spans="1:19" ht="15">
      <c r="A250" s="1">
        <v>61</v>
      </c>
      <c r="B250" s="5">
        <v>0.6569444444444444</v>
      </c>
      <c r="C250" s="1" t="s">
        <v>578</v>
      </c>
      <c r="D250" s="1">
        <v>5</v>
      </c>
      <c r="E250" s="1">
        <v>6</v>
      </c>
      <c r="F250" s="1" t="s">
        <v>604</v>
      </c>
      <c r="G250" s="2">
        <v>44.850699999999996</v>
      </c>
      <c r="H250" s="6">
        <f>1+_xlfn.COUNTIFS(A:A,A250,O:O,"&lt;"&amp;O250)</f>
        <v>8</v>
      </c>
      <c r="I250" s="2">
        <f>_xlfn.AVERAGEIF(A:A,A250,G:G)</f>
        <v>50.8249121212121</v>
      </c>
      <c r="J250" s="2">
        <f t="shared" si="32"/>
        <v>-5.974212121212105</v>
      </c>
      <c r="K250" s="2">
        <f t="shared" si="33"/>
        <v>84.0257878787879</v>
      </c>
      <c r="L250" s="2">
        <f t="shared" si="34"/>
        <v>154.70920726741792</v>
      </c>
      <c r="M250" s="2">
        <f>SUMIF(A:A,A250,L:L)</f>
        <v>2819.3552339508983</v>
      </c>
      <c r="N250" s="3">
        <f t="shared" si="35"/>
        <v>0.05487396742503301</v>
      </c>
      <c r="O250" s="7">
        <f t="shared" si="36"/>
        <v>18.223577534578062</v>
      </c>
      <c r="P250" s="3">
        <f t="shared" si="37"/>
        <v>0.05487396742503301</v>
      </c>
      <c r="Q250" s="3">
        <f>IF(ISNUMBER(P250),SUMIF(A:A,A250,P:P),"")</f>
        <v>0.8694173017186569</v>
      </c>
      <c r="R250" s="3">
        <f t="shared" si="38"/>
        <v>0.06311579872698485</v>
      </c>
      <c r="S250" s="8">
        <f t="shared" si="39"/>
        <v>15.843893607773595</v>
      </c>
    </row>
    <row r="251" spans="1:19" ht="15">
      <c r="A251" s="1">
        <v>61</v>
      </c>
      <c r="B251" s="5">
        <v>0.6569444444444444</v>
      </c>
      <c r="C251" s="1" t="s">
        <v>578</v>
      </c>
      <c r="D251" s="1">
        <v>5</v>
      </c>
      <c r="E251" s="1">
        <v>3</v>
      </c>
      <c r="F251" s="1" t="s">
        <v>601</v>
      </c>
      <c r="G251" s="2">
        <v>42.3613</v>
      </c>
      <c r="H251" s="6">
        <f>1+_xlfn.COUNTIFS(A:A,A251,O:O,"&lt;"&amp;O251)</f>
        <v>9</v>
      </c>
      <c r="I251" s="2">
        <f>_xlfn.AVERAGEIF(A:A,A251,G:G)</f>
        <v>50.8249121212121</v>
      </c>
      <c r="J251" s="2">
        <f t="shared" si="32"/>
        <v>-8.463612121212101</v>
      </c>
      <c r="K251" s="2">
        <f t="shared" si="33"/>
        <v>81.5363878787879</v>
      </c>
      <c r="L251" s="2">
        <f t="shared" si="34"/>
        <v>133.24416506779357</v>
      </c>
      <c r="M251" s="2">
        <f>SUMIF(A:A,A251,L:L)</f>
        <v>2819.3552339508983</v>
      </c>
      <c r="N251" s="3">
        <f t="shared" si="35"/>
        <v>0.04726050958859558</v>
      </c>
      <c r="O251" s="7">
        <f t="shared" si="36"/>
        <v>21.159314800137274</v>
      </c>
      <c r="P251" s="3">
        <f t="shared" si="37"/>
      </c>
      <c r="Q251" s="3">
        <f>IF(ISNUMBER(P251),SUMIF(A:A,A251,P:P),"")</f>
      </c>
      <c r="R251" s="3">
        <f t="shared" si="38"/>
      </c>
      <c r="S251" s="8">
        <f t="shared" si="39"/>
      </c>
    </row>
    <row r="252" spans="1:19" ht="15">
      <c r="A252" s="1">
        <v>61</v>
      </c>
      <c r="B252" s="5">
        <v>0.6569444444444444</v>
      </c>
      <c r="C252" s="1" t="s">
        <v>578</v>
      </c>
      <c r="D252" s="1">
        <v>5</v>
      </c>
      <c r="E252" s="1">
        <v>7</v>
      </c>
      <c r="F252" s="1" t="s">
        <v>605</v>
      </c>
      <c r="G252" s="2">
        <v>38.8598666666666</v>
      </c>
      <c r="H252" s="6">
        <f>1+_xlfn.COUNTIFS(A:A,A252,O:O,"&lt;"&amp;O252)</f>
        <v>11</v>
      </c>
      <c r="I252" s="2">
        <f>_xlfn.AVERAGEIF(A:A,A252,G:G)</f>
        <v>50.8249121212121</v>
      </c>
      <c r="J252" s="2">
        <f t="shared" si="32"/>
        <v>-11.965045454545503</v>
      </c>
      <c r="K252" s="2">
        <f t="shared" si="33"/>
        <v>78.0349545454545</v>
      </c>
      <c r="L252" s="2">
        <f t="shared" si="34"/>
        <v>107.99633298738537</v>
      </c>
      <c r="M252" s="2">
        <f>SUMIF(A:A,A252,L:L)</f>
        <v>2819.3552339508983</v>
      </c>
      <c r="N252" s="3">
        <f t="shared" si="35"/>
        <v>0.03830533012899014</v>
      </c>
      <c r="O252" s="7">
        <f t="shared" si="36"/>
        <v>26.106027454471217</v>
      </c>
      <c r="P252" s="3">
        <f t="shared" si="37"/>
      </c>
      <c r="Q252" s="3">
        <f>IF(ISNUMBER(P252),SUMIF(A:A,A252,P:P),"")</f>
      </c>
      <c r="R252" s="3">
        <f t="shared" si="38"/>
      </c>
      <c r="S252" s="8">
        <f t="shared" si="39"/>
      </c>
    </row>
    <row r="253" spans="1:19" ht="15">
      <c r="A253" s="1">
        <v>61</v>
      </c>
      <c r="B253" s="5">
        <v>0.6569444444444444</v>
      </c>
      <c r="C253" s="1" t="s">
        <v>578</v>
      </c>
      <c r="D253" s="1">
        <v>5</v>
      </c>
      <c r="E253" s="1">
        <v>9</v>
      </c>
      <c r="F253" s="1" t="s">
        <v>607</v>
      </c>
      <c r="G253" s="2">
        <v>41.5506666666667</v>
      </c>
      <c r="H253" s="6">
        <f>1+_xlfn.COUNTIFS(A:A,A253,O:O,"&lt;"&amp;O253)</f>
        <v>10</v>
      </c>
      <c r="I253" s="2">
        <f>_xlfn.AVERAGEIF(A:A,A253,G:G)</f>
        <v>50.8249121212121</v>
      </c>
      <c r="J253" s="2">
        <f t="shared" si="32"/>
        <v>-9.274245454545401</v>
      </c>
      <c r="K253" s="2">
        <f t="shared" si="33"/>
        <v>80.7257545454546</v>
      </c>
      <c r="L253" s="2">
        <f t="shared" si="34"/>
        <v>126.91851580775682</v>
      </c>
      <c r="M253" s="2">
        <f>SUMIF(A:A,A253,L:L)</f>
        <v>2819.3552339508983</v>
      </c>
      <c r="N253" s="3">
        <f t="shared" si="35"/>
        <v>0.04501685856375743</v>
      </c>
      <c r="O253" s="7">
        <f t="shared" si="36"/>
        <v>22.213900123299336</v>
      </c>
      <c r="P253" s="3">
        <f t="shared" si="37"/>
      </c>
      <c r="Q253" s="3">
        <f>IF(ISNUMBER(P253),SUMIF(A:A,A253,P:P),"")</f>
      </c>
      <c r="R253" s="3">
        <f t="shared" si="38"/>
      </c>
      <c r="S253" s="8">
        <f t="shared" si="39"/>
      </c>
    </row>
    <row r="254" spans="1:19" ht="15">
      <c r="A254" s="1">
        <v>49</v>
      </c>
      <c r="B254" s="5">
        <v>0.6597222222222222</v>
      </c>
      <c r="C254" s="1" t="s">
        <v>472</v>
      </c>
      <c r="D254" s="1">
        <v>6</v>
      </c>
      <c r="E254" s="1">
        <v>1</v>
      </c>
      <c r="F254" s="1" t="s">
        <v>499</v>
      </c>
      <c r="G254" s="2">
        <v>75.8037333333334</v>
      </c>
      <c r="H254" s="6">
        <f>1+_xlfn.COUNTIFS(A:A,A254,O:O,"&lt;"&amp;O254)</f>
        <v>1</v>
      </c>
      <c r="I254" s="2">
        <f>_xlfn.AVERAGEIF(A:A,A254,G:G)</f>
        <v>49.92192333333334</v>
      </c>
      <c r="J254" s="2">
        <f t="shared" si="32"/>
        <v>25.88181000000006</v>
      </c>
      <c r="K254" s="2">
        <f t="shared" si="33"/>
        <v>115.88181000000006</v>
      </c>
      <c r="L254" s="2">
        <f t="shared" si="34"/>
        <v>1046.1882502602064</v>
      </c>
      <c r="M254" s="2">
        <f>SUMIF(A:A,A254,L:L)</f>
        <v>3417.640655585698</v>
      </c>
      <c r="N254" s="3">
        <f t="shared" si="35"/>
        <v>0.3061141751548236</v>
      </c>
      <c r="O254" s="7">
        <f t="shared" si="36"/>
        <v>3.2667549599564585</v>
      </c>
      <c r="P254" s="3">
        <f t="shared" si="37"/>
        <v>0.3061141751548236</v>
      </c>
      <c r="Q254" s="3">
        <f>IF(ISNUMBER(P254),SUMIF(A:A,A254,P:P),"")</f>
        <v>0.848545305816214</v>
      </c>
      <c r="R254" s="3">
        <f t="shared" si="38"/>
        <v>0.3607517159739314</v>
      </c>
      <c r="S254" s="8">
        <f t="shared" si="39"/>
        <v>2.7719895865228867</v>
      </c>
    </row>
    <row r="255" spans="1:19" ht="15">
      <c r="A255" s="1">
        <v>49</v>
      </c>
      <c r="B255" s="5">
        <v>0.6597222222222222</v>
      </c>
      <c r="C255" s="1" t="s">
        <v>472</v>
      </c>
      <c r="D255" s="1">
        <v>6</v>
      </c>
      <c r="E255" s="1">
        <v>2</v>
      </c>
      <c r="F255" s="1" t="s">
        <v>500</v>
      </c>
      <c r="G255" s="2">
        <v>67.2319333333333</v>
      </c>
      <c r="H255" s="6">
        <f>1+_xlfn.COUNTIFS(A:A,A255,O:O,"&lt;"&amp;O255)</f>
        <v>2</v>
      </c>
      <c r="I255" s="2">
        <f>_xlfn.AVERAGEIF(A:A,A255,G:G)</f>
        <v>49.92192333333334</v>
      </c>
      <c r="J255" s="2">
        <f t="shared" si="32"/>
        <v>17.310009999999963</v>
      </c>
      <c r="K255" s="2">
        <f t="shared" si="33"/>
        <v>107.31000999999996</v>
      </c>
      <c r="L255" s="2">
        <f t="shared" si="34"/>
        <v>625.5308192024174</v>
      </c>
      <c r="M255" s="2">
        <f>SUMIF(A:A,A255,L:L)</f>
        <v>3417.640655585698</v>
      </c>
      <c r="N255" s="3">
        <f t="shared" si="35"/>
        <v>0.18303001463306773</v>
      </c>
      <c r="O255" s="7">
        <f t="shared" si="36"/>
        <v>5.46358476780306</v>
      </c>
      <c r="P255" s="3">
        <f t="shared" si="37"/>
        <v>0.18303001463306773</v>
      </c>
      <c r="Q255" s="3">
        <f>IF(ISNUMBER(P255),SUMIF(A:A,A255,P:P),"")</f>
        <v>0.848545305816214</v>
      </c>
      <c r="R255" s="3">
        <f t="shared" si="38"/>
        <v>0.21569857658573874</v>
      </c>
      <c r="S255" s="8">
        <f t="shared" si="39"/>
        <v>4.636099207648256</v>
      </c>
    </row>
    <row r="256" spans="1:19" ht="15">
      <c r="A256" s="1">
        <v>49</v>
      </c>
      <c r="B256" s="5">
        <v>0.6597222222222222</v>
      </c>
      <c r="C256" s="1" t="s">
        <v>472</v>
      </c>
      <c r="D256" s="1">
        <v>6</v>
      </c>
      <c r="E256" s="1">
        <v>4</v>
      </c>
      <c r="F256" s="1" t="s">
        <v>502</v>
      </c>
      <c r="G256" s="2">
        <v>66.9566333333333</v>
      </c>
      <c r="H256" s="6">
        <f>1+_xlfn.COUNTIFS(A:A,A256,O:O,"&lt;"&amp;O256)</f>
        <v>3</v>
      </c>
      <c r="I256" s="2">
        <f>_xlfn.AVERAGEIF(A:A,A256,G:G)</f>
        <v>49.92192333333334</v>
      </c>
      <c r="J256" s="2">
        <f t="shared" si="32"/>
        <v>17.03470999999996</v>
      </c>
      <c r="K256" s="2">
        <f t="shared" si="33"/>
        <v>107.03470999999996</v>
      </c>
      <c r="L256" s="2">
        <f t="shared" si="34"/>
        <v>615.2831694700013</v>
      </c>
      <c r="M256" s="2">
        <f>SUMIF(A:A,A256,L:L)</f>
        <v>3417.640655585698</v>
      </c>
      <c r="N256" s="3">
        <f t="shared" si="35"/>
        <v>0.18003155728628153</v>
      </c>
      <c r="O256" s="7">
        <f t="shared" si="36"/>
        <v>5.554581735966577</v>
      </c>
      <c r="P256" s="3">
        <f t="shared" si="37"/>
        <v>0.18003155728628153</v>
      </c>
      <c r="Q256" s="3">
        <f>IF(ISNUMBER(P256),SUMIF(A:A,A256,P:P),"")</f>
        <v>0.848545305816214</v>
      </c>
      <c r="R256" s="3">
        <f t="shared" si="38"/>
        <v>0.2121649322107905</v>
      </c>
      <c r="S256" s="8">
        <f t="shared" si="39"/>
        <v>4.713314257826916</v>
      </c>
    </row>
    <row r="257" spans="1:19" ht="15">
      <c r="A257" s="1">
        <v>49</v>
      </c>
      <c r="B257" s="5">
        <v>0.6597222222222222</v>
      </c>
      <c r="C257" s="1" t="s">
        <v>472</v>
      </c>
      <c r="D257" s="1">
        <v>6</v>
      </c>
      <c r="E257" s="1">
        <v>5</v>
      </c>
      <c r="F257" s="1" t="s">
        <v>503</v>
      </c>
      <c r="G257" s="2">
        <v>57.212233333333295</v>
      </c>
      <c r="H257" s="6">
        <f>1+_xlfn.COUNTIFS(A:A,A257,O:O,"&lt;"&amp;O257)</f>
        <v>4</v>
      </c>
      <c r="I257" s="2">
        <f>_xlfn.AVERAGEIF(A:A,A257,G:G)</f>
        <v>49.92192333333334</v>
      </c>
      <c r="J257" s="2">
        <f t="shared" si="32"/>
        <v>7.290309999999955</v>
      </c>
      <c r="K257" s="2">
        <f t="shared" si="33"/>
        <v>97.29030999999995</v>
      </c>
      <c r="L257" s="2">
        <f t="shared" si="34"/>
        <v>342.89305309849226</v>
      </c>
      <c r="M257" s="2">
        <f>SUMIF(A:A,A257,L:L)</f>
        <v>3417.640655585698</v>
      </c>
      <c r="N257" s="3">
        <f t="shared" si="35"/>
        <v>0.10033034120719429</v>
      </c>
      <c r="O257" s="7">
        <f t="shared" si="36"/>
        <v>9.967074645294778</v>
      </c>
      <c r="P257" s="3">
        <f t="shared" si="37"/>
        <v>0.10033034120719429</v>
      </c>
      <c r="Q257" s="3">
        <f>IF(ISNUMBER(P257),SUMIF(A:A,A257,P:P),"")</f>
        <v>0.848545305816214</v>
      </c>
      <c r="R257" s="3">
        <f t="shared" si="38"/>
        <v>0.11823804871642857</v>
      </c>
      <c r="S257" s="8">
        <f t="shared" si="39"/>
        <v>8.457514402984689</v>
      </c>
    </row>
    <row r="258" spans="1:19" ht="15">
      <c r="A258" s="1">
        <v>49</v>
      </c>
      <c r="B258" s="5">
        <v>0.6597222222222222</v>
      </c>
      <c r="C258" s="1" t="s">
        <v>472</v>
      </c>
      <c r="D258" s="1">
        <v>6</v>
      </c>
      <c r="E258" s="1">
        <v>3</v>
      </c>
      <c r="F258" s="1" t="s">
        <v>501</v>
      </c>
      <c r="G258" s="2">
        <v>53.2368333333333</v>
      </c>
      <c r="H258" s="6">
        <f>1+_xlfn.COUNTIFS(A:A,A258,O:O,"&lt;"&amp;O258)</f>
        <v>5</v>
      </c>
      <c r="I258" s="2">
        <f>_xlfn.AVERAGEIF(A:A,A258,G:G)</f>
        <v>49.92192333333334</v>
      </c>
      <c r="J258" s="2">
        <f t="shared" si="32"/>
        <v>3.314909999999962</v>
      </c>
      <c r="K258" s="2">
        <f t="shared" si="33"/>
        <v>93.31490999999997</v>
      </c>
      <c r="L258" s="2">
        <f t="shared" si="34"/>
        <v>270.1276432327747</v>
      </c>
      <c r="M258" s="2">
        <f>SUMIF(A:A,A258,L:L)</f>
        <v>3417.640655585698</v>
      </c>
      <c r="N258" s="3">
        <f t="shared" si="35"/>
        <v>0.07903921753484688</v>
      </c>
      <c r="O258" s="7">
        <f t="shared" si="36"/>
        <v>12.651947111686917</v>
      </c>
      <c r="P258" s="3">
        <f t="shared" si="37"/>
        <v>0.07903921753484688</v>
      </c>
      <c r="Q258" s="3">
        <f>IF(ISNUMBER(P258),SUMIF(A:A,A258,P:P),"")</f>
        <v>0.848545305816214</v>
      </c>
      <c r="R258" s="3">
        <f t="shared" si="38"/>
        <v>0.09314672651311083</v>
      </c>
      <c r="S258" s="8">
        <f t="shared" si="39"/>
        <v>10.735750331056941</v>
      </c>
    </row>
    <row r="259" spans="1:19" ht="15">
      <c r="A259" s="1">
        <v>49</v>
      </c>
      <c r="B259" s="5">
        <v>0.6597222222222222</v>
      </c>
      <c r="C259" s="1" t="s">
        <v>472</v>
      </c>
      <c r="D259" s="1">
        <v>6</v>
      </c>
      <c r="E259" s="1">
        <v>6</v>
      </c>
      <c r="F259" s="1" t="s">
        <v>504</v>
      </c>
      <c r="G259" s="2">
        <v>20.7232</v>
      </c>
      <c r="H259" s="6">
        <f>1+_xlfn.COUNTIFS(A:A,A259,O:O,"&lt;"&amp;O259)</f>
        <v>10</v>
      </c>
      <c r="I259" s="2">
        <f>_xlfn.AVERAGEIF(A:A,A259,G:G)</f>
        <v>49.92192333333334</v>
      </c>
      <c r="J259" s="2">
        <f t="shared" si="32"/>
        <v>-29.19872333333334</v>
      </c>
      <c r="K259" s="2">
        <f t="shared" si="33"/>
        <v>60.80127666666666</v>
      </c>
      <c r="L259" s="2">
        <f t="shared" si="34"/>
        <v>38.40073499863669</v>
      </c>
      <c r="M259" s="2">
        <f>SUMIF(A:A,A259,L:L)</f>
        <v>3417.640655585698</v>
      </c>
      <c r="N259" s="3">
        <f t="shared" si="35"/>
        <v>0.011236036455698052</v>
      </c>
      <c r="O259" s="7">
        <f t="shared" si="36"/>
        <v>88.99935523908674</v>
      </c>
      <c r="P259" s="3">
        <f t="shared" si="37"/>
      </c>
      <c r="Q259" s="3">
        <f>IF(ISNUMBER(P259),SUMIF(A:A,A259,P:P),"")</f>
      </c>
      <c r="R259" s="3">
        <f t="shared" si="38"/>
      </c>
      <c r="S259" s="8">
        <f t="shared" si="39"/>
      </c>
    </row>
    <row r="260" spans="1:19" ht="15">
      <c r="A260" s="1">
        <v>49</v>
      </c>
      <c r="B260" s="5">
        <v>0.6597222222222222</v>
      </c>
      <c r="C260" s="1" t="s">
        <v>472</v>
      </c>
      <c r="D260" s="1">
        <v>6</v>
      </c>
      <c r="E260" s="1">
        <v>7</v>
      </c>
      <c r="F260" s="1" t="s">
        <v>505</v>
      </c>
      <c r="G260" s="2">
        <v>36.5520666666667</v>
      </c>
      <c r="H260" s="6">
        <f>1+_xlfn.COUNTIFS(A:A,A260,O:O,"&lt;"&amp;O260)</f>
        <v>9</v>
      </c>
      <c r="I260" s="2">
        <f>_xlfn.AVERAGEIF(A:A,A260,G:G)</f>
        <v>49.92192333333334</v>
      </c>
      <c r="J260" s="2">
        <f t="shared" si="32"/>
        <v>-13.369856666666642</v>
      </c>
      <c r="K260" s="2">
        <f t="shared" si="33"/>
        <v>76.63014333333336</v>
      </c>
      <c r="L260" s="2">
        <f t="shared" si="34"/>
        <v>99.26654441172218</v>
      </c>
      <c r="M260" s="2">
        <f>SUMIF(A:A,A260,L:L)</f>
        <v>3417.640655585698</v>
      </c>
      <c r="N260" s="3">
        <f t="shared" si="35"/>
        <v>0.029045342800883313</v>
      </c>
      <c r="O260" s="7">
        <f t="shared" si="36"/>
        <v>34.42892744820999</v>
      </c>
      <c r="P260" s="3">
        <f t="shared" si="37"/>
      </c>
      <c r="Q260" s="3">
        <f>IF(ISNUMBER(P260),SUMIF(A:A,A260,P:P),"")</f>
      </c>
      <c r="R260" s="3">
        <f t="shared" si="38"/>
      </c>
      <c r="S260" s="8">
        <f t="shared" si="39"/>
      </c>
    </row>
    <row r="261" spans="1:19" ht="15">
      <c r="A261" s="1">
        <v>49</v>
      </c>
      <c r="B261" s="5">
        <v>0.6597222222222222</v>
      </c>
      <c r="C261" s="1" t="s">
        <v>472</v>
      </c>
      <c r="D261" s="1">
        <v>6</v>
      </c>
      <c r="E261" s="1">
        <v>8</v>
      </c>
      <c r="F261" s="1" t="s">
        <v>506</v>
      </c>
      <c r="G261" s="2">
        <v>41.0247666666667</v>
      </c>
      <c r="H261" s="6">
        <f>1+_xlfn.COUNTIFS(A:A,A261,O:O,"&lt;"&amp;O261)</f>
        <v>7</v>
      </c>
      <c r="I261" s="2">
        <f>_xlfn.AVERAGEIF(A:A,A261,G:G)</f>
        <v>49.92192333333334</v>
      </c>
      <c r="J261" s="2">
        <f t="shared" si="32"/>
        <v>-8.897156666666639</v>
      </c>
      <c r="K261" s="2">
        <f t="shared" si="33"/>
        <v>81.10284333333337</v>
      </c>
      <c r="L261" s="2">
        <f t="shared" si="34"/>
        <v>129.82282029155175</v>
      </c>
      <c r="M261" s="2">
        <f>SUMIF(A:A,A261,L:L)</f>
        <v>3417.640655585698</v>
      </c>
      <c r="N261" s="3">
        <f t="shared" si="35"/>
        <v>0.03798609431900715</v>
      </c>
      <c r="O261" s="7">
        <f t="shared" si="36"/>
        <v>26.32542297194341</v>
      </c>
      <c r="P261" s="3">
        <f t="shared" si="37"/>
      </c>
      <c r="Q261" s="3">
        <f>IF(ISNUMBER(P261),SUMIF(A:A,A261,P:P),"")</f>
      </c>
      <c r="R261" s="3">
        <f t="shared" si="38"/>
      </c>
      <c r="S261" s="8">
        <f t="shared" si="39"/>
      </c>
    </row>
    <row r="262" spans="1:19" ht="15">
      <c r="A262" s="1">
        <v>49</v>
      </c>
      <c r="B262" s="5">
        <v>0.6597222222222222</v>
      </c>
      <c r="C262" s="1" t="s">
        <v>472</v>
      </c>
      <c r="D262" s="1">
        <v>6</v>
      </c>
      <c r="E262" s="1">
        <v>9</v>
      </c>
      <c r="F262" s="1" t="s">
        <v>507</v>
      </c>
      <c r="G262" s="2">
        <v>37.9012333333333</v>
      </c>
      <c r="H262" s="6">
        <f>1+_xlfn.COUNTIFS(A:A,A262,O:O,"&lt;"&amp;O262)</f>
        <v>8</v>
      </c>
      <c r="I262" s="2">
        <f>_xlfn.AVERAGEIF(A:A,A262,G:G)</f>
        <v>49.92192333333334</v>
      </c>
      <c r="J262" s="2">
        <f t="shared" si="32"/>
        <v>-12.020690000000037</v>
      </c>
      <c r="K262" s="2">
        <f t="shared" si="33"/>
        <v>77.97930999999997</v>
      </c>
      <c r="L262" s="2">
        <f t="shared" si="34"/>
        <v>107.6363698097848</v>
      </c>
      <c r="M262" s="2">
        <f>SUMIF(A:A,A262,L:L)</f>
        <v>3417.640655585698</v>
      </c>
      <c r="N262" s="3">
        <f t="shared" si="35"/>
        <v>0.031494349657231184</v>
      </c>
      <c r="O262" s="7">
        <f t="shared" si="36"/>
        <v>31.751727242616596</v>
      </c>
      <c r="P262" s="3">
        <f t="shared" si="37"/>
      </c>
      <c r="Q262" s="3">
        <f>IF(ISNUMBER(P262),SUMIF(A:A,A262,P:P),"")</f>
      </c>
      <c r="R262" s="3">
        <f t="shared" si="38"/>
      </c>
      <c r="S262" s="8">
        <f t="shared" si="39"/>
      </c>
    </row>
    <row r="263" spans="1:19" ht="15">
      <c r="A263" s="1">
        <v>49</v>
      </c>
      <c r="B263" s="5">
        <v>0.6597222222222222</v>
      </c>
      <c r="C263" s="1" t="s">
        <v>472</v>
      </c>
      <c r="D263" s="1">
        <v>6</v>
      </c>
      <c r="E263" s="1">
        <v>10</v>
      </c>
      <c r="F263" s="1" t="s">
        <v>508</v>
      </c>
      <c r="G263" s="2">
        <v>42.5766</v>
      </c>
      <c r="H263" s="6">
        <f>1+_xlfn.COUNTIFS(A:A,A263,O:O,"&lt;"&amp;O263)</f>
        <v>6</v>
      </c>
      <c r="I263" s="2">
        <f>_xlfn.AVERAGEIF(A:A,A263,G:G)</f>
        <v>49.92192333333334</v>
      </c>
      <c r="J263" s="2">
        <f t="shared" si="32"/>
        <v>-7.34532333333334</v>
      </c>
      <c r="K263" s="2">
        <f t="shared" si="33"/>
        <v>82.65467666666666</v>
      </c>
      <c r="L263" s="2">
        <f t="shared" si="34"/>
        <v>142.49125081011104</v>
      </c>
      <c r="M263" s="2">
        <f>SUMIF(A:A,A263,L:L)</f>
        <v>3417.640655585698</v>
      </c>
      <c r="N263" s="3">
        <f t="shared" si="35"/>
        <v>0.0416928709509665</v>
      </c>
      <c r="O263" s="7">
        <f t="shared" si="36"/>
        <v>23.984915818727483</v>
      </c>
      <c r="P263" s="3">
        <f t="shared" si="37"/>
      </c>
      <c r="Q263" s="3">
        <f>IF(ISNUMBER(P263),SUMIF(A:A,A263,P:P),"")</f>
      </c>
      <c r="R263" s="3">
        <f t="shared" si="38"/>
      </c>
      <c r="S263" s="8">
        <f t="shared" si="39"/>
      </c>
    </row>
    <row r="264" spans="1:19" ht="15">
      <c r="A264" s="1">
        <v>53</v>
      </c>
      <c r="B264" s="5">
        <v>0.6625</v>
      </c>
      <c r="C264" s="1" t="s">
        <v>532</v>
      </c>
      <c r="D264" s="1">
        <v>1</v>
      </c>
      <c r="E264" s="1">
        <v>7</v>
      </c>
      <c r="F264" s="1" t="s">
        <v>538</v>
      </c>
      <c r="G264" s="2">
        <v>70.0475333333334</v>
      </c>
      <c r="H264" s="6">
        <f>1+_xlfn.COUNTIFS(A:A,A264,O:O,"&lt;"&amp;O264)</f>
        <v>1</v>
      </c>
      <c r="I264" s="2">
        <f>_xlfn.AVERAGEIF(A:A,A264,G:G)</f>
        <v>49.636859259259246</v>
      </c>
      <c r="J264" s="2">
        <f t="shared" si="32"/>
        <v>20.41067407407416</v>
      </c>
      <c r="K264" s="2">
        <f t="shared" si="33"/>
        <v>110.41067407407417</v>
      </c>
      <c r="L264" s="2">
        <f t="shared" si="34"/>
        <v>753.4332627313717</v>
      </c>
      <c r="M264" s="2">
        <f>SUMIF(A:A,A264,L:L)</f>
        <v>2552.8228015549494</v>
      </c>
      <c r="N264" s="3">
        <f t="shared" si="35"/>
        <v>0.29513731320185954</v>
      </c>
      <c r="O264" s="7">
        <f t="shared" si="36"/>
        <v>3.3882533833194066</v>
      </c>
      <c r="P264" s="3">
        <f t="shared" si="37"/>
        <v>0.29513731320185954</v>
      </c>
      <c r="Q264" s="3">
        <f>IF(ISNUMBER(P264),SUMIF(A:A,A264,P:P),"")</f>
        <v>0.9810248786878425</v>
      </c>
      <c r="R264" s="3">
        <f t="shared" si="38"/>
        <v>0.3008459006632092</v>
      </c>
      <c r="S264" s="8">
        <f t="shared" si="39"/>
        <v>3.3239608643345933</v>
      </c>
    </row>
    <row r="265" spans="1:19" ht="15">
      <c r="A265" s="1">
        <v>53</v>
      </c>
      <c r="B265" s="5">
        <v>0.6625</v>
      </c>
      <c r="C265" s="1" t="s">
        <v>532</v>
      </c>
      <c r="D265" s="1">
        <v>1</v>
      </c>
      <c r="E265" s="1">
        <v>3</v>
      </c>
      <c r="F265" s="1" t="s">
        <v>534</v>
      </c>
      <c r="G265" s="2">
        <v>61.3566333333333</v>
      </c>
      <c r="H265" s="6">
        <f>1+_xlfn.COUNTIFS(A:A,A265,O:O,"&lt;"&amp;O265)</f>
        <v>2</v>
      </c>
      <c r="I265" s="2">
        <f>_xlfn.AVERAGEIF(A:A,A265,G:G)</f>
        <v>49.636859259259246</v>
      </c>
      <c r="J265" s="2">
        <f t="shared" si="32"/>
        <v>11.719774074074053</v>
      </c>
      <c r="K265" s="2">
        <f t="shared" si="33"/>
        <v>101.71977407407405</v>
      </c>
      <c r="L265" s="2">
        <f t="shared" si="34"/>
        <v>447.28073699551624</v>
      </c>
      <c r="M265" s="2">
        <f>SUMIF(A:A,A265,L:L)</f>
        <v>2552.8228015549494</v>
      </c>
      <c r="N265" s="3">
        <f t="shared" si="35"/>
        <v>0.1752102561615609</v>
      </c>
      <c r="O265" s="7">
        <f t="shared" si="36"/>
        <v>5.707428445729242</v>
      </c>
      <c r="P265" s="3">
        <f t="shared" si="37"/>
        <v>0.1752102561615609</v>
      </c>
      <c r="Q265" s="3">
        <f>IF(ISNUMBER(P265),SUMIF(A:A,A265,P:P),"")</f>
        <v>0.9810248786878425</v>
      </c>
      <c r="R265" s="3">
        <f t="shared" si="38"/>
        <v>0.1785991976023189</v>
      </c>
      <c r="S265" s="8">
        <f t="shared" si="39"/>
        <v>5.5991292985910714</v>
      </c>
    </row>
    <row r="266" spans="1:19" ht="15">
      <c r="A266" s="1">
        <v>53</v>
      </c>
      <c r="B266" s="5">
        <v>0.6625</v>
      </c>
      <c r="C266" s="1" t="s">
        <v>532</v>
      </c>
      <c r="D266" s="1">
        <v>1</v>
      </c>
      <c r="E266" s="1">
        <v>4</v>
      </c>
      <c r="F266" s="1" t="s">
        <v>535</v>
      </c>
      <c r="G266" s="2">
        <v>55.3769333333333</v>
      </c>
      <c r="H266" s="6">
        <f>1+_xlfn.COUNTIFS(A:A,A266,O:O,"&lt;"&amp;O266)</f>
        <v>3</v>
      </c>
      <c r="I266" s="2">
        <f>_xlfn.AVERAGEIF(A:A,A266,G:G)</f>
        <v>49.636859259259246</v>
      </c>
      <c r="J266" s="2">
        <f t="shared" si="32"/>
        <v>5.740074074074052</v>
      </c>
      <c r="K266" s="2">
        <f t="shared" si="33"/>
        <v>95.74007407407404</v>
      </c>
      <c r="L266" s="2">
        <f t="shared" si="34"/>
        <v>312.43749852237477</v>
      </c>
      <c r="M266" s="2">
        <f>SUMIF(A:A,A266,L:L)</f>
        <v>2552.8228015549494</v>
      </c>
      <c r="N266" s="3">
        <f t="shared" si="35"/>
        <v>0.12238902689683985</v>
      </c>
      <c r="O266" s="7">
        <f t="shared" si="36"/>
        <v>8.170667137037434</v>
      </c>
      <c r="P266" s="3">
        <f t="shared" si="37"/>
        <v>0.12238902689683985</v>
      </c>
      <c r="Q266" s="3">
        <f>IF(ISNUMBER(P266),SUMIF(A:A,A266,P:P),"")</f>
        <v>0.9810248786878425</v>
      </c>
      <c r="R266" s="3">
        <f t="shared" si="38"/>
        <v>0.12475629268499262</v>
      </c>
      <c r="S266" s="8">
        <f t="shared" si="39"/>
        <v>8.01562773691089</v>
      </c>
    </row>
    <row r="267" spans="1:19" ht="15">
      <c r="A267" s="1">
        <v>53</v>
      </c>
      <c r="B267" s="5">
        <v>0.6625</v>
      </c>
      <c r="C267" s="1" t="s">
        <v>532</v>
      </c>
      <c r="D267" s="1">
        <v>1</v>
      </c>
      <c r="E267" s="1">
        <v>6</v>
      </c>
      <c r="F267" s="1" t="s">
        <v>537</v>
      </c>
      <c r="G267" s="2">
        <v>53.77499999999999</v>
      </c>
      <c r="H267" s="6">
        <f>1+_xlfn.COUNTIFS(A:A,A267,O:O,"&lt;"&amp;O267)</f>
        <v>4</v>
      </c>
      <c r="I267" s="2">
        <f>_xlfn.AVERAGEIF(A:A,A267,G:G)</f>
        <v>49.636859259259246</v>
      </c>
      <c r="J267" s="2">
        <f t="shared" si="32"/>
        <v>4.138140740740745</v>
      </c>
      <c r="K267" s="2">
        <f t="shared" si="33"/>
        <v>94.13814074074074</v>
      </c>
      <c r="L267" s="2">
        <f t="shared" si="34"/>
        <v>283.8053013536245</v>
      </c>
      <c r="M267" s="2">
        <f>SUMIF(A:A,A267,L:L)</f>
        <v>2552.8228015549494</v>
      </c>
      <c r="N267" s="3">
        <f t="shared" si="35"/>
        <v>0.11117313006635474</v>
      </c>
      <c r="O267" s="7">
        <f t="shared" si="36"/>
        <v>8.994979267050775</v>
      </c>
      <c r="P267" s="3">
        <f t="shared" si="37"/>
        <v>0.11117313006635474</v>
      </c>
      <c r="Q267" s="3">
        <f>IF(ISNUMBER(P267),SUMIF(A:A,A267,P:P),"")</f>
        <v>0.9810248786878425</v>
      </c>
      <c r="R267" s="3">
        <f t="shared" si="38"/>
        <v>0.1133234563990395</v>
      </c>
      <c r="S267" s="8">
        <f t="shared" si="39"/>
        <v>8.824298444258146</v>
      </c>
    </row>
    <row r="268" spans="1:19" ht="15">
      <c r="A268" s="1">
        <v>53</v>
      </c>
      <c r="B268" s="5">
        <v>0.6625</v>
      </c>
      <c r="C268" s="1" t="s">
        <v>532</v>
      </c>
      <c r="D268" s="1">
        <v>1</v>
      </c>
      <c r="E268" s="1">
        <v>1</v>
      </c>
      <c r="F268" s="1" t="s">
        <v>533</v>
      </c>
      <c r="G268" s="2">
        <v>49.8275</v>
      </c>
      <c r="H268" s="6">
        <f>1+_xlfn.COUNTIFS(A:A,A268,O:O,"&lt;"&amp;O268)</f>
        <v>5</v>
      </c>
      <c r="I268" s="2">
        <f>_xlfn.AVERAGEIF(A:A,A268,G:G)</f>
        <v>49.636859259259246</v>
      </c>
      <c r="J268" s="2">
        <f t="shared" si="32"/>
        <v>0.1906407407407542</v>
      </c>
      <c r="K268" s="2">
        <f t="shared" si="33"/>
        <v>90.19064074074075</v>
      </c>
      <c r="L268" s="2">
        <f t="shared" si="34"/>
        <v>223.9535007669863</v>
      </c>
      <c r="M268" s="2">
        <f>SUMIF(A:A,A268,L:L)</f>
        <v>2552.8228015549494</v>
      </c>
      <c r="N268" s="3">
        <f t="shared" si="35"/>
        <v>0.08772778926550406</v>
      </c>
      <c r="O268" s="7">
        <f t="shared" si="36"/>
        <v>11.398896613860252</v>
      </c>
      <c r="P268" s="3">
        <f t="shared" si="37"/>
        <v>0.08772778926550406</v>
      </c>
      <c r="Q268" s="3">
        <f>IF(ISNUMBER(P268),SUMIF(A:A,A268,P:P),"")</f>
        <v>0.9810248786878425</v>
      </c>
      <c r="R268" s="3">
        <f t="shared" si="38"/>
        <v>0.08942463251578621</v>
      </c>
      <c r="S268" s="8">
        <f t="shared" si="39"/>
        <v>11.182601167787512</v>
      </c>
    </row>
    <row r="269" spans="1:19" ht="15">
      <c r="A269" s="1">
        <v>53</v>
      </c>
      <c r="B269" s="5">
        <v>0.6625</v>
      </c>
      <c r="C269" s="1" t="s">
        <v>532</v>
      </c>
      <c r="D269" s="1">
        <v>1</v>
      </c>
      <c r="E269" s="1">
        <v>5</v>
      </c>
      <c r="F269" s="1" t="s">
        <v>536</v>
      </c>
      <c r="G269" s="2">
        <v>48.020933333333296</v>
      </c>
      <c r="H269" s="6">
        <f>1+_xlfn.COUNTIFS(A:A,A269,O:O,"&lt;"&amp;O269)</f>
        <v>6</v>
      </c>
      <c r="I269" s="2">
        <f>_xlfn.AVERAGEIF(A:A,A269,G:G)</f>
        <v>49.636859259259246</v>
      </c>
      <c r="J269" s="2">
        <f t="shared" si="32"/>
        <v>-1.61592592592595</v>
      </c>
      <c r="K269" s="2">
        <f t="shared" si="33"/>
        <v>88.38407407407405</v>
      </c>
      <c r="L269" s="2">
        <f t="shared" si="34"/>
        <v>200.947653630917</v>
      </c>
      <c r="M269" s="2">
        <f>SUMIF(A:A,A269,L:L)</f>
        <v>2552.8228015549494</v>
      </c>
      <c r="N269" s="3">
        <f t="shared" si="35"/>
        <v>0.07871586445738334</v>
      </c>
      <c r="O269" s="7">
        <f t="shared" si="36"/>
        <v>12.703919430896915</v>
      </c>
      <c r="P269" s="3">
        <f t="shared" si="37"/>
        <v>0.07871586445738334</v>
      </c>
      <c r="Q269" s="3">
        <f>IF(ISNUMBER(P269),SUMIF(A:A,A269,P:P),"")</f>
        <v>0.9810248786878425</v>
      </c>
      <c r="R269" s="3">
        <f t="shared" si="38"/>
        <v>0.08023839778932901</v>
      </c>
      <c r="S269" s="8">
        <f t="shared" si="39"/>
        <v>12.46286101855577</v>
      </c>
    </row>
    <row r="270" spans="1:19" ht="15">
      <c r="A270" s="1">
        <v>53</v>
      </c>
      <c r="B270" s="5">
        <v>0.6625</v>
      </c>
      <c r="C270" s="1" t="s">
        <v>532</v>
      </c>
      <c r="D270" s="1">
        <v>1</v>
      </c>
      <c r="E270" s="1">
        <v>10</v>
      </c>
      <c r="F270" s="1" t="s">
        <v>541</v>
      </c>
      <c r="G270" s="2">
        <v>44.1574</v>
      </c>
      <c r="H270" s="6">
        <f>1+_xlfn.COUNTIFS(A:A,A270,O:O,"&lt;"&amp;O270)</f>
        <v>7</v>
      </c>
      <c r="I270" s="2">
        <f>_xlfn.AVERAGEIF(A:A,A270,G:G)</f>
        <v>49.636859259259246</v>
      </c>
      <c r="J270" s="2">
        <f t="shared" si="32"/>
        <v>-5.479459259259244</v>
      </c>
      <c r="K270" s="2">
        <f t="shared" si="33"/>
        <v>84.52054074074076</v>
      </c>
      <c r="L270" s="2">
        <f t="shared" si="34"/>
        <v>159.3706217948865</v>
      </c>
      <c r="M270" s="2">
        <f>SUMIF(A:A,A270,L:L)</f>
        <v>2552.8228015549494</v>
      </c>
      <c r="N270" s="3">
        <f t="shared" si="35"/>
        <v>0.062429175145964806</v>
      </c>
      <c r="O270" s="7">
        <f t="shared" si="36"/>
        <v>16.01815173213347</v>
      </c>
      <c r="P270" s="3">
        <f t="shared" si="37"/>
        <v>0.062429175145964806</v>
      </c>
      <c r="Q270" s="3">
        <f>IF(ISNUMBER(P270),SUMIF(A:A,A270,P:P),"")</f>
        <v>0.9810248786878425</v>
      </c>
      <c r="R270" s="3">
        <f t="shared" si="38"/>
        <v>0.06363668904041064</v>
      </c>
      <c r="S270" s="8">
        <f t="shared" si="39"/>
        <v>15.714205359819692</v>
      </c>
    </row>
    <row r="271" spans="1:19" ht="15">
      <c r="A271" s="1">
        <v>53</v>
      </c>
      <c r="B271" s="5">
        <v>0.6625</v>
      </c>
      <c r="C271" s="1" t="s">
        <v>532</v>
      </c>
      <c r="D271" s="1">
        <v>1</v>
      </c>
      <c r="E271" s="1">
        <v>8</v>
      </c>
      <c r="F271" s="1" t="s">
        <v>539</v>
      </c>
      <c r="G271" s="2">
        <v>39.860800000000005</v>
      </c>
      <c r="H271" s="6">
        <f>1+_xlfn.COUNTIFS(A:A,A271,O:O,"&lt;"&amp;O271)</f>
        <v>8</v>
      </c>
      <c r="I271" s="2">
        <f>_xlfn.AVERAGEIF(A:A,A271,G:G)</f>
        <v>49.636859259259246</v>
      </c>
      <c r="J271" s="2">
        <f t="shared" si="32"/>
        <v>-9.776059259259242</v>
      </c>
      <c r="K271" s="2">
        <f t="shared" si="33"/>
        <v>80.22394074074076</v>
      </c>
      <c r="L271" s="2">
        <f t="shared" si="34"/>
        <v>123.15410341132537</v>
      </c>
      <c r="M271" s="2">
        <f>SUMIF(A:A,A271,L:L)</f>
        <v>2552.8228015549494</v>
      </c>
      <c r="N271" s="3">
        <f t="shared" si="35"/>
        <v>0.048242323492375186</v>
      </c>
      <c r="O271" s="7">
        <f t="shared" si="36"/>
        <v>20.728686506114332</v>
      </c>
      <c r="P271" s="3">
        <f t="shared" si="37"/>
        <v>0.048242323492375186</v>
      </c>
      <c r="Q271" s="3">
        <f>IF(ISNUMBER(P271),SUMIF(A:A,A271,P:P),"")</f>
        <v>0.9810248786878425</v>
      </c>
      <c r="R271" s="3">
        <f t="shared" si="38"/>
        <v>0.049175433304913835</v>
      </c>
      <c r="S271" s="8">
        <f t="shared" si="39"/>
        <v>20.335357165019133</v>
      </c>
    </row>
    <row r="272" spans="1:19" ht="15">
      <c r="A272" s="1">
        <v>53</v>
      </c>
      <c r="B272" s="5">
        <v>0.6625</v>
      </c>
      <c r="C272" s="1" t="s">
        <v>532</v>
      </c>
      <c r="D272" s="1">
        <v>1</v>
      </c>
      <c r="E272" s="1">
        <v>9</v>
      </c>
      <c r="F272" s="1" t="s">
        <v>540</v>
      </c>
      <c r="G272" s="2">
        <v>24.309</v>
      </c>
      <c r="H272" s="6">
        <f>1+_xlfn.COUNTIFS(A:A,A272,O:O,"&lt;"&amp;O272)</f>
        <v>9</v>
      </c>
      <c r="I272" s="2">
        <f>_xlfn.AVERAGEIF(A:A,A272,G:G)</f>
        <v>49.636859259259246</v>
      </c>
      <c r="J272" s="2">
        <f t="shared" si="32"/>
        <v>-25.327859259259245</v>
      </c>
      <c r="K272" s="2">
        <f t="shared" si="33"/>
        <v>64.67214074074076</v>
      </c>
      <c r="L272" s="2">
        <f t="shared" si="34"/>
        <v>48.440122347947295</v>
      </c>
      <c r="M272" s="2">
        <f>SUMIF(A:A,A272,L:L)</f>
        <v>2552.8228015549494</v>
      </c>
      <c r="N272" s="3">
        <f t="shared" si="35"/>
        <v>0.01897512131215764</v>
      </c>
      <c r="O272" s="7">
        <f t="shared" si="36"/>
        <v>52.70058533745896</v>
      </c>
      <c r="P272" s="3">
        <f t="shared" si="37"/>
      </c>
      <c r="Q272" s="3">
        <f>IF(ISNUMBER(P272),SUMIF(A:A,A272,P:P),"")</f>
      </c>
      <c r="R272" s="3">
        <f t="shared" si="38"/>
      </c>
      <c r="S272" s="8">
        <f t="shared" si="39"/>
      </c>
    </row>
    <row r="273" spans="1:19" ht="15">
      <c r="A273" s="1">
        <v>20</v>
      </c>
      <c r="B273" s="5">
        <v>0.6680555555555556</v>
      </c>
      <c r="C273" s="1" t="s">
        <v>196</v>
      </c>
      <c r="D273" s="1">
        <v>5</v>
      </c>
      <c r="E273" s="1">
        <v>6</v>
      </c>
      <c r="F273" s="1" t="s">
        <v>235</v>
      </c>
      <c r="G273" s="2">
        <v>73.8742</v>
      </c>
      <c r="H273" s="6">
        <f>1+_xlfn.COUNTIFS(A:A,A273,O:O,"&lt;"&amp;O273)</f>
        <v>1</v>
      </c>
      <c r="I273" s="2">
        <f>_xlfn.AVERAGEIF(A:A,A273,G:G)</f>
        <v>53.96709523809522</v>
      </c>
      <c r="J273" s="2">
        <f t="shared" si="32"/>
        <v>19.907104761904783</v>
      </c>
      <c r="K273" s="2">
        <f t="shared" si="33"/>
        <v>109.90710476190478</v>
      </c>
      <c r="L273" s="2">
        <f t="shared" si="34"/>
        <v>731.0093758401822</v>
      </c>
      <c r="M273" s="2">
        <f>SUMIF(A:A,A273,L:L)</f>
        <v>2110.9445276949496</v>
      </c>
      <c r="N273" s="3">
        <f t="shared" si="35"/>
        <v>0.34629492449922855</v>
      </c>
      <c r="O273" s="7">
        <f t="shared" si="36"/>
        <v>2.8877119739657857</v>
      </c>
      <c r="P273" s="3">
        <f t="shared" si="37"/>
        <v>0.34629492449922855</v>
      </c>
      <c r="Q273" s="3">
        <f>IF(ISNUMBER(P273),SUMIF(A:A,A273,P:P),"")</f>
        <v>0.9573835301425117</v>
      </c>
      <c r="R273" s="3">
        <f t="shared" si="38"/>
        <v>0.3617097156953188</v>
      </c>
      <c r="S273" s="8">
        <f t="shared" si="39"/>
        <v>2.7646478836701647</v>
      </c>
    </row>
    <row r="274" spans="1:19" ht="15">
      <c r="A274" s="1">
        <v>20</v>
      </c>
      <c r="B274" s="5">
        <v>0.6680555555555556</v>
      </c>
      <c r="C274" s="1" t="s">
        <v>196</v>
      </c>
      <c r="D274" s="1">
        <v>5</v>
      </c>
      <c r="E274" s="1">
        <v>1</v>
      </c>
      <c r="F274" s="1" t="s">
        <v>232</v>
      </c>
      <c r="G274" s="2">
        <v>70.4168666666666</v>
      </c>
      <c r="H274" s="6">
        <f>1+_xlfn.COUNTIFS(A:A,A274,O:O,"&lt;"&amp;O274)</f>
        <v>2</v>
      </c>
      <c r="I274" s="2">
        <f>_xlfn.AVERAGEIF(A:A,A274,G:G)</f>
        <v>53.96709523809522</v>
      </c>
      <c r="J274" s="2">
        <f t="shared" si="32"/>
        <v>16.44977142857139</v>
      </c>
      <c r="K274" s="2">
        <f t="shared" si="33"/>
        <v>106.44977142857138</v>
      </c>
      <c r="L274" s="2">
        <f t="shared" si="34"/>
        <v>594.0635414112087</v>
      </c>
      <c r="M274" s="2">
        <f>SUMIF(A:A,A274,L:L)</f>
        <v>2110.9445276949496</v>
      </c>
      <c r="N274" s="3">
        <f t="shared" si="35"/>
        <v>0.2814207259438966</v>
      </c>
      <c r="O274" s="7">
        <f t="shared" si="36"/>
        <v>3.5533985517447557</v>
      </c>
      <c r="P274" s="3">
        <f t="shared" si="37"/>
        <v>0.2814207259438966</v>
      </c>
      <c r="Q274" s="3">
        <f>IF(ISNUMBER(P274),SUMIF(A:A,A274,P:P),"")</f>
        <v>0.9573835301425117</v>
      </c>
      <c r="R274" s="3">
        <f t="shared" si="38"/>
        <v>0.29394774098736126</v>
      </c>
      <c r="S274" s="8">
        <f t="shared" si="39"/>
        <v>3.4019652494726826</v>
      </c>
    </row>
    <row r="275" spans="1:19" ht="15">
      <c r="A275" s="1">
        <v>20</v>
      </c>
      <c r="B275" s="5">
        <v>0.6680555555555556</v>
      </c>
      <c r="C275" s="1" t="s">
        <v>196</v>
      </c>
      <c r="D275" s="1">
        <v>5</v>
      </c>
      <c r="E275" s="1">
        <v>2</v>
      </c>
      <c r="F275" s="1" t="s">
        <v>233</v>
      </c>
      <c r="G275" s="2">
        <v>58.010633333333296</v>
      </c>
      <c r="H275" s="6">
        <f>1+_xlfn.COUNTIFS(A:A,A275,O:O,"&lt;"&amp;O275)</f>
        <v>3</v>
      </c>
      <c r="I275" s="2">
        <f>_xlfn.AVERAGEIF(A:A,A275,G:G)</f>
        <v>53.96709523809522</v>
      </c>
      <c r="J275" s="2">
        <f t="shared" si="32"/>
        <v>4.043538095238077</v>
      </c>
      <c r="K275" s="2">
        <f t="shared" si="33"/>
        <v>94.04353809523808</v>
      </c>
      <c r="L275" s="2">
        <f t="shared" si="34"/>
        <v>282.1989407065981</v>
      </c>
      <c r="M275" s="2">
        <f>SUMIF(A:A,A275,L:L)</f>
        <v>2110.9445276949496</v>
      </c>
      <c r="N275" s="3">
        <f t="shared" si="35"/>
        <v>0.1336837311469979</v>
      </c>
      <c r="O275" s="7">
        <f t="shared" si="36"/>
        <v>7.4803417844494895</v>
      </c>
      <c r="P275" s="3">
        <f t="shared" si="37"/>
        <v>0.1336837311469979</v>
      </c>
      <c r="Q275" s="3">
        <f>IF(ISNUMBER(P275),SUMIF(A:A,A275,P:P),"")</f>
        <v>0.9573835301425117</v>
      </c>
      <c r="R275" s="3">
        <f t="shared" si="38"/>
        <v>0.13963445885380787</v>
      </c>
      <c r="S275" s="8">
        <f t="shared" si="39"/>
        <v>7.161556024268788</v>
      </c>
    </row>
    <row r="276" spans="1:19" ht="15">
      <c r="A276" s="1">
        <v>20</v>
      </c>
      <c r="B276" s="5">
        <v>0.6680555555555556</v>
      </c>
      <c r="C276" s="1" t="s">
        <v>196</v>
      </c>
      <c r="D276" s="1">
        <v>5</v>
      </c>
      <c r="E276" s="1">
        <v>4</v>
      </c>
      <c r="F276" s="1" t="s">
        <v>234</v>
      </c>
      <c r="G276" s="2">
        <v>51.274866666666696</v>
      </c>
      <c r="H276" s="6">
        <f>1+_xlfn.COUNTIFS(A:A,A276,O:O,"&lt;"&amp;O276)</f>
        <v>4</v>
      </c>
      <c r="I276" s="2">
        <f>_xlfn.AVERAGEIF(A:A,A276,G:G)</f>
        <v>53.96709523809522</v>
      </c>
      <c r="J276" s="2">
        <f t="shared" si="32"/>
        <v>-2.6922285714285223</v>
      </c>
      <c r="K276" s="2">
        <f t="shared" si="33"/>
        <v>87.30777142857147</v>
      </c>
      <c r="L276" s="2">
        <f t="shared" si="34"/>
        <v>188.38095816332614</v>
      </c>
      <c r="M276" s="2">
        <f>SUMIF(A:A,A276,L:L)</f>
        <v>2110.9445276949496</v>
      </c>
      <c r="N276" s="3">
        <f t="shared" si="35"/>
        <v>0.08924012719985074</v>
      </c>
      <c r="O276" s="7">
        <f t="shared" si="36"/>
        <v>11.20572136523885</v>
      </c>
      <c r="P276" s="3">
        <f t="shared" si="37"/>
        <v>0.08924012719985074</v>
      </c>
      <c r="Q276" s="3">
        <f>IF(ISNUMBER(P276),SUMIF(A:A,A276,P:P),"")</f>
        <v>0.9573835301425117</v>
      </c>
      <c r="R276" s="3">
        <f t="shared" si="38"/>
        <v>0.09321251555953429</v>
      </c>
      <c r="S276" s="8">
        <f t="shared" si="39"/>
        <v>10.728173078445735</v>
      </c>
    </row>
    <row r="277" spans="1:19" ht="15">
      <c r="A277" s="1">
        <v>20</v>
      </c>
      <c r="B277" s="5">
        <v>0.6680555555555556</v>
      </c>
      <c r="C277" s="1" t="s">
        <v>196</v>
      </c>
      <c r="D277" s="1">
        <v>5</v>
      </c>
      <c r="E277" s="1">
        <v>10</v>
      </c>
      <c r="F277" s="1" t="s">
        <v>238</v>
      </c>
      <c r="G277" s="2">
        <v>44.3446666666666</v>
      </c>
      <c r="H277" s="6">
        <f>1+_xlfn.COUNTIFS(A:A,A277,O:O,"&lt;"&amp;O277)</f>
        <v>5</v>
      </c>
      <c r="I277" s="2">
        <f>_xlfn.AVERAGEIF(A:A,A277,G:G)</f>
        <v>53.96709523809522</v>
      </c>
      <c r="J277" s="2">
        <f t="shared" si="32"/>
        <v>-9.622428571428621</v>
      </c>
      <c r="K277" s="2">
        <f t="shared" si="33"/>
        <v>80.37757142857137</v>
      </c>
      <c r="L277" s="2">
        <f t="shared" si="34"/>
        <v>124.29456661741885</v>
      </c>
      <c r="M277" s="2">
        <f>SUMIF(A:A,A277,L:L)</f>
        <v>2110.9445276949496</v>
      </c>
      <c r="N277" s="3">
        <f t="shared" si="35"/>
        <v>0.05888101984050835</v>
      </c>
      <c r="O277" s="7">
        <f t="shared" si="36"/>
        <v>16.983401488437373</v>
      </c>
      <c r="P277" s="3">
        <f t="shared" si="37"/>
        <v>0.05888101984050835</v>
      </c>
      <c r="Q277" s="3">
        <f>IF(ISNUMBER(P277),SUMIF(A:A,A277,P:P),"")</f>
        <v>0.9573835301425117</v>
      </c>
      <c r="R277" s="3">
        <f t="shared" si="38"/>
        <v>0.0615020187695767</v>
      </c>
      <c r="S277" s="8">
        <f t="shared" si="39"/>
        <v>16.259628870827758</v>
      </c>
    </row>
    <row r="278" spans="1:19" ht="15">
      <c r="A278" s="1">
        <v>20</v>
      </c>
      <c r="B278" s="5">
        <v>0.6680555555555556</v>
      </c>
      <c r="C278" s="1" t="s">
        <v>196</v>
      </c>
      <c r="D278" s="1">
        <v>5</v>
      </c>
      <c r="E278" s="1">
        <v>7</v>
      </c>
      <c r="F278" s="1" t="s">
        <v>236</v>
      </c>
      <c r="G278" s="2">
        <v>40.8917333333333</v>
      </c>
      <c r="H278" s="6">
        <f>1+_xlfn.COUNTIFS(A:A,A278,O:O,"&lt;"&amp;O278)</f>
        <v>6</v>
      </c>
      <c r="I278" s="2">
        <f>_xlfn.AVERAGEIF(A:A,A278,G:G)</f>
        <v>53.96709523809522</v>
      </c>
      <c r="J278" s="2">
        <f t="shared" si="32"/>
        <v>-13.07536190476192</v>
      </c>
      <c r="K278" s="2">
        <f t="shared" si="33"/>
        <v>76.92463809523808</v>
      </c>
      <c r="L278" s="2">
        <f t="shared" si="34"/>
        <v>101.03614112087409</v>
      </c>
      <c r="M278" s="2">
        <f>SUMIF(A:A,A278,L:L)</f>
        <v>2110.9445276949496</v>
      </c>
      <c r="N278" s="3">
        <f t="shared" si="35"/>
        <v>0.04786300151202965</v>
      </c>
      <c r="O278" s="7">
        <f t="shared" si="36"/>
        <v>20.89296467854539</v>
      </c>
      <c r="P278" s="3">
        <f t="shared" si="37"/>
        <v>0.04786300151202965</v>
      </c>
      <c r="Q278" s="3">
        <f>IF(ISNUMBER(P278),SUMIF(A:A,A278,P:P),"")</f>
        <v>0.9573835301425117</v>
      </c>
      <c r="R278" s="3">
        <f t="shared" si="38"/>
        <v>0.04999355013440119</v>
      </c>
      <c r="S278" s="8">
        <f t="shared" si="39"/>
        <v>20.00258027908859</v>
      </c>
    </row>
    <row r="279" spans="1:19" ht="15">
      <c r="A279" s="1">
        <v>20</v>
      </c>
      <c r="B279" s="5">
        <v>0.6680555555555556</v>
      </c>
      <c r="C279" s="1" t="s">
        <v>196</v>
      </c>
      <c r="D279" s="1">
        <v>5</v>
      </c>
      <c r="E279" s="1">
        <v>8</v>
      </c>
      <c r="F279" s="1" t="s">
        <v>237</v>
      </c>
      <c r="G279" s="2">
        <v>38.9567</v>
      </c>
      <c r="H279" s="6">
        <f>1+_xlfn.COUNTIFS(A:A,A279,O:O,"&lt;"&amp;O279)</f>
        <v>7</v>
      </c>
      <c r="I279" s="2">
        <f>_xlfn.AVERAGEIF(A:A,A279,G:G)</f>
        <v>53.96709523809522</v>
      </c>
      <c r="J279" s="2">
        <f t="shared" si="32"/>
        <v>-15.01039523809522</v>
      </c>
      <c r="K279" s="2">
        <f t="shared" si="33"/>
        <v>74.98960476190479</v>
      </c>
      <c r="L279" s="2">
        <f t="shared" si="34"/>
        <v>89.96100383534123</v>
      </c>
      <c r="M279" s="2">
        <f>SUMIF(A:A,A279,L:L)</f>
        <v>2110.9445276949496</v>
      </c>
      <c r="N279" s="3">
        <f t="shared" si="35"/>
        <v>0.04261646985748808</v>
      </c>
      <c r="O279" s="7">
        <f t="shared" si="36"/>
        <v>23.465106409424745</v>
      </c>
      <c r="P279" s="3">
        <f t="shared" si="37"/>
      </c>
      <c r="Q279" s="3">
        <f>IF(ISNUMBER(P279),SUMIF(A:A,A279,P:P),"")</f>
      </c>
      <c r="R279" s="3">
        <f t="shared" si="38"/>
      </c>
      <c r="S279" s="8">
        <f t="shared" si="39"/>
      </c>
    </row>
    <row r="280" spans="1:19" ht="15">
      <c r="A280" s="1">
        <v>14</v>
      </c>
      <c r="B280" s="5">
        <v>0.6736111111111112</v>
      </c>
      <c r="C280" s="1" t="s">
        <v>97</v>
      </c>
      <c r="D280" s="1">
        <v>7</v>
      </c>
      <c r="E280" s="1">
        <v>1</v>
      </c>
      <c r="F280" s="1" t="s">
        <v>155</v>
      </c>
      <c r="G280" s="2">
        <v>79.1455999999999</v>
      </c>
      <c r="H280" s="6">
        <f>1+_xlfn.COUNTIFS(A:A,A280,O:O,"&lt;"&amp;O280)</f>
        <v>1</v>
      </c>
      <c r="I280" s="2">
        <f>_xlfn.AVERAGEIF(A:A,A280,G:G)</f>
        <v>49.14286904761904</v>
      </c>
      <c r="J280" s="2">
        <f t="shared" si="32"/>
        <v>30.002730952380865</v>
      </c>
      <c r="K280" s="2">
        <f t="shared" si="33"/>
        <v>120.00273095238086</v>
      </c>
      <c r="L280" s="2">
        <f t="shared" si="34"/>
        <v>1339.6502576747978</v>
      </c>
      <c r="M280" s="2">
        <f>SUMIF(A:A,A280,L:L)</f>
        <v>4666.834494612561</v>
      </c>
      <c r="N280" s="3">
        <f t="shared" si="35"/>
        <v>0.2870575888691367</v>
      </c>
      <c r="O280" s="7">
        <f t="shared" si="36"/>
        <v>3.483621540679345</v>
      </c>
      <c r="P280" s="3">
        <f t="shared" si="37"/>
        <v>0.2870575888691367</v>
      </c>
      <c r="Q280" s="3">
        <f>IF(ISNUMBER(P280),SUMIF(A:A,A280,P:P),"")</f>
        <v>0.8821549630017148</v>
      </c>
      <c r="R280" s="3">
        <f t="shared" si="38"/>
        <v>0.3254049468727851</v>
      </c>
      <c r="S280" s="8">
        <f t="shared" si="39"/>
        <v>3.073094031329964</v>
      </c>
    </row>
    <row r="281" spans="1:19" ht="15">
      <c r="A281" s="1">
        <v>14</v>
      </c>
      <c r="B281" s="5">
        <v>0.6736111111111112</v>
      </c>
      <c r="C281" s="1" t="s">
        <v>97</v>
      </c>
      <c r="D281" s="1">
        <v>7</v>
      </c>
      <c r="E281" s="1">
        <v>4</v>
      </c>
      <c r="F281" s="1" t="s">
        <v>156</v>
      </c>
      <c r="G281" s="2">
        <v>66.0310333333333</v>
      </c>
      <c r="H281" s="6">
        <f>1+_xlfn.COUNTIFS(A:A,A281,O:O,"&lt;"&amp;O281)</f>
        <v>2</v>
      </c>
      <c r="I281" s="2">
        <f>_xlfn.AVERAGEIF(A:A,A281,G:G)</f>
        <v>49.14286904761904</v>
      </c>
      <c r="J281" s="2">
        <f t="shared" si="32"/>
        <v>16.88816428571426</v>
      </c>
      <c r="K281" s="2">
        <f t="shared" si="33"/>
        <v>106.88816428571425</v>
      </c>
      <c r="L281" s="2">
        <f t="shared" si="34"/>
        <v>609.8968577059819</v>
      </c>
      <c r="M281" s="2">
        <f>SUMIF(A:A,A281,L:L)</f>
        <v>4666.834494612561</v>
      </c>
      <c r="N281" s="3">
        <f t="shared" si="35"/>
        <v>0.13068748386300238</v>
      </c>
      <c r="O281" s="7">
        <f t="shared" si="36"/>
        <v>7.651842169126801</v>
      </c>
      <c r="P281" s="3">
        <f t="shared" si="37"/>
        <v>0.13068748386300238</v>
      </c>
      <c r="Q281" s="3">
        <f>IF(ISNUMBER(P281),SUMIF(A:A,A281,P:P),"")</f>
        <v>0.8821549630017148</v>
      </c>
      <c r="R281" s="3">
        <f t="shared" si="38"/>
        <v>0.14814572194698217</v>
      </c>
      <c r="S281" s="8">
        <f t="shared" si="39"/>
        <v>6.750110545601014</v>
      </c>
    </row>
    <row r="282" spans="1:19" ht="15">
      <c r="A282" s="1">
        <v>14</v>
      </c>
      <c r="B282" s="5">
        <v>0.6736111111111112</v>
      </c>
      <c r="C282" s="1" t="s">
        <v>97</v>
      </c>
      <c r="D282" s="1">
        <v>7</v>
      </c>
      <c r="E282" s="1">
        <v>11</v>
      </c>
      <c r="F282" s="1" t="s">
        <v>163</v>
      </c>
      <c r="G282" s="2">
        <v>64.6662333333333</v>
      </c>
      <c r="H282" s="6">
        <f>1+_xlfn.COUNTIFS(A:A,A282,O:O,"&lt;"&amp;O282)</f>
        <v>3</v>
      </c>
      <c r="I282" s="2">
        <f>_xlfn.AVERAGEIF(A:A,A282,G:G)</f>
        <v>49.14286904761904</v>
      </c>
      <c r="J282" s="2">
        <f t="shared" si="32"/>
        <v>15.523364285714258</v>
      </c>
      <c r="K282" s="2">
        <f t="shared" si="33"/>
        <v>105.52336428571425</v>
      </c>
      <c r="L282" s="2">
        <f t="shared" si="34"/>
        <v>561.9438068835291</v>
      </c>
      <c r="M282" s="2">
        <f>SUMIF(A:A,A282,L:L)</f>
        <v>4666.834494612561</v>
      </c>
      <c r="N282" s="3">
        <f t="shared" si="35"/>
        <v>0.12041219964672895</v>
      </c>
      <c r="O282" s="7">
        <f t="shared" si="36"/>
        <v>8.304806347976763</v>
      </c>
      <c r="P282" s="3">
        <f t="shared" si="37"/>
        <v>0.12041219964672895</v>
      </c>
      <c r="Q282" s="3">
        <f>IF(ISNUMBER(P282),SUMIF(A:A,A282,P:P),"")</f>
        <v>0.8821549630017148</v>
      </c>
      <c r="R282" s="3">
        <f t="shared" si="38"/>
        <v>0.13649778632656728</v>
      </c>
      <c r="S282" s="8">
        <f t="shared" si="39"/>
        <v>7.326126136635849</v>
      </c>
    </row>
    <row r="283" spans="1:19" ht="15">
      <c r="A283" s="1">
        <v>14</v>
      </c>
      <c r="B283" s="5">
        <v>0.6736111111111112</v>
      </c>
      <c r="C283" s="1" t="s">
        <v>97</v>
      </c>
      <c r="D283" s="1">
        <v>7</v>
      </c>
      <c r="E283" s="1">
        <v>13</v>
      </c>
      <c r="F283" s="1" t="s">
        <v>165</v>
      </c>
      <c r="G283" s="2">
        <v>58.223666666666595</v>
      </c>
      <c r="H283" s="6">
        <f>1+_xlfn.COUNTIFS(A:A,A283,O:O,"&lt;"&amp;O283)</f>
        <v>4</v>
      </c>
      <c r="I283" s="2">
        <f>_xlfn.AVERAGEIF(A:A,A283,G:G)</f>
        <v>49.14286904761904</v>
      </c>
      <c r="J283" s="2">
        <f t="shared" si="32"/>
        <v>9.080797619047559</v>
      </c>
      <c r="K283" s="2">
        <f t="shared" si="33"/>
        <v>99.08079761904756</v>
      </c>
      <c r="L283" s="2">
        <f t="shared" si="34"/>
        <v>381.7812715853473</v>
      </c>
      <c r="M283" s="2">
        <f>SUMIF(A:A,A283,L:L)</f>
        <v>4666.834494612561</v>
      </c>
      <c r="N283" s="3">
        <f t="shared" si="35"/>
        <v>0.08180733043481173</v>
      </c>
      <c r="O283" s="7">
        <f t="shared" si="36"/>
        <v>12.223843446362686</v>
      </c>
      <c r="P283" s="3">
        <f t="shared" si="37"/>
        <v>0.08180733043481173</v>
      </c>
      <c r="Q283" s="3">
        <f>IF(ISNUMBER(P283),SUMIF(A:A,A283,P:P),"")</f>
        <v>0.8821549630017148</v>
      </c>
      <c r="R283" s="3">
        <f t="shared" si="38"/>
        <v>0.09273578210844652</v>
      </c>
      <c r="S283" s="8">
        <f t="shared" si="39"/>
        <v>10.78332416316483</v>
      </c>
    </row>
    <row r="284" spans="1:19" ht="15">
      <c r="A284" s="1">
        <v>14</v>
      </c>
      <c r="B284" s="5">
        <v>0.6736111111111112</v>
      </c>
      <c r="C284" s="1" t="s">
        <v>97</v>
      </c>
      <c r="D284" s="1">
        <v>7</v>
      </c>
      <c r="E284" s="1">
        <v>8</v>
      </c>
      <c r="F284" s="1" t="s">
        <v>160</v>
      </c>
      <c r="G284" s="2">
        <v>57.080233333333396</v>
      </c>
      <c r="H284" s="6">
        <f>1+_xlfn.COUNTIFS(A:A,A284,O:O,"&lt;"&amp;O284)</f>
        <v>5</v>
      </c>
      <c r="I284" s="2">
        <f>_xlfn.AVERAGEIF(A:A,A284,G:G)</f>
        <v>49.14286904761904</v>
      </c>
      <c r="J284" s="2">
        <f t="shared" si="32"/>
        <v>7.937364285714359</v>
      </c>
      <c r="K284" s="2">
        <f t="shared" si="33"/>
        <v>97.93736428571435</v>
      </c>
      <c r="L284" s="2">
        <f t="shared" si="34"/>
        <v>356.46706708459334</v>
      </c>
      <c r="M284" s="2">
        <f>SUMIF(A:A,A284,L:L)</f>
        <v>4666.834494612561</v>
      </c>
      <c r="N284" s="3">
        <f t="shared" si="35"/>
        <v>0.07638305311579024</v>
      </c>
      <c r="O284" s="7">
        <f t="shared" si="36"/>
        <v>13.091909254845897</v>
      </c>
      <c r="P284" s="3">
        <f t="shared" si="37"/>
        <v>0.07638305311579024</v>
      </c>
      <c r="Q284" s="3">
        <f>IF(ISNUMBER(P284),SUMIF(A:A,A284,P:P),"")</f>
        <v>0.8821549630017148</v>
      </c>
      <c r="R284" s="3">
        <f t="shared" si="38"/>
        <v>0.08658688815384669</v>
      </c>
      <c r="S284" s="8">
        <f t="shared" si="39"/>
        <v>11.54909272433039</v>
      </c>
    </row>
    <row r="285" spans="1:19" ht="15">
      <c r="A285" s="1">
        <v>14</v>
      </c>
      <c r="B285" s="5">
        <v>0.6736111111111112</v>
      </c>
      <c r="C285" s="1" t="s">
        <v>97</v>
      </c>
      <c r="D285" s="1">
        <v>7</v>
      </c>
      <c r="E285" s="1">
        <v>12</v>
      </c>
      <c r="F285" s="1" t="s">
        <v>164</v>
      </c>
      <c r="G285" s="2">
        <v>56.090633333333294</v>
      </c>
      <c r="H285" s="6">
        <f>1+_xlfn.COUNTIFS(A:A,A285,O:O,"&lt;"&amp;O285)</f>
        <v>6</v>
      </c>
      <c r="I285" s="2">
        <f>_xlfn.AVERAGEIF(A:A,A285,G:G)</f>
        <v>49.14286904761904</v>
      </c>
      <c r="J285" s="2">
        <f t="shared" si="32"/>
        <v>6.947764285714257</v>
      </c>
      <c r="K285" s="2">
        <f t="shared" si="33"/>
        <v>96.94776428571426</v>
      </c>
      <c r="L285" s="2">
        <f t="shared" si="34"/>
        <v>335.9175883606798</v>
      </c>
      <c r="M285" s="2">
        <f>SUMIF(A:A,A285,L:L)</f>
        <v>4666.834494612561</v>
      </c>
      <c r="N285" s="3">
        <f t="shared" si="35"/>
        <v>0.0719797517457425</v>
      </c>
      <c r="O285" s="7">
        <f t="shared" si="36"/>
        <v>13.892795900885398</v>
      </c>
      <c r="P285" s="3">
        <f t="shared" si="37"/>
        <v>0.0719797517457425</v>
      </c>
      <c r="Q285" s="3">
        <f>IF(ISNUMBER(P285),SUMIF(A:A,A285,P:P),"")</f>
        <v>0.8821549630017148</v>
      </c>
      <c r="R285" s="3">
        <f t="shared" si="38"/>
        <v>0.08159535995899916</v>
      </c>
      <c r="S285" s="8">
        <f t="shared" si="39"/>
        <v>12.255598853935933</v>
      </c>
    </row>
    <row r="286" spans="1:19" ht="15">
      <c r="A286" s="1">
        <v>14</v>
      </c>
      <c r="B286" s="5">
        <v>0.6736111111111112</v>
      </c>
      <c r="C286" s="1" t="s">
        <v>97</v>
      </c>
      <c r="D286" s="1">
        <v>7</v>
      </c>
      <c r="E286" s="1">
        <v>5</v>
      </c>
      <c r="F286" s="1" t="s">
        <v>157</v>
      </c>
      <c r="G286" s="2">
        <v>52.8061</v>
      </c>
      <c r="H286" s="6">
        <f>1+_xlfn.COUNTIFS(A:A,A286,O:O,"&lt;"&amp;O286)</f>
        <v>7</v>
      </c>
      <c r="I286" s="2">
        <f>_xlfn.AVERAGEIF(A:A,A286,G:G)</f>
        <v>49.14286904761904</v>
      </c>
      <c r="J286" s="2">
        <f t="shared" si="32"/>
        <v>3.663230952380964</v>
      </c>
      <c r="K286" s="2">
        <f t="shared" si="33"/>
        <v>93.66323095238096</v>
      </c>
      <c r="L286" s="2">
        <f t="shared" si="34"/>
        <v>275.83251647060706</v>
      </c>
      <c r="M286" s="2">
        <f>SUMIF(A:A,A286,L:L)</f>
        <v>4666.834494612561</v>
      </c>
      <c r="N286" s="3">
        <f t="shared" si="35"/>
        <v>0.05910484221993105</v>
      </c>
      <c r="O286" s="7">
        <f t="shared" si="36"/>
        <v>16.919087547496826</v>
      </c>
      <c r="P286" s="3">
        <f t="shared" si="37"/>
        <v>0.05910484221993105</v>
      </c>
      <c r="Q286" s="3">
        <f>IF(ISNUMBER(P286),SUMIF(A:A,A286,P:P),"")</f>
        <v>0.8821549630017148</v>
      </c>
      <c r="R286" s="3">
        <f t="shared" si="38"/>
        <v>0.06700052110891559</v>
      </c>
      <c r="S286" s="8">
        <f t="shared" si="39"/>
        <v>14.925257049484836</v>
      </c>
    </row>
    <row r="287" spans="1:19" ht="15">
      <c r="A287" s="1">
        <v>14</v>
      </c>
      <c r="B287" s="5">
        <v>0.6736111111111112</v>
      </c>
      <c r="C287" s="1" t="s">
        <v>97</v>
      </c>
      <c r="D287" s="1">
        <v>7</v>
      </c>
      <c r="E287" s="1">
        <v>6</v>
      </c>
      <c r="F287" s="1" t="s">
        <v>158</v>
      </c>
      <c r="G287" s="2">
        <v>24.3974333333333</v>
      </c>
      <c r="H287" s="6">
        <f>1+_xlfn.COUNTIFS(A:A,A287,O:O,"&lt;"&amp;O287)</f>
        <v>14</v>
      </c>
      <c r="I287" s="2">
        <f>_xlfn.AVERAGEIF(A:A,A287,G:G)</f>
        <v>49.14286904761904</v>
      </c>
      <c r="J287" s="2">
        <f t="shared" si="32"/>
        <v>-24.745435714285737</v>
      </c>
      <c r="K287" s="2">
        <f t="shared" si="33"/>
        <v>65.25456428571427</v>
      </c>
      <c r="L287" s="2">
        <f t="shared" si="34"/>
        <v>50.16280707318276</v>
      </c>
      <c r="M287" s="2">
        <f>SUMIF(A:A,A287,L:L)</f>
        <v>4666.834494612561</v>
      </c>
      <c r="N287" s="3">
        <f t="shared" si="35"/>
        <v>0.010748786384237794</v>
      </c>
      <c r="O287" s="7">
        <f t="shared" si="36"/>
        <v>93.03375881266162</v>
      </c>
      <c r="P287" s="3">
        <f t="shared" si="37"/>
      </c>
      <c r="Q287" s="3">
        <f>IF(ISNUMBER(P287),SUMIF(A:A,A287,P:P),"")</f>
      </c>
      <c r="R287" s="3">
        <f t="shared" si="38"/>
      </c>
      <c r="S287" s="8">
        <f t="shared" si="39"/>
      </c>
    </row>
    <row r="288" spans="1:19" ht="15">
      <c r="A288" s="1">
        <v>14</v>
      </c>
      <c r="B288" s="5">
        <v>0.6736111111111112</v>
      </c>
      <c r="C288" s="1" t="s">
        <v>97</v>
      </c>
      <c r="D288" s="1">
        <v>7</v>
      </c>
      <c r="E288" s="1">
        <v>7</v>
      </c>
      <c r="F288" s="1" t="s">
        <v>159</v>
      </c>
      <c r="G288" s="2">
        <v>35.1625</v>
      </c>
      <c r="H288" s="6">
        <f>1+_xlfn.COUNTIFS(A:A,A288,O:O,"&lt;"&amp;O288)</f>
        <v>12</v>
      </c>
      <c r="I288" s="2">
        <f>_xlfn.AVERAGEIF(A:A,A288,G:G)</f>
        <v>49.14286904761904</v>
      </c>
      <c r="J288" s="2">
        <f t="shared" si="32"/>
        <v>-13.980369047619035</v>
      </c>
      <c r="K288" s="2">
        <f t="shared" si="33"/>
        <v>76.01963095238096</v>
      </c>
      <c r="L288" s="2">
        <f t="shared" si="34"/>
        <v>95.69612984431157</v>
      </c>
      <c r="M288" s="2">
        <f>SUMIF(A:A,A288,L:L)</f>
        <v>4666.834494612561</v>
      </c>
      <c r="N288" s="3">
        <f t="shared" si="35"/>
        <v>0.020505576093342096</v>
      </c>
      <c r="O288" s="7">
        <f t="shared" si="36"/>
        <v>48.767222898199265</v>
      </c>
      <c r="P288" s="3">
        <f t="shared" si="37"/>
      </c>
      <c r="Q288" s="3">
        <f>IF(ISNUMBER(P288),SUMIF(A:A,A288,P:P),"")</f>
      </c>
      <c r="R288" s="3">
        <f t="shared" si="38"/>
      </c>
      <c r="S288" s="8">
        <f t="shared" si="39"/>
      </c>
    </row>
    <row r="289" spans="1:19" ht="15">
      <c r="A289" s="1">
        <v>14</v>
      </c>
      <c r="B289" s="5">
        <v>0.6736111111111112</v>
      </c>
      <c r="C289" s="1" t="s">
        <v>97</v>
      </c>
      <c r="D289" s="1">
        <v>7</v>
      </c>
      <c r="E289" s="1">
        <v>9</v>
      </c>
      <c r="F289" s="1" t="s">
        <v>161</v>
      </c>
      <c r="G289" s="2">
        <v>35.7561</v>
      </c>
      <c r="H289" s="6">
        <f>1+_xlfn.COUNTIFS(A:A,A289,O:O,"&lt;"&amp;O289)</f>
        <v>11</v>
      </c>
      <c r="I289" s="2">
        <f>_xlfn.AVERAGEIF(A:A,A289,G:G)</f>
        <v>49.14286904761904</v>
      </c>
      <c r="J289" s="2">
        <f t="shared" si="32"/>
        <v>-13.386769047619033</v>
      </c>
      <c r="K289" s="2">
        <f t="shared" si="33"/>
        <v>76.61323095238097</v>
      </c>
      <c r="L289" s="2">
        <f t="shared" si="34"/>
        <v>99.16586548507703</v>
      </c>
      <c r="M289" s="2">
        <f>SUMIF(A:A,A289,L:L)</f>
        <v>4666.834494612561</v>
      </c>
      <c r="N289" s="3">
        <f t="shared" si="35"/>
        <v>0.021249064135348078</v>
      </c>
      <c r="O289" s="7">
        <f t="shared" si="36"/>
        <v>47.06089612372565</v>
      </c>
      <c r="P289" s="3">
        <f t="shared" si="37"/>
      </c>
      <c r="Q289" s="3">
        <f>IF(ISNUMBER(P289),SUMIF(A:A,A289,P:P),"")</f>
      </c>
      <c r="R289" s="3">
        <f t="shared" si="38"/>
      </c>
      <c r="S289" s="8">
        <f t="shared" si="39"/>
      </c>
    </row>
    <row r="290" spans="1:19" ht="15">
      <c r="A290" s="1">
        <v>14</v>
      </c>
      <c r="B290" s="5">
        <v>0.6736111111111112</v>
      </c>
      <c r="C290" s="1" t="s">
        <v>97</v>
      </c>
      <c r="D290" s="1">
        <v>7</v>
      </c>
      <c r="E290" s="1">
        <v>10</v>
      </c>
      <c r="F290" s="1" t="s">
        <v>162</v>
      </c>
      <c r="G290" s="2">
        <v>30.564000000000004</v>
      </c>
      <c r="H290" s="6">
        <f>1+_xlfn.COUNTIFS(A:A,A290,O:O,"&lt;"&amp;O290)</f>
        <v>13</v>
      </c>
      <c r="I290" s="2">
        <f>_xlfn.AVERAGEIF(A:A,A290,G:G)</f>
        <v>49.14286904761904</v>
      </c>
      <c r="J290" s="2">
        <f t="shared" si="32"/>
        <v>-18.578869047619033</v>
      </c>
      <c r="K290" s="2">
        <f t="shared" si="33"/>
        <v>71.42113095238096</v>
      </c>
      <c r="L290" s="2">
        <f t="shared" si="34"/>
        <v>72.62199643523923</v>
      </c>
      <c r="M290" s="2">
        <f>SUMIF(A:A,A290,L:L)</f>
        <v>4666.834494612561</v>
      </c>
      <c r="N290" s="3">
        <f t="shared" si="35"/>
        <v>0.015561296746022335</v>
      </c>
      <c r="O290" s="7">
        <f t="shared" si="36"/>
        <v>64.26199669096425</v>
      </c>
      <c r="P290" s="3">
        <f t="shared" si="37"/>
      </c>
      <c r="Q290" s="3">
        <f>IF(ISNUMBER(P290),SUMIF(A:A,A290,P:P),"")</f>
      </c>
      <c r="R290" s="3">
        <f t="shared" si="38"/>
      </c>
      <c r="S290" s="8">
        <f t="shared" si="39"/>
      </c>
    </row>
    <row r="291" spans="1:19" ht="15">
      <c r="A291" s="1">
        <v>14</v>
      </c>
      <c r="B291" s="5">
        <v>0.6736111111111112</v>
      </c>
      <c r="C291" s="1" t="s">
        <v>97</v>
      </c>
      <c r="D291" s="1">
        <v>7</v>
      </c>
      <c r="E291" s="1">
        <v>15</v>
      </c>
      <c r="F291" s="1" t="s">
        <v>166</v>
      </c>
      <c r="G291" s="2">
        <v>51.5222</v>
      </c>
      <c r="H291" s="6">
        <f>1+_xlfn.COUNTIFS(A:A,A291,O:O,"&lt;"&amp;O291)</f>
        <v>8</v>
      </c>
      <c r="I291" s="2">
        <f>_xlfn.AVERAGEIF(A:A,A291,G:G)</f>
        <v>49.14286904761904</v>
      </c>
      <c r="J291" s="2">
        <f aca="true" t="shared" si="40" ref="J291:J348">G291-I291</f>
        <v>2.379330952380961</v>
      </c>
      <c r="K291" s="2">
        <f aca="true" t="shared" si="41" ref="K291:K348">90+J291</f>
        <v>92.37933095238097</v>
      </c>
      <c r="L291" s="2">
        <f aca="true" t="shared" si="42" ref="L291:L348">EXP(0.06*K291)</f>
        <v>255.3818451645338</v>
      </c>
      <c r="M291" s="2">
        <f>SUMIF(A:A,A291,L:L)</f>
        <v>4666.834494612561</v>
      </c>
      <c r="N291" s="3">
        <f aca="true" t="shared" si="43" ref="N291:N348">L291/M291</f>
        <v>0.05472271310657129</v>
      </c>
      <c r="O291" s="7">
        <f aca="true" t="shared" si="44" ref="O291:O348">1/N291</f>
        <v>18.273947749127895</v>
      </c>
      <c r="P291" s="3">
        <f aca="true" t="shared" si="45" ref="P291:P348">IF(O291&gt;21,"",N291)</f>
        <v>0.05472271310657129</v>
      </c>
      <c r="Q291" s="3">
        <f>IF(ISNUMBER(P291),SUMIF(A:A,A291,P:P),"")</f>
        <v>0.8821549630017148</v>
      </c>
      <c r="R291" s="3">
        <f aca="true" t="shared" si="46" ref="R291:R348">_xlfn.IFERROR(P291*(1/Q291),"")</f>
        <v>0.06203299352345753</v>
      </c>
      <c r="S291" s="8">
        <f aca="true" t="shared" si="47" ref="S291:S348">_xlfn.IFERROR(1/R291,"")</f>
        <v>16.12045370052719</v>
      </c>
    </row>
    <row r="292" spans="1:19" ht="15">
      <c r="A292" s="1">
        <v>14</v>
      </c>
      <c r="B292" s="5">
        <v>0.6736111111111112</v>
      </c>
      <c r="C292" s="1" t="s">
        <v>97</v>
      </c>
      <c r="D292" s="1">
        <v>7</v>
      </c>
      <c r="E292" s="1">
        <v>16</v>
      </c>
      <c r="F292" s="1" t="s">
        <v>167</v>
      </c>
      <c r="G292" s="2">
        <v>36.3181333333333</v>
      </c>
      <c r="H292" s="6">
        <f>1+_xlfn.COUNTIFS(A:A,A292,O:O,"&lt;"&amp;O292)</f>
        <v>10</v>
      </c>
      <c r="I292" s="2">
        <f>_xlfn.AVERAGEIF(A:A,A292,G:G)</f>
        <v>49.14286904761904</v>
      </c>
      <c r="J292" s="2">
        <f t="shared" si="40"/>
        <v>-12.824735714285737</v>
      </c>
      <c r="K292" s="2">
        <f t="shared" si="41"/>
        <v>77.17526428571426</v>
      </c>
      <c r="L292" s="2">
        <f t="shared" si="42"/>
        <v>102.56696036499034</v>
      </c>
      <c r="M292" s="2">
        <f>SUMIF(A:A,A292,L:L)</f>
        <v>4666.834494612561</v>
      </c>
      <c r="N292" s="3">
        <f t="shared" si="43"/>
        <v>0.021977843971838863</v>
      </c>
      <c r="O292" s="7">
        <f t="shared" si="44"/>
        <v>45.50036852028534</v>
      </c>
      <c r="P292" s="3">
        <f t="shared" si="45"/>
      </c>
      <c r="Q292" s="3">
        <f>IF(ISNUMBER(P292),SUMIF(A:A,A292,P:P),"")</f>
      </c>
      <c r="R292" s="3">
        <f t="shared" si="46"/>
      </c>
      <c r="S292" s="8">
        <f t="shared" si="47"/>
      </c>
    </row>
    <row r="293" spans="1:19" ht="15">
      <c r="A293" s="1">
        <v>14</v>
      </c>
      <c r="B293" s="5">
        <v>0.6736111111111112</v>
      </c>
      <c r="C293" s="1" t="s">
        <v>97</v>
      </c>
      <c r="D293" s="1">
        <v>7</v>
      </c>
      <c r="E293" s="1">
        <v>17</v>
      </c>
      <c r="F293" s="1" t="s">
        <v>168</v>
      </c>
      <c r="G293" s="2">
        <v>40.2363</v>
      </c>
      <c r="H293" s="6">
        <f>1+_xlfn.COUNTIFS(A:A,A293,O:O,"&lt;"&amp;O293)</f>
        <v>9</v>
      </c>
      <c r="I293" s="2">
        <f>_xlfn.AVERAGEIF(A:A,A293,G:G)</f>
        <v>49.14286904761904</v>
      </c>
      <c r="J293" s="2">
        <f t="shared" si="40"/>
        <v>-8.906569047619037</v>
      </c>
      <c r="K293" s="2">
        <f t="shared" si="41"/>
        <v>81.09343095238097</v>
      </c>
      <c r="L293" s="2">
        <f t="shared" si="42"/>
        <v>129.749524479689</v>
      </c>
      <c r="M293" s="2">
        <f>SUMIF(A:A,A293,L:L)</f>
        <v>4666.834494612561</v>
      </c>
      <c r="N293" s="3">
        <f t="shared" si="43"/>
        <v>0.02780246966749584</v>
      </c>
      <c r="O293" s="7">
        <f t="shared" si="44"/>
        <v>35.968027731331745</v>
      </c>
      <c r="P293" s="3">
        <f t="shared" si="45"/>
      </c>
      <c r="Q293" s="3">
        <f>IF(ISNUMBER(P293),SUMIF(A:A,A293,P:P),"")</f>
      </c>
      <c r="R293" s="3">
        <f t="shared" si="46"/>
      </c>
      <c r="S293" s="8">
        <f t="shared" si="47"/>
      </c>
    </row>
    <row r="294" spans="1:19" ht="15">
      <c r="A294" s="1">
        <v>34</v>
      </c>
      <c r="B294" s="5">
        <v>0.6791666666666667</v>
      </c>
      <c r="C294" s="1" t="s">
        <v>319</v>
      </c>
      <c r="D294" s="1">
        <v>7</v>
      </c>
      <c r="E294" s="1">
        <v>9</v>
      </c>
      <c r="F294" s="1" t="s">
        <v>19</v>
      </c>
      <c r="G294" s="2">
        <v>62.5288666666666</v>
      </c>
      <c r="H294" s="6">
        <f>1+_xlfn.COUNTIFS(A:A,A294,O:O,"&lt;"&amp;O294)</f>
        <v>1</v>
      </c>
      <c r="I294" s="2">
        <f>_xlfn.AVERAGEIF(A:A,A294,G:G)</f>
        <v>48.60100833333333</v>
      </c>
      <c r="J294" s="2">
        <f t="shared" si="40"/>
        <v>13.927858333333269</v>
      </c>
      <c r="K294" s="2">
        <f t="shared" si="41"/>
        <v>103.92785833333326</v>
      </c>
      <c r="L294" s="2">
        <f t="shared" si="42"/>
        <v>510.64340038973364</v>
      </c>
      <c r="M294" s="2">
        <f>SUMIF(A:A,A294,L:L)</f>
        <v>3249.995758014903</v>
      </c>
      <c r="N294" s="3">
        <f t="shared" si="43"/>
        <v>0.1571212513525355</v>
      </c>
      <c r="O294" s="7">
        <f t="shared" si="44"/>
        <v>6.364511429178245</v>
      </c>
      <c r="P294" s="3">
        <f t="shared" si="45"/>
        <v>0.1571212513525355</v>
      </c>
      <c r="Q294" s="3">
        <f>IF(ISNUMBER(P294),SUMIF(A:A,A294,P:P),"")</f>
        <v>0.906063597006847</v>
      </c>
      <c r="R294" s="3">
        <f t="shared" si="46"/>
        <v>0.1734108420993633</v>
      </c>
      <c r="S294" s="8">
        <f t="shared" si="47"/>
        <v>5.76665211871243</v>
      </c>
    </row>
    <row r="295" spans="1:19" ht="15">
      <c r="A295" s="1">
        <v>34</v>
      </c>
      <c r="B295" s="5">
        <v>0.6791666666666667</v>
      </c>
      <c r="C295" s="1" t="s">
        <v>319</v>
      </c>
      <c r="D295" s="1">
        <v>7</v>
      </c>
      <c r="E295" s="1">
        <v>3</v>
      </c>
      <c r="F295" s="1" t="s">
        <v>357</v>
      </c>
      <c r="G295" s="2">
        <v>61.7523333333334</v>
      </c>
      <c r="H295" s="6">
        <f>1+_xlfn.COUNTIFS(A:A,A295,O:O,"&lt;"&amp;O295)</f>
        <v>2</v>
      </c>
      <c r="I295" s="2">
        <f>_xlfn.AVERAGEIF(A:A,A295,G:G)</f>
        <v>48.60100833333333</v>
      </c>
      <c r="J295" s="2">
        <f t="shared" si="40"/>
        <v>13.151325000000064</v>
      </c>
      <c r="K295" s="2">
        <f t="shared" si="41"/>
        <v>103.15132500000007</v>
      </c>
      <c r="L295" s="2">
        <f t="shared" si="42"/>
        <v>487.39725049121205</v>
      </c>
      <c r="M295" s="2">
        <f>SUMIF(A:A,A295,L:L)</f>
        <v>3249.995758014903</v>
      </c>
      <c r="N295" s="3">
        <f t="shared" si="43"/>
        <v>0.1499685805094448</v>
      </c>
      <c r="O295" s="7">
        <f t="shared" si="44"/>
        <v>6.668063381029477</v>
      </c>
      <c r="P295" s="3">
        <f t="shared" si="45"/>
        <v>0.1499685805094448</v>
      </c>
      <c r="Q295" s="3">
        <f>IF(ISNUMBER(P295),SUMIF(A:A,A295,P:P),"")</f>
        <v>0.906063597006847</v>
      </c>
      <c r="R295" s="3">
        <f t="shared" si="46"/>
        <v>0.16551661605748358</v>
      </c>
      <c r="S295" s="8">
        <f t="shared" si="47"/>
        <v>6.041689492085206</v>
      </c>
    </row>
    <row r="296" spans="1:19" ht="15">
      <c r="A296" s="1">
        <v>34</v>
      </c>
      <c r="B296" s="5">
        <v>0.6791666666666667</v>
      </c>
      <c r="C296" s="1" t="s">
        <v>319</v>
      </c>
      <c r="D296" s="1">
        <v>7</v>
      </c>
      <c r="E296" s="1">
        <v>6</v>
      </c>
      <c r="F296" s="1" t="s">
        <v>360</v>
      </c>
      <c r="G296" s="2">
        <v>61.1177666666666</v>
      </c>
      <c r="H296" s="6">
        <f>1+_xlfn.COUNTIFS(A:A,A296,O:O,"&lt;"&amp;O296)</f>
        <v>3</v>
      </c>
      <c r="I296" s="2">
        <f>_xlfn.AVERAGEIF(A:A,A296,G:G)</f>
        <v>48.60100833333333</v>
      </c>
      <c r="J296" s="2">
        <f t="shared" si="40"/>
        <v>12.516758333333264</v>
      </c>
      <c r="K296" s="2">
        <f t="shared" si="41"/>
        <v>102.51675833333326</v>
      </c>
      <c r="L296" s="2">
        <f t="shared" si="42"/>
        <v>469.1889191379881</v>
      </c>
      <c r="M296" s="2">
        <f>SUMIF(A:A,A296,L:L)</f>
        <v>3249.995758014903</v>
      </c>
      <c r="N296" s="3">
        <f t="shared" si="43"/>
        <v>0.144366009703523</v>
      </c>
      <c r="O296" s="7">
        <f t="shared" si="44"/>
        <v>6.926838263755077</v>
      </c>
      <c r="P296" s="3">
        <f t="shared" si="45"/>
        <v>0.144366009703523</v>
      </c>
      <c r="Q296" s="3">
        <f>IF(ISNUMBER(P296),SUMIF(A:A,A296,P:P),"")</f>
        <v>0.906063597006847</v>
      </c>
      <c r="R296" s="3">
        <f t="shared" si="46"/>
        <v>0.15933319711820632</v>
      </c>
      <c r="S296" s="8">
        <f t="shared" si="47"/>
        <v>6.276155993142589</v>
      </c>
    </row>
    <row r="297" spans="1:19" ht="15">
      <c r="A297" s="1">
        <v>34</v>
      </c>
      <c r="B297" s="5">
        <v>0.6791666666666667</v>
      </c>
      <c r="C297" s="1" t="s">
        <v>319</v>
      </c>
      <c r="D297" s="1">
        <v>7</v>
      </c>
      <c r="E297" s="1">
        <v>4</v>
      </c>
      <c r="F297" s="1" t="s">
        <v>358</v>
      </c>
      <c r="G297" s="2">
        <v>57.8075</v>
      </c>
      <c r="H297" s="6">
        <f>1+_xlfn.COUNTIFS(A:A,A297,O:O,"&lt;"&amp;O297)</f>
        <v>4</v>
      </c>
      <c r="I297" s="2">
        <f>_xlfn.AVERAGEIF(A:A,A297,G:G)</f>
        <v>48.60100833333333</v>
      </c>
      <c r="J297" s="2">
        <f t="shared" si="40"/>
        <v>9.206491666666665</v>
      </c>
      <c r="K297" s="2">
        <f t="shared" si="41"/>
        <v>99.20649166666666</v>
      </c>
      <c r="L297" s="2">
        <f t="shared" si="42"/>
        <v>384.67141409812024</v>
      </c>
      <c r="M297" s="2">
        <f>SUMIF(A:A,A297,L:L)</f>
        <v>3249.995758014903</v>
      </c>
      <c r="N297" s="3">
        <f t="shared" si="43"/>
        <v>0.11836058959445457</v>
      </c>
      <c r="O297" s="7">
        <f t="shared" si="44"/>
        <v>8.448758184006646</v>
      </c>
      <c r="P297" s="3">
        <f t="shared" si="45"/>
        <v>0.11836058959445457</v>
      </c>
      <c r="Q297" s="3">
        <f>IF(ISNUMBER(P297),SUMIF(A:A,A297,P:P),"")</f>
        <v>0.906063597006847</v>
      </c>
      <c r="R297" s="3">
        <f t="shared" si="46"/>
        <v>0.13063165762917206</v>
      </c>
      <c r="S297" s="8">
        <f t="shared" si="47"/>
        <v>7.655112230442099</v>
      </c>
    </row>
    <row r="298" spans="1:19" ht="15">
      <c r="A298" s="1">
        <v>34</v>
      </c>
      <c r="B298" s="5">
        <v>0.6791666666666667</v>
      </c>
      <c r="C298" s="1" t="s">
        <v>319</v>
      </c>
      <c r="D298" s="1">
        <v>7</v>
      </c>
      <c r="E298" s="1">
        <v>10</v>
      </c>
      <c r="F298" s="1" t="s">
        <v>363</v>
      </c>
      <c r="G298" s="2">
        <v>52.9948</v>
      </c>
      <c r="H298" s="6">
        <f>1+_xlfn.COUNTIFS(A:A,A298,O:O,"&lt;"&amp;O298)</f>
        <v>5</v>
      </c>
      <c r="I298" s="2">
        <f>_xlfn.AVERAGEIF(A:A,A298,G:G)</f>
        <v>48.60100833333333</v>
      </c>
      <c r="J298" s="2">
        <f t="shared" si="40"/>
        <v>4.393791666666665</v>
      </c>
      <c r="K298" s="2">
        <f t="shared" si="41"/>
        <v>94.39379166666666</v>
      </c>
      <c r="L298" s="2">
        <f t="shared" si="42"/>
        <v>288.1921658029265</v>
      </c>
      <c r="M298" s="2">
        <f>SUMIF(A:A,A298,L:L)</f>
        <v>3249.995758014903</v>
      </c>
      <c r="N298" s="3">
        <f t="shared" si="43"/>
        <v>0.0886746282951933</v>
      </c>
      <c r="O298" s="7">
        <f t="shared" si="44"/>
        <v>11.277182878861934</v>
      </c>
      <c r="P298" s="3">
        <f t="shared" si="45"/>
        <v>0.0886746282951933</v>
      </c>
      <c r="Q298" s="3">
        <f>IF(ISNUMBER(P298),SUMIF(A:A,A298,P:P),"")</f>
        <v>0.906063597006847</v>
      </c>
      <c r="R298" s="3">
        <f t="shared" si="46"/>
        <v>0.09786799578763256</v>
      </c>
      <c r="S298" s="8">
        <f t="shared" si="47"/>
        <v>10.217844883325675</v>
      </c>
    </row>
    <row r="299" spans="1:19" ht="15">
      <c r="A299" s="1">
        <v>34</v>
      </c>
      <c r="B299" s="5">
        <v>0.6791666666666667</v>
      </c>
      <c r="C299" s="1" t="s">
        <v>319</v>
      </c>
      <c r="D299" s="1">
        <v>7</v>
      </c>
      <c r="E299" s="1">
        <v>5</v>
      </c>
      <c r="F299" s="1" t="s">
        <v>359</v>
      </c>
      <c r="G299" s="2">
        <v>50.6610666666666</v>
      </c>
      <c r="H299" s="6">
        <f>1+_xlfn.COUNTIFS(A:A,A299,O:O,"&lt;"&amp;O299)</f>
        <v>6</v>
      </c>
      <c r="I299" s="2">
        <f>_xlfn.AVERAGEIF(A:A,A299,G:G)</f>
        <v>48.60100833333333</v>
      </c>
      <c r="J299" s="2">
        <f t="shared" si="40"/>
        <v>2.0600583333332665</v>
      </c>
      <c r="K299" s="2">
        <f t="shared" si="41"/>
        <v>92.06005833333327</v>
      </c>
      <c r="L299" s="2">
        <f t="shared" si="42"/>
        <v>250.53621977676187</v>
      </c>
      <c r="M299" s="2">
        <f>SUMIF(A:A,A299,L:L)</f>
        <v>3249.995758014903</v>
      </c>
      <c r="N299" s="3">
        <f t="shared" si="43"/>
        <v>0.07708816824111468</v>
      </c>
      <c r="O299" s="7">
        <f t="shared" si="44"/>
        <v>12.972159318563932</v>
      </c>
      <c r="P299" s="3">
        <f t="shared" si="45"/>
        <v>0.07708816824111468</v>
      </c>
      <c r="Q299" s="3">
        <f>IF(ISNUMBER(P299),SUMIF(A:A,A299,P:P),"")</f>
        <v>0.906063597006847</v>
      </c>
      <c r="R299" s="3">
        <f t="shared" si="46"/>
        <v>0.08508030616810239</v>
      </c>
      <c r="S299" s="8">
        <f t="shared" si="47"/>
        <v>11.753601333123926</v>
      </c>
    </row>
    <row r="300" spans="1:19" ht="15">
      <c r="A300" s="1">
        <v>34</v>
      </c>
      <c r="B300" s="5">
        <v>0.6791666666666667</v>
      </c>
      <c r="C300" s="1" t="s">
        <v>319</v>
      </c>
      <c r="D300" s="1">
        <v>7</v>
      </c>
      <c r="E300" s="1">
        <v>1</v>
      </c>
      <c r="F300" s="1" t="s">
        <v>356</v>
      </c>
      <c r="G300" s="2">
        <v>47.1508666666667</v>
      </c>
      <c r="H300" s="6">
        <f>1+_xlfn.COUNTIFS(A:A,A300,O:O,"&lt;"&amp;O300)</f>
        <v>7</v>
      </c>
      <c r="I300" s="2">
        <f>_xlfn.AVERAGEIF(A:A,A300,G:G)</f>
        <v>48.60100833333333</v>
      </c>
      <c r="J300" s="2">
        <f t="shared" si="40"/>
        <v>-1.4501416666666316</v>
      </c>
      <c r="K300" s="2">
        <f t="shared" si="41"/>
        <v>88.54985833333336</v>
      </c>
      <c r="L300" s="2">
        <f t="shared" si="42"/>
        <v>202.95646542331153</v>
      </c>
      <c r="M300" s="2">
        <f>SUMIF(A:A,A300,L:L)</f>
        <v>3249.995758014903</v>
      </c>
      <c r="N300" s="3">
        <f t="shared" si="43"/>
        <v>0.0624482247162308</v>
      </c>
      <c r="O300" s="7">
        <f t="shared" si="44"/>
        <v>16.01326546181371</v>
      </c>
      <c r="P300" s="3">
        <f t="shared" si="45"/>
        <v>0.0624482247162308</v>
      </c>
      <c r="Q300" s="3">
        <f>IF(ISNUMBER(P300),SUMIF(A:A,A300,P:P),"")</f>
        <v>0.906063597006847</v>
      </c>
      <c r="R300" s="3">
        <f t="shared" si="46"/>
        <v>0.06892256230415456</v>
      </c>
      <c r="S300" s="8">
        <f t="shared" si="47"/>
        <v>14.50903690415644</v>
      </c>
    </row>
    <row r="301" spans="1:19" ht="15">
      <c r="A301" s="1">
        <v>34</v>
      </c>
      <c r="B301" s="5">
        <v>0.6791666666666667</v>
      </c>
      <c r="C301" s="1" t="s">
        <v>319</v>
      </c>
      <c r="D301" s="1">
        <v>7</v>
      </c>
      <c r="E301" s="1">
        <v>13</v>
      </c>
      <c r="F301" s="1" t="s">
        <v>366</v>
      </c>
      <c r="G301" s="2">
        <v>46.595633333333296</v>
      </c>
      <c r="H301" s="6">
        <f>1+_xlfn.COUNTIFS(A:A,A301,O:O,"&lt;"&amp;O301)</f>
        <v>8</v>
      </c>
      <c r="I301" s="2">
        <f>_xlfn.AVERAGEIF(A:A,A301,G:G)</f>
        <v>48.60100833333333</v>
      </c>
      <c r="J301" s="2">
        <f t="shared" si="40"/>
        <v>-2.0053750000000363</v>
      </c>
      <c r="K301" s="2">
        <f t="shared" si="41"/>
        <v>87.99462499999996</v>
      </c>
      <c r="L301" s="2">
        <f t="shared" si="42"/>
        <v>196.30655627774638</v>
      </c>
      <c r="M301" s="2">
        <f>SUMIF(A:A,A301,L:L)</f>
        <v>3249.995758014903</v>
      </c>
      <c r="N301" s="3">
        <f t="shared" si="43"/>
        <v>0.060402096154627105</v>
      </c>
      <c r="O301" s="7">
        <f t="shared" si="44"/>
        <v>16.555716832078765</v>
      </c>
      <c r="P301" s="3">
        <f t="shared" si="45"/>
        <v>0.060402096154627105</v>
      </c>
      <c r="Q301" s="3">
        <f>IF(ISNUMBER(P301),SUMIF(A:A,A301,P:P),"")</f>
        <v>0.906063597006847</v>
      </c>
      <c r="R301" s="3">
        <f t="shared" si="46"/>
        <v>0.06666430077774183</v>
      </c>
      <c r="S301" s="8">
        <f t="shared" si="47"/>
        <v>15.000532343900087</v>
      </c>
    </row>
    <row r="302" spans="1:19" ht="15">
      <c r="A302" s="1">
        <v>34</v>
      </c>
      <c r="B302" s="5">
        <v>0.6791666666666667</v>
      </c>
      <c r="C302" s="1" t="s">
        <v>319</v>
      </c>
      <c r="D302" s="1">
        <v>7</v>
      </c>
      <c r="E302" s="1">
        <v>7</v>
      </c>
      <c r="F302" s="1" t="s">
        <v>361</v>
      </c>
      <c r="G302" s="2">
        <v>38.2742666666667</v>
      </c>
      <c r="H302" s="6">
        <f>1+_xlfn.COUNTIFS(A:A,A302,O:O,"&lt;"&amp;O302)</f>
        <v>11</v>
      </c>
      <c r="I302" s="2">
        <f>_xlfn.AVERAGEIF(A:A,A302,G:G)</f>
        <v>48.60100833333333</v>
      </c>
      <c r="J302" s="2">
        <f t="shared" si="40"/>
        <v>-10.326741666666635</v>
      </c>
      <c r="K302" s="2">
        <f t="shared" si="41"/>
        <v>79.67325833333337</v>
      </c>
      <c r="L302" s="2">
        <f t="shared" si="42"/>
        <v>119.15146513165107</v>
      </c>
      <c r="M302" s="2">
        <f>SUMIF(A:A,A302,L:L)</f>
        <v>3249.995758014903</v>
      </c>
      <c r="N302" s="3">
        <f t="shared" si="43"/>
        <v>0.03666203712352805</v>
      </c>
      <c r="O302" s="7">
        <f t="shared" si="44"/>
        <v>27.276171169393226</v>
      </c>
      <c r="P302" s="3">
        <f t="shared" si="45"/>
      </c>
      <c r="Q302" s="3">
        <f>IF(ISNUMBER(P302),SUMIF(A:A,A302,P:P),"")</f>
      </c>
      <c r="R302" s="3">
        <f t="shared" si="46"/>
      </c>
      <c r="S302" s="8">
        <f t="shared" si="47"/>
      </c>
    </row>
    <row r="303" spans="1:19" ht="15">
      <c r="A303" s="1">
        <v>34</v>
      </c>
      <c r="B303" s="5">
        <v>0.6791666666666667</v>
      </c>
      <c r="C303" s="1" t="s">
        <v>319</v>
      </c>
      <c r="D303" s="1">
        <v>7</v>
      </c>
      <c r="E303" s="1">
        <v>8</v>
      </c>
      <c r="F303" s="1" t="s">
        <v>362</v>
      </c>
      <c r="G303" s="2">
        <v>19.9884333333333</v>
      </c>
      <c r="H303" s="6">
        <f>1+_xlfn.COUNTIFS(A:A,A303,O:O,"&lt;"&amp;O303)</f>
        <v>12</v>
      </c>
      <c r="I303" s="2">
        <f>_xlfn.AVERAGEIF(A:A,A303,G:G)</f>
        <v>48.60100833333333</v>
      </c>
      <c r="J303" s="2">
        <f t="shared" si="40"/>
        <v>-28.61257500000003</v>
      </c>
      <c r="K303" s="2">
        <f t="shared" si="41"/>
        <v>61.387424999999965</v>
      </c>
      <c r="L303" s="2">
        <f t="shared" si="42"/>
        <v>39.775275473700184</v>
      </c>
      <c r="M303" s="2">
        <f>SUMIF(A:A,A303,L:L)</f>
        <v>3249.995758014903</v>
      </c>
      <c r="N303" s="3">
        <f t="shared" si="43"/>
        <v>0.012238562273691987</v>
      </c>
      <c r="O303" s="7">
        <f t="shared" si="44"/>
        <v>81.70894404399118</v>
      </c>
      <c r="P303" s="3">
        <f t="shared" si="45"/>
      </c>
      <c r="Q303" s="3">
        <f>IF(ISNUMBER(P303),SUMIF(A:A,A303,P:P),"")</f>
      </c>
      <c r="R303" s="3">
        <f t="shared" si="46"/>
      </c>
      <c r="S303" s="8">
        <f t="shared" si="47"/>
      </c>
    </row>
    <row r="304" spans="1:19" ht="15">
      <c r="A304" s="1">
        <v>34</v>
      </c>
      <c r="B304" s="5">
        <v>0.6791666666666667</v>
      </c>
      <c r="C304" s="1" t="s">
        <v>319</v>
      </c>
      <c r="D304" s="1">
        <v>7</v>
      </c>
      <c r="E304" s="1">
        <v>11</v>
      </c>
      <c r="F304" s="1" t="s">
        <v>364</v>
      </c>
      <c r="G304" s="2">
        <v>42.6377</v>
      </c>
      <c r="H304" s="6">
        <f>1+_xlfn.COUNTIFS(A:A,A304,O:O,"&lt;"&amp;O304)</f>
        <v>9</v>
      </c>
      <c r="I304" s="2">
        <f>_xlfn.AVERAGEIF(A:A,A304,G:G)</f>
        <v>48.60100833333333</v>
      </c>
      <c r="J304" s="2">
        <f t="shared" si="40"/>
        <v>-5.96330833333333</v>
      </c>
      <c r="K304" s="2">
        <f t="shared" si="41"/>
        <v>84.03669166666667</v>
      </c>
      <c r="L304" s="2">
        <f t="shared" si="42"/>
        <v>154.81045536617668</v>
      </c>
      <c r="M304" s="2">
        <f>SUMIF(A:A,A304,L:L)</f>
        <v>3249.995758014903</v>
      </c>
      <c r="N304" s="3">
        <f t="shared" si="43"/>
        <v>0.04763404843972316</v>
      </c>
      <c r="O304" s="7">
        <f t="shared" si="44"/>
        <v>20.993386721378826</v>
      </c>
      <c r="P304" s="3">
        <f t="shared" si="45"/>
        <v>0.04763404843972316</v>
      </c>
      <c r="Q304" s="3">
        <f>IF(ISNUMBER(P304),SUMIF(A:A,A304,P:P),"")</f>
        <v>0.906063597006847</v>
      </c>
      <c r="R304" s="3">
        <f t="shared" si="46"/>
        <v>0.05257252205814334</v>
      </c>
      <c r="S304" s="8">
        <f t="shared" si="47"/>
        <v>19.021343486128277</v>
      </c>
    </row>
    <row r="305" spans="1:19" ht="15">
      <c r="A305" s="1">
        <v>34</v>
      </c>
      <c r="B305" s="5">
        <v>0.6791666666666667</v>
      </c>
      <c r="C305" s="1" t="s">
        <v>319</v>
      </c>
      <c r="D305" s="1">
        <v>7</v>
      </c>
      <c r="E305" s="1">
        <v>12</v>
      </c>
      <c r="F305" s="1" t="s">
        <v>365</v>
      </c>
      <c r="G305" s="2">
        <v>41.7028666666667</v>
      </c>
      <c r="H305" s="6">
        <f>1+_xlfn.COUNTIFS(A:A,A305,O:O,"&lt;"&amp;O305)</f>
        <v>10</v>
      </c>
      <c r="I305" s="2">
        <f>_xlfn.AVERAGEIF(A:A,A305,G:G)</f>
        <v>48.60100833333333</v>
      </c>
      <c r="J305" s="2">
        <f t="shared" si="40"/>
        <v>-6.898141666666632</v>
      </c>
      <c r="K305" s="2">
        <f t="shared" si="41"/>
        <v>83.10185833333337</v>
      </c>
      <c r="L305" s="2">
        <f t="shared" si="42"/>
        <v>146.3661706455748</v>
      </c>
      <c r="M305" s="2">
        <f>SUMIF(A:A,A305,L:L)</f>
        <v>3249.995758014903</v>
      </c>
      <c r="N305" s="3">
        <f t="shared" si="43"/>
        <v>0.04503580359593307</v>
      </c>
      <c r="O305" s="7">
        <f t="shared" si="44"/>
        <v>22.204555490385527</v>
      </c>
      <c r="P305" s="3">
        <f t="shared" si="45"/>
      </c>
      <c r="Q305" s="3">
        <f>IF(ISNUMBER(P305),SUMIF(A:A,A305,P:P),"")</f>
      </c>
      <c r="R305" s="3">
        <f t="shared" si="46"/>
      </c>
      <c r="S305" s="8">
        <f t="shared" si="47"/>
      </c>
    </row>
    <row r="306" spans="1:19" ht="15">
      <c r="A306" s="1">
        <v>27</v>
      </c>
      <c r="B306" s="5">
        <v>0.6819444444444445</v>
      </c>
      <c r="C306" s="1" t="s">
        <v>280</v>
      </c>
      <c r="D306" s="1">
        <v>6</v>
      </c>
      <c r="E306" s="1">
        <v>1</v>
      </c>
      <c r="F306" s="1" t="s">
        <v>298</v>
      </c>
      <c r="G306" s="2">
        <v>73.6493333333333</v>
      </c>
      <c r="H306" s="6">
        <f>1+_xlfn.COUNTIFS(A:A,A306,O:O,"&lt;"&amp;O306)</f>
        <v>1</v>
      </c>
      <c r="I306" s="2">
        <f>_xlfn.AVERAGEIF(A:A,A306,G:G)</f>
        <v>48.47035238095237</v>
      </c>
      <c r="J306" s="2">
        <f t="shared" si="40"/>
        <v>25.178980952380932</v>
      </c>
      <c r="K306" s="2">
        <f t="shared" si="41"/>
        <v>115.17898095238093</v>
      </c>
      <c r="L306" s="2">
        <f t="shared" si="42"/>
        <v>1002.9880334598483</v>
      </c>
      <c r="M306" s="2">
        <f>SUMIF(A:A,A306,L:L)</f>
        <v>2111.416634487079</v>
      </c>
      <c r="N306" s="3">
        <f t="shared" si="43"/>
        <v>0.4750308475728674</v>
      </c>
      <c r="O306" s="7">
        <f t="shared" si="44"/>
        <v>2.1051264462285366</v>
      </c>
      <c r="P306" s="3">
        <f t="shared" si="45"/>
        <v>0.4750308475728674</v>
      </c>
      <c r="Q306" s="3">
        <f>IF(ISNUMBER(P306),SUMIF(A:A,A306,P:P),"")</f>
        <v>0.9999999999999999</v>
      </c>
      <c r="R306" s="3">
        <f t="shared" si="46"/>
        <v>0.4750308475728674</v>
      </c>
      <c r="S306" s="8">
        <f t="shared" si="47"/>
        <v>2.1051264462285366</v>
      </c>
    </row>
    <row r="307" spans="1:19" ht="15">
      <c r="A307" s="1">
        <v>27</v>
      </c>
      <c r="B307" s="5">
        <v>0.6819444444444445</v>
      </c>
      <c r="C307" s="1" t="s">
        <v>280</v>
      </c>
      <c r="D307" s="1">
        <v>6</v>
      </c>
      <c r="E307" s="1">
        <v>6</v>
      </c>
      <c r="F307" s="1" t="s">
        <v>302</v>
      </c>
      <c r="G307" s="2">
        <v>54.3935666666667</v>
      </c>
      <c r="H307" s="6">
        <f>1+_xlfn.COUNTIFS(A:A,A307,O:O,"&lt;"&amp;O307)</f>
        <v>2</v>
      </c>
      <c r="I307" s="2">
        <f>_xlfn.AVERAGEIF(A:A,A307,G:G)</f>
        <v>48.47035238095237</v>
      </c>
      <c r="J307" s="2">
        <f t="shared" si="40"/>
        <v>5.92321428571433</v>
      </c>
      <c r="K307" s="2">
        <f t="shared" si="41"/>
        <v>95.92321428571432</v>
      </c>
      <c r="L307" s="2">
        <f t="shared" si="42"/>
        <v>315.88962264532205</v>
      </c>
      <c r="M307" s="2">
        <f>SUMIF(A:A,A307,L:L)</f>
        <v>2111.416634487079</v>
      </c>
      <c r="N307" s="3">
        <f t="shared" si="43"/>
        <v>0.14961027467800558</v>
      </c>
      <c r="O307" s="7">
        <f t="shared" si="44"/>
        <v>6.684032912527039</v>
      </c>
      <c r="P307" s="3">
        <f t="shared" si="45"/>
        <v>0.14961027467800558</v>
      </c>
      <c r="Q307" s="3">
        <f>IF(ISNUMBER(P307),SUMIF(A:A,A307,P:P),"")</f>
        <v>0.9999999999999999</v>
      </c>
      <c r="R307" s="3">
        <f t="shared" si="46"/>
        <v>0.14961027467800558</v>
      </c>
      <c r="S307" s="8">
        <f t="shared" si="47"/>
        <v>6.684032912527039</v>
      </c>
    </row>
    <row r="308" spans="1:19" ht="15">
      <c r="A308" s="1">
        <v>27</v>
      </c>
      <c r="B308" s="5">
        <v>0.6819444444444445</v>
      </c>
      <c r="C308" s="1" t="s">
        <v>280</v>
      </c>
      <c r="D308" s="1">
        <v>6</v>
      </c>
      <c r="E308" s="1">
        <v>5</v>
      </c>
      <c r="F308" s="1" t="s">
        <v>301</v>
      </c>
      <c r="G308" s="2">
        <v>50.7410333333333</v>
      </c>
      <c r="H308" s="6">
        <f>1+_xlfn.COUNTIFS(A:A,A308,O:O,"&lt;"&amp;O308)</f>
        <v>3</v>
      </c>
      <c r="I308" s="2">
        <f>_xlfn.AVERAGEIF(A:A,A308,G:G)</f>
        <v>48.47035238095237</v>
      </c>
      <c r="J308" s="2">
        <f t="shared" si="40"/>
        <v>2.2706809523809284</v>
      </c>
      <c r="K308" s="2">
        <f t="shared" si="41"/>
        <v>92.27068095238093</v>
      </c>
      <c r="L308" s="2">
        <f t="shared" si="42"/>
        <v>253.72242567048798</v>
      </c>
      <c r="M308" s="2">
        <f>SUMIF(A:A,A308,L:L)</f>
        <v>2111.416634487079</v>
      </c>
      <c r="N308" s="3">
        <f t="shared" si="43"/>
        <v>0.1201669161482779</v>
      </c>
      <c r="O308" s="7">
        <f t="shared" si="44"/>
        <v>8.321758035015787</v>
      </c>
      <c r="P308" s="3">
        <f t="shared" si="45"/>
        <v>0.1201669161482779</v>
      </c>
      <c r="Q308" s="3">
        <f>IF(ISNUMBER(P308),SUMIF(A:A,A308,P:P),"")</f>
        <v>0.9999999999999999</v>
      </c>
      <c r="R308" s="3">
        <f t="shared" si="46"/>
        <v>0.1201669161482779</v>
      </c>
      <c r="S308" s="8">
        <f t="shared" si="47"/>
        <v>8.321758035015787</v>
      </c>
    </row>
    <row r="309" spans="1:19" ht="15">
      <c r="A309" s="1">
        <v>27</v>
      </c>
      <c r="B309" s="5">
        <v>0.6819444444444445</v>
      </c>
      <c r="C309" s="1" t="s">
        <v>280</v>
      </c>
      <c r="D309" s="1">
        <v>6</v>
      </c>
      <c r="E309" s="1">
        <v>4</v>
      </c>
      <c r="F309" s="1" t="s">
        <v>216</v>
      </c>
      <c r="G309" s="2">
        <v>41.641099999999994</v>
      </c>
      <c r="H309" s="6">
        <f>1+_xlfn.COUNTIFS(A:A,A309,O:O,"&lt;"&amp;O309)</f>
        <v>4</v>
      </c>
      <c r="I309" s="2">
        <f>_xlfn.AVERAGEIF(A:A,A309,G:G)</f>
        <v>48.47035238095237</v>
      </c>
      <c r="J309" s="2">
        <f t="shared" si="40"/>
        <v>-6.829252380952376</v>
      </c>
      <c r="K309" s="2">
        <f t="shared" si="41"/>
        <v>83.17074761904763</v>
      </c>
      <c r="L309" s="2">
        <f t="shared" si="42"/>
        <v>146.97240633368136</v>
      </c>
      <c r="M309" s="2">
        <f>SUMIF(A:A,A309,L:L)</f>
        <v>2111.416634487079</v>
      </c>
      <c r="N309" s="3">
        <f t="shared" si="43"/>
        <v>0.06960843441937975</v>
      </c>
      <c r="O309" s="7">
        <f t="shared" si="44"/>
        <v>14.366075150823807</v>
      </c>
      <c r="P309" s="3">
        <f t="shared" si="45"/>
        <v>0.06960843441937975</v>
      </c>
      <c r="Q309" s="3">
        <f>IF(ISNUMBER(P309),SUMIF(A:A,A309,P:P),"")</f>
        <v>0.9999999999999999</v>
      </c>
      <c r="R309" s="3">
        <f t="shared" si="46"/>
        <v>0.06960843441937975</v>
      </c>
      <c r="S309" s="8">
        <f t="shared" si="47"/>
        <v>14.366075150823807</v>
      </c>
    </row>
    <row r="310" spans="1:19" ht="15">
      <c r="A310" s="1">
        <v>27</v>
      </c>
      <c r="B310" s="5">
        <v>0.6819444444444445</v>
      </c>
      <c r="C310" s="1" t="s">
        <v>280</v>
      </c>
      <c r="D310" s="1">
        <v>6</v>
      </c>
      <c r="E310" s="1">
        <v>2</v>
      </c>
      <c r="F310" s="1" t="s">
        <v>299</v>
      </c>
      <c r="G310" s="2">
        <v>41.4684</v>
      </c>
      <c r="H310" s="6">
        <f>1+_xlfn.COUNTIFS(A:A,A310,O:O,"&lt;"&amp;O310)</f>
        <v>5</v>
      </c>
      <c r="I310" s="2">
        <f>_xlfn.AVERAGEIF(A:A,A310,G:G)</f>
        <v>48.47035238095237</v>
      </c>
      <c r="J310" s="2">
        <f t="shared" si="40"/>
        <v>-7.001952380952368</v>
      </c>
      <c r="K310" s="2">
        <f t="shared" si="41"/>
        <v>82.99804761904764</v>
      </c>
      <c r="L310" s="2">
        <f t="shared" si="42"/>
        <v>145.4573413669955</v>
      </c>
      <c r="M310" s="2">
        <f>SUMIF(A:A,A310,L:L)</f>
        <v>2111.416634487079</v>
      </c>
      <c r="N310" s="3">
        <f t="shared" si="43"/>
        <v>0.06889087591295362</v>
      </c>
      <c r="O310" s="7">
        <f t="shared" si="44"/>
        <v>14.5157103425937</v>
      </c>
      <c r="P310" s="3">
        <f t="shared" si="45"/>
        <v>0.06889087591295362</v>
      </c>
      <c r="Q310" s="3">
        <f>IF(ISNUMBER(P310),SUMIF(A:A,A310,P:P),"")</f>
        <v>0.9999999999999999</v>
      </c>
      <c r="R310" s="3">
        <f t="shared" si="46"/>
        <v>0.06889087591295362</v>
      </c>
      <c r="S310" s="8">
        <f t="shared" si="47"/>
        <v>14.5157103425937</v>
      </c>
    </row>
    <row r="311" spans="1:19" ht="15">
      <c r="A311" s="1">
        <v>27</v>
      </c>
      <c r="B311" s="5">
        <v>0.6819444444444445</v>
      </c>
      <c r="C311" s="1" t="s">
        <v>280</v>
      </c>
      <c r="D311" s="1">
        <v>6</v>
      </c>
      <c r="E311" s="1">
        <v>7</v>
      </c>
      <c r="F311" s="1" t="s">
        <v>218</v>
      </c>
      <c r="G311" s="2">
        <v>38.7555</v>
      </c>
      <c r="H311" s="6">
        <f>1+_xlfn.COUNTIFS(A:A,A311,O:O,"&lt;"&amp;O311)</f>
        <v>6</v>
      </c>
      <c r="I311" s="2">
        <f>_xlfn.AVERAGEIF(A:A,A311,G:G)</f>
        <v>48.47035238095237</v>
      </c>
      <c r="J311" s="2">
        <f t="shared" si="40"/>
        <v>-9.714852380952372</v>
      </c>
      <c r="K311" s="2">
        <f t="shared" si="41"/>
        <v>80.28514761904762</v>
      </c>
      <c r="L311" s="2">
        <f t="shared" si="42"/>
        <v>123.60720758808422</v>
      </c>
      <c r="M311" s="2">
        <f>SUMIF(A:A,A311,L:L)</f>
        <v>2111.416634487079</v>
      </c>
      <c r="N311" s="3">
        <f t="shared" si="43"/>
        <v>0.05854231020497373</v>
      </c>
      <c r="O311" s="7">
        <f t="shared" si="44"/>
        <v>17.081662758075446</v>
      </c>
      <c r="P311" s="3">
        <f t="shared" si="45"/>
        <v>0.05854231020497373</v>
      </c>
      <c r="Q311" s="3">
        <f>IF(ISNUMBER(P311),SUMIF(A:A,A311,P:P),"")</f>
        <v>0.9999999999999999</v>
      </c>
      <c r="R311" s="3">
        <f t="shared" si="46"/>
        <v>0.05854231020497373</v>
      </c>
      <c r="S311" s="8">
        <f t="shared" si="47"/>
        <v>17.081662758075446</v>
      </c>
    </row>
    <row r="312" spans="1:19" ht="15">
      <c r="A312" s="1">
        <v>27</v>
      </c>
      <c r="B312" s="5">
        <v>0.6819444444444445</v>
      </c>
      <c r="C312" s="1" t="s">
        <v>280</v>
      </c>
      <c r="D312" s="1">
        <v>6</v>
      </c>
      <c r="E312" s="1">
        <v>3</v>
      </c>
      <c r="F312" s="1" t="s">
        <v>300</v>
      </c>
      <c r="G312" s="2">
        <v>38.6435333333333</v>
      </c>
      <c r="H312" s="6">
        <f>1+_xlfn.COUNTIFS(A:A,A312,O:O,"&lt;"&amp;O312)</f>
        <v>7</v>
      </c>
      <c r="I312" s="2">
        <f>_xlfn.AVERAGEIF(A:A,A312,G:G)</f>
        <v>48.47035238095237</v>
      </c>
      <c r="J312" s="2">
        <f t="shared" si="40"/>
        <v>-9.826819047619068</v>
      </c>
      <c r="K312" s="2">
        <f t="shared" si="41"/>
        <v>80.17318095238093</v>
      </c>
      <c r="L312" s="2">
        <f t="shared" si="42"/>
        <v>122.77959742265955</v>
      </c>
      <c r="M312" s="2">
        <f>SUMIF(A:A,A312,L:L)</f>
        <v>2111.416634487079</v>
      </c>
      <c r="N312" s="3">
        <f t="shared" si="43"/>
        <v>0.05815034106354195</v>
      </c>
      <c r="O312" s="7">
        <f t="shared" si="44"/>
        <v>17.196803693847325</v>
      </c>
      <c r="P312" s="3">
        <f t="shared" si="45"/>
        <v>0.05815034106354195</v>
      </c>
      <c r="Q312" s="3">
        <f>IF(ISNUMBER(P312),SUMIF(A:A,A312,P:P),"")</f>
        <v>0.9999999999999999</v>
      </c>
      <c r="R312" s="3">
        <f t="shared" si="46"/>
        <v>0.05815034106354195</v>
      </c>
      <c r="S312" s="8">
        <f t="shared" si="47"/>
        <v>17.196803693847325</v>
      </c>
    </row>
    <row r="313" spans="1:19" ht="15">
      <c r="A313" s="1">
        <v>62</v>
      </c>
      <c r="B313" s="5">
        <v>0.6847222222222222</v>
      </c>
      <c r="C313" s="1" t="s">
        <v>578</v>
      </c>
      <c r="D313" s="1">
        <v>6</v>
      </c>
      <c r="E313" s="1">
        <v>15</v>
      </c>
      <c r="F313" s="1" t="s">
        <v>621</v>
      </c>
      <c r="G313" s="2">
        <v>72.41736666666661</v>
      </c>
      <c r="H313" s="6">
        <f>1+_xlfn.COUNTIFS(A:A,A313,O:O,"&lt;"&amp;O313)</f>
        <v>1</v>
      </c>
      <c r="I313" s="2">
        <f>_xlfn.AVERAGEIF(A:A,A313,G:G)</f>
        <v>50.017155555555554</v>
      </c>
      <c r="J313" s="2">
        <f t="shared" si="40"/>
        <v>22.400211111111055</v>
      </c>
      <c r="K313" s="2">
        <f t="shared" si="41"/>
        <v>112.40021111111105</v>
      </c>
      <c r="L313" s="2">
        <f t="shared" si="42"/>
        <v>848.9605057402995</v>
      </c>
      <c r="M313" s="2">
        <f>SUMIF(A:A,A313,L:L)</f>
        <v>3181.8020925646238</v>
      </c>
      <c r="N313" s="3">
        <f t="shared" si="43"/>
        <v>0.2668175081423788</v>
      </c>
      <c r="O313" s="7">
        <f t="shared" si="44"/>
        <v>3.747879990942653</v>
      </c>
      <c r="P313" s="3">
        <f t="shared" si="45"/>
        <v>0.2668175081423788</v>
      </c>
      <c r="Q313" s="3">
        <f>IF(ISNUMBER(P313),SUMIF(A:A,A313,P:P),"")</f>
        <v>0.8370427267202639</v>
      </c>
      <c r="R313" s="3">
        <f t="shared" si="46"/>
        <v>0.31876211288261763</v>
      </c>
      <c r="S313" s="8">
        <f t="shared" si="47"/>
        <v>3.137135687038956</v>
      </c>
    </row>
    <row r="314" spans="1:19" ht="15">
      <c r="A314" s="1">
        <v>62</v>
      </c>
      <c r="B314" s="5">
        <v>0.6847222222222222</v>
      </c>
      <c r="C314" s="1" t="s">
        <v>578</v>
      </c>
      <c r="D314" s="1">
        <v>6</v>
      </c>
      <c r="E314" s="1">
        <v>4</v>
      </c>
      <c r="F314" s="1" t="s">
        <v>613</v>
      </c>
      <c r="G314" s="2">
        <v>58.4587333333333</v>
      </c>
      <c r="H314" s="6">
        <f>1+_xlfn.COUNTIFS(A:A,A314,O:O,"&lt;"&amp;O314)</f>
        <v>2</v>
      </c>
      <c r="I314" s="2">
        <f>_xlfn.AVERAGEIF(A:A,A314,G:G)</f>
        <v>50.017155555555554</v>
      </c>
      <c r="J314" s="2">
        <f t="shared" si="40"/>
        <v>8.441577777777745</v>
      </c>
      <c r="K314" s="2">
        <f t="shared" si="41"/>
        <v>98.44157777777775</v>
      </c>
      <c r="L314" s="2">
        <f t="shared" si="42"/>
        <v>367.4159800010978</v>
      </c>
      <c r="M314" s="2">
        <f>SUMIF(A:A,A314,L:L)</f>
        <v>3181.8020925646238</v>
      </c>
      <c r="N314" s="3">
        <f t="shared" si="43"/>
        <v>0.1154741776239609</v>
      </c>
      <c r="O314" s="7">
        <f t="shared" si="44"/>
        <v>8.65994476493678</v>
      </c>
      <c r="P314" s="3">
        <f t="shared" si="45"/>
        <v>0.1154741776239609</v>
      </c>
      <c r="Q314" s="3">
        <f>IF(ISNUMBER(P314),SUMIF(A:A,A314,P:P),"")</f>
        <v>0.8370427267202639</v>
      </c>
      <c r="R314" s="3">
        <f t="shared" si="46"/>
        <v>0.13795493818627</v>
      </c>
      <c r="S314" s="8">
        <f t="shared" si="47"/>
        <v>7.248743779289557</v>
      </c>
    </row>
    <row r="315" spans="1:19" ht="15">
      <c r="A315" s="1">
        <v>62</v>
      </c>
      <c r="B315" s="5">
        <v>0.6847222222222222</v>
      </c>
      <c r="C315" s="1" t="s">
        <v>578</v>
      </c>
      <c r="D315" s="1">
        <v>6</v>
      </c>
      <c r="E315" s="1">
        <v>2</v>
      </c>
      <c r="F315" s="1" t="s">
        <v>611</v>
      </c>
      <c r="G315" s="2">
        <v>56.843733333333304</v>
      </c>
      <c r="H315" s="6">
        <f>1+_xlfn.COUNTIFS(A:A,A315,O:O,"&lt;"&amp;O315)</f>
        <v>3</v>
      </c>
      <c r="I315" s="2">
        <f>_xlfn.AVERAGEIF(A:A,A315,G:G)</f>
        <v>50.017155555555554</v>
      </c>
      <c r="J315" s="2">
        <f t="shared" si="40"/>
        <v>6.82657777777775</v>
      </c>
      <c r="K315" s="2">
        <f t="shared" si="41"/>
        <v>96.82657777777774</v>
      </c>
      <c r="L315" s="2">
        <f t="shared" si="42"/>
        <v>333.4839261245869</v>
      </c>
      <c r="M315" s="2">
        <f>SUMIF(A:A,A315,L:L)</f>
        <v>3181.8020925646238</v>
      </c>
      <c r="N315" s="3">
        <f t="shared" si="43"/>
        <v>0.10480976390828547</v>
      </c>
      <c r="O315" s="7">
        <f t="shared" si="44"/>
        <v>9.541095816941798</v>
      </c>
      <c r="P315" s="3">
        <f t="shared" si="45"/>
        <v>0.10480976390828547</v>
      </c>
      <c r="Q315" s="3">
        <f>IF(ISNUMBER(P315),SUMIF(A:A,A315,P:P),"")</f>
        <v>0.8370427267202639</v>
      </c>
      <c r="R315" s="3">
        <f t="shared" si="46"/>
        <v>0.12521435353599633</v>
      </c>
      <c r="S315" s="8">
        <f t="shared" si="47"/>
        <v>7.986304858512265</v>
      </c>
    </row>
    <row r="316" spans="1:19" ht="15">
      <c r="A316" s="1">
        <v>62</v>
      </c>
      <c r="B316" s="5">
        <v>0.6847222222222222</v>
      </c>
      <c r="C316" s="1" t="s">
        <v>578</v>
      </c>
      <c r="D316" s="1">
        <v>6</v>
      </c>
      <c r="E316" s="1">
        <v>1</v>
      </c>
      <c r="F316" s="1" t="s">
        <v>610</v>
      </c>
      <c r="G316" s="2">
        <v>55.847133333333296</v>
      </c>
      <c r="H316" s="6">
        <f>1+_xlfn.COUNTIFS(A:A,A316,O:O,"&lt;"&amp;O316)</f>
        <v>4</v>
      </c>
      <c r="I316" s="2">
        <f>_xlfn.AVERAGEIF(A:A,A316,G:G)</f>
        <v>50.017155555555554</v>
      </c>
      <c r="J316" s="2">
        <f t="shared" si="40"/>
        <v>5.829977777777742</v>
      </c>
      <c r="K316" s="2">
        <f t="shared" si="41"/>
        <v>95.82997777777774</v>
      </c>
      <c r="L316" s="2">
        <f t="shared" si="42"/>
        <v>314.1274096002053</v>
      </c>
      <c r="M316" s="2">
        <f>SUMIF(A:A,A316,L:L)</f>
        <v>3181.8020925646238</v>
      </c>
      <c r="N316" s="3">
        <f t="shared" si="43"/>
        <v>0.09872625652433636</v>
      </c>
      <c r="O316" s="7">
        <f t="shared" si="44"/>
        <v>10.129017702129692</v>
      </c>
      <c r="P316" s="3">
        <f t="shared" si="45"/>
        <v>0.09872625652433636</v>
      </c>
      <c r="Q316" s="3">
        <f>IF(ISNUMBER(P316),SUMIF(A:A,A316,P:P),"")</f>
        <v>0.8370427267202639</v>
      </c>
      <c r="R316" s="3">
        <f t="shared" si="46"/>
        <v>0.11794649588697789</v>
      </c>
      <c r="S316" s="8">
        <f t="shared" si="47"/>
        <v>8.478420596388458</v>
      </c>
    </row>
    <row r="317" spans="1:19" ht="15">
      <c r="A317" s="1">
        <v>62</v>
      </c>
      <c r="B317" s="5">
        <v>0.6847222222222222</v>
      </c>
      <c r="C317" s="1" t="s">
        <v>578</v>
      </c>
      <c r="D317" s="1">
        <v>6</v>
      </c>
      <c r="E317" s="1">
        <v>8</v>
      </c>
      <c r="F317" s="1" t="s">
        <v>616</v>
      </c>
      <c r="G317" s="2">
        <v>49.8675</v>
      </c>
      <c r="H317" s="6">
        <f>1+_xlfn.COUNTIFS(A:A,A317,O:O,"&lt;"&amp;O317)</f>
        <v>5</v>
      </c>
      <c r="I317" s="2">
        <f>_xlfn.AVERAGEIF(A:A,A317,G:G)</f>
        <v>50.017155555555554</v>
      </c>
      <c r="J317" s="2">
        <f t="shared" si="40"/>
        <v>-0.14965555555555454</v>
      </c>
      <c r="K317" s="2">
        <f t="shared" si="41"/>
        <v>89.85034444444445</v>
      </c>
      <c r="L317" s="2">
        <f t="shared" si="42"/>
        <v>219.4272333603742</v>
      </c>
      <c r="M317" s="2">
        <f>SUMIF(A:A,A317,L:L)</f>
        <v>3181.8020925646238</v>
      </c>
      <c r="N317" s="3">
        <f t="shared" si="43"/>
        <v>0.06896319349124243</v>
      </c>
      <c r="O317" s="7">
        <f t="shared" si="44"/>
        <v>14.500488584928844</v>
      </c>
      <c r="P317" s="3">
        <f t="shared" si="45"/>
        <v>0.06896319349124243</v>
      </c>
      <c r="Q317" s="3">
        <f>IF(ISNUMBER(P317),SUMIF(A:A,A317,P:P),"")</f>
        <v>0.8370427267202639</v>
      </c>
      <c r="R317" s="3">
        <f t="shared" si="46"/>
        <v>0.08238909590846924</v>
      </c>
      <c r="S317" s="8">
        <f t="shared" si="47"/>
        <v>12.1375285039049</v>
      </c>
    </row>
    <row r="318" spans="1:19" ht="15">
      <c r="A318" s="1">
        <v>62</v>
      </c>
      <c r="B318" s="5">
        <v>0.6847222222222222</v>
      </c>
      <c r="C318" s="1" t="s">
        <v>578</v>
      </c>
      <c r="D318" s="1">
        <v>6</v>
      </c>
      <c r="E318" s="1">
        <v>12</v>
      </c>
      <c r="F318" s="1" t="s">
        <v>620</v>
      </c>
      <c r="G318" s="2">
        <v>49.8365</v>
      </c>
      <c r="H318" s="6">
        <f>1+_xlfn.COUNTIFS(A:A,A318,O:O,"&lt;"&amp;O318)</f>
        <v>6</v>
      </c>
      <c r="I318" s="2">
        <f>_xlfn.AVERAGEIF(A:A,A318,G:G)</f>
        <v>50.017155555555554</v>
      </c>
      <c r="J318" s="2">
        <f t="shared" si="40"/>
        <v>-0.18065555555555335</v>
      </c>
      <c r="K318" s="2">
        <f t="shared" si="41"/>
        <v>89.81934444444445</v>
      </c>
      <c r="L318" s="2">
        <f t="shared" si="42"/>
        <v>219.01947803633118</v>
      </c>
      <c r="M318" s="2">
        <f>SUMIF(A:A,A318,L:L)</f>
        <v>3181.8020925646238</v>
      </c>
      <c r="N318" s="3">
        <f t="shared" si="43"/>
        <v>0.06883504116995384</v>
      </c>
      <c r="O318" s="7">
        <f t="shared" si="44"/>
        <v>14.527484592200624</v>
      </c>
      <c r="P318" s="3">
        <f t="shared" si="45"/>
        <v>0.06883504116995384</v>
      </c>
      <c r="Q318" s="3">
        <f>IF(ISNUMBER(P318),SUMIF(A:A,A318,P:P),"")</f>
        <v>0.8370427267202639</v>
      </c>
      <c r="R318" s="3">
        <f t="shared" si="46"/>
        <v>0.08223599461841835</v>
      </c>
      <c r="S318" s="8">
        <f t="shared" si="47"/>
        <v>12.16012531544223</v>
      </c>
    </row>
    <row r="319" spans="1:19" ht="15">
      <c r="A319" s="1">
        <v>62</v>
      </c>
      <c r="B319" s="5">
        <v>0.6847222222222222</v>
      </c>
      <c r="C319" s="1" t="s">
        <v>578</v>
      </c>
      <c r="D319" s="1">
        <v>6</v>
      </c>
      <c r="E319" s="1">
        <v>11</v>
      </c>
      <c r="F319" s="1" t="s">
        <v>619</v>
      </c>
      <c r="G319" s="2">
        <v>48.7654</v>
      </c>
      <c r="H319" s="6">
        <f>1+_xlfn.COUNTIFS(A:A,A319,O:O,"&lt;"&amp;O319)</f>
        <v>7</v>
      </c>
      <c r="I319" s="2">
        <f>_xlfn.AVERAGEIF(A:A,A319,G:G)</f>
        <v>50.017155555555554</v>
      </c>
      <c r="J319" s="2">
        <f t="shared" si="40"/>
        <v>-1.2517555555555546</v>
      </c>
      <c r="K319" s="2">
        <f t="shared" si="41"/>
        <v>88.74824444444445</v>
      </c>
      <c r="L319" s="2">
        <f t="shared" si="42"/>
        <v>205.38672525695523</v>
      </c>
      <c r="M319" s="2">
        <f>SUMIF(A:A,A319,L:L)</f>
        <v>3181.8020925646238</v>
      </c>
      <c r="N319" s="3">
        <f t="shared" si="43"/>
        <v>0.06455044005939654</v>
      </c>
      <c r="O319" s="7">
        <f t="shared" si="44"/>
        <v>15.49176115731888</v>
      </c>
      <c r="P319" s="3">
        <f t="shared" si="45"/>
        <v>0.06455044005939654</v>
      </c>
      <c r="Q319" s="3">
        <f>IF(ISNUMBER(P319),SUMIF(A:A,A319,P:P),"")</f>
        <v>0.8370427267202639</v>
      </c>
      <c r="R319" s="3">
        <f t="shared" si="46"/>
        <v>0.07711725817428795</v>
      </c>
      <c r="S319" s="8">
        <f t="shared" si="47"/>
        <v>12.967266000821265</v>
      </c>
    </row>
    <row r="320" spans="1:19" ht="15">
      <c r="A320" s="1">
        <v>62</v>
      </c>
      <c r="B320" s="5">
        <v>0.6847222222222222</v>
      </c>
      <c r="C320" s="1" t="s">
        <v>578</v>
      </c>
      <c r="D320" s="1">
        <v>6</v>
      </c>
      <c r="E320" s="1">
        <v>3</v>
      </c>
      <c r="F320" s="1" t="s">
        <v>612</v>
      </c>
      <c r="G320" s="2">
        <v>40.9422333333333</v>
      </c>
      <c r="H320" s="6">
        <f>1+_xlfn.COUNTIFS(A:A,A320,O:O,"&lt;"&amp;O320)</f>
        <v>11</v>
      </c>
      <c r="I320" s="2">
        <f>_xlfn.AVERAGEIF(A:A,A320,G:G)</f>
        <v>50.017155555555554</v>
      </c>
      <c r="J320" s="2">
        <f t="shared" si="40"/>
        <v>-9.074922222222256</v>
      </c>
      <c r="K320" s="2">
        <f t="shared" si="41"/>
        <v>80.92507777777774</v>
      </c>
      <c r="L320" s="2">
        <f t="shared" si="42"/>
        <v>128.44549702150937</v>
      </c>
      <c r="M320" s="2">
        <f>SUMIF(A:A,A320,L:L)</f>
        <v>3181.8020925646238</v>
      </c>
      <c r="N320" s="3">
        <f t="shared" si="43"/>
        <v>0.040368788907916835</v>
      </c>
      <c r="O320" s="7">
        <f t="shared" si="44"/>
        <v>24.771612601038107</v>
      </c>
      <c r="P320" s="3">
        <f t="shared" si="45"/>
      </c>
      <c r="Q320" s="3">
        <f>IF(ISNUMBER(P320),SUMIF(A:A,A320,P:P),"")</f>
      </c>
      <c r="R320" s="3">
        <f t="shared" si="46"/>
      </c>
      <c r="S320" s="8">
        <f t="shared" si="47"/>
      </c>
    </row>
    <row r="321" spans="1:19" ht="15">
      <c r="A321" s="1">
        <v>62</v>
      </c>
      <c r="B321" s="5">
        <v>0.6847222222222222</v>
      </c>
      <c r="C321" s="1" t="s">
        <v>578</v>
      </c>
      <c r="D321" s="1">
        <v>6</v>
      </c>
      <c r="E321" s="1">
        <v>6</v>
      </c>
      <c r="F321" s="1" t="s">
        <v>614</v>
      </c>
      <c r="G321" s="2">
        <v>38.4621</v>
      </c>
      <c r="H321" s="6">
        <f>1+_xlfn.COUNTIFS(A:A,A321,O:O,"&lt;"&amp;O321)</f>
        <v>12</v>
      </c>
      <c r="I321" s="2">
        <f>_xlfn.AVERAGEIF(A:A,A321,G:G)</f>
        <v>50.017155555555554</v>
      </c>
      <c r="J321" s="2">
        <f t="shared" si="40"/>
        <v>-11.555055555555555</v>
      </c>
      <c r="K321" s="2">
        <f t="shared" si="41"/>
        <v>78.44494444444445</v>
      </c>
      <c r="L321" s="2">
        <f t="shared" si="42"/>
        <v>110.68592283873149</v>
      </c>
      <c r="M321" s="2">
        <f>SUMIF(A:A,A321,L:L)</f>
        <v>3181.8020925646238</v>
      </c>
      <c r="N321" s="3">
        <f t="shared" si="43"/>
        <v>0.03478718022638405</v>
      </c>
      <c r="O321" s="7">
        <f t="shared" si="44"/>
        <v>28.74622184069861</v>
      </c>
      <c r="P321" s="3">
        <f t="shared" si="45"/>
      </c>
      <c r="Q321" s="3">
        <f>IF(ISNUMBER(P321),SUMIF(A:A,A321,P:P),"")</f>
      </c>
      <c r="R321" s="3">
        <f t="shared" si="46"/>
      </c>
      <c r="S321" s="8">
        <f t="shared" si="47"/>
      </c>
    </row>
    <row r="322" spans="1:19" ht="15">
      <c r="A322" s="1">
        <v>62</v>
      </c>
      <c r="B322" s="5">
        <v>0.6847222222222222</v>
      </c>
      <c r="C322" s="1" t="s">
        <v>578</v>
      </c>
      <c r="D322" s="1">
        <v>6</v>
      </c>
      <c r="E322" s="1">
        <v>7</v>
      </c>
      <c r="F322" s="1" t="s">
        <v>615</v>
      </c>
      <c r="G322" s="2">
        <v>44.1261000000001</v>
      </c>
      <c r="H322" s="6">
        <f>1+_xlfn.COUNTIFS(A:A,A322,O:O,"&lt;"&amp;O322)</f>
        <v>8</v>
      </c>
      <c r="I322" s="2">
        <f>_xlfn.AVERAGEIF(A:A,A322,G:G)</f>
        <v>50.017155555555554</v>
      </c>
      <c r="J322" s="2">
        <f t="shared" si="40"/>
        <v>-5.891055555555454</v>
      </c>
      <c r="K322" s="2">
        <f t="shared" si="41"/>
        <v>84.10894444444455</v>
      </c>
      <c r="L322" s="2">
        <f t="shared" si="42"/>
        <v>155.48304132468357</v>
      </c>
      <c r="M322" s="2">
        <f>SUMIF(A:A,A322,L:L)</f>
        <v>3181.8020925646238</v>
      </c>
      <c r="N322" s="3">
        <f t="shared" si="43"/>
        <v>0.048866345800709365</v>
      </c>
      <c r="O322" s="7">
        <f t="shared" si="44"/>
        <v>20.463981572886173</v>
      </c>
      <c r="P322" s="3">
        <f t="shared" si="45"/>
        <v>0.048866345800709365</v>
      </c>
      <c r="Q322" s="3">
        <f>IF(ISNUMBER(P322),SUMIF(A:A,A322,P:P),"")</f>
        <v>0.8370427267202639</v>
      </c>
      <c r="R322" s="3">
        <f t="shared" si="46"/>
        <v>0.05837975080696244</v>
      </c>
      <c r="S322" s="8">
        <f t="shared" si="47"/>
        <v>17.129226935321874</v>
      </c>
    </row>
    <row r="323" spans="1:19" ht="15">
      <c r="A323" s="1">
        <v>62</v>
      </c>
      <c r="B323" s="5">
        <v>0.6847222222222222</v>
      </c>
      <c r="C323" s="1" t="s">
        <v>578</v>
      </c>
      <c r="D323" s="1">
        <v>6</v>
      </c>
      <c r="E323" s="1">
        <v>9</v>
      </c>
      <c r="F323" s="1" t="s">
        <v>617</v>
      </c>
      <c r="G323" s="2">
        <v>43.1477666666667</v>
      </c>
      <c r="H323" s="6">
        <f>1+_xlfn.COUNTIFS(A:A,A323,O:O,"&lt;"&amp;O323)</f>
        <v>9</v>
      </c>
      <c r="I323" s="2">
        <f>_xlfn.AVERAGEIF(A:A,A323,G:G)</f>
        <v>50.017155555555554</v>
      </c>
      <c r="J323" s="2">
        <f t="shared" si="40"/>
        <v>-6.869388888888857</v>
      </c>
      <c r="K323" s="2">
        <f t="shared" si="41"/>
        <v>83.13061111111114</v>
      </c>
      <c r="L323" s="2">
        <f t="shared" si="42"/>
        <v>146.61889461710624</v>
      </c>
      <c r="M323" s="2">
        <f>SUMIF(A:A,A323,L:L)</f>
        <v>3181.8020925646238</v>
      </c>
      <c r="N323" s="3">
        <f t="shared" si="43"/>
        <v>0.04608045703399711</v>
      </c>
      <c r="O323" s="7">
        <f t="shared" si="44"/>
        <v>21.701173650734905</v>
      </c>
      <c r="P323" s="3">
        <f t="shared" si="45"/>
      </c>
      <c r="Q323" s="3">
        <f>IF(ISNUMBER(P323),SUMIF(A:A,A323,P:P),"")</f>
      </c>
      <c r="R323" s="3">
        <f t="shared" si="46"/>
      </c>
      <c r="S323" s="8">
        <f t="shared" si="47"/>
      </c>
    </row>
    <row r="324" spans="1:19" ht="15">
      <c r="A324" s="1">
        <v>62</v>
      </c>
      <c r="B324" s="5">
        <v>0.6847222222222222</v>
      </c>
      <c r="C324" s="1" t="s">
        <v>578</v>
      </c>
      <c r="D324" s="1">
        <v>6</v>
      </c>
      <c r="E324" s="1">
        <v>10</v>
      </c>
      <c r="F324" s="1" t="s">
        <v>618</v>
      </c>
      <c r="G324" s="2">
        <v>41.491299999999995</v>
      </c>
      <c r="H324" s="6">
        <f>1+_xlfn.COUNTIFS(A:A,A324,O:O,"&lt;"&amp;O324)</f>
        <v>10</v>
      </c>
      <c r="I324" s="2">
        <f>_xlfn.AVERAGEIF(A:A,A324,G:G)</f>
        <v>50.017155555555554</v>
      </c>
      <c r="J324" s="2">
        <f t="shared" si="40"/>
        <v>-8.525855555555559</v>
      </c>
      <c r="K324" s="2">
        <f t="shared" si="41"/>
        <v>81.47414444444445</v>
      </c>
      <c r="L324" s="2">
        <f t="shared" si="42"/>
        <v>132.7474786427429</v>
      </c>
      <c r="M324" s="2">
        <f>SUMIF(A:A,A324,L:L)</f>
        <v>3181.8020925646238</v>
      </c>
      <c r="N324" s="3">
        <f t="shared" si="43"/>
        <v>0.041720847111438225</v>
      </c>
      <c r="O324" s="7">
        <f t="shared" si="44"/>
        <v>23.968832591748576</v>
      </c>
      <c r="P324" s="3">
        <f t="shared" si="45"/>
      </c>
      <c r="Q324" s="3">
        <f>IF(ISNUMBER(P324),SUMIF(A:A,A324,P:P),"")</f>
      </c>
      <c r="R324" s="3">
        <f t="shared" si="46"/>
      </c>
      <c r="S324" s="8">
        <f t="shared" si="47"/>
      </c>
    </row>
    <row r="325" spans="1:19" ht="15">
      <c r="A325" s="1">
        <v>50</v>
      </c>
      <c r="B325" s="5">
        <v>0.6875</v>
      </c>
      <c r="C325" s="1" t="s">
        <v>472</v>
      </c>
      <c r="D325" s="1">
        <v>7</v>
      </c>
      <c r="E325" s="1">
        <v>9</v>
      </c>
      <c r="F325" s="1" t="s">
        <v>517</v>
      </c>
      <c r="G325" s="2">
        <v>75.58789999999999</v>
      </c>
      <c r="H325" s="6">
        <f>1+_xlfn.COUNTIFS(A:A,A325,O:O,"&lt;"&amp;O325)</f>
        <v>1</v>
      </c>
      <c r="I325" s="2">
        <f>_xlfn.AVERAGEIF(A:A,A325,G:G)</f>
        <v>47.197013333333324</v>
      </c>
      <c r="J325" s="2">
        <f t="shared" si="40"/>
        <v>28.390886666666667</v>
      </c>
      <c r="K325" s="2">
        <f t="shared" si="41"/>
        <v>118.39088666666666</v>
      </c>
      <c r="L325" s="2">
        <f t="shared" si="42"/>
        <v>1216.1594736245027</v>
      </c>
      <c r="M325" s="2">
        <f>SUMIF(A:A,A325,L:L)</f>
        <v>3068.5457848141314</v>
      </c>
      <c r="N325" s="3">
        <f t="shared" si="43"/>
        <v>0.3963308873027515</v>
      </c>
      <c r="O325" s="7">
        <f t="shared" si="44"/>
        <v>2.5231442515256557</v>
      </c>
      <c r="P325" s="3">
        <f t="shared" si="45"/>
        <v>0.3963308873027515</v>
      </c>
      <c r="Q325" s="3">
        <f>IF(ISNUMBER(P325),SUMIF(A:A,A325,P:P),"")</f>
        <v>0.898435026095294</v>
      </c>
      <c r="R325" s="3">
        <f t="shared" si="46"/>
        <v>0.44113472403814546</v>
      </c>
      <c r="S325" s="8">
        <f t="shared" si="47"/>
        <v>2.2668811714616433</v>
      </c>
    </row>
    <row r="326" spans="1:19" ht="15">
      <c r="A326" s="1">
        <v>50</v>
      </c>
      <c r="B326" s="5">
        <v>0.6875</v>
      </c>
      <c r="C326" s="1" t="s">
        <v>472</v>
      </c>
      <c r="D326" s="1">
        <v>7</v>
      </c>
      <c r="E326" s="1">
        <v>1</v>
      </c>
      <c r="F326" s="1" t="s">
        <v>509</v>
      </c>
      <c r="G326" s="2">
        <v>59.1094</v>
      </c>
      <c r="H326" s="6">
        <f>1+_xlfn.COUNTIFS(A:A,A326,O:O,"&lt;"&amp;O326)</f>
        <v>2</v>
      </c>
      <c r="I326" s="2">
        <f>_xlfn.AVERAGEIF(A:A,A326,G:G)</f>
        <v>47.197013333333324</v>
      </c>
      <c r="J326" s="2">
        <f t="shared" si="40"/>
        <v>11.912386666666677</v>
      </c>
      <c r="K326" s="2">
        <f t="shared" si="41"/>
        <v>101.91238666666668</v>
      </c>
      <c r="L326" s="2">
        <f t="shared" si="42"/>
        <v>452.47983562845604</v>
      </c>
      <c r="M326" s="2">
        <f>SUMIF(A:A,A326,L:L)</f>
        <v>3068.5457848141314</v>
      </c>
      <c r="N326" s="3">
        <f t="shared" si="43"/>
        <v>0.14745741708262103</v>
      </c>
      <c r="O326" s="7">
        <f t="shared" si="44"/>
        <v>6.781618855019654</v>
      </c>
      <c r="P326" s="3">
        <f t="shared" si="45"/>
        <v>0.14745741708262103</v>
      </c>
      <c r="Q326" s="3">
        <f>IF(ISNUMBER(P326),SUMIF(A:A,A326,P:P),"")</f>
        <v>0.898435026095294</v>
      </c>
      <c r="R326" s="3">
        <f t="shared" si="46"/>
        <v>0.16412696833903348</v>
      </c>
      <c r="S326" s="8">
        <f t="shared" si="47"/>
        <v>6.09284391297792</v>
      </c>
    </row>
    <row r="327" spans="1:19" ht="15">
      <c r="A327" s="1">
        <v>50</v>
      </c>
      <c r="B327" s="5">
        <v>0.6875</v>
      </c>
      <c r="C327" s="1" t="s">
        <v>472</v>
      </c>
      <c r="D327" s="1">
        <v>7</v>
      </c>
      <c r="E327" s="1">
        <v>2</v>
      </c>
      <c r="F327" s="1" t="s">
        <v>510</v>
      </c>
      <c r="G327" s="2">
        <v>48.7837</v>
      </c>
      <c r="H327" s="6">
        <f>1+_xlfn.COUNTIFS(A:A,A327,O:O,"&lt;"&amp;O327)</f>
        <v>3</v>
      </c>
      <c r="I327" s="2">
        <f>_xlfn.AVERAGEIF(A:A,A327,G:G)</f>
        <v>47.197013333333324</v>
      </c>
      <c r="J327" s="2">
        <f t="shared" si="40"/>
        <v>1.5866866666666795</v>
      </c>
      <c r="K327" s="2">
        <f t="shared" si="41"/>
        <v>91.58668666666668</v>
      </c>
      <c r="L327" s="2">
        <f t="shared" si="42"/>
        <v>243.52051756010295</v>
      </c>
      <c r="M327" s="2">
        <f>SUMIF(A:A,A327,L:L)</f>
        <v>3068.5457848141314</v>
      </c>
      <c r="N327" s="3">
        <f t="shared" si="43"/>
        <v>0.07936023596755735</v>
      </c>
      <c r="O327" s="7">
        <f t="shared" si="44"/>
        <v>12.600768984719277</v>
      </c>
      <c r="P327" s="3">
        <f t="shared" si="45"/>
        <v>0.07936023596755735</v>
      </c>
      <c r="Q327" s="3">
        <f>IF(ISNUMBER(P327),SUMIF(A:A,A327,P:P),"")</f>
        <v>0.898435026095294</v>
      </c>
      <c r="R327" s="3">
        <f t="shared" si="46"/>
        <v>0.08833163630370293</v>
      </c>
      <c r="S327" s="8">
        <f t="shared" si="47"/>
        <v>11.320972211607035</v>
      </c>
    </row>
    <row r="328" spans="1:19" ht="15">
      <c r="A328" s="1">
        <v>50</v>
      </c>
      <c r="B328" s="5">
        <v>0.6875</v>
      </c>
      <c r="C328" s="1" t="s">
        <v>472</v>
      </c>
      <c r="D328" s="1">
        <v>7</v>
      </c>
      <c r="E328" s="1">
        <v>6</v>
      </c>
      <c r="F328" s="1" t="s">
        <v>514</v>
      </c>
      <c r="G328" s="2">
        <v>48.6916666666666</v>
      </c>
      <c r="H328" s="6">
        <f>1+_xlfn.COUNTIFS(A:A,A328,O:O,"&lt;"&amp;O328)</f>
        <v>4</v>
      </c>
      <c r="I328" s="2">
        <f>_xlfn.AVERAGEIF(A:A,A328,G:G)</f>
        <v>47.197013333333324</v>
      </c>
      <c r="J328" s="2">
        <f t="shared" si="40"/>
        <v>1.4946533333332752</v>
      </c>
      <c r="K328" s="2">
        <f t="shared" si="41"/>
        <v>91.49465333333328</v>
      </c>
      <c r="L328" s="2">
        <f t="shared" si="42"/>
        <v>242.17950321032453</v>
      </c>
      <c r="M328" s="2">
        <f>SUMIF(A:A,A328,L:L)</f>
        <v>3068.5457848141314</v>
      </c>
      <c r="N328" s="3">
        <f t="shared" si="43"/>
        <v>0.07892321646587191</v>
      </c>
      <c r="O328" s="7">
        <f t="shared" si="44"/>
        <v>12.670542899533515</v>
      </c>
      <c r="P328" s="3">
        <f t="shared" si="45"/>
        <v>0.07892321646587191</v>
      </c>
      <c r="Q328" s="3">
        <f>IF(ISNUMBER(P328),SUMIF(A:A,A328,P:P),"")</f>
        <v>0.898435026095294</v>
      </c>
      <c r="R328" s="3">
        <f t="shared" si="46"/>
        <v>0.0878452132580824</v>
      </c>
      <c r="S328" s="8">
        <f t="shared" si="47"/>
        <v>11.383659540583935</v>
      </c>
    </row>
    <row r="329" spans="1:19" ht="15">
      <c r="A329" s="1">
        <v>50</v>
      </c>
      <c r="B329" s="5">
        <v>0.6875</v>
      </c>
      <c r="C329" s="1" t="s">
        <v>472</v>
      </c>
      <c r="D329" s="1">
        <v>7</v>
      </c>
      <c r="E329" s="1">
        <v>5</v>
      </c>
      <c r="F329" s="1" t="s">
        <v>513</v>
      </c>
      <c r="G329" s="2">
        <v>46.5521333333333</v>
      </c>
      <c r="H329" s="6">
        <f>1+_xlfn.COUNTIFS(A:A,A329,O:O,"&lt;"&amp;O329)</f>
        <v>5</v>
      </c>
      <c r="I329" s="2">
        <f>_xlfn.AVERAGEIF(A:A,A329,G:G)</f>
        <v>47.197013333333324</v>
      </c>
      <c r="J329" s="2">
        <f t="shared" si="40"/>
        <v>-0.6448800000000219</v>
      </c>
      <c r="K329" s="2">
        <f t="shared" si="41"/>
        <v>89.35511999999997</v>
      </c>
      <c r="L329" s="2">
        <f t="shared" si="42"/>
        <v>213.00320232796432</v>
      </c>
      <c r="M329" s="2">
        <f>SUMIF(A:A,A329,L:L)</f>
        <v>3068.5457848141314</v>
      </c>
      <c r="N329" s="3">
        <f t="shared" si="43"/>
        <v>0.06941503150518133</v>
      </c>
      <c r="O329" s="7">
        <f t="shared" si="44"/>
        <v>14.406101651417636</v>
      </c>
      <c r="P329" s="3">
        <f t="shared" si="45"/>
        <v>0.06941503150518133</v>
      </c>
      <c r="Q329" s="3">
        <f>IF(ISNUMBER(P329),SUMIF(A:A,A329,P:P),"")</f>
        <v>0.898435026095294</v>
      </c>
      <c r="R329" s="3">
        <f t="shared" si="46"/>
        <v>0.07726216085638085</v>
      </c>
      <c r="S329" s="8">
        <f t="shared" si="47"/>
        <v>12.942946313122862</v>
      </c>
    </row>
    <row r="330" spans="1:19" ht="15">
      <c r="A330" s="1">
        <v>50</v>
      </c>
      <c r="B330" s="5">
        <v>0.6875</v>
      </c>
      <c r="C330" s="1" t="s">
        <v>472</v>
      </c>
      <c r="D330" s="1">
        <v>7</v>
      </c>
      <c r="E330" s="1">
        <v>8</v>
      </c>
      <c r="F330" s="1" t="s">
        <v>516</v>
      </c>
      <c r="G330" s="2">
        <v>46.2873333333333</v>
      </c>
      <c r="H330" s="6">
        <f>1+_xlfn.COUNTIFS(A:A,A330,O:O,"&lt;"&amp;O330)</f>
        <v>6</v>
      </c>
      <c r="I330" s="2">
        <f>_xlfn.AVERAGEIF(A:A,A330,G:G)</f>
        <v>47.197013333333324</v>
      </c>
      <c r="J330" s="2">
        <f t="shared" si="40"/>
        <v>-0.9096800000000229</v>
      </c>
      <c r="K330" s="2">
        <f t="shared" si="41"/>
        <v>89.09031999999998</v>
      </c>
      <c r="L330" s="2">
        <f t="shared" si="42"/>
        <v>209.64574967932833</v>
      </c>
      <c r="M330" s="2">
        <f>SUMIF(A:A,A330,L:L)</f>
        <v>3068.5457848141314</v>
      </c>
      <c r="N330" s="3">
        <f t="shared" si="43"/>
        <v>0.0683208804368637</v>
      </c>
      <c r="O330" s="7">
        <f t="shared" si="44"/>
        <v>14.636813717939631</v>
      </c>
      <c r="P330" s="3">
        <f t="shared" si="45"/>
        <v>0.0683208804368637</v>
      </c>
      <c r="Q330" s="3">
        <f>IF(ISNUMBER(P330),SUMIF(A:A,A330,P:P),"")</f>
        <v>0.898435026095294</v>
      </c>
      <c r="R330" s="3">
        <f t="shared" si="46"/>
        <v>0.07604431979215505</v>
      </c>
      <c r="S330" s="8">
        <f t="shared" si="47"/>
        <v>13.15022611462905</v>
      </c>
    </row>
    <row r="331" spans="1:19" ht="15">
      <c r="A331" s="1">
        <v>50</v>
      </c>
      <c r="B331" s="5">
        <v>0.6875</v>
      </c>
      <c r="C331" s="1" t="s">
        <v>472</v>
      </c>
      <c r="D331" s="1">
        <v>7</v>
      </c>
      <c r="E331" s="1">
        <v>7</v>
      </c>
      <c r="F331" s="1" t="s">
        <v>515</v>
      </c>
      <c r="G331" s="2">
        <v>43.7371</v>
      </c>
      <c r="H331" s="6">
        <f>1+_xlfn.COUNTIFS(A:A,A331,O:O,"&lt;"&amp;O331)</f>
        <v>7</v>
      </c>
      <c r="I331" s="2">
        <f>_xlfn.AVERAGEIF(A:A,A331,G:G)</f>
        <v>47.197013333333324</v>
      </c>
      <c r="J331" s="2">
        <f t="shared" si="40"/>
        <v>-3.4599133333333256</v>
      </c>
      <c r="K331" s="2">
        <f t="shared" si="41"/>
        <v>86.54008666666667</v>
      </c>
      <c r="L331" s="2">
        <f t="shared" si="42"/>
        <v>179.90073022340985</v>
      </c>
      <c r="M331" s="2">
        <f>SUMIF(A:A,A331,L:L)</f>
        <v>3068.5457848141314</v>
      </c>
      <c r="N331" s="3">
        <f t="shared" si="43"/>
        <v>0.05862735733444722</v>
      </c>
      <c r="O331" s="7">
        <f t="shared" si="44"/>
        <v>17.056883432343245</v>
      </c>
      <c r="P331" s="3">
        <f t="shared" si="45"/>
        <v>0.05862735733444722</v>
      </c>
      <c r="Q331" s="3">
        <f>IF(ISNUMBER(P331),SUMIF(A:A,A331,P:P),"")</f>
        <v>0.898435026095294</v>
      </c>
      <c r="R331" s="3">
        <f t="shared" si="46"/>
        <v>0.06525497741249996</v>
      </c>
      <c r="S331" s="8">
        <f t="shared" si="47"/>
        <v>15.32450151164169</v>
      </c>
    </row>
    <row r="332" spans="1:19" ht="15">
      <c r="A332" s="1">
        <v>50</v>
      </c>
      <c r="B332" s="5">
        <v>0.6875</v>
      </c>
      <c r="C332" s="1" t="s">
        <v>472</v>
      </c>
      <c r="D332" s="1">
        <v>7</v>
      </c>
      <c r="E332" s="1">
        <v>3</v>
      </c>
      <c r="F332" s="1" t="s">
        <v>511</v>
      </c>
      <c r="G332" s="2">
        <v>31.8249</v>
      </c>
      <c r="H332" s="6">
        <f>1+_xlfn.COUNTIFS(A:A,A332,O:O,"&lt;"&amp;O332)</f>
        <v>10</v>
      </c>
      <c r="I332" s="2">
        <f>_xlfn.AVERAGEIF(A:A,A332,G:G)</f>
        <v>47.197013333333324</v>
      </c>
      <c r="J332" s="2">
        <f t="shared" si="40"/>
        <v>-15.372113333333324</v>
      </c>
      <c r="K332" s="2">
        <f t="shared" si="41"/>
        <v>74.62788666666668</v>
      </c>
      <c r="L332" s="2">
        <f t="shared" si="42"/>
        <v>88.02960690530587</v>
      </c>
      <c r="M332" s="2">
        <f>SUMIF(A:A,A332,L:L)</f>
        <v>3068.5457848141314</v>
      </c>
      <c r="N332" s="3">
        <f t="shared" si="43"/>
        <v>0.028687728024445306</v>
      </c>
      <c r="O332" s="7">
        <f t="shared" si="44"/>
        <v>34.85811072762133</v>
      </c>
      <c r="P332" s="3">
        <f t="shared" si="45"/>
      </c>
      <c r="Q332" s="3">
        <f>IF(ISNUMBER(P332),SUMIF(A:A,A332,P:P),"")</f>
      </c>
      <c r="R332" s="3">
        <f t="shared" si="46"/>
      </c>
      <c r="S332" s="8">
        <f t="shared" si="47"/>
      </c>
    </row>
    <row r="333" spans="1:19" ht="15">
      <c r="A333" s="1">
        <v>50</v>
      </c>
      <c r="B333" s="5">
        <v>0.6875</v>
      </c>
      <c r="C333" s="1" t="s">
        <v>472</v>
      </c>
      <c r="D333" s="1">
        <v>7</v>
      </c>
      <c r="E333" s="1">
        <v>4</v>
      </c>
      <c r="F333" s="1" t="s">
        <v>512</v>
      </c>
      <c r="G333" s="2">
        <v>33.7559</v>
      </c>
      <c r="H333" s="6">
        <f>1+_xlfn.COUNTIFS(A:A,A333,O:O,"&lt;"&amp;O333)</f>
        <v>9</v>
      </c>
      <c r="I333" s="2">
        <f>_xlfn.AVERAGEIF(A:A,A333,G:G)</f>
        <v>47.197013333333324</v>
      </c>
      <c r="J333" s="2">
        <f t="shared" si="40"/>
        <v>-13.441113333333327</v>
      </c>
      <c r="K333" s="2">
        <f t="shared" si="41"/>
        <v>76.55888666666667</v>
      </c>
      <c r="L333" s="2">
        <f t="shared" si="42"/>
        <v>98.84304618499846</v>
      </c>
      <c r="M333" s="2">
        <f>SUMIF(A:A,A333,L:L)</f>
        <v>3068.5457848141314</v>
      </c>
      <c r="N333" s="3">
        <f t="shared" si="43"/>
        <v>0.03221169020001623</v>
      </c>
      <c r="O333" s="7">
        <f t="shared" si="44"/>
        <v>31.0446298778664</v>
      </c>
      <c r="P333" s="3">
        <f t="shared" si="45"/>
      </c>
      <c r="Q333" s="3">
        <f>IF(ISNUMBER(P333),SUMIF(A:A,A333,P:P),"")</f>
      </c>
      <c r="R333" s="3">
        <f t="shared" si="46"/>
      </c>
      <c r="S333" s="8">
        <f t="shared" si="47"/>
      </c>
    </row>
    <row r="334" spans="1:19" ht="15">
      <c r="A334" s="1">
        <v>50</v>
      </c>
      <c r="B334" s="5">
        <v>0.6875</v>
      </c>
      <c r="C334" s="1" t="s">
        <v>472</v>
      </c>
      <c r="D334" s="1">
        <v>7</v>
      </c>
      <c r="E334" s="1">
        <v>10</v>
      </c>
      <c r="F334" s="1" t="s">
        <v>518</v>
      </c>
      <c r="G334" s="2">
        <v>37.6401</v>
      </c>
      <c r="H334" s="6">
        <f>1+_xlfn.COUNTIFS(A:A,A334,O:O,"&lt;"&amp;O334)</f>
        <v>8</v>
      </c>
      <c r="I334" s="2">
        <f>_xlfn.AVERAGEIF(A:A,A334,G:G)</f>
        <v>47.197013333333324</v>
      </c>
      <c r="J334" s="2">
        <f t="shared" si="40"/>
        <v>-9.556913333333327</v>
      </c>
      <c r="K334" s="2">
        <f t="shared" si="41"/>
        <v>80.44308666666667</v>
      </c>
      <c r="L334" s="2">
        <f t="shared" si="42"/>
        <v>124.78411946973849</v>
      </c>
      <c r="M334" s="2">
        <f>SUMIF(A:A,A334,L:L)</f>
        <v>3068.5457848141314</v>
      </c>
      <c r="N334" s="3">
        <f t="shared" si="43"/>
        <v>0.04066555568024446</v>
      </c>
      <c r="O334" s="7">
        <f t="shared" si="44"/>
        <v>24.590835739785682</v>
      </c>
      <c r="P334" s="3">
        <f t="shared" si="45"/>
      </c>
      <c r="Q334" s="3">
        <f>IF(ISNUMBER(P334),SUMIF(A:A,A334,P:P),"")</f>
      </c>
      <c r="R334" s="3">
        <f t="shared" si="46"/>
      </c>
      <c r="S334" s="8">
        <f t="shared" si="47"/>
      </c>
    </row>
    <row r="335" spans="1:19" ht="15">
      <c r="A335" s="1">
        <v>54</v>
      </c>
      <c r="B335" s="5">
        <v>0.6902777777777778</v>
      </c>
      <c r="C335" s="1" t="s">
        <v>532</v>
      </c>
      <c r="D335" s="1">
        <v>2</v>
      </c>
      <c r="E335" s="1">
        <v>1</v>
      </c>
      <c r="F335" s="1" t="s">
        <v>542</v>
      </c>
      <c r="G335" s="2">
        <v>78.1280666666667</v>
      </c>
      <c r="H335" s="6">
        <f>1+_xlfn.COUNTIFS(A:A,A335,O:O,"&lt;"&amp;O335)</f>
        <v>1</v>
      </c>
      <c r="I335" s="2">
        <f>_xlfn.AVERAGEIF(A:A,A335,G:G)</f>
        <v>50.72134333333334</v>
      </c>
      <c r="J335" s="2">
        <f t="shared" si="40"/>
        <v>27.40672333333336</v>
      </c>
      <c r="K335" s="2">
        <f t="shared" si="41"/>
        <v>117.40672333333336</v>
      </c>
      <c r="L335" s="2">
        <f t="shared" si="42"/>
        <v>1146.4246747899379</v>
      </c>
      <c r="M335" s="2">
        <f>SUMIF(A:A,A335,L:L)</f>
        <v>3166.895449541522</v>
      </c>
      <c r="N335" s="3">
        <f t="shared" si="43"/>
        <v>0.36200269098113363</v>
      </c>
      <c r="O335" s="7">
        <f t="shared" si="44"/>
        <v>2.762410404435686</v>
      </c>
      <c r="P335" s="3">
        <f t="shared" si="45"/>
        <v>0.36200269098113363</v>
      </c>
      <c r="Q335" s="3">
        <f>IF(ISNUMBER(P335),SUMIF(A:A,A335,P:P),"")</f>
        <v>0.9225857655822632</v>
      </c>
      <c r="R335" s="3">
        <f t="shared" si="46"/>
        <v>0.39237836143360194</v>
      </c>
      <c r="S335" s="8">
        <f t="shared" si="47"/>
        <v>2.5485605178287067</v>
      </c>
    </row>
    <row r="336" spans="1:19" ht="15">
      <c r="A336" s="1">
        <v>54</v>
      </c>
      <c r="B336" s="5">
        <v>0.6902777777777778</v>
      </c>
      <c r="C336" s="1" t="s">
        <v>532</v>
      </c>
      <c r="D336" s="1">
        <v>2</v>
      </c>
      <c r="E336" s="1">
        <v>5</v>
      </c>
      <c r="F336" s="1" t="s">
        <v>546</v>
      </c>
      <c r="G336" s="2">
        <v>61.9891666666667</v>
      </c>
      <c r="H336" s="6">
        <f>1+_xlfn.COUNTIFS(A:A,A336,O:O,"&lt;"&amp;O336)</f>
        <v>2</v>
      </c>
      <c r="I336" s="2">
        <f>_xlfn.AVERAGEIF(A:A,A336,G:G)</f>
        <v>50.72134333333334</v>
      </c>
      <c r="J336" s="2">
        <f t="shared" si="40"/>
        <v>11.26782333333336</v>
      </c>
      <c r="K336" s="2">
        <f t="shared" si="41"/>
        <v>101.26782333333335</v>
      </c>
      <c r="L336" s="2">
        <f t="shared" si="42"/>
        <v>435.3147793134813</v>
      </c>
      <c r="M336" s="2">
        <f>SUMIF(A:A,A336,L:L)</f>
        <v>3166.895449541522</v>
      </c>
      <c r="N336" s="3">
        <f t="shared" si="43"/>
        <v>0.13745789409514694</v>
      </c>
      <c r="O336" s="7">
        <f t="shared" si="44"/>
        <v>7.274955044108346</v>
      </c>
      <c r="P336" s="3">
        <f t="shared" si="45"/>
        <v>0.13745789409514694</v>
      </c>
      <c r="Q336" s="3">
        <f>IF(ISNUMBER(P336),SUMIF(A:A,A336,P:P),"")</f>
        <v>0.9225857655822632</v>
      </c>
      <c r="R336" s="3">
        <f t="shared" si="46"/>
        <v>0.14899199534949945</v>
      </c>
      <c r="S336" s="8">
        <f t="shared" si="47"/>
        <v>6.711769968945245</v>
      </c>
    </row>
    <row r="337" spans="1:19" ht="15">
      <c r="A337" s="1">
        <v>54</v>
      </c>
      <c r="B337" s="5">
        <v>0.6902777777777778</v>
      </c>
      <c r="C337" s="1" t="s">
        <v>532</v>
      </c>
      <c r="D337" s="1">
        <v>2</v>
      </c>
      <c r="E337" s="1">
        <v>3</v>
      </c>
      <c r="F337" s="1" t="s">
        <v>544</v>
      </c>
      <c r="G337" s="2">
        <v>57.7172666666667</v>
      </c>
      <c r="H337" s="6">
        <f>1+_xlfn.COUNTIFS(A:A,A337,O:O,"&lt;"&amp;O337)</f>
        <v>3</v>
      </c>
      <c r="I337" s="2">
        <f>_xlfn.AVERAGEIF(A:A,A337,G:G)</f>
        <v>50.72134333333334</v>
      </c>
      <c r="J337" s="2">
        <f t="shared" si="40"/>
        <v>6.995923333333366</v>
      </c>
      <c r="K337" s="2">
        <f t="shared" si="41"/>
        <v>96.99592333333337</v>
      </c>
      <c r="L337" s="2">
        <f t="shared" si="42"/>
        <v>336.8896403453096</v>
      </c>
      <c r="M337" s="2">
        <f>SUMIF(A:A,A337,L:L)</f>
        <v>3166.895449541522</v>
      </c>
      <c r="N337" s="3">
        <f t="shared" si="43"/>
        <v>0.1063785166618247</v>
      </c>
      <c r="O337" s="7">
        <f t="shared" si="44"/>
        <v>9.400394284298786</v>
      </c>
      <c r="P337" s="3">
        <f t="shared" si="45"/>
        <v>0.1063785166618247</v>
      </c>
      <c r="Q337" s="3">
        <f>IF(ISNUMBER(P337),SUMIF(A:A,A337,P:P),"")</f>
        <v>0.9225857655822632</v>
      </c>
      <c r="R337" s="3">
        <f t="shared" si="46"/>
        <v>0.1153047452392537</v>
      </c>
      <c r="S337" s="8">
        <f t="shared" si="47"/>
        <v>8.672669957554927</v>
      </c>
    </row>
    <row r="338" spans="1:19" ht="15">
      <c r="A338" s="1">
        <v>54</v>
      </c>
      <c r="B338" s="5">
        <v>0.6902777777777778</v>
      </c>
      <c r="C338" s="1" t="s">
        <v>532</v>
      </c>
      <c r="D338" s="1">
        <v>2</v>
      </c>
      <c r="E338" s="1">
        <v>7</v>
      </c>
      <c r="F338" s="1" t="s">
        <v>548</v>
      </c>
      <c r="G338" s="2">
        <v>56.744333333333294</v>
      </c>
      <c r="H338" s="6">
        <f>1+_xlfn.COUNTIFS(A:A,A338,O:O,"&lt;"&amp;O338)</f>
        <v>4</v>
      </c>
      <c r="I338" s="2">
        <f>_xlfn.AVERAGEIF(A:A,A338,G:G)</f>
        <v>50.72134333333334</v>
      </c>
      <c r="J338" s="2">
        <f t="shared" si="40"/>
        <v>6.022989999999957</v>
      </c>
      <c r="K338" s="2">
        <f t="shared" si="41"/>
        <v>96.02298999999996</v>
      </c>
      <c r="L338" s="2">
        <f t="shared" si="42"/>
        <v>317.7863812579995</v>
      </c>
      <c r="M338" s="2">
        <f>SUMIF(A:A,A338,L:L)</f>
        <v>3166.895449541522</v>
      </c>
      <c r="N338" s="3">
        <f t="shared" si="43"/>
        <v>0.10034634433669293</v>
      </c>
      <c r="O338" s="7">
        <f t="shared" si="44"/>
        <v>9.965485106708936</v>
      </c>
      <c r="P338" s="3">
        <f t="shared" si="45"/>
        <v>0.10034634433669293</v>
      </c>
      <c r="Q338" s="3">
        <f>IF(ISNUMBER(P338),SUMIF(A:A,A338,P:P),"")</f>
        <v>0.9225857655822632</v>
      </c>
      <c r="R338" s="3">
        <f t="shared" si="46"/>
        <v>0.10876641292353155</v>
      </c>
      <c r="S338" s="8">
        <f t="shared" si="47"/>
        <v>9.194014706571707</v>
      </c>
    </row>
    <row r="339" spans="1:19" ht="15">
      <c r="A339" s="1">
        <v>54</v>
      </c>
      <c r="B339" s="5">
        <v>0.6902777777777778</v>
      </c>
      <c r="C339" s="1" t="s">
        <v>532</v>
      </c>
      <c r="D339" s="1">
        <v>2</v>
      </c>
      <c r="E339" s="1">
        <v>4</v>
      </c>
      <c r="F339" s="1" t="s">
        <v>545</v>
      </c>
      <c r="G339" s="2">
        <v>53.6878333333333</v>
      </c>
      <c r="H339" s="6">
        <f>1+_xlfn.COUNTIFS(A:A,A339,O:O,"&lt;"&amp;O339)</f>
        <v>5</v>
      </c>
      <c r="I339" s="2">
        <f>_xlfn.AVERAGEIF(A:A,A339,G:G)</f>
        <v>50.72134333333334</v>
      </c>
      <c r="J339" s="2">
        <f t="shared" si="40"/>
        <v>2.9664899999999648</v>
      </c>
      <c r="K339" s="2">
        <f t="shared" si="41"/>
        <v>92.96648999999996</v>
      </c>
      <c r="L339" s="2">
        <f t="shared" si="42"/>
        <v>264.5391882343562</v>
      </c>
      <c r="M339" s="2">
        <f>SUMIF(A:A,A339,L:L)</f>
        <v>3166.895449541522</v>
      </c>
      <c r="N339" s="3">
        <f t="shared" si="43"/>
        <v>0.08353265601889512</v>
      </c>
      <c r="O339" s="7">
        <f t="shared" si="44"/>
        <v>11.971366022095594</v>
      </c>
      <c r="P339" s="3">
        <f t="shared" si="45"/>
        <v>0.08353265601889512</v>
      </c>
      <c r="Q339" s="3">
        <f>IF(ISNUMBER(P339),SUMIF(A:A,A339,P:P),"")</f>
        <v>0.9225857655822632</v>
      </c>
      <c r="R339" s="3">
        <f t="shared" si="46"/>
        <v>0.09054188687398175</v>
      </c>
      <c r="S339" s="8">
        <f t="shared" si="47"/>
        <v>11.044611886560556</v>
      </c>
    </row>
    <row r="340" spans="1:19" ht="15">
      <c r="A340" s="1">
        <v>54</v>
      </c>
      <c r="B340" s="5">
        <v>0.6902777777777778</v>
      </c>
      <c r="C340" s="1" t="s">
        <v>532</v>
      </c>
      <c r="D340" s="1">
        <v>2</v>
      </c>
      <c r="E340" s="1">
        <v>2</v>
      </c>
      <c r="F340" s="1" t="s">
        <v>543</v>
      </c>
      <c r="G340" s="2">
        <v>52.92003333333331</v>
      </c>
      <c r="H340" s="6">
        <f>1+_xlfn.COUNTIFS(A:A,A340,O:O,"&lt;"&amp;O340)</f>
        <v>6</v>
      </c>
      <c r="I340" s="2">
        <f>_xlfn.AVERAGEIF(A:A,A340,G:G)</f>
        <v>50.72134333333334</v>
      </c>
      <c r="J340" s="2">
        <f t="shared" si="40"/>
        <v>2.1986899999999707</v>
      </c>
      <c r="K340" s="2">
        <f t="shared" si="41"/>
        <v>92.19868999999997</v>
      </c>
      <c r="L340" s="2">
        <f t="shared" si="42"/>
        <v>252.628846062055</v>
      </c>
      <c r="M340" s="2">
        <f>SUMIF(A:A,A340,L:L)</f>
        <v>3166.895449541522</v>
      </c>
      <c r="N340" s="3">
        <f t="shared" si="43"/>
        <v>0.07977176704669194</v>
      </c>
      <c r="O340" s="7">
        <f t="shared" si="44"/>
        <v>12.535763428866769</v>
      </c>
      <c r="P340" s="3">
        <f t="shared" si="45"/>
        <v>0.07977176704669194</v>
      </c>
      <c r="Q340" s="3">
        <f>IF(ISNUMBER(P340),SUMIF(A:A,A340,P:P),"")</f>
        <v>0.9225857655822632</v>
      </c>
      <c r="R340" s="3">
        <f t="shared" si="46"/>
        <v>0.08646542145200593</v>
      </c>
      <c r="S340" s="8">
        <f t="shared" si="47"/>
        <v>11.565316900179184</v>
      </c>
    </row>
    <row r="341" spans="1:19" ht="15">
      <c r="A341" s="1">
        <v>54</v>
      </c>
      <c r="B341" s="5">
        <v>0.6902777777777778</v>
      </c>
      <c r="C341" s="1" t="s">
        <v>532</v>
      </c>
      <c r="D341" s="1">
        <v>2</v>
      </c>
      <c r="E341" s="1">
        <v>6</v>
      </c>
      <c r="F341" s="1" t="s">
        <v>547</v>
      </c>
      <c r="G341" s="2">
        <v>46.1355333333333</v>
      </c>
      <c r="H341" s="6">
        <f>1+_xlfn.COUNTIFS(A:A,A341,O:O,"&lt;"&amp;O341)</f>
        <v>7</v>
      </c>
      <c r="I341" s="2">
        <f>_xlfn.AVERAGEIF(A:A,A341,G:G)</f>
        <v>50.72134333333334</v>
      </c>
      <c r="J341" s="2">
        <f t="shared" si="40"/>
        <v>-4.585810000000038</v>
      </c>
      <c r="K341" s="2">
        <f t="shared" si="41"/>
        <v>85.41418999999996</v>
      </c>
      <c r="L341" s="2">
        <f t="shared" si="42"/>
        <v>168.14915283111088</v>
      </c>
      <c r="M341" s="2">
        <f>SUMIF(A:A,A341,L:L)</f>
        <v>3166.895449541522</v>
      </c>
      <c r="N341" s="3">
        <f t="shared" si="43"/>
        <v>0.053095896441877864</v>
      </c>
      <c r="O341" s="7">
        <f t="shared" si="44"/>
        <v>18.83384718995494</v>
      </c>
      <c r="P341" s="3">
        <f t="shared" si="45"/>
        <v>0.053095896441877864</v>
      </c>
      <c r="Q341" s="3">
        <f>IF(ISNUMBER(P341),SUMIF(A:A,A341,P:P),"")</f>
        <v>0.9225857655822632</v>
      </c>
      <c r="R341" s="3">
        <f t="shared" si="46"/>
        <v>0.057551176728125576</v>
      </c>
      <c r="S341" s="8">
        <f t="shared" si="47"/>
        <v>17.375839328603938</v>
      </c>
    </row>
    <row r="342" spans="1:19" ht="15">
      <c r="A342" s="1">
        <v>54</v>
      </c>
      <c r="B342" s="5">
        <v>0.6902777777777778</v>
      </c>
      <c r="C342" s="1" t="s">
        <v>532</v>
      </c>
      <c r="D342" s="1">
        <v>2</v>
      </c>
      <c r="E342" s="1">
        <v>8</v>
      </c>
      <c r="F342" s="1" t="s">
        <v>549</v>
      </c>
      <c r="G342" s="2">
        <v>36.278066666666696</v>
      </c>
      <c r="H342" s="6">
        <f>1+_xlfn.COUNTIFS(A:A,A342,O:O,"&lt;"&amp;O342)</f>
        <v>9</v>
      </c>
      <c r="I342" s="2">
        <f>_xlfn.AVERAGEIF(A:A,A342,G:G)</f>
        <v>50.72134333333334</v>
      </c>
      <c r="J342" s="2">
        <f t="shared" si="40"/>
        <v>-14.443276666666641</v>
      </c>
      <c r="K342" s="2">
        <f t="shared" si="41"/>
        <v>75.55672333333337</v>
      </c>
      <c r="L342" s="2">
        <f t="shared" si="42"/>
        <v>93.07479339618098</v>
      </c>
      <c r="M342" s="2">
        <f>SUMIF(A:A,A342,L:L)</f>
        <v>3166.895449541522</v>
      </c>
      <c r="N342" s="3">
        <f t="shared" si="43"/>
        <v>0.029389916679963532</v>
      </c>
      <c r="O342" s="7">
        <f t="shared" si="44"/>
        <v>34.025275093132414</v>
      </c>
      <c r="P342" s="3">
        <f t="shared" si="45"/>
      </c>
      <c r="Q342" s="3">
        <f>IF(ISNUMBER(P342),SUMIF(A:A,A342,P:P),"")</f>
      </c>
      <c r="R342" s="3">
        <f t="shared" si="46"/>
      </c>
      <c r="S342" s="8">
        <f t="shared" si="47"/>
      </c>
    </row>
    <row r="343" spans="1:19" ht="15">
      <c r="A343" s="1">
        <v>54</v>
      </c>
      <c r="B343" s="5">
        <v>0.6902777777777778</v>
      </c>
      <c r="C343" s="1" t="s">
        <v>532</v>
      </c>
      <c r="D343" s="1">
        <v>2</v>
      </c>
      <c r="E343" s="1">
        <v>9</v>
      </c>
      <c r="F343" s="1" t="s">
        <v>550</v>
      </c>
      <c r="G343" s="2">
        <v>25.675033333333303</v>
      </c>
      <c r="H343" s="6">
        <f>1+_xlfn.COUNTIFS(A:A,A343,O:O,"&lt;"&amp;O343)</f>
        <v>10</v>
      </c>
      <c r="I343" s="2">
        <f>_xlfn.AVERAGEIF(A:A,A343,G:G)</f>
        <v>50.72134333333334</v>
      </c>
      <c r="J343" s="2">
        <f t="shared" si="40"/>
        <v>-25.046310000000034</v>
      </c>
      <c r="K343" s="2">
        <f t="shared" si="41"/>
        <v>64.95368999999997</v>
      </c>
      <c r="L343" s="2">
        <f t="shared" si="42"/>
        <v>49.265369992651564</v>
      </c>
      <c r="M343" s="2">
        <f>SUMIF(A:A,A343,L:L)</f>
        <v>3166.895449541522</v>
      </c>
      <c r="N343" s="3">
        <f t="shared" si="43"/>
        <v>0.015556361356919382</v>
      </c>
      <c r="O343" s="7">
        <f t="shared" si="44"/>
        <v>64.28238436073649</v>
      </c>
      <c r="P343" s="3">
        <f t="shared" si="45"/>
      </c>
      <c r="Q343" s="3">
        <f>IF(ISNUMBER(P343),SUMIF(A:A,A343,P:P),"")</f>
      </c>
      <c r="R343" s="3">
        <f t="shared" si="46"/>
      </c>
      <c r="S343" s="8">
        <f t="shared" si="47"/>
      </c>
    </row>
    <row r="344" spans="1:19" ht="15">
      <c r="A344" s="1">
        <v>54</v>
      </c>
      <c r="B344" s="5">
        <v>0.6902777777777778</v>
      </c>
      <c r="C344" s="1" t="s">
        <v>532</v>
      </c>
      <c r="D344" s="1">
        <v>2</v>
      </c>
      <c r="E344" s="1">
        <v>10</v>
      </c>
      <c r="F344" s="1" t="s">
        <v>551</v>
      </c>
      <c r="G344" s="2">
        <v>37.938100000000006</v>
      </c>
      <c r="H344" s="6">
        <f>1+_xlfn.COUNTIFS(A:A,A344,O:O,"&lt;"&amp;O344)</f>
        <v>8</v>
      </c>
      <c r="I344" s="2">
        <f>_xlfn.AVERAGEIF(A:A,A344,G:G)</f>
        <v>50.72134333333334</v>
      </c>
      <c r="J344" s="2">
        <f t="shared" si="40"/>
        <v>-12.783243333333331</v>
      </c>
      <c r="K344" s="2">
        <f t="shared" si="41"/>
        <v>77.21675666666667</v>
      </c>
      <c r="L344" s="2">
        <f t="shared" si="42"/>
        <v>102.8226233184397</v>
      </c>
      <c r="M344" s="2">
        <f>SUMIF(A:A,A344,L:L)</f>
        <v>3166.895449541522</v>
      </c>
      <c r="N344" s="3">
        <f t="shared" si="43"/>
        <v>0.032467956380854174</v>
      </c>
      <c r="O344" s="7">
        <f t="shared" si="44"/>
        <v>30.799597864116997</v>
      </c>
      <c r="P344" s="3">
        <f t="shared" si="45"/>
      </c>
      <c r="Q344" s="3">
        <f>IF(ISNUMBER(P344),SUMIF(A:A,A344,P:P),"")</f>
      </c>
      <c r="R344" s="3">
        <f t="shared" si="46"/>
      </c>
      <c r="S344" s="8">
        <f t="shared" si="47"/>
      </c>
    </row>
    <row r="345" spans="1:19" ht="15">
      <c r="A345" s="1">
        <v>2</v>
      </c>
      <c r="B345" s="5">
        <v>0.6930555555555555</v>
      </c>
      <c r="C345" s="1" t="s">
        <v>23</v>
      </c>
      <c r="D345" s="1">
        <v>3</v>
      </c>
      <c r="E345" s="1">
        <v>1</v>
      </c>
      <c r="F345" s="1" t="s">
        <v>32</v>
      </c>
      <c r="G345" s="2">
        <v>68.57006666666669</v>
      </c>
      <c r="H345" s="6">
        <f>1+_xlfn.COUNTIFS(A:A,A345,O:O,"&lt;"&amp;O345)</f>
        <v>1</v>
      </c>
      <c r="I345" s="2">
        <f>_xlfn.AVERAGEIF(A:A,A345,G:G)</f>
        <v>48.87013000000001</v>
      </c>
      <c r="J345" s="2">
        <f t="shared" si="40"/>
        <v>19.69993666666668</v>
      </c>
      <c r="K345" s="2">
        <f t="shared" si="41"/>
        <v>109.69993666666667</v>
      </c>
      <c r="L345" s="2">
        <f t="shared" si="42"/>
        <v>721.9791064216993</v>
      </c>
      <c r="M345" s="2">
        <f>SUMIF(A:A,A345,L:L)</f>
        <v>2891.219155410944</v>
      </c>
      <c r="N345" s="3">
        <f t="shared" si="43"/>
        <v>0.24971441721064574</v>
      </c>
      <c r="O345" s="7">
        <f t="shared" si="44"/>
        <v>4.004574550280985</v>
      </c>
      <c r="P345" s="3">
        <f t="shared" si="45"/>
        <v>0.24971441721064574</v>
      </c>
      <c r="Q345" s="3">
        <f>IF(ISNUMBER(P345),SUMIF(A:A,A345,P:P),"")</f>
        <v>0.913456083763971</v>
      </c>
      <c r="R345" s="3">
        <f t="shared" si="46"/>
        <v>0.27337320496205675</v>
      </c>
      <c r="S345" s="8">
        <f t="shared" si="47"/>
        <v>3.6580029858405343</v>
      </c>
    </row>
    <row r="346" spans="1:19" ht="15">
      <c r="A346" s="1">
        <v>2</v>
      </c>
      <c r="B346" s="5">
        <v>0.6930555555555555</v>
      </c>
      <c r="C346" s="1" t="s">
        <v>23</v>
      </c>
      <c r="D346" s="1">
        <v>3</v>
      </c>
      <c r="E346" s="1">
        <v>2</v>
      </c>
      <c r="F346" s="1" t="s">
        <v>33</v>
      </c>
      <c r="G346" s="2">
        <v>60.6731666666667</v>
      </c>
      <c r="H346" s="6">
        <f>1+_xlfn.COUNTIFS(A:A,A346,O:O,"&lt;"&amp;O346)</f>
        <v>2</v>
      </c>
      <c r="I346" s="2">
        <f>_xlfn.AVERAGEIF(A:A,A346,G:G)</f>
        <v>48.87013000000001</v>
      </c>
      <c r="J346" s="2">
        <f t="shared" si="40"/>
        <v>11.803036666666692</v>
      </c>
      <c r="K346" s="2">
        <f t="shared" si="41"/>
        <v>101.80303666666669</v>
      </c>
      <c r="L346" s="2">
        <f t="shared" si="42"/>
        <v>449.5208330494639</v>
      </c>
      <c r="M346" s="2">
        <f>SUMIF(A:A,A346,L:L)</f>
        <v>2891.219155410944</v>
      </c>
      <c r="N346" s="3">
        <f t="shared" si="43"/>
        <v>0.15547795199412032</v>
      </c>
      <c r="O346" s="7">
        <f t="shared" si="44"/>
        <v>6.431780115278447</v>
      </c>
      <c r="P346" s="3">
        <f t="shared" si="45"/>
        <v>0.15547795199412032</v>
      </c>
      <c r="Q346" s="3">
        <f>IF(ISNUMBER(P346),SUMIF(A:A,A346,P:P),"")</f>
        <v>0.913456083763971</v>
      </c>
      <c r="R346" s="3">
        <f t="shared" si="46"/>
        <v>0.17020845857576491</v>
      </c>
      <c r="S346" s="8">
        <f t="shared" si="47"/>
        <v>5.875148675733232</v>
      </c>
    </row>
    <row r="347" spans="1:19" ht="15">
      <c r="A347" s="1">
        <v>2</v>
      </c>
      <c r="B347" s="5">
        <v>0.6930555555555555</v>
      </c>
      <c r="C347" s="1" t="s">
        <v>23</v>
      </c>
      <c r="D347" s="1">
        <v>3</v>
      </c>
      <c r="E347" s="1">
        <v>5</v>
      </c>
      <c r="F347" s="1" t="s">
        <v>36</v>
      </c>
      <c r="G347" s="2">
        <v>59.50506666666669</v>
      </c>
      <c r="H347" s="6">
        <f>1+_xlfn.COUNTIFS(A:A,A347,O:O,"&lt;"&amp;O347)</f>
        <v>3</v>
      </c>
      <c r="I347" s="2">
        <f>_xlfn.AVERAGEIF(A:A,A347,G:G)</f>
        <v>48.87013000000001</v>
      </c>
      <c r="J347" s="2">
        <f t="shared" si="40"/>
        <v>10.634936666666682</v>
      </c>
      <c r="K347" s="2">
        <f t="shared" si="41"/>
        <v>100.63493666666668</v>
      </c>
      <c r="L347" s="2">
        <f t="shared" si="42"/>
        <v>419.094402985781</v>
      </c>
      <c r="M347" s="2">
        <f>SUMIF(A:A,A347,L:L)</f>
        <v>2891.219155410944</v>
      </c>
      <c r="N347" s="3">
        <f t="shared" si="43"/>
        <v>0.1449542149724077</v>
      </c>
      <c r="O347" s="7">
        <f t="shared" si="44"/>
        <v>6.8987300589386225</v>
      </c>
      <c r="P347" s="3">
        <f t="shared" si="45"/>
        <v>0.1449542149724077</v>
      </c>
      <c r="Q347" s="3">
        <f>IF(ISNUMBER(P347),SUMIF(A:A,A347,P:P),"")</f>
        <v>0.913456083763971</v>
      </c>
      <c r="R347" s="3">
        <f t="shared" si="46"/>
        <v>0.15868766714554236</v>
      </c>
      <c r="S347" s="8">
        <f t="shared" si="47"/>
        <v>6.301686942582863</v>
      </c>
    </row>
    <row r="348" spans="1:19" ht="15">
      <c r="A348" s="1">
        <v>2</v>
      </c>
      <c r="B348" s="5">
        <v>0.6930555555555555</v>
      </c>
      <c r="C348" s="1" t="s">
        <v>23</v>
      </c>
      <c r="D348" s="1">
        <v>3</v>
      </c>
      <c r="E348" s="1">
        <v>4</v>
      </c>
      <c r="F348" s="1" t="s">
        <v>35</v>
      </c>
      <c r="G348" s="2">
        <v>57.309200000000004</v>
      </c>
      <c r="H348" s="6">
        <f>1+_xlfn.COUNTIFS(A:A,A348,O:O,"&lt;"&amp;O348)</f>
        <v>4</v>
      </c>
      <c r="I348" s="2">
        <f>_xlfn.AVERAGEIF(A:A,A348,G:G)</f>
        <v>48.87013000000001</v>
      </c>
      <c r="J348" s="2">
        <f t="shared" si="40"/>
        <v>8.439069999999994</v>
      </c>
      <c r="K348" s="2">
        <f t="shared" si="41"/>
        <v>98.43906999999999</v>
      </c>
      <c r="L348" s="2">
        <f t="shared" si="42"/>
        <v>367.3607003022872</v>
      </c>
      <c r="M348" s="2">
        <f>SUMIF(A:A,A348,L:L)</f>
        <v>2891.219155410944</v>
      </c>
      <c r="N348" s="3">
        <f t="shared" si="43"/>
        <v>0.12706082816820308</v>
      </c>
      <c r="O348" s="7">
        <f t="shared" si="44"/>
        <v>7.870246199530515</v>
      </c>
      <c r="P348" s="3">
        <f t="shared" si="45"/>
        <v>0.12706082816820308</v>
      </c>
      <c r="Q348" s="3">
        <f>IF(ISNUMBER(P348),SUMIF(A:A,A348,P:P),"")</f>
        <v>0.913456083763971</v>
      </c>
      <c r="R348" s="3">
        <f t="shared" si="46"/>
        <v>0.13909900040803108</v>
      </c>
      <c r="S348" s="8">
        <f t="shared" si="47"/>
        <v>7.18912427168142</v>
      </c>
    </row>
    <row r="349" spans="1:19" ht="15">
      <c r="A349" s="1">
        <v>2</v>
      </c>
      <c r="B349" s="5">
        <v>0.6930555555555555</v>
      </c>
      <c r="C349" s="1" t="s">
        <v>23</v>
      </c>
      <c r="D349" s="1">
        <v>3</v>
      </c>
      <c r="E349" s="1">
        <v>3</v>
      </c>
      <c r="F349" s="1" t="s">
        <v>34</v>
      </c>
      <c r="G349" s="2">
        <v>50.0615666666667</v>
      </c>
      <c r="H349" s="6">
        <f>1+_xlfn.COUNTIFS(A:A,A349,O:O,"&lt;"&amp;O349)</f>
        <v>5</v>
      </c>
      <c r="I349" s="2">
        <f>_xlfn.AVERAGEIF(A:A,A349,G:G)</f>
        <v>48.87013000000001</v>
      </c>
      <c r="J349" s="2">
        <f aca="true" t="shared" si="48" ref="J349:J403">G349-I349</f>
        <v>1.1914366666666893</v>
      </c>
      <c r="K349" s="2">
        <f aca="true" t="shared" si="49" ref="K349:K403">90+J349</f>
        <v>91.19143666666669</v>
      </c>
      <c r="L349" s="2">
        <f aca="true" t="shared" si="50" ref="L349:L403">EXP(0.06*K349)</f>
        <v>237.81336847951738</v>
      </c>
      <c r="M349" s="2">
        <f>SUMIF(A:A,A349,L:L)</f>
        <v>2891.219155410944</v>
      </c>
      <c r="N349" s="3">
        <f aca="true" t="shared" si="51" ref="N349:N403">L349/M349</f>
        <v>0.08225366383397378</v>
      </c>
      <c r="O349" s="7">
        <f aca="true" t="shared" si="52" ref="O349:O403">1/N349</f>
        <v>12.157513153681105</v>
      </c>
      <c r="P349" s="3">
        <f aca="true" t="shared" si="53" ref="P349:P403">IF(O349&gt;21,"",N349)</f>
        <v>0.08225366383397378</v>
      </c>
      <c r="Q349" s="3">
        <f>IF(ISNUMBER(P349),SUMIF(A:A,A349,P:P),"")</f>
        <v>0.913456083763971</v>
      </c>
      <c r="R349" s="3">
        <f aca="true" t="shared" si="54" ref="R349:R403">_xlfn.IFERROR(P349*(1/Q349),"")</f>
        <v>0.09004665390703928</v>
      </c>
      <c r="S349" s="8">
        <f aca="true" t="shared" si="55" ref="S349:S403">_xlfn.IFERROR(1/R349,"")</f>
        <v>11.105354353670506</v>
      </c>
    </row>
    <row r="350" spans="1:19" ht="15">
      <c r="A350" s="1">
        <v>2</v>
      </c>
      <c r="B350" s="5">
        <v>0.6930555555555555</v>
      </c>
      <c r="C350" s="1" t="s">
        <v>23</v>
      </c>
      <c r="D350" s="1">
        <v>3</v>
      </c>
      <c r="E350" s="1">
        <v>10</v>
      </c>
      <c r="F350" s="1" t="s">
        <v>41</v>
      </c>
      <c r="G350" s="2">
        <v>49.393100000000004</v>
      </c>
      <c r="H350" s="6">
        <f>1+_xlfn.COUNTIFS(A:A,A350,O:O,"&lt;"&amp;O350)</f>
        <v>6</v>
      </c>
      <c r="I350" s="2">
        <f>_xlfn.AVERAGEIF(A:A,A350,G:G)</f>
        <v>48.87013000000001</v>
      </c>
      <c r="J350" s="2">
        <f t="shared" si="48"/>
        <v>0.5229699999999937</v>
      </c>
      <c r="K350" s="2">
        <f t="shared" si="49"/>
        <v>90.52296999999999</v>
      </c>
      <c r="L350" s="2">
        <f t="shared" si="50"/>
        <v>228.46389749098142</v>
      </c>
      <c r="M350" s="2">
        <f>SUMIF(A:A,A350,L:L)</f>
        <v>2891.219155410944</v>
      </c>
      <c r="N350" s="3">
        <f t="shared" si="51"/>
        <v>0.07901991693137791</v>
      </c>
      <c r="O350" s="7">
        <f t="shared" si="52"/>
        <v>12.655037347969058</v>
      </c>
      <c r="P350" s="3">
        <f t="shared" si="53"/>
        <v>0.07901991693137791</v>
      </c>
      <c r="Q350" s="3">
        <f>IF(ISNUMBER(P350),SUMIF(A:A,A350,P:P),"")</f>
        <v>0.913456083763971</v>
      </c>
      <c r="R350" s="3">
        <f t="shared" si="54"/>
        <v>0.08650653089502654</v>
      </c>
      <c r="S350" s="8">
        <f t="shared" si="55"/>
        <v>11.559820855762606</v>
      </c>
    </row>
    <row r="351" spans="1:19" ht="15">
      <c r="A351" s="1">
        <v>2</v>
      </c>
      <c r="B351" s="5">
        <v>0.6930555555555555</v>
      </c>
      <c r="C351" s="1" t="s">
        <v>23</v>
      </c>
      <c r="D351" s="1">
        <v>3</v>
      </c>
      <c r="E351" s="1">
        <v>6</v>
      </c>
      <c r="F351" s="1" t="s">
        <v>37</v>
      </c>
      <c r="G351" s="2">
        <v>48.517366666666604</v>
      </c>
      <c r="H351" s="6">
        <f>1+_xlfn.COUNTIFS(A:A,A351,O:O,"&lt;"&amp;O351)</f>
        <v>7</v>
      </c>
      <c r="I351" s="2">
        <f>_xlfn.AVERAGEIF(A:A,A351,G:G)</f>
        <v>48.87013000000001</v>
      </c>
      <c r="J351" s="2">
        <f t="shared" si="48"/>
        <v>-0.3527633333334066</v>
      </c>
      <c r="K351" s="2">
        <f t="shared" si="49"/>
        <v>89.6472366666666</v>
      </c>
      <c r="L351" s="2">
        <f t="shared" si="50"/>
        <v>216.7694182753266</v>
      </c>
      <c r="M351" s="2">
        <f>SUMIF(A:A,A351,L:L)</f>
        <v>2891.219155410944</v>
      </c>
      <c r="N351" s="3">
        <f t="shared" si="51"/>
        <v>0.07497509065324244</v>
      </c>
      <c r="O351" s="7">
        <f t="shared" si="52"/>
        <v>13.337763132891299</v>
      </c>
      <c r="P351" s="3">
        <f t="shared" si="53"/>
        <v>0.07497509065324244</v>
      </c>
      <c r="Q351" s="3">
        <f>IF(ISNUMBER(P351),SUMIF(A:A,A351,P:P),"")</f>
        <v>0.913456083763971</v>
      </c>
      <c r="R351" s="3">
        <f t="shared" si="54"/>
        <v>0.08207848410653898</v>
      </c>
      <c r="S351" s="8">
        <f t="shared" si="55"/>
        <v>12.183460877542359</v>
      </c>
    </row>
    <row r="352" spans="1:19" ht="15">
      <c r="A352" s="1">
        <v>2</v>
      </c>
      <c r="B352" s="5">
        <v>0.6930555555555555</v>
      </c>
      <c r="C352" s="1" t="s">
        <v>23</v>
      </c>
      <c r="D352" s="1">
        <v>3</v>
      </c>
      <c r="E352" s="1">
        <v>7</v>
      </c>
      <c r="F352" s="1" t="s">
        <v>38</v>
      </c>
      <c r="G352" s="2">
        <v>22.8848</v>
      </c>
      <c r="H352" s="6">
        <f>1+_xlfn.COUNTIFS(A:A,A352,O:O,"&lt;"&amp;O352)</f>
        <v>10</v>
      </c>
      <c r="I352" s="2">
        <f>_xlfn.AVERAGEIF(A:A,A352,G:G)</f>
        <v>48.87013000000001</v>
      </c>
      <c r="J352" s="2">
        <f t="shared" si="48"/>
        <v>-25.985330000000012</v>
      </c>
      <c r="K352" s="2">
        <f t="shared" si="49"/>
        <v>64.01467</v>
      </c>
      <c r="L352" s="2">
        <f t="shared" si="50"/>
        <v>46.566444190533275</v>
      </c>
      <c r="M352" s="2">
        <f>SUMIF(A:A,A352,L:L)</f>
        <v>2891.219155410944</v>
      </c>
      <c r="N352" s="3">
        <f t="shared" si="51"/>
        <v>0.016106162033197563</v>
      </c>
      <c r="O352" s="7">
        <f t="shared" si="52"/>
        <v>62.08803797818676</v>
      </c>
      <c r="P352" s="3">
        <f t="shared" si="53"/>
      </c>
      <c r="Q352" s="3">
        <f>IF(ISNUMBER(P352),SUMIF(A:A,A352,P:P),"")</f>
      </c>
      <c r="R352" s="3">
        <f t="shared" si="54"/>
      </c>
      <c r="S352" s="8">
        <f t="shared" si="55"/>
      </c>
    </row>
    <row r="353" spans="1:19" ht="15">
      <c r="A353" s="1">
        <v>2</v>
      </c>
      <c r="B353" s="5">
        <v>0.6930555555555555</v>
      </c>
      <c r="C353" s="1" t="s">
        <v>23</v>
      </c>
      <c r="D353" s="1">
        <v>3</v>
      </c>
      <c r="E353" s="1">
        <v>8</v>
      </c>
      <c r="F353" s="1" t="s">
        <v>39</v>
      </c>
      <c r="G353" s="2">
        <v>34.8768333333333</v>
      </c>
      <c r="H353" s="6">
        <f>1+_xlfn.COUNTIFS(A:A,A353,O:O,"&lt;"&amp;O353)</f>
        <v>9</v>
      </c>
      <c r="I353" s="2">
        <f>_xlfn.AVERAGEIF(A:A,A353,G:G)</f>
        <v>48.87013000000001</v>
      </c>
      <c r="J353" s="2">
        <f t="shared" si="48"/>
        <v>-13.993296666666708</v>
      </c>
      <c r="K353" s="2">
        <f t="shared" si="49"/>
        <v>76.00670333333329</v>
      </c>
      <c r="L353" s="2">
        <f t="shared" si="50"/>
        <v>95.62193123771345</v>
      </c>
      <c r="M353" s="2">
        <f>SUMIF(A:A,A353,L:L)</f>
        <v>2891.219155410944</v>
      </c>
      <c r="N353" s="3">
        <f t="shared" si="51"/>
        <v>0.033073221398231295</v>
      </c>
      <c r="O353" s="7">
        <f t="shared" si="52"/>
        <v>30.2359418805656</v>
      </c>
      <c r="P353" s="3">
        <f t="shared" si="53"/>
      </c>
      <c r="Q353" s="3">
        <f>IF(ISNUMBER(P353),SUMIF(A:A,A353,P:P),"")</f>
      </c>
      <c r="R353" s="3">
        <f t="shared" si="54"/>
      </c>
      <c r="S353" s="8">
        <f t="shared" si="55"/>
      </c>
    </row>
    <row r="354" spans="1:19" ht="15">
      <c r="A354" s="1">
        <v>2</v>
      </c>
      <c r="B354" s="5">
        <v>0.6930555555555555</v>
      </c>
      <c r="C354" s="1" t="s">
        <v>23</v>
      </c>
      <c r="D354" s="1">
        <v>3</v>
      </c>
      <c r="E354" s="1">
        <v>9</v>
      </c>
      <c r="F354" s="1" t="s">
        <v>40</v>
      </c>
      <c r="G354" s="2">
        <v>36.9101333333334</v>
      </c>
      <c r="H354" s="6">
        <f>1+_xlfn.COUNTIFS(A:A,A354,O:O,"&lt;"&amp;O354)</f>
        <v>8</v>
      </c>
      <c r="I354" s="2">
        <f>_xlfn.AVERAGEIF(A:A,A354,G:G)</f>
        <v>48.87013000000001</v>
      </c>
      <c r="J354" s="2">
        <f t="shared" si="48"/>
        <v>-11.959996666666612</v>
      </c>
      <c r="K354" s="2">
        <f t="shared" si="49"/>
        <v>78.04000333333339</v>
      </c>
      <c r="L354" s="2">
        <f t="shared" si="50"/>
        <v>108.02905297764087</v>
      </c>
      <c r="M354" s="2">
        <f>SUMIF(A:A,A354,L:L)</f>
        <v>2891.219155410944</v>
      </c>
      <c r="N354" s="3">
        <f t="shared" si="51"/>
        <v>0.03736453280460026</v>
      </c>
      <c r="O354" s="7">
        <f t="shared" si="52"/>
        <v>26.76334815236554</v>
      </c>
      <c r="P354" s="3">
        <f t="shared" si="53"/>
      </c>
      <c r="Q354" s="3">
        <f>IF(ISNUMBER(P354),SUMIF(A:A,A354,P:P),"")</f>
      </c>
      <c r="R354" s="3">
        <f t="shared" si="54"/>
      </c>
      <c r="S354" s="8">
        <f t="shared" si="55"/>
      </c>
    </row>
    <row r="355" spans="1:19" ht="15">
      <c r="A355" s="1">
        <v>21</v>
      </c>
      <c r="B355" s="5">
        <v>0.6958333333333333</v>
      </c>
      <c r="C355" s="1" t="s">
        <v>196</v>
      </c>
      <c r="D355" s="1">
        <v>6</v>
      </c>
      <c r="E355" s="1">
        <v>5</v>
      </c>
      <c r="F355" s="1" t="s">
        <v>243</v>
      </c>
      <c r="G355" s="2">
        <v>61.456766666666695</v>
      </c>
      <c r="H355" s="6">
        <f>1+_xlfn.COUNTIFS(A:A,A355,O:O,"&lt;"&amp;O355)</f>
        <v>1</v>
      </c>
      <c r="I355" s="2">
        <f>_xlfn.AVERAGEIF(A:A,A355,G:G)</f>
        <v>47.48259722222224</v>
      </c>
      <c r="J355" s="2">
        <f t="shared" si="48"/>
        <v>13.974169444444456</v>
      </c>
      <c r="K355" s="2">
        <f t="shared" si="49"/>
        <v>103.97416944444446</v>
      </c>
      <c r="L355" s="2">
        <f t="shared" si="50"/>
        <v>512.0642813480138</v>
      </c>
      <c r="M355" s="2">
        <f>SUMIF(A:A,A355,L:L)</f>
        <v>3238.850702120531</v>
      </c>
      <c r="N355" s="3">
        <f t="shared" si="51"/>
        <v>0.1581006129775468</v>
      </c>
      <c r="O355" s="7">
        <f t="shared" si="52"/>
        <v>6.325086166123963</v>
      </c>
      <c r="P355" s="3">
        <f t="shared" si="53"/>
        <v>0.1581006129775468</v>
      </c>
      <c r="Q355" s="3">
        <f>IF(ISNUMBER(P355),SUMIF(A:A,A355,P:P),"")</f>
        <v>0.9178181073803366</v>
      </c>
      <c r="R355" s="3">
        <f t="shared" si="54"/>
        <v>0.1722570209785926</v>
      </c>
      <c r="S355" s="8">
        <f t="shared" si="55"/>
        <v>5.8052786140094454</v>
      </c>
    </row>
    <row r="356" spans="1:19" ht="15">
      <c r="A356" s="1">
        <v>21</v>
      </c>
      <c r="B356" s="5">
        <v>0.6958333333333333</v>
      </c>
      <c r="C356" s="1" t="s">
        <v>196</v>
      </c>
      <c r="D356" s="1">
        <v>6</v>
      </c>
      <c r="E356" s="1">
        <v>14</v>
      </c>
      <c r="F356" s="1" t="s">
        <v>251</v>
      </c>
      <c r="G356" s="2">
        <v>60.5080333333334</v>
      </c>
      <c r="H356" s="6">
        <f>1+_xlfn.COUNTIFS(A:A,A356,O:O,"&lt;"&amp;O356)</f>
        <v>2</v>
      </c>
      <c r="I356" s="2">
        <f>_xlfn.AVERAGEIF(A:A,A356,G:G)</f>
        <v>47.48259722222224</v>
      </c>
      <c r="J356" s="2">
        <f t="shared" si="48"/>
        <v>13.025436111111162</v>
      </c>
      <c r="K356" s="2">
        <f t="shared" si="49"/>
        <v>103.02543611111116</v>
      </c>
      <c r="L356" s="2">
        <f t="shared" si="50"/>
        <v>483.72964535183667</v>
      </c>
      <c r="M356" s="2">
        <f>SUMIF(A:A,A356,L:L)</f>
        <v>3238.850702120531</v>
      </c>
      <c r="N356" s="3">
        <f t="shared" si="51"/>
        <v>0.1493522517216155</v>
      </c>
      <c r="O356" s="7">
        <f t="shared" si="52"/>
        <v>6.6955803375763345</v>
      </c>
      <c r="P356" s="3">
        <f t="shared" si="53"/>
        <v>0.1493522517216155</v>
      </c>
      <c r="Q356" s="3">
        <f>IF(ISNUMBER(P356),SUMIF(A:A,A356,P:P),"")</f>
        <v>0.9178181073803366</v>
      </c>
      <c r="R356" s="3">
        <f t="shared" si="54"/>
        <v>0.16272532707804283</v>
      </c>
      <c r="S356" s="8">
        <f t="shared" si="55"/>
        <v>6.145324873247306</v>
      </c>
    </row>
    <row r="357" spans="1:19" ht="15">
      <c r="A357" s="1">
        <v>21</v>
      </c>
      <c r="B357" s="5">
        <v>0.6958333333333333</v>
      </c>
      <c r="C357" s="1" t="s">
        <v>196</v>
      </c>
      <c r="D357" s="1">
        <v>6</v>
      </c>
      <c r="E357" s="1">
        <v>6</v>
      </c>
      <c r="F357" s="1" t="s">
        <v>244</v>
      </c>
      <c r="G357" s="2">
        <v>58.89936666666679</v>
      </c>
      <c r="H357" s="6">
        <f>1+_xlfn.COUNTIFS(A:A,A357,O:O,"&lt;"&amp;O357)</f>
        <v>3</v>
      </c>
      <c r="I357" s="2">
        <f>_xlfn.AVERAGEIF(A:A,A357,G:G)</f>
        <v>47.48259722222224</v>
      </c>
      <c r="J357" s="2">
        <f t="shared" si="48"/>
        <v>11.416769444444554</v>
      </c>
      <c r="K357" s="2">
        <f t="shared" si="49"/>
        <v>101.41676944444455</v>
      </c>
      <c r="L357" s="2">
        <f t="shared" si="50"/>
        <v>439.22252120361696</v>
      </c>
      <c r="M357" s="2">
        <f>SUMIF(A:A,A357,L:L)</f>
        <v>3238.850702120531</v>
      </c>
      <c r="N357" s="3">
        <f t="shared" si="51"/>
        <v>0.1356106105527033</v>
      </c>
      <c r="O357" s="7">
        <f t="shared" si="52"/>
        <v>7.374054256701124</v>
      </c>
      <c r="P357" s="3">
        <f t="shared" si="53"/>
        <v>0.1356106105527033</v>
      </c>
      <c r="Q357" s="3">
        <f>IF(ISNUMBER(P357),SUMIF(A:A,A357,P:P),"")</f>
        <v>0.9178181073803366</v>
      </c>
      <c r="R357" s="3">
        <f t="shared" si="54"/>
        <v>0.1477532524824195</v>
      </c>
      <c r="S357" s="8">
        <f t="shared" si="55"/>
        <v>6.76804052160534</v>
      </c>
    </row>
    <row r="358" spans="1:19" ht="15">
      <c r="A358" s="1">
        <v>21</v>
      </c>
      <c r="B358" s="5">
        <v>0.6958333333333333</v>
      </c>
      <c r="C358" s="1" t="s">
        <v>196</v>
      </c>
      <c r="D358" s="1">
        <v>6</v>
      </c>
      <c r="E358" s="1">
        <v>9</v>
      </c>
      <c r="F358" s="1" t="s">
        <v>247</v>
      </c>
      <c r="G358" s="2">
        <v>53.9050999999999</v>
      </c>
      <c r="H358" s="6">
        <f>1+_xlfn.COUNTIFS(A:A,A358,O:O,"&lt;"&amp;O358)</f>
        <v>4</v>
      </c>
      <c r="I358" s="2">
        <f>_xlfn.AVERAGEIF(A:A,A358,G:G)</f>
        <v>47.48259722222224</v>
      </c>
      <c r="J358" s="2">
        <f t="shared" si="48"/>
        <v>6.422502777777659</v>
      </c>
      <c r="K358" s="2">
        <f t="shared" si="49"/>
        <v>96.42250277777765</v>
      </c>
      <c r="L358" s="2">
        <f t="shared" si="50"/>
        <v>325.4959980079725</v>
      </c>
      <c r="M358" s="2">
        <f>SUMIF(A:A,A358,L:L)</f>
        <v>3238.850702120531</v>
      </c>
      <c r="N358" s="3">
        <f t="shared" si="51"/>
        <v>0.10049737636713686</v>
      </c>
      <c r="O358" s="7">
        <f t="shared" si="52"/>
        <v>9.950508522200634</v>
      </c>
      <c r="P358" s="3">
        <f t="shared" si="53"/>
        <v>0.10049737636713686</v>
      </c>
      <c r="Q358" s="3">
        <f>IF(ISNUMBER(P358),SUMIF(A:A,A358,P:P),"")</f>
        <v>0.9178181073803366</v>
      </c>
      <c r="R358" s="3">
        <f t="shared" si="54"/>
        <v>0.10949596173688425</v>
      </c>
      <c r="S358" s="8">
        <f t="shared" si="55"/>
        <v>9.132756899318098</v>
      </c>
    </row>
    <row r="359" spans="1:19" ht="15">
      <c r="A359" s="1">
        <v>21</v>
      </c>
      <c r="B359" s="5">
        <v>0.6958333333333333</v>
      </c>
      <c r="C359" s="1" t="s">
        <v>196</v>
      </c>
      <c r="D359" s="1">
        <v>6</v>
      </c>
      <c r="E359" s="1">
        <v>15</v>
      </c>
      <c r="F359" s="1" t="s">
        <v>252</v>
      </c>
      <c r="G359" s="2">
        <v>53.8039333333333</v>
      </c>
      <c r="H359" s="6">
        <f>1+_xlfn.COUNTIFS(A:A,A359,O:O,"&lt;"&amp;O359)</f>
        <v>5</v>
      </c>
      <c r="I359" s="2">
        <f>_xlfn.AVERAGEIF(A:A,A359,G:G)</f>
        <v>47.48259722222224</v>
      </c>
      <c r="J359" s="2">
        <f t="shared" si="48"/>
        <v>6.321336111111059</v>
      </c>
      <c r="K359" s="2">
        <f t="shared" si="49"/>
        <v>96.32133611111107</v>
      </c>
      <c r="L359" s="2">
        <f t="shared" si="50"/>
        <v>323.5262216194191</v>
      </c>
      <c r="M359" s="2">
        <f>SUMIF(A:A,A359,L:L)</f>
        <v>3238.850702120531</v>
      </c>
      <c r="N359" s="3">
        <f t="shared" si="51"/>
        <v>0.09988920496014249</v>
      </c>
      <c r="O359" s="7">
        <f t="shared" si="52"/>
        <v>10.011091793142384</v>
      </c>
      <c r="P359" s="3">
        <f t="shared" si="53"/>
        <v>0.09988920496014249</v>
      </c>
      <c r="Q359" s="3">
        <f>IF(ISNUMBER(P359),SUMIF(A:A,A359,P:P),"")</f>
        <v>0.9178181073803366</v>
      </c>
      <c r="R359" s="3">
        <f t="shared" si="54"/>
        <v>0.10883333435777291</v>
      </c>
      <c r="S359" s="8">
        <f t="shared" si="55"/>
        <v>9.188361322392762</v>
      </c>
    </row>
    <row r="360" spans="1:19" ht="15">
      <c r="A360" s="1">
        <v>21</v>
      </c>
      <c r="B360" s="5">
        <v>0.6958333333333333</v>
      </c>
      <c r="C360" s="1" t="s">
        <v>196</v>
      </c>
      <c r="D360" s="1">
        <v>6</v>
      </c>
      <c r="E360" s="1">
        <v>1</v>
      </c>
      <c r="F360" s="1" t="s">
        <v>239</v>
      </c>
      <c r="G360" s="2">
        <v>51.48819999999999</v>
      </c>
      <c r="H360" s="6">
        <f>1+_xlfn.COUNTIFS(A:A,A360,O:O,"&lt;"&amp;O360)</f>
        <v>6</v>
      </c>
      <c r="I360" s="2">
        <f>_xlfn.AVERAGEIF(A:A,A360,G:G)</f>
        <v>47.48259722222224</v>
      </c>
      <c r="J360" s="2">
        <f t="shared" si="48"/>
        <v>4.005602777777753</v>
      </c>
      <c r="K360" s="2">
        <f t="shared" si="49"/>
        <v>94.00560277777775</v>
      </c>
      <c r="L360" s="2">
        <f t="shared" si="50"/>
        <v>281.557352764696</v>
      </c>
      <c r="M360" s="2">
        <f>SUMIF(A:A,A360,L:L)</f>
        <v>3238.850702120531</v>
      </c>
      <c r="N360" s="3">
        <f t="shared" si="51"/>
        <v>0.08693125391064047</v>
      </c>
      <c r="O360" s="7">
        <f t="shared" si="52"/>
        <v>11.503342641622693</v>
      </c>
      <c r="P360" s="3">
        <f t="shared" si="53"/>
        <v>0.08693125391064047</v>
      </c>
      <c r="Q360" s="3">
        <f>IF(ISNUMBER(P360),SUMIF(A:A,A360,P:P),"")</f>
        <v>0.9178181073803366</v>
      </c>
      <c r="R360" s="3">
        <f t="shared" si="54"/>
        <v>0.09471512188701768</v>
      </c>
      <c r="S360" s="8">
        <f t="shared" si="55"/>
        <v>10.557976171881663</v>
      </c>
    </row>
    <row r="361" spans="1:19" ht="15">
      <c r="A361" s="1">
        <v>21</v>
      </c>
      <c r="B361" s="5">
        <v>0.6958333333333333</v>
      </c>
      <c r="C361" s="1" t="s">
        <v>196</v>
      </c>
      <c r="D361" s="1">
        <v>6</v>
      </c>
      <c r="E361" s="1">
        <v>12</v>
      </c>
      <c r="F361" s="1" t="s">
        <v>250</v>
      </c>
      <c r="G361" s="2">
        <v>50.9549</v>
      </c>
      <c r="H361" s="6">
        <f>1+_xlfn.COUNTIFS(A:A,A361,O:O,"&lt;"&amp;O361)</f>
        <v>7</v>
      </c>
      <c r="I361" s="2">
        <f>_xlfn.AVERAGEIF(A:A,A361,G:G)</f>
        <v>47.48259722222224</v>
      </c>
      <c r="J361" s="2">
        <f t="shared" si="48"/>
        <v>3.472302777777763</v>
      </c>
      <c r="K361" s="2">
        <f t="shared" si="49"/>
        <v>93.47230277777777</v>
      </c>
      <c r="L361" s="2">
        <f t="shared" si="50"/>
        <v>272.69069476624713</v>
      </c>
      <c r="M361" s="2">
        <f>SUMIF(A:A,A361,L:L)</f>
        <v>3238.850702120531</v>
      </c>
      <c r="N361" s="3">
        <f t="shared" si="51"/>
        <v>0.08419365998800496</v>
      </c>
      <c r="O361" s="7">
        <f t="shared" si="52"/>
        <v>11.877378892216703</v>
      </c>
      <c r="P361" s="3">
        <f t="shared" si="53"/>
        <v>0.08419365998800496</v>
      </c>
      <c r="Q361" s="3">
        <f>IF(ISNUMBER(P361),SUMIF(A:A,A361,P:P),"")</f>
        <v>0.9178181073803366</v>
      </c>
      <c r="R361" s="3">
        <f t="shared" si="54"/>
        <v>0.0917324024346316</v>
      </c>
      <c r="S361" s="8">
        <f t="shared" si="55"/>
        <v>10.901273415493494</v>
      </c>
    </row>
    <row r="362" spans="1:19" ht="15">
      <c r="A362" s="1">
        <v>21</v>
      </c>
      <c r="B362" s="5">
        <v>0.6958333333333333</v>
      </c>
      <c r="C362" s="1" t="s">
        <v>196</v>
      </c>
      <c r="D362" s="1">
        <v>6</v>
      </c>
      <c r="E362" s="1">
        <v>2</v>
      </c>
      <c r="F362" s="1" t="s">
        <v>240</v>
      </c>
      <c r="G362" s="2">
        <v>33.428999999999995</v>
      </c>
      <c r="H362" s="6">
        <f>1+_xlfn.COUNTIFS(A:A,A362,O:O,"&lt;"&amp;O362)</f>
        <v>11</v>
      </c>
      <c r="I362" s="2">
        <f>_xlfn.AVERAGEIF(A:A,A362,G:G)</f>
        <v>47.48259722222224</v>
      </c>
      <c r="J362" s="2">
        <f t="shared" si="48"/>
        <v>-14.053597222222244</v>
      </c>
      <c r="K362" s="2">
        <f t="shared" si="49"/>
        <v>75.94640277777776</v>
      </c>
      <c r="L362" s="2">
        <f t="shared" si="50"/>
        <v>95.27659300243222</v>
      </c>
      <c r="M362" s="2">
        <f>SUMIF(A:A,A362,L:L)</f>
        <v>3238.850702120531</v>
      </c>
      <c r="N362" s="3">
        <f t="shared" si="51"/>
        <v>0.02941679063504008</v>
      </c>
      <c r="O362" s="7">
        <f t="shared" si="52"/>
        <v>33.99419101854166</v>
      </c>
      <c r="P362" s="3">
        <f t="shared" si="53"/>
      </c>
      <c r="Q362" s="3">
        <f>IF(ISNUMBER(P362),SUMIF(A:A,A362,P:P),"")</f>
      </c>
      <c r="R362" s="3">
        <f t="shared" si="54"/>
      </c>
      <c r="S362" s="8">
        <f t="shared" si="55"/>
      </c>
    </row>
    <row r="363" spans="1:19" ht="15">
      <c r="A363" s="1">
        <v>21</v>
      </c>
      <c r="B363" s="5">
        <v>0.6958333333333333</v>
      </c>
      <c r="C363" s="1" t="s">
        <v>196</v>
      </c>
      <c r="D363" s="1">
        <v>6</v>
      </c>
      <c r="E363" s="1">
        <v>7</v>
      </c>
      <c r="F363" s="1" t="s">
        <v>245</v>
      </c>
      <c r="G363" s="2">
        <v>22.1207</v>
      </c>
      <c r="H363" s="6">
        <f>1+_xlfn.COUNTIFS(A:A,A363,O:O,"&lt;"&amp;O363)</f>
        <v>12</v>
      </c>
      <c r="I363" s="2">
        <f>_xlfn.AVERAGEIF(A:A,A363,G:G)</f>
        <v>47.48259722222224</v>
      </c>
      <c r="J363" s="2">
        <f t="shared" si="48"/>
        <v>-25.36189722222224</v>
      </c>
      <c r="K363" s="2">
        <f t="shared" si="49"/>
        <v>64.63810277777776</v>
      </c>
      <c r="L363" s="2">
        <f t="shared" si="50"/>
        <v>48.34129511320569</v>
      </c>
      <c r="M363" s="2">
        <f>SUMIF(A:A,A363,L:L)</f>
        <v>3238.850702120531</v>
      </c>
      <c r="N363" s="3">
        <f t="shared" si="51"/>
        <v>0.014925447190744488</v>
      </c>
      <c r="O363" s="7">
        <f t="shared" si="52"/>
        <v>66.99966756239748</v>
      </c>
      <c r="P363" s="3">
        <f t="shared" si="53"/>
      </c>
      <c r="Q363" s="3">
        <f>IF(ISNUMBER(P363),SUMIF(A:A,A363,P:P),"")</f>
      </c>
      <c r="R363" s="3">
        <f t="shared" si="54"/>
      </c>
      <c r="S363" s="8">
        <f t="shared" si="55"/>
      </c>
    </row>
    <row r="364" spans="1:19" ht="15">
      <c r="A364" s="1">
        <v>21</v>
      </c>
      <c r="B364" s="5">
        <v>0.6958333333333333</v>
      </c>
      <c r="C364" s="1" t="s">
        <v>196</v>
      </c>
      <c r="D364" s="1">
        <v>6</v>
      </c>
      <c r="E364" s="1">
        <v>8</v>
      </c>
      <c r="F364" s="1" t="s">
        <v>246</v>
      </c>
      <c r="G364" s="2">
        <v>42.536333333333396</v>
      </c>
      <c r="H364" s="6">
        <f>1+_xlfn.COUNTIFS(A:A,A364,O:O,"&lt;"&amp;O364)</f>
        <v>9</v>
      </c>
      <c r="I364" s="2">
        <f>_xlfn.AVERAGEIF(A:A,A364,G:G)</f>
        <v>47.48259722222224</v>
      </c>
      <c r="J364" s="2">
        <f t="shared" si="48"/>
        <v>-4.9462638888888435</v>
      </c>
      <c r="K364" s="2">
        <f t="shared" si="49"/>
        <v>85.05373611111116</v>
      </c>
      <c r="L364" s="2">
        <f t="shared" si="50"/>
        <v>164.55159470741052</v>
      </c>
      <c r="M364" s="2">
        <f>SUMIF(A:A,A364,L:L)</f>
        <v>3238.850702120531</v>
      </c>
      <c r="N364" s="3">
        <f t="shared" si="51"/>
        <v>0.05080555105540239</v>
      </c>
      <c r="O364" s="7">
        <f t="shared" si="52"/>
        <v>19.68288856683241</v>
      </c>
      <c r="P364" s="3">
        <f t="shared" si="53"/>
        <v>0.05080555105540239</v>
      </c>
      <c r="Q364" s="3">
        <f>IF(ISNUMBER(P364),SUMIF(A:A,A364,P:P),"")</f>
        <v>0.9178181073803366</v>
      </c>
      <c r="R364" s="3">
        <f t="shared" si="54"/>
        <v>0.055354705520479525</v>
      </c>
      <c r="S364" s="8">
        <f t="shared" si="55"/>
        <v>18.06531153218819</v>
      </c>
    </row>
    <row r="365" spans="1:19" ht="15">
      <c r="A365" s="1">
        <v>21</v>
      </c>
      <c r="B365" s="5">
        <v>0.6958333333333333</v>
      </c>
      <c r="C365" s="1" t="s">
        <v>196</v>
      </c>
      <c r="D365" s="1">
        <v>6</v>
      </c>
      <c r="E365" s="1">
        <v>10</v>
      </c>
      <c r="F365" s="1" t="s">
        <v>248</v>
      </c>
      <c r="G365" s="2">
        <v>43.0633</v>
      </c>
      <c r="H365" s="6">
        <f>1+_xlfn.COUNTIFS(A:A,A365,O:O,"&lt;"&amp;O365)</f>
        <v>8</v>
      </c>
      <c r="I365" s="2">
        <f>_xlfn.AVERAGEIF(A:A,A365,G:G)</f>
        <v>47.48259722222224</v>
      </c>
      <c r="J365" s="2">
        <f t="shared" si="48"/>
        <v>-4.419297222222241</v>
      </c>
      <c r="K365" s="2">
        <f t="shared" si="49"/>
        <v>85.58070277777776</v>
      </c>
      <c r="L365" s="2">
        <f t="shared" si="50"/>
        <v>169.83751173852698</v>
      </c>
      <c r="M365" s="2">
        <f>SUMIF(A:A,A365,L:L)</f>
        <v>3238.850702120531</v>
      </c>
      <c r="N365" s="3">
        <f t="shared" si="51"/>
        <v>0.0524375858471437</v>
      </c>
      <c r="O365" s="7">
        <f t="shared" si="52"/>
        <v>19.07029059108507</v>
      </c>
      <c r="P365" s="3">
        <f t="shared" si="53"/>
        <v>0.0524375858471437</v>
      </c>
      <c r="Q365" s="3">
        <f>IF(ISNUMBER(P365),SUMIF(A:A,A365,P:P),"")</f>
        <v>0.9178181073803366</v>
      </c>
      <c r="R365" s="3">
        <f t="shared" si="54"/>
        <v>0.05713287352415894</v>
      </c>
      <c r="S365" s="8">
        <f t="shared" si="55"/>
        <v>17.503058017502738</v>
      </c>
    </row>
    <row r="366" spans="1:19" ht="15">
      <c r="A366" s="1">
        <v>21</v>
      </c>
      <c r="B366" s="5">
        <v>0.6958333333333333</v>
      </c>
      <c r="C366" s="1" t="s">
        <v>196</v>
      </c>
      <c r="D366" s="1">
        <v>6</v>
      </c>
      <c r="E366" s="1">
        <v>17</v>
      </c>
      <c r="F366" s="1" t="s">
        <v>253</v>
      </c>
      <c r="G366" s="2">
        <v>37.6255333333333</v>
      </c>
      <c r="H366" s="6">
        <f>1+_xlfn.COUNTIFS(A:A,A366,O:O,"&lt;"&amp;O366)</f>
        <v>10</v>
      </c>
      <c r="I366" s="2">
        <f>_xlfn.AVERAGEIF(A:A,A366,G:G)</f>
        <v>47.48259722222224</v>
      </c>
      <c r="J366" s="2">
        <f t="shared" si="48"/>
        <v>-9.857063888888938</v>
      </c>
      <c r="K366" s="2">
        <f t="shared" si="49"/>
        <v>80.14293611111106</v>
      </c>
      <c r="L366" s="2">
        <f t="shared" si="50"/>
        <v>122.55699249715344</v>
      </c>
      <c r="M366" s="2">
        <f>SUMIF(A:A,A366,L:L)</f>
        <v>3238.850702120531</v>
      </c>
      <c r="N366" s="3">
        <f t="shared" si="51"/>
        <v>0.03783965479387898</v>
      </c>
      <c r="O366" s="7">
        <f t="shared" si="52"/>
        <v>26.427302401335915</v>
      </c>
      <c r="P366" s="3">
        <f t="shared" si="53"/>
      </c>
      <c r="Q366" s="3">
        <f>IF(ISNUMBER(P366),SUMIF(A:A,A366,P:P),"")</f>
      </c>
      <c r="R366" s="3">
        <f t="shared" si="54"/>
      </c>
      <c r="S366" s="8">
        <f t="shared" si="55"/>
      </c>
    </row>
    <row r="367" spans="1:19" ht="15">
      <c r="A367" s="1">
        <v>44</v>
      </c>
      <c r="B367" s="5">
        <v>0.6986111111111111</v>
      </c>
      <c r="C367" s="1" t="s">
        <v>420</v>
      </c>
      <c r="D367" s="1">
        <v>6</v>
      </c>
      <c r="E367" s="1">
        <v>4</v>
      </c>
      <c r="F367" s="1" t="s">
        <v>451</v>
      </c>
      <c r="G367" s="2">
        <v>70.1941</v>
      </c>
      <c r="H367" s="6">
        <f>1+_xlfn.COUNTIFS(A:A,A367,O:O,"&lt;"&amp;O367)</f>
        <v>1</v>
      </c>
      <c r="I367" s="2">
        <f>_xlfn.AVERAGEIF(A:A,A367,G:G)</f>
        <v>49.344376666666676</v>
      </c>
      <c r="J367" s="2">
        <f t="shared" si="48"/>
        <v>20.84972333333333</v>
      </c>
      <c r="K367" s="2">
        <f t="shared" si="49"/>
        <v>110.84972333333333</v>
      </c>
      <c r="L367" s="2">
        <f t="shared" si="50"/>
        <v>773.5446554338171</v>
      </c>
      <c r="M367" s="2">
        <f>SUMIF(A:A,A367,L:L)</f>
        <v>3043.34557140156</v>
      </c>
      <c r="N367" s="3">
        <f t="shared" si="51"/>
        <v>0.254175754046089</v>
      </c>
      <c r="O367" s="7">
        <f t="shared" si="52"/>
        <v>3.9342855645415837</v>
      </c>
      <c r="P367" s="3">
        <f t="shared" si="53"/>
        <v>0.254175754046089</v>
      </c>
      <c r="Q367" s="3">
        <f>IF(ISNUMBER(P367),SUMIF(A:A,A367,P:P),"")</f>
        <v>0.966206721578204</v>
      </c>
      <c r="R367" s="3">
        <f t="shared" si="54"/>
        <v>0.2630656032188617</v>
      </c>
      <c r="S367" s="8">
        <f t="shared" si="55"/>
        <v>3.8013331570681776</v>
      </c>
    </row>
    <row r="368" spans="1:19" ht="15">
      <c r="A368" s="1">
        <v>44</v>
      </c>
      <c r="B368" s="5">
        <v>0.6986111111111111</v>
      </c>
      <c r="C368" s="1" t="s">
        <v>420</v>
      </c>
      <c r="D368" s="1">
        <v>6</v>
      </c>
      <c r="E368" s="1">
        <v>5</v>
      </c>
      <c r="F368" s="1" t="s">
        <v>452</v>
      </c>
      <c r="G368" s="2">
        <v>62.5715</v>
      </c>
      <c r="H368" s="6">
        <f>1+_xlfn.COUNTIFS(A:A,A368,O:O,"&lt;"&amp;O368)</f>
        <v>2</v>
      </c>
      <c r="I368" s="2">
        <f>_xlfn.AVERAGEIF(A:A,A368,G:G)</f>
        <v>49.344376666666676</v>
      </c>
      <c r="J368" s="2">
        <f t="shared" si="48"/>
        <v>13.227123333333324</v>
      </c>
      <c r="K368" s="2">
        <f t="shared" si="49"/>
        <v>103.22712333333332</v>
      </c>
      <c r="L368" s="2">
        <f t="shared" si="50"/>
        <v>489.61893261145036</v>
      </c>
      <c r="M368" s="2">
        <f>SUMIF(A:A,A368,L:L)</f>
        <v>3043.34557140156</v>
      </c>
      <c r="N368" s="3">
        <f t="shared" si="51"/>
        <v>0.160881806263613</v>
      </c>
      <c r="O368" s="7">
        <f t="shared" si="52"/>
        <v>6.215743241727714</v>
      </c>
      <c r="P368" s="3">
        <f t="shared" si="53"/>
        <v>0.160881806263613</v>
      </c>
      <c r="Q368" s="3">
        <f>IF(ISNUMBER(P368),SUMIF(A:A,A368,P:P),"")</f>
        <v>0.966206721578204</v>
      </c>
      <c r="R368" s="3">
        <f t="shared" si="54"/>
        <v>0.16650868046211514</v>
      </c>
      <c r="S368" s="8">
        <f t="shared" si="55"/>
        <v>6.005692899761613</v>
      </c>
    </row>
    <row r="369" spans="1:19" ht="15">
      <c r="A369" s="1">
        <v>44</v>
      </c>
      <c r="B369" s="5">
        <v>0.6986111111111111</v>
      </c>
      <c r="C369" s="1" t="s">
        <v>420</v>
      </c>
      <c r="D369" s="1">
        <v>6</v>
      </c>
      <c r="E369" s="1">
        <v>2</v>
      </c>
      <c r="F369" s="1" t="s">
        <v>449</v>
      </c>
      <c r="G369" s="2">
        <v>58.943433333333296</v>
      </c>
      <c r="H369" s="6">
        <f>1+_xlfn.COUNTIFS(A:A,A369,O:O,"&lt;"&amp;O369)</f>
        <v>3</v>
      </c>
      <c r="I369" s="2">
        <f>_xlfn.AVERAGEIF(A:A,A369,G:G)</f>
        <v>49.344376666666676</v>
      </c>
      <c r="J369" s="2">
        <f t="shared" si="48"/>
        <v>9.59905666666662</v>
      </c>
      <c r="K369" s="2">
        <f t="shared" si="49"/>
        <v>99.59905666666663</v>
      </c>
      <c r="L369" s="2">
        <f t="shared" si="50"/>
        <v>393.8394740467438</v>
      </c>
      <c r="M369" s="2">
        <f>SUMIF(A:A,A369,L:L)</f>
        <v>3043.34557140156</v>
      </c>
      <c r="N369" s="3">
        <f t="shared" si="51"/>
        <v>0.12941004063017658</v>
      </c>
      <c r="O369" s="7">
        <f t="shared" si="52"/>
        <v>7.727375674486994</v>
      </c>
      <c r="P369" s="3">
        <f t="shared" si="53"/>
        <v>0.12941004063017658</v>
      </c>
      <c r="Q369" s="3">
        <f>IF(ISNUMBER(P369),SUMIF(A:A,A369,P:P),"")</f>
        <v>0.966206721578204</v>
      </c>
      <c r="R369" s="3">
        <f t="shared" si="54"/>
        <v>0.13393618336539614</v>
      </c>
      <c r="S369" s="8">
        <f t="shared" si="55"/>
        <v>7.4662423168492404</v>
      </c>
    </row>
    <row r="370" spans="1:19" ht="15">
      <c r="A370" s="1">
        <v>44</v>
      </c>
      <c r="B370" s="5">
        <v>0.6986111111111111</v>
      </c>
      <c r="C370" s="1" t="s">
        <v>420</v>
      </c>
      <c r="D370" s="1">
        <v>6</v>
      </c>
      <c r="E370" s="1">
        <v>9</v>
      </c>
      <c r="F370" s="1" t="s">
        <v>455</v>
      </c>
      <c r="G370" s="2">
        <v>56.1514333333334</v>
      </c>
      <c r="H370" s="6">
        <f>1+_xlfn.COUNTIFS(A:A,A370,O:O,"&lt;"&amp;O370)</f>
        <v>4</v>
      </c>
      <c r="I370" s="2">
        <f>_xlfn.AVERAGEIF(A:A,A370,G:G)</f>
        <v>49.344376666666676</v>
      </c>
      <c r="J370" s="2">
        <f t="shared" si="48"/>
        <v>6.807056666666725</v>
      </c>
      <c r="K370" s="2">
        <f t="shared" si="49"/>
        <v>96.80705666666672</v>
      </c>
      <c r="L370" s="2">
        <f t="shared" si="50"/>
        <v>333.09355617633173</v>
      </c>
      <c r="M370" s="2">
        <f>SUMIF(A:A,A370,L:L)</f>
        <v>3043.34557140156</v>
      </c>
      <c r="N370" s="3">
        <f t="shared" si="51"/>
        <v>0.10944979738956535</v>
      </c>
      <c r="O370" s="7">
        <f t="shared" si="52"/>
        <v>9.13660896457116</v>
      </c>
      <c r="P370" s="3">
        <f t="shared" si="53"/>
        <v>0.10944979738956535</v>
      </c>
      <c r="Q370" s="3">
        <f>IF(ISNUMBER(P370),SUMIF(A:A,A370,P:P),"")</f>
        <v>0.966206721578204</v>
      </c>
      <c r="R370" s="3">
        <f t="shared" si="54"/>
        <v>0.11327782652017762</v>
      </c>
      <c r="S370" s="8">
        <f t="shared" si="55"/>
        <v>8.82785299400033</v>
      </c>
    </row>
    <row r="371" spans="1:19" ht="15">
      <c r="A371" s="1">
        <v>44</v>
      </c>
      <c r="B371" s="5">
        <v>0.6986111111111111</v>
      </c>
      <c r="C371" s="1" t="s">
        <v>420</v>
      </c>
      <c r="D371" s="1">
        <v>6</v>
      </c>
      <c r="E371" s="1">
        <v>3</v>
      </c>
      <c r="F371" s="1" t="s">
        <v>450</v>
      </c>
      <c r="G371" s="2">
        <v>54.6240333333334</v>
      </c>
      <c r="H371" s="6">
        <f>1+_xlfn.COUNTIFS(A:A,A371,O:O,"&lt;"&amp;O371)</f>
        <v>5</v>
      </c>
      <c r="I371" s="2">
        <f>_xlfn.AVERAGEIF(A:A,A371,G:G)</f>
        <v>49.344376666666676</v>
      </c>
      <c r="J371" s="2">
        <f t="shared" si="48"/>
        <v>5.279656666666725</v>
      </c>
      <c r="K371" s="2">
        <f t="shared" si="49"/>
        <v>95.27965666666672</v>
      </c>
      <c r="L371" s="2">
        <f t="shared" si="50"/>
        <v>303.9245257430795</v>
      </c>
      <c r="M371" s="2">
        <f>SUMIF(A:A,A371,L:L)</f>
        <v>3043.34557140156</v>
      </c>
      <c r="N371" s="3">
        <f t="shared" si="51"/>
        <v>0.09986526952412847</v>
      </c>
      <c r="O371" s="7">
        <f t="shared" si="52"/>
        <v>10.013491224377958</v>
      </c>
      <c r="P371" s="3">
        <f t="shared" si="53"/>
        <v>0.09986526952412847</v>
      </c>
      <c r="Q371" s="3">
        <f>IF(ISNUMBER(P371),SUMIF(A:A,A371,P:P),"")</f>
        <v>0.966206721578204</v>
      </c>
      <c r="R371" s="3">
        <f t="shared" si="54"/>
        <v>0.10335807782521772</v>
      </c>
      <c r="S371" s="8">
        <f t="shared" si="55"/>
        <v>9.675102527458343</v>
      </c>
    </row>
    <row r="372" spans="1:19" ht="15">
      <c r="A372" s="1">
        <v>44</v>
      </c>
      <c r="B372" s="5">
        <v>0.6986111111111111</v>
      </c>
      <c r="C372" s="1" t="s">
        <v>420</v>
      </c>
      <c r="D372" s="1">
        <v>6</v>
      </c>
      <c r="E372" s="1">
        <v>6</v>
      </c>
      <c r="F372" s="1" t="s">
        <v>453</v>
      </c>
      <c r="G372" s="2">
        <v>53.728933333333394</v>
      </c>
      <c r="H372" s="6">
        <f>1+_xlfn.COUNTIFS(A:A,A372,O:O,"&lt;"&amp;O372)</f>
        <v>6</v>
      </c>
      <c r="I372" s="2">
        <f>_xlfn.AVERAGEIF(A:A,A372,G:G)</f>
        <v>49.344376666666676</v>
      </c>
      <c r="J372" s="2">
        <f t="shared" si="48"/>
        <v>4.384556666666718</v>
      </c>
      <c r="K372" s="2">
        <f t="shared" si="49"/>
        <v>94.38455666666673</v>
      </c>
      <c r="L372" s="2">
        <f t="shared" si="50"/>
        <v>288.0325227570467</v>
      </c>
      <c r="M372" s="2">
        <f>SUMIF(A:A,A372,L:L)</f>
        <v>3043.34557140156</v>
      </c>
      <c r="N372" s="3">
        <f t="shared" si="51"/>
        <v>0.09464338373653648</v>
      </c>
      <c r="O372" s="7">
        <f t="shared" si="52"/>
        <v>10.565978946650407</v>
      </c>
      <c r="P372" s="3">
        <f t="shared" si="53"/>
        <v>0.09464338373653648</v>
      </c>
      <c r="Q372" s="3">
        <f>IF(ISNUMBER(P372),SUMIF(A:A,A372,P:P),"")</f>
        <v>0.966206721578204</v>
      </c>
      <c r="R372" s="3">
        <f t="shared" si="54"/>
        <v>0.09795355551030094</v>
      </c>
      <c r="S372" s="8">
        <f t="shared" si="55"/>
        <v>10.208919878307414</v>
      </c>
    </row>
    <row r="373" spans="1:19" ht="15">
      <c r="A373" s="1">
        <v>44</v>
      </c>
      <c r="B373" s="5">
        <v>0.6986111111111111</v>
      </c>
      <c r="C373" s="1" t="s">
        <v>420</v>
      </c>
      <c r="D373" s="1">
        <v>6</v>
      </c>
      <c r="E373" s="1">
        <v>11</v>
      </c>
      <c r="F373" s="1" t="s">
        <v>457</v>
      </c>
      <c r="G373" s="2">
        <v>48.7057333333333</v>
      </c>
      <c r="H373" s="6">
        <f>1+_xlfn.COUNTIFS(A:A,A373,O:O,"&lt;"&amp;O373)</f>
        <v>7</v>
      </c>
      <c r="I373" s="2">
        <f>_xlfn.AVERAGEIF(A:A,A373,G:G)</f>
        <v>49.344376666666676</v>
      </c>
      <c r="J373" s="2">
        <f t="shared" si="48"/>
        <v>-0.638643333333377</v>
      </c>
      <c r="K373" s="2">
        <f t="shared" si="49"/>
        <v>89.36135666666662</v>
      </c>
      <c r="L373" s="2">
        <f t="shared" si="50"/>
        <v>213.08292304109054</v>
      </c>
      <c r="M373" s="2">
        <f>SUMIF(A:A,A373,L:L)</f>
        <v>3043.34557140156</v>
      </c>
      <c r="N373" s="3">
        <f t="shared" si="51"/>
        <v>0.07001601298368457</v>
      </c>
      <c r="O373" s="7">
        <f t="shared" si="52"/>
        <v>14.282447077256803</v>
      </c>
      <c r="P373" s="3">
        <f t="shared" si="53"/>
        <v>0.07001601298368457</v>
      </c>
      <c r="Q373" s="3">
        <f>IF(ISNUMBER(P373),SUMIF(A:A,A373,P:P),"")</f>
        <v>0.966206721578204</v>
      </c>
      <c r="R373" s="3">
        <f t="shared" si="54"/>
        <v>0.07246483741007335</v>
      </c>
      <c r="S373" s="8">
        <f t="shared" si="55"/>
        <v>13.799796366630497</v>
      </c>
    </row>
    <row r="374" spans="1:19" ht="15">
      <c r="A374" s="1">
        <v>44</v>
      </c>
      <c r="B374" s="5">
        <v>0.6986111111111111</v>
      </c>
      <c r="C374" s="1" t="s">
        <v>420</v>
      </c>
      <c r="D374" s="1">
        <v>6</v>
      </c>
      <c r="E374" s="1">
        <v>7</v>
      </c>
      <c r="F374" s="1" t="s">
        <v>454</v>
      </c>
      <c r="G374" s="2">
        <v>31.241666666666703</v>
      </c>
      <c r="H374" s="6">
        <f>1+_xlfn.COUNTIFS(A:A,A374,O:O,"&lt;"&amp;O374)</f>
        <v>9</v>
      </c>
      <c r="I374" s="2">
        <f>_xlfn.AVERAGEIF(A:A,A374,G:G)</f>
        <v>49.344376666666676</v>
      </c>
      <c r="J374" s="2">
        <f t="shared" si="48"/>
        <v>-18.102709999999973</v>
      </c>
      <c r="K374" s="2">
        <f t="shared" si="49"/>
        <v>71.89729000000003</v>
      </c>
      <c r="L374" s="2">
        <f t="shared" si="50"/>
        <v>74.72669566623556</v>
      </c>
      <c r="M374" s="2">
        <f>SUMIF(A:A,A374,L:L)</f>
        <v>3043.34557140156</v>
      </c>
      <c r="N374" s="3">
        <f t="shared" si="51"/>
        <v>0.024554127657550724</v>
      </c>
      <c r="O374" s="7">
        <f t="shared" si="52"/>
        <v>40.7263501251891</v>
      </c>
      <c r="P374" s="3">
        <f t="shared" si="53"/>
      </c>
      <c r="Q374" s="3">
        <f>IF(ISNUMBER(P374),SUMIF(A:A,A374,P:P),"")</f>
      </c>
      <c r="R374" s="3">
        <f t="shared" si="54"/>
      </c>
      <c r="S374" s="8">
        <f t="shared" si="55"/>
      </c>
    </row>
    <row r="375" spans="1:19" ht="15">
      <c r="A375" s="1">
        <v>44</v>
      </c>
      <c r="B375" s="5">
        <v>0.6986111111111111</v>
      </c>
      <c r="C375" s="1" t="s">
        <v>420</v>
      </c>
      <c r="D375" s="1">
        <v>6</v>
      </c>
      <c r="E375" s="1">
        <v>10</v>
      </c>
      <c r="F375" s="1" t="s">
        <v>456</v>
      </c>
      <c r="G375" s="2">
        <v>42.331766666666596</v>
      </c>
      <c r="H375" s="6">
        <f>1+_xlfn.COUNTIFS(A:A,A375,O:O,"&lt;"&amp;O375)</f>
        <v>8</v>
      </c>
      <c r="I375" s="2">
        <f>_xlfn.AVERAGEIF(A:A,A375,G:G)</f>
        <v>49.344376666666676</v>
      </c>
      <c r="J375" s="2">
        <f t="shared" si="48"/>
        <v>-7.01261000000008</v>
      </c>
      <c r="K375" s="2">
        <f t="shared" si="49"/>
        <v>82.98738999999992</v>
      </c>
      <c r="L375" s="2">
        <f t="shared" si="50"/>
        <v>145.36435736388754</v>
      </c>
      <c r="M375" s="2">
        <f>SUMIF(A:A,A375,L:L)</f>
        <v>3043.34557140156</v>
      </c>
      <c r="N375" s="3">
        <f t="shared" si="51"/>
        <v>0.04776465700441061</v>
      </c>
      <c r="O375" s="7">
        <f t="shared" si="52"/>
        <v>20.935982015063136</v>
      </c>
      <c r="P375" s="3">
        <f t="shared" si="53"/>
        <v>0.04776465700441061</v>
      </c>
      <c r="Q375" s="3">
        <f>IF(ISNUMBER(P375),SUMIF(A:A,A375,P:P),"")</f>
        <v>0.966206721578204</v>
      </c>
      <c r="R375" s="3">
        <f t="shared" si="54"/>
        <v>0.04943523568785749</v>
      </c>
      <c r="S375" s="8">
        <f t="shared" si="55"/>
        <v>20.228486545794393</v>
      </c>
    </row>
    <row r="376" spans="1:19" ht="15">
      <c r="A376" s="1">
        <v>44</v>
      </c>
      <c r="B376" s="5">
        <v>0.6986111111111111</v>
      </c>
      <c r="C376" s="1" t="s">
        <v>420</v>
      </c>
      <c r="D376" s="1">
        <v>6</v>
      </c>
      <c r="E376" s="1">
        <v>12</v>
      </c>
      <c r="F376" s="1" t="s">
        <v>458</v>
      </c>
      <c r="G376" s="2">
        <v>14.9511666666667</v>
      </c>
      <c r="H376" s="6">
        <f>1+_xlfn.COUNTIFS(A:A,A376,O:O,"&lt;"&amp;O376)</f>
        <v>10</v>
      </c>
      <c r="I376" s="2">
        <f>_xlfn.AVERAGEIF(A:A,A376,G:G)</f>
        <v>49.344376666666676</v>
      </c>
      <c r="J376" s="2">
        <f t="shared" si="48"/>
        <v>-34.393209999999975</v>
      </c>
      <c r="K376" s="2">
        <f t="shared" si="49"/>
        <v>55.606790000000025</v>
      </c>
      <c r="L376" s="2">
        <f t="shared" si="50"/>
        <v>28.117928561877143</v>
      </c>
      <c r="M376" s="2">
        <f>SUMIF(A:A,A376,L:L)</f>
        <v>3043.34557140156</v>
      </c>
      <c r="N376" s="3">
        <f t="shared" si="51"/>
        <v>0.009239150764245257</v>
      </c>
      <c r="O376" s="7">
        <f t="shared" si="52"/>
        <v>108.23505596097822</v>
      </c>
      <c r="P376" s="3">
        <f t="shared" si="53"/>
      </c>
      <c r="Q376" s="3">
        <f>IF(ISNUMBER(P376),SUMIF(A:A,A376,P:P),"")</f>
      </c>
      <c r="R376" s="3">
        <f t="shared" si="54"/>
      </c>
      <c r="S376" s="8">
        <f t="shared" si="55"/>
      </c>
    </row>
    <row r="377" spans="1:19" ht="15">
      <c r="A377" s="1">
        <v>15</v>
      </c>
      <c r="B377" s="5">
        <v>0.7013888888888888</v>
      </c>
      <c r="C377" s="1" t="s">
        <v>97</v>
      </c>
      <c r="D377" s="1">
        <v>8</v>
      </c>
      <c r="E377" s="1">
        <v>2</v>
      </c>
      <c r="F377" s="1" t="s">
        <v>170</v>
      </c>
      <c r="G377" s="2">
        <v>74.1575666666667</v>
      </c>
      <c r="H377" s="6">
        <f>1+_xlfn.COUNTIFS(A:A,A377,O:O,"&lt;"&amp;O377)</f>
        <v>1</v>
      </c>
      <c r="I377" s="2">
        <f>_xlfn.AVERAGEIF(A:A,A377,G:G)</f>
        <v>50.209301960784316</v>
      </c>
      <c r="J377" s="2">
        <f t="shared" si="48"/>
        <v>23.94826470588238</v>
      </c>
      <c r="K377" s="2">
        <f t="shared" si="49"/>
        <v>113.94826470588238</v>
      </c>
      <c r="L377" s="2">
        <f t="shared" si="50"/>
        <v>931.5928680170124</v>
      </c>
      <c r="M377" s="2">
        <f>SUMIF(A:A,A377,L:L)</f>
        <v>5074.8448528910685</v>
      </c>
      <c r="N377" s="3">
        <f t="shared" si="51"/>
        <v>0.1835707090604547</v>
      </c>
      <c r="O377" s="7">
        <f t="shared" si="52"/>
        <v>5.447492168648068</v>
      </c>
      <c r="P377" s="3">
        <f t="shared" si="53"/>
        <v>0.1835707090604547</v>
      </c>
      <c r="Q377" s="3">
        <f>IF(ISNUMBER(P377),SUMIF(A:A,A377,P:P),"")</f>
        <v>0.6968618110683823</v>
      </c>
      <c r="R377" s="3">
        <f t="shared" si="54"/>
        <v>0.2634248370979266</v>
      </c>
      <c r="S377" s="8">
        <f t="shared" si="55"/>
        <v>3.7961492584249226</v>
      </c>
    </row>
    <row r="378" spans="1:19" ht="15">
      <c r="A378" s="1">
        <v>15</v>
      </c>
      <c r="B378" s="5">
        <v>0.7013888888888888</v>
      </c>
      <c r="C378" s="1" t="s">
        <v>97</v>
      </c>
      <c r="D378" s="1">
        <v>8</v>
      </c>
      <c r="E378" s="1">
        <v>3</v>
      </c>
      <c r="F378" s="1" t="s">
        <v>171</v>
      </c>
      <c r="G378" s="2">
        <v>72.5963</v>
      </c>
      <c r="H378" s="6">
        <f>1+_xlfn.COUNTIFS(A:A,A378,O:O,"&lt;"&amp;O378)</f>
        <v>2</v>
      </c>
      <c r="I378" s="2">
        <f>_xlfn.AVERAGEIF(A:A,A378,G:G)</f>
        <v>50.209301960784316</v>
      </c>
      <c r="J378" s="2">
        <f t="shared" si="48"/>
        <v>22.386998039215683</v>
      </c>
      <c r="K378" s="2">
        <f t="shared" si="49"/>
        <v>112.38699803921568</v>
      </c>
      <c r="L378" s="2">
        <f t="shared" si="50"/>
        <v>848.2877298866878</v>
      </c>
      <c r="M378" s="2">
        <f>SUMIF(A:A,A378,L:L)</f>
        <v>5074.8448528910685</v>
      </c>
      <c r="N378" s="3">
        <f t="shared" si="51"/>
        <v>0.16715540168748805</v>
      </c>
      <c r="O378" s="7">
        <f t="shared" si="52"/>
        <v>5.982456982572357</v>
      </c>
      <c r="P378" s="3">
        <f t="shared" si="53"/>
        <v>0.16715540168748805</v>
      </c>
      <c r="Q378" s="3">
        <f>IF(ISNUMBER(P378),SUMIF(A:A,A378,P:P),"")</f>
        <v>0.6968618110683823</v>
      </c>
      <c r="R378" s="3">
        <f t="shared" si="54"/>
        <v>0.2398687932564657</v>
      </c>
      <c r="S378" s="8">
        <f t="shared" si="55"/>
        <v>4.168945807514062</v>
      </c>
    </row>
    <row r="379" spans="1:19" ht="15">
      <c r="A379" s="1">
        <v>15</v>
      </c>
      <c r="B379" s="5">
        <v>0.7013888888888888</v>
      </c>
      <c r="C379" s="1" t="s">
        <v>97</v>
      </c>
      <c r="D379" s="1">
        <v>8</v>
      </c>
      <c r="E379" s="1">
        <v>10</v>
      </c>
      <c r="F379" s="1" t="s">
        <v>178</v>
      </c>
      <c r="G379" s="2">
        <v>63.406266666666596</v>
      </c>
      <c r="H379" s="6">
        <f>1+_xlfn.COUNTIFS(A:A,A379,O:O,"&lt;"&amp;O379)</f>
        <v>3</v>
      </c>
      <c r="I379" s="2">
        <f>_xlfn.AVERAGEIF(A:A,A379,G:G)</f>
        <v>50.209301960784316</v>
      </c>
      <c r="J379" s="2">
        <f t="shared" si="48"/>
        <v>13.19696470588228</v>
      </c>
      <c r="K379" s="2">
        <f t="shared" si="49"/>
        <v>103.19696470588228</v>
      </c>
      <c r="L379" s="2">
        <f t="shared" si="50"/>
        <v>488.73375962215715</v>
      </c>
      <c r="M379" s="2">
        <f>SUMIF(A:A,A379,L:L)</f>
        <v>5074.8448528910685</v>
      </c>
      <c r="N379" s="3">
        <f t="shared" si="51"/>
        <v>0.09630516277630287</v>
      </c>
      <c r="O379" s="7">
        <f t="shared" si="52"/>
        <v>10.383659309343516</v>
      </c>
      <c r="P379" s="3">
        <f t="shared" si="53"/>
        <v>0.09630516277630287</v>
      </c>
      <c r="Q379" s="3">
        <f>IF(ISNUMBER(P379),SUMIF(A:A,A379,P:P),"")</f>
        <v>0.6968618110683823</v>
      </c>
      <c r="R379" s="3">
        <f t="shared" si="54"/>
        <v>0.13819836479294825</v>
      </c>
      <c r="S379" s="8">
        <f t="shared" si="55"/>
        <v>7.235975631826189</v>
      </c>
    </row>
    <row r="380" spans="1:19" ht="15">
      <c r="A380" s="1">
        <v>15</v>
      </c>
      <c r="B380" s="5">
        <v>0.7013888888888888</v>
      </c>
      <c r="C380" s="1" t="s">
        <v>97</v>
      </c>
      <c r="D380" s="1">
        <v>8</v>
      </c>
      <c r="E380" s="1">
        <v>4</v>
      </c>
      <c r="F380" s="1" t="s">
        <v>172</v>
      </c>
      <c r="G380" s="2">
        <v>60.8611</v>
      </c>
      <c r="H380" s="6">
        <f>1+_xlfn.COUNTIFS(A:A,A380,O:O,"&lt;"&amp;O380)</f>
        <v>4</v>
      </c>
      <c r="I380" s="2">
        <f>_xlfn.AVERAGEIF(A:A,A380,G:G)</f>
        <v>50.209301960784316</v>
      </c>
      <c r="J380" s="2">
        <f t="shared" si="48"/>
        <v>10.651798039215684</v>
      </c>
      <c r="K380" s="2">
        <f t="shared" si="49"/>
        <v>100.65179803921569</v>
      </c>
      <c r="L380" s="2">
        <f t="shared" si="50"/>
        <v>419.518607941651</v>
      </c>
      <c r="M380" s="2">
        <f>SUMIF(A:A,A380,L:L)</f>
        <v>5074.8448528910685</v>
      </c>
      <c r="N380" s="3">
        <f t="shared" si="51"/>
        <v>0.08266629229121301</v>
      </c>
      <c r="O380" s="7">
        <f t="shared" si="52"/>
        <v>12.096828976885112</v>
      </c>
      <c r="P380" s="3">
        <f t="shared" si="53"/>
        <v>0.08266629229121301</v>
      </c>
      <c r="Q380" s="3">
        <f>IF(ISNUMBER(P380),SUMIF(A:A,A380,P:P),"")</f>
        <v>0.6968618110683823</v>
      </c>
      <c r="R380" s="3">
        <f t="shared" si="54"/>
        <v>0.11862652103790068</v>
      </c>
      <c r="S380" s="8">
        <f t="shared" si="55"/>
        <v>8.429818149016645</v>
      </c>
    </row>
    <row r="381" spans="1:19" ht="15">
      <c r="A381" s="1">
        <v>15</v>
      </c>
      <c r="B381" s="5">
        <v>0.7013888888888888</v>
      </c>
      <c r="C381" s="1" t="s">
        <v>97</v>
      </c>
      <c r="D381" s="1">
        <v>8</v>
      </c>
      <c r="E381" s="1">
        <v>15</v>
      </c>
      <c r="F381" s="1" t="s">
        <v>183</v>
      </c>
      <c r="G381" s="2">
        <v>56.311433333333305</v>
      </c>
      <c r="H381" s="6">
        <f>1+_xlfn.COUNTIFS(A:A,A381,O:O,"&lt;"&amp;O381)</f>
        <v>5</v>
      </c>
      <c r="I381" s="2">
        <f>_xlfn.AVERAGEIF(A:A,A381,G:G)</f>
        <v>50.209301960784316</v>
      </c>
      <c r="J381" s="2">
        <f t="shared" si="48"/>
        <v>6.102131372548989</v>
      </c>
      <c r="K381" s="2">
        <f t="shared" si="49"/>
        <v>96.102131372549</v>
      </c>
      <c r="L381" s="2">
        <f t="shared" si="50"/>
        <v>319.29897269611496</v>
      </c>
      <c r="M381" s="2">
        <f>SUMIF(A:A,A381,L:L)</f>
        <v>5074.8448528910685</v>
      </c>
      <c r="N381" s="3">
        <f t="shared" si="51"/>
        <v>0.06291797718982774</v>
      </c>
      <c r="O381" s="7">
        <f t="shared" si="52"/>
        <v>15.893708676980083</v>
      </c>
      <c r="P381" s="3">
        <f t="shared" si="53"/>
        <v>0.06291797718982774</v>
      </c>
      <c r="Q381" s="3">
        <f>IF(ISNUMBER(P381),SUMIF(A:A,A381,P:P),"")</f>
        <v>0.6968618110683823</v>
      </c>
      <c r="R381" s="3">
        <f t="shared" si="54"/>
        <v>0.09028759531730698</v>
      </c>
      <c r="S381" s="8">
        <f t="shared" si="55"/>
        <v>11.075718613233603</v>
      </c>
    </row>
    <row r="382" spans="1:19" ht="15">
      <c r="A382" s="1">
        <v>15</v>
      </c>
      <c r="B382" s="5">
        <v>0.7013888888888888</v>
      </c>
      <c r="C382" s="1" t="s">
        <v>97</v>
      </c>
      <c r="D382" s="1">
        <v>8</v>
      </c>
      <c r="E382" s="1">
        <v>7</v>
      </c>
      <c r="F382" s="1" t="s">
        <v>175</v>
      </c>
      <c r="G382" s="2">
        <v>54.0280666666666</v>
      </c>
      <c r="H382" s="6">
        <f>1+_xlfn.COUNTIFS(A:A,A382,O:O,"&lt;"&amp;O382)</f>
        <v>6</v>
      </c>
      <c r="I382" s="2">
        <f>_xlfn.AVERAGEIF(A:A,A382,G:G)</f>
        <v>50.209301960784316</v>
      </c>
      <c r="J382" s="2">
        <f t="shared" si="48"/>
        <v>3.8187647058822805</v>
      </c>
      <c r="K382" s="2">
        <f t="shared" si="49"/>
        <v>93.81876470588227</v>
      </c>
      <c r="L382" s="2">
        <f t="shared" si="50"/>
        <v>278.41864058774263</v>
      </c>
      <c r="M382" s="2">
        <f>SUMIF(A:A,A382,L:L)</f>
        <v>5074.8448528910685</v>
      </c>
      <c r="N382" s="3">
        <f t="shared" si="51"/>
        <v>0.05486249307289294</v>
      </c>
      <c r="O382" s="7">
        <f t="shared" si="52"/>
        <v>18.22738894988516</v>
      </c>
      <c r="P382" s="3">
        <f t="shared" si="53"/>
        <v>0.05486249307289294</v>
      </c>
      <c r="Q382" s="3">
        <f>IF(ISNUMBER(P382),SUMIF(A:A,A382,P:P),"")</f>
        <v>0.6968618110683823</v>
      </c>
      <c r="R382" s="3">
        <f t="shared" si="54"/>
        <v>0.07872793744972394</v>
      </c>
      <c r="S382" s="8">
        <f t="shared" si="55"/>
        <v>12.701971274664793</v>
      </c>
    </row>
    <row r="383" spans="1:19" ht="15">
      <c r="A383" s="1">
        <v>15</v>
      </c>
      <c r="B383" s="5">
        <v>0.7013888888888888</v>
      </c>
      <c r="C383" s="1" t="s">
        <v>97</v>
      </c>
      <c r="D383" s="1">
        <v>8</v>
      </c>
      <c r="E383" s="1">
        <v>1</v>
      </c>
      <c r="F383" s="1" t="s">
        <v>169</v>
      </c>
      <c r="G383" s="2">
        <v>52.27460000000001</v>
      </c>
      <c r="H383" s="6">
        <f>1+_xlfn.COUNTIFS(A:A,A383,O:O,"&lt;"&amp;O383)</f>
        <v>7</v>
      </c>
      <c r="I383" s="2">
        <f>_xlfn.AVERAGEIF(A:A,A383,G:G)</f>
        <v>50.209301960784316</v>
      </c>
      <c r="J383" s="2">
        <f t="shared" si="48"/>
        <v>2.0652980392156906</v>
      </c>
      <c r="K383" s="2">
        <f t="shared" si="49"/>
        <v>92.06529803921569</v>
      </c>
      <c r="L383" s="2">
        <f t="shared" si="50"/>
        <v>250.6149963253626</v>
      </c>
      <c r="M383" s="2">
        <f>SUMIF(A:A,A383,L:L)</f>
        <v>5074.8448528910685</v>
      </c>
      <c r="N383" s="3">
        <f t="shared" si="51"/>
        <v>0.04938377499020304</v>
      </c>
      <c r="O383" s="7">
        <f t="shared" si="52"/>
        <v>20.24956577739114</v>
      </c>
      <c r="P383" s="3">
        <f t="shared" si="53"/>
        <v>0.04938377499020304</v>
      </c>
      <c r="Q383" s="3">
        <f>IF(ISNUMBER(P383),SUMIF(A:A,A383,P:P),"")</f>
        <v>0.6968618110683823</v>
      </c>
      <c r="R383" s="3">
        <f t="shared" si="54"/>
        <v>0.07086595104772798</v>
      </c>
      <c r="S383" s="8">
        <f t="shared" si="55"/>
        <v>14.111149080981123</v>
      </c>
    </row>
    <row r="384" spans="1:19" ht="15">
      <c r="A384" s="1">
        <v>15</v>
      </c>
      <c r="B384" s="5">
        <v>0.7013888888888888</v>
      </c>
      <c r="C384" s="1" t="s">
        <v>97</v>
      </c>
      <c r="D384" s="1">
        <v>8</v>
      </c>
      <c r="E384" s="1">
        <v>5</v>
      </c>
      <c r="F384" s="1" t="s">
        <v>173</v>
      </c>
      <c r="G384" s="2">
        <v>50.6217666666667</v>
      </c>
      <c r="H384" s="6">
        <f>1+_xlfn.COUNTIFS(A:A,A384,O:O,"&lt;"&amp;O384)</f>
        <v>8</v>
      </c>
      <c r="I384" s="2">
        <f>_xlfn.AVERAGEIF(A:A,A384,G:G)</f>
        <v>50.209301960784316</v>
      </c>
      <c r="J384" s="2">
        <f t="shared" si="48"/>
        <v>0.4124647058823854</v>
      </c>
      <c r="K384" s="2">
        <f t="shared" si="49"/>
        <v>90.41246470588239</v>
      </c>
      <c r="L384" s="2">
        <f t="shared" si="50"/>
        <v>226.95411996297938</v>
      </c>
      <c r="M384" s="2">
        <f>SUMIF(A:A,A384,L:L)</f>
        <v>5074.8448528910685</v>
      </c>
      <c r="N384" s="3">
        <f t="shared" si="51"/>
        <v>0.04472139080935386</v>
      </c>
      <c r="O384" s="7">
        <f t="shared" si="52"/>
        <v>22.36066414532979</v>
      </c>
      <c r="P384" s="3">
        <f t="shared" si="53"/>
      </c>
      <c r="Q384" s="3">
        <f>IF(ISNUMBER(P384),SUMIF(A:A,A384,P:P),"")</f>
      </c>
      <c r="R384" s="3">
        <f t="shared" si="54"/>
      </c>
      <c r="S384" s="8">
        <f t="shared" si="55"/>
      </c>
    </row>
    <row r="385" spans="1:19" ht="15">
      <c r="A385" s="1">
        <v>15</v>
      </c>
      <c r="B385" s="5">
        <v>0.7013888888888888</v>
      </c>
      <c r="C385" s="1" t="s">
        <v>97</v>
      </c>
      <c r="D385" s="1">
        <v>8</v>
      </c>
      <c r="E385" s="1">
        <v>6</v>
      </c>
      <c r="F385" s="1" t="s">
        <v>174</v>
      </c>
      <c r="G385" s="2">
        <v>46.726800000000004</v>
      </c>
      <c r="H385" s="6">
        <f>1+_xlfn.COUNTIFS(A:A,A385,O:O,"&lt;"&amp;O385)</f>
        <v>13</v>
      </c>
      <c r="I385" s="2">
        <f>_xlfn.AVERAGEIF(A:A,A385,G:G)</f>
        <v>50.209301960784316</v>
      </c>
      <c r="J385" s="2">
        <f t="shared" si="48"/>
        <v>-3.4825019607843117</v>
      </c>
      <c r="K385" s="2">
        <f t="shared" si="49"/>
        <v>86.5174980392157</v>
      </c>
      <c r="L385" s="2">
        <f t="shared" si="50"/>
        <v>179.65707274295852</v>
      </c>
      <c r="M385" s="2">
        <f>SUMIF(A:A,A385,L:L)</f>
        <v>5074.8448528910685</v>
      </c>
      <c r="N385" s="3">
        <f t="shared" si="51"/>
        <v>0.03540149067623425</v>
      </c>
      <c r="O385" s="7">
        <f t="shared" si="52"/>
        <v>28.247398086864195</v>
      </c>
      <c r="P385" s="3">
        <f t="shared" si="53"/>
      </c>
      <c r="Q385" s="3">
        <f>IF(ISNUMBER(P385),SUMIF(A:A,A385,P:P),"")</f>
      </c>
      <c r="R385" s="3">
        <f t="shared" si="54"/>
      </c>
      <c r="S385" s="8">
        <f t="shared" si="55"/>
      </c>
    </row>
    <row r="386" spans="1:19" ht="15">
      <c r="A386" s="1">
        <v>15</v>
      </c>
      <c r="B386" s="5">
        <v>0.7013888888888888</v>
      </c>
      <c r="C386" s="1" t="s">
        <v>97</v>
      </c>
      <c r="D386" s="1">
        <v>8</v>
      </c>
      <c r="E386" s="1">
        <v>8</v>
      </c>
      <c r="F386" s="1" t="s">
        <v>176</v>
      </c>
      <c r="G386" s="2">
        <v>48.8431</v>
      </c>
      <c r="H386" s="6">
        <f>1+_xlfn.COUNTIFS(A:A,A386,O:O,"&lt;"&amp;O386)</f>
        <v>10</v>
      </c>
      <c r="I386" s="2">
        <f>_xlfn.AVERAGEIF(A:A,A386,G:G)</f>
        <v>50.209301960784316</v>
      </c>
      <c r="J386" s="2">
        <f t="shared" si="48"/>
        <v>-1.3662019607843163</v>
      </c>
      <c r="K386" s="2">
        <f t="shared" si="49"/>
        <v>88.63379803921569</v>
      </c>
      <c r="L386" s="2">
        <f t="shared" si="50"/>
        <v>203.9812101211751</v>
      </c>
      <c r="M386" s="2">
        <f>SUMIF(A:A,A386,L:L)</f>
        <v>5074.8448528910685</v>
      </c>
      <c r="N386" s="3">
        <f t="shared" si="51"/>
        <v>0.04019457067834692</v>
      </c>
      <c r="O386" s="7">
        <f t="shared" si="52"/>
        <v>24.87898198994091</v>
      </c>
      <c r="P386" s="3">
        <f t="shared" si="53"/>
      </c>
      <c r="Q386" s="3">
        <f>IF(ISNUMBER(P386),SUMIF(A:A,A386,P:P),"")</f>
      </c>
      <c r="R386" s="3">
        <f t="shared" si="54"/>
      </c>
      <c r="S386" s="8">
        <f t="shared" si="55"/>
      </c>
    </row>
    <row r="387" spans="1:19" ht="15">
      <c r="A387" s="1">
        <v>15</v>
      </c>
      <c r="B387" s="5">
        <v>0.7013888888888888</v>
      </c>
      <c r="C387" s="1" t="s">
        <v>97</v>
      </c>
      <c r="D387" s="1">
        <v>8</v>
      </c>
      <c r="E387" s="1">
        <v>9</v>
      </c>
      <c r="F387" s="1" t="s">
        <v>177</v>
      </c>
      <c r="G387" s="2">
        <v>35.9674</v>
      </c>
      <c r="H387" s="6">
        <f>1+_xlfn.COUNTIFS(A:A,A387,O:O,"&lt;"&amp;O387)</f>
        <v>15</v>
      </c>
      <c r="I387" s="2">
        <f>_xlfn.AVERAGEIF(A:A,A387,G:G)</f>
        <v>50.209301960784316</v>
      </c>
      <c r="J387" s="2">
        <f t="shared" si="48"/>
        <v>-14.241901960784318</v>
      </c>
      <c r="K387" s="2">
        <f t="shared" si="49"/>
        <v>75.75809803921568</v>
      </c>
      <c r="L387" s="2">
        <f t="shared" si="50"/>
        <v>94.20618921590867</v>
      </c>
      <c r="M387" s="2">
        <f>SUMIF(A:A,A387,L:L)</f>
        <v>5074.8448528910685</v>
      </c>
      <c r="N387" s="3">
        <f t="shared" si="51"/>
        <v>0.018563363402575885</v>
      </c>
      <c r="O387" s="7">
        <f t="shared" si="52"/>
        <v>53.869548223208206</v>
      </c>
      <c r="P387" s="3">
        <f t="shared" si="53"/>
      </c>
      <c r="Q387" s="3">
        <f>IF(ISNUMBER(P387),SUMIF(A:A,A387,P:P),"")</f>
      </c>
      <c r="R387" s="3">
        <f t="shared" si="54"/>
      </c>
      <c r="S387" s="8">
        <f t="shared" si="55"/>
      </c>
    </row>
    <row r="388" spans="1:19" ht="15">
      <c r="A388" s="1">
        <v>15</v>
      </c>
      <c r="B388" s="5">
        <v>0.7013888888888888</v>
      </c>
      <c r="C388" s="1" t="s">
        <v>97</v>
      </c>
      <c r="D388" s="1">
        <v>8</v>
      </c>
      <c r="E388" s="1">
        <v>11</v>
      </c>
      <c r="F388" s="1" t="s">
        <v>179</v>
      </c>
      <c r="G388" s="2">
        <v>26.7511666666667</v>
      </c>
      <c r="H388" s="6">
        <f>1+_xlfn.COUNTIFS(A:A,A388,O:O,"&lt;"&amp;O388)</f>
        <v>16</v>
      </c>
      <c r="I388" s="2">
        <f>_xlfn.AVERAGEIF(A:A,A388,G:G)</f>
        <v>50.209301960784316</v>
      </c>
      <c r="J388" s="2">
        <f t="shared" si="48"/>
        <v>-23.458135294117618</v>
      </c>
      <c r="K388" s="2">
        <f t="shared" si="49"/>
        <v>66.54186470588238</v>
      </c>
      <c r="L388" s="2">
        <f t="shared" si="50"/>
        <v>54.19083955997642</v>
      </c>
      <c r="M388" s="2">
        <f>SUMIF(A:A,A388,L:L)</f>
        <v>5074.8448528910685</v>
      </c>
      <c r="N388" s="3">
        <f t="shared" si="51"/>
        <v>0.010678324388400691</v>
      </c>
      <c r="O388" s="7">
        <f t="shared" si="52"/>
        <v>93.64765141301083</v>
      </c>
      <c r="P388" s="3">
        <f t="shared" si="53"/>
      </c>
      <c r="Q388" s="3">
        <f>IF(ISNUMBER(P388),SUMIF(A:A,A388,P:P),"")</f>
      </c>
      <c r="R388" s="3">
        <f t="shared" si="54"/>
      </c>
      <c r="S388" s="8">
        <f t="shared" si="55"/>
      </c>
    </row>
    <row r="389" spans="1:19" ht="15">
      <c r="A389" s="1">
        <v>15</v>
      </c>
      <c r="B389" s="5">
        <v>0.7013888888888888</v>
      </c>
      <c r="C389" s="1" t="s">
        <v>97</v>
      </c>
      <c r="D389" s="1">
        <v>8</v>
      </c>
      <c r="E389" s="1">
        <v>12</v>
      </c>
      <c r="F389" s="1" t="s">
        <v>180</v>
      </c>
      <c r="G389" s="2">
        <v>48.113099999999996</v>
      </c>
      <c r="H389" s="6">
        <f>1+_xlfn.COUNTIFS(A:A,A389,O:O,"&lt;"&amp;O389)</f>
        <v>12</v>
      </c>
      <c r="I389" s="2">
        <f>_xlfn.AVERAGEIF(A:A,A389,G:G)</f>
        <v>50.209301960784316</v>
      </c>
      <c r="J389" s="2">
        <f t="shared" si="48"/>
        <v>-2.0962019607843203</v>
      </c>
      <c r="K389" s="2">
        <f t="shared" si="49"/>
        <v>87.90379803921567</v>
      </c>
      <c r="L389" s="2">
        <f t="shared" si="50"/>
        <v>195.2396703051272</v>
      </c>
      <c r="M389" s="2">
        <f>SUMIF(A:A,A389,L:L)</f>
        <v>5074.8448528910685</v>
      </c>
      <c r="N389" s="3">
        <f t="shared" si="51"/>
        <v>0.03847204711960837</v>
      </c>
      <c r="O389" s="7">
        <f t="shared" si="52"/>
        <v>25.99289808756555</v>
      </c>
      <c r="P389" s="3">
        <f t="shared" si="53"/>
      </c>
      <c r="Q389" s="3">
        <f>IF(ISNUMBER(P389),SUMIF(A:A,A389,P:P),"")</f>
      </c>
      <c r="R389" s="3">
        <f t="shared" si="54"/>
      </c>
      <c r="S389" s="8">
        <f t="shared" si="55"/>
      </c>
    </row>
    <row r="390" spans="1:19" ht="15">
      <c r="A390" s="1">
        <v>15</v>
      </c>
      <c r="B390" s="5">
        <v>0.7013888888888888</v>
      </c>
      <c r="C390" s="1" t="s">
        <v>97</v>
      </c>
      <c r="D390" s="1">
        <v>8</v>
      </c>
      <c r="E390" s="1">
        <v>13</v>
      </c>
      <c r="F390" s="1" t="s">
        <v>181</v>
      </c>
      <c r="G390" s="2">
        <v>25.1727333333333</v>
      </c>
      <c r="H390" s="6">
        <f>1+_xlfn.COUNTIFS(A:A,A390,O:O,"&lt;"&amp;O390)</f>
        <v>17</v>
      </c>
      <c r="I390" s="2">
        <f>_xlfn.AVERAGEIF(A:A,A390,G:G)</f>
        <v>50.209301960784316</v>
      </c>
      <c r="J390" s="2">
        <f t="shared" si="48"/>
        <v>-25.036568627451015</v>
      </c>
      <c r="K390" s="2">
        <f t="shared" si="49"/>
        <v>64.96343137254898</v>
      </c>
      <c r="L390" s="2">
        <f t="shared" si="50"/>
        <v>49.294173148671604</v>
      </c>
      <c r="M390" s="2">
        <f>SUMIF(A:A,A390,L:L)</f>
        <v>5074.8448528910685</v>
      </c>
      <c r="N390" s="3">
        <f t="shared" si="51"/>
        <v>0.009713434514276708</v>
      </c>
      <c r="O390" s="7">
        <f t="shared" si="52"/>
        <v>102.9501973303274</v>
      </c>
      <c r="P390" s="3">
        <f t="shared" si="53"/>
      </c>
      <c r="Q390" s="3">
        <f>IF(ISNUMBER(P390),SUMIF(A:A,A390,P:P),"")</f>
      </c>
      <c r="R390" s="3">
        <f t="shared" si="54"/>
      </c>
      <c r="S390" s="8">
        <f t="shared" si="55"/>
      </c>
    </row>
    <row r="391" spans="1:19" ht="15">
      <c r="A391" s="1">
        <v>15</v>
      </c>
      <c r="B391" s="5">
        <v>0.7013888888888888</v>
      </c>
      <c r="C391" s="1" t="s">
        <v>97</v>
      </c>
      <c r="D391" s="1">
        <v>8</v>
      </c>
      <c r="E391" s="1">
        <v>14</v>
      </c>
      <c r="F391" s="1" t="s">
        <v>182</v>
      </c>
      <c r="G391" s="2">
        <v>38.9560666666667</v>
      </c>
      <c r="H391" s="6">
        <f>1+_xlfn.COUNTIFS(A:A,A391,O:O,"&lt;"&amp;O391)</f>
        <v>14</v>
      </c>
      <c r="I391" s="2">
        <f>_xlfn.AVERAGEIF(A:A,A391,G:G)</f>
        <v>50.209301960784316</v>
      </c>
      <c r="J391" s="2">
        <f t="shared" si="48"/>
        <v>-11.253235294117616</v>
      </c>
      <c r="K391" s="2">
        <f t="shared" si="49"/>
        <v>78.74676470588238</v>
      </c>
      <c r="L391" s="2">
        <f t="shared" si="50"/>
        <v>112.70861751877197</v>
      </c>
      <c r="M391" s="2">
        <f>SUMIF(A:A,A391,L:L)</f>
        <v>5074.8448528910685</v>
      </c>
      <c r="N391" s="3">
        <f t="shared" si="51"/>
        <v>0.02220927354154747</v>
      </c>
      <c r="O391" s="7">
        <f t="shared" si="52"/>
        <v>45.026236366051045</v>
      </c>
      <c r="P391" s="3">
        <f t="shared" si="53"/>
      </c>
      <c r="Q391" s="3">
        <f>IF(ISNUMBER(P391),SUMIF(A:A,A391,P:P),"")</f>
      </c>
      <c r="R391" s="3">
        <f t="shared" si="54"/>
      </c>
      <c r="S391" s="8">
        <f t="shared" si="55"/>
      </c>
    </row>
    <row r="392" spans="1:19" ht="15">
      <c r="A392" s="1">
        <v>15</v>
      </c>
      <c r="B392" s="5">
        <v>0.7013888888888888</v>
      </c>
      <c r="C392" s="1" t="s">
        <v>97</v>
      </c>
      <c r="D392" s="1">
        <v>8</v>
      </c>
      <c r="E392" s="1">
        <v>16</v>
      </c>
      <c r="F392" s="1" t="s">
        <v>184</v>
      </c>
      <c r="G392" s="2">
        <v>50.3417</v>
      </c>
      <c r="H392" s="6">
        <f>1+_xlfn.COUNTIFS(A:A,A392,O:O,"&lt;"&amp;O392)</f>
        <v>9</v>
      </c>
      <c r="I392" s="2">
        <f>_xlfn.AVERAGEIF(A:A,A392,G:G)</f>
        <v>50.209301960784316</v>
      </c>
      <c r="J392" s="2">
        <f t="shared" si="48"/>
        <v>0.13239803921568694</v>
      </c>
      <c r="K392" s="2">
        <f t="shared" si="49"/>
        <v>90.13239803921569</v>
      </c>
      <c r="L392" s="2">
        <f t="shared" si="50"/>
        <v>223.1722472175187</v>
      </c>
      <c r="M392" s="2">
        <f>SUMIF(A:A,A392,L:L)</f>
        <v>5074.8448528910685</v>
      </c>
      <c r="N392" s="3">
        <f t="shared" si="51"/>
        <v>0.04397617142726651</v>
      </c>
      <c r="O392" s="7">
        <f t="shared" si="52"/>
        <v>22.73958754353888</v>
      </c>
      <c r="P392" s="3">
        <f t="shared" si="53"/>
      </c>
      <c r="Q392" s="3">
        <f>IF(ISNUMBER(P392),SUMIF(A:A,A392,P:P),"")</f>
      </c>
      <c r="R392" s="3">
        <f t="shared" si="54"/>
      </c>
      <c r="S392" s="8">
        <f t="shared" si="55"/>
      </c>
    </row>
    <row r="393" spans="1:19" ht="15">
      <c r="A393" s="1">
        <v>15</v>
      </c>
      <c r="B393" s="5">
        <v>0.7013888888888888</v>
      </c>
      <c r="C393" s="1" t="s">
        <v>97</v>
      </c>
      <c r="D393" s="1">
        <v>8</v>
      </c>
      <c r="E393" s="1">
        <v>18</v>
      </c>
      <c r="F393" s="1" t="s">
        <v>185</v>
      </c>
      <c r="G393" s="2">
        <v>48.4289666666667</v>
      </c>
      <c r="H393" s="6">
        <f>1+_xlfn.COUNTIFS(A:A,A393,O:O,"&lt;"&amp;O393)</f>
        <v>11</v>
      </c>
      <c r="I393" s="2">
        <f>_xlfn.AVERAGEIF(A:A,A393,G:G)</f>
        <v>50.209301960784316</v>
      </c>
      <c r="J393" s="2">
        <f t="shared" si="48"/>
        <v>-1.780335294117613</v>
      </c>
      <c r="K393" s="2">
        <f t="shared" si="49"/>
        <v>88.2196647058824</v>
      </c>
      <c r="L393" s="2">
        <f t="shared" si="50"/>
        <v>198.9751380212513</v>
      </c>
      <c r="M393" s="2">
        <f>SUMIF(A:A,A393,L:L)</f>
        <v>5074.8448528910685</v>
      </c>
      <c r="N393" s="3">
        <f t="shared" si="51"/>
        <v>0.03920812237400675</v>
      </c>
      <c r="O393" s="7">
        <f t="shared" si="52"/>
        <v>25.50491937514855</v>
      </c>
      <c r="P393" s="3">
        <f t="shared" si="53"/>
      </c>
      <c r="Q393" s="3">
        <f>IF(ISNUMBER(P393),SUMIF(A:A,A393,P:P),"")</f>
      </c>
      <c r="R393" s="3">
        <f t="shared" si="54"/>
      </c>
      <c r="S393" s="8">
        <f t="shared" si="55"/>
      </c>
    </row>
    <row r="394" spans="1:19" ht="15">
      <c r="A394" s="1">
        <v>35</v>
      </c>
      <c r="B394" s="5">
        <v>0.7069444444444444</v>
      </c>
      <c r="C394" s="1" t="s">
        <v>319</v>
      </c>
      <c r="D394" s="1">
        <v>8</v>
      </c>
      <c r="E394" s="1">
        <v>5</v>
      </c>
      <c r="F394" s="1" t="s">
        <v>371</v>
      </c>
      <c r="G394" s="2">
        <v>68.5303</v>
      </c>
      <c r="H394" s="6">
        <f>1+_xlfn.COUNTIFS(A:A,A394,O:O,"&lt;"&amp;O394)</f>
        <v>1</v>
      </c>
      <c r="I394" s="2">
        <f>_xlfn.AVERAGEIF(A:A,A394,G:G)</f>
        <v>47.61099666666667</v>
      </c>
      <c r="J394" s="2">
        <f t="shared" si="48"/>
        <v>20.919303333333325</v>
      </c>
      <c r="K394" s="2">
        <f t="shared" si="49"/>
        <v>110.91930333333332</v>
      </c>
      <c r="L394" s="2">
        <f t="shared" si="50"/>
        <v>776.7808000894589</v>
      </c>
      <c r="M394" s="2">
        <f>SUMIF(A:A,A394,L:L)</f>
        <v>2654.0303168394857</v>
      </c>
      <c r="N394" s="3">
        <f t="shared" si="51"/>
        <v>0.29267970119289266</v>
      </c>
      <c r="O394" s="7">
        <f t="shared" si="52"/>
        <v>3.4167043219062974</v>
      </c>
      <c r="P394" s="3">
        <f t="shared" si="53"/>
        <v>0.29267970119289266</v>
      </c>
      <c r="Q394" s="3">
        <f>IF(ISNUMBER(P394),SUMIF(A:A,A394,P:P),"")</f>
        <v>0.9632621028898805</v>
      </c>
      <c r="R394" s="3">
        <f t="shared" si="54"/>
        <v>0.3038422256152557</v>
      </c>
      <c r="S394" s="8">
        <f t="shared" si="55"/>
        <v>3.2911817900724025</v>
      </c>
    </row>
    <row r="395" spans="1:19" ht="15">
      <c r="A395" s="1">
        <v>35</v>
      </c>
      <c r="B395" s="5">
        <v>0.7069444444444444</v>
      </c>
      <c r="C395" s="1" t="s">
        <v>319</v>
      </c>
      <c r="D395" s="1">
        <v>8</v>
      </c>
      <c r="E395" s="1">
        <v>10</v>
      </c>
      <c r="F395" s="1" t="s">
        <v>376</v>
      </c>
      <c r="G395" s="2">
        <v>55.500733333333294</v>
      </c>
      <c r="H395" s="6">
        <f>1+_xlfn.COUNTIFS(A:A,A395,O:O,"&lt;"&amp;O395)</f>
        <v>2</v>
      </c>
      <c r="I395" s="2">
        <f>_xlfn.AVERAGEIF(A:A,A395,G:G)</f>
        <v>47.61099666666667</v>
      </c>
      <c r="J395" s="2">
        <f t="shared" si="48"/>
        <v>7.8897366666666215</v>
      </c>
      <c r="K395" s="2">
        <f t="shared" si="49"/>
        <v>97.88973666666662</v>
      </c>
      <c r="L395" s="2">
        <f t="shared" si="50"/>
        <v>355.44986053015754</v>
      </c>
      <c r="M395" s="2">
        <f>SUMIF(A:A,A395,L:L)</f>
        <v>2654.0303168394857</v>
      </c>
      <c r="N395" s="3">
        <f t="shared" si="51"/>
        <v>0.13392833468211468</v>
      </c>
      <c r="O395" s="7">
        <f t="shared" si="52"/>
        <v>7.466679865568014</v>
      </c>
      <c r="P395" s="3">
        <f t="shared" si="53"/>
        <v>0.13392833468211468</v>
      </c>
      <c r="Q395" s="3">
        <f>IF(ISNUMBER(P395),SUMIF(A:A,A395,P:P),"")</f>
        <v>0.9632621028898805</v>
      </c>
      <c r="R395" s="3">
        <f t="shared" si="54"/>
        <v>0.13903623352389408</v>
      </c>
      <c r="S395" s="8">
        <f t="shared" si="55"/>
        <v>7.192369748912574</v>
      </c>
    </row>
    <row r="396" spans="1:19" ht="15">
      <c r="A396" s="1">
        <v>35</v>
      </c>
      <c r="B396" s="5">
        <v>0.7069444444444444</v>
      </c>
      <c r="C396" s="1" t="s">
        <v>319</v>
      </c>
      <c r="D396" s="1">
        <v>8</v>
      </c>
      <c r="E396" s="1">
        <v>8</v>
      </c>
      <c r="F396" s="1" t="s">
        <v>374</v>
      </c>
      <c r="G396" s="2">
        <v>54.3865666666666</v>
      </c>
      <c r="H396" s="6">
        <f>1+_xlfn.COUNTIFS(A:A,A396,O:O,"&lt;"&amp;O396)</f>
        <v>3</v>
      </c>
      <c r="I396" s="2">
        <f>_xlfn.AVERAGEIF(A:A,A396,G:G)</f>
        <v>47.61099666666667</v>
      </c>
      <c r="J396" s="2">
        <f t="shared" si="48"/>
        <v>6.775569999999931</v>
      </c>
      <c r="K396" s="2">
        <f t="shared" si="49"/>
        <v>96.77556999999993</v>
      </c>
      <c r="L396" s="2">
        <f t="shared" si="50"/>
        <v>332.4648698740677</v>
      </c>
      <c r="M396" s="2">
        <f>SUMIF(A:A,A396,L:L)</f>
        <v>2654.0303168394857</v>
      </c>
      <c r="N396" s="3">
        <f t="shared" si="51"/>
        <v>0.12526792469725015</v>
      </c>
      <c r="O396" s="7">
        <f t="shared" si="52"/>
        <v>7.982889493993124</v>
      </c>
      <c r="P396" s="3">
        <f t="shared" si="53"/>
        <v>0.12526792469725015</v>
      </c>
      <c r="Q396" s="3">
        <f>IF(ISNUMBER(P396),SUMIF(A:A,A396,P:P),"")</f>
        <v>0.9632621028898805</v>
      </c>
      <c r="R396" s="3">
        <f t="shared" si="54"/>
        <v>0.13004552376911138</v>
      </c>
      <c r="S396" s="8">
        <f t="shared" si="55"/>
        <v>7.68961492112135</v>
      </c>
    </row>
    <row r="397" spans="1:19" ht="15">
      <c r="A397" s="1">
        <v>35</v>
      </c>
      <c r="B397" s="5">
        <v>0.7069444444444444</v>
      </c>
      <c r="C397" s="1" t="s">
        <v>319</v>
      </c>
      <c r="D397" s="1">
        <v>8</v>
      </c>
      <c r="E397" s="1">
        <v>9</v>
      </c>
      <c r="F397" s="1" t="s">
        <v>375</v>
      </c>
      <c r="G397" s="2">
        <v>49.3709333333333</v>
      </c>
      <c r="H397" s="6">
        <f>1+_xlfn.COUNTIFS(A:A,A397,O:O,"&lt;"&amp;O397)</f>
        <v>4</v>
      </c>
      <c r="I397" s="2">
        <f>_xlfn.AVERAGEIF(A:A,A397,G:G)</f>
        <v>47.61099666666667</v>
      </c>
      <c r="J397" s="2">
        <f t="shared" si="48"/>
        <v>1.7599366666666256</v>
      </c>
      <c r="K397" s="2">
        <f t="shared" si="49"/>
        <v>91.75993666666662</v>
      </c>
      <c r="L397" s="2">
        <f t="shared" si="50"/>
        <v>246.06511597718753</v>
      </c>
      <c r="M397" s="2">
        <f>SUMIF(A:A,A397,L:L)</f>
        <v>2654.0303168394857</v>
      </c>
      <c r="N397" s="3">
        <f t="shared" si="51"/>
        <v>0.09271375478114759</v>
      </c>
      <c r="O397" s="7">
        <f t="shared" si="52"/>
        <v>10.785886111079389</v>
      </c>
      <c r="P397" s="3">
        <f t="shared" si="53"/>
        <v>0.09271375478114759</v>
      </c>
      <c r="Q397" s="3">
        <f>IF(ISNUMBER(P397),SUMIF(A:A,A397,P:P),"")</f>
        <v>0.9632621028898805</v>
      </c>
      <c r="R397" s="3">
        <f t="shared" si="54"/>
        <v>0.0962497688874059</v>
      </c>
      <c r="S397" s="8">
        <f t="shared" si="55"/>
        <v>10.389635336889086</v>
      </c>
    </row>
    <row r="398" spans="1:19" ht="15">
      <c r="A398" s="1">
        <v>35</v>
      </c>
      <c r="B398" s="5">
        <v>0.7069444444444444</v>
      </c>
      <c r="C398" s="1" t="s">
        <v>319</v>
      </c>
      <c r="D398" s="1">
        <v>8</v>
      </c>
      <c r="E398" s="1">
        <v>2</v>
      </c>
      <c r="F398" s="1" t="s">
        <v>368</v>
      </c>
      <c r="G398" s="2">
        <v>47.0193333333333</v>
      </c>
      <c r="H398" s="6">
        <f>1+_xlfn.COUNTIFS(A:A,A398,O:O,"&lt;"&amp;O398)</f>
        <v>5</v>
      </c>
      <c r="I398" s="2">
        <f>_xlfn.AVERAGEIF(A:A,A398,G:G)</f>
        <v>47.61099666666667</v>
      </c>
      <c r="J398" s="2">
        <f t="shared" si="48"/>
        <v>-0.5916633333333721</v>
      </c>
      <c r="K398" s="2">
        <f t="shared" si="49"/>
        <v>89.40833666666663</v>
      </c>
      <c r="L398" s="2">
        <f t="shared" si="50"/>
        <v>213.68440851992742</v>
      </c>
      <c r="M398" s="2">
        <f>SUMIF(A:A,A398,L:L)</f>
        <v>2654.0303168394857</v>
      </c>
      <c r="N398" s="3">
        <f t="shared" si="51"/>
        <v>0.08051317543892658</v>
      </c>
      <c r="O398" s="7">
        <f t="shared" si="52"/>
        <v>12.420327412853712</v>
      </c>
      <c r="P398" s="3">
        <f t="shared" si="53"/>
        <v>0.08051317543892658</v>
      </c>
      <c r="Q398" s="3">
        <f>IF(ISNUMBER(P398),SUMIF(A:A,A398,P:P),"")</f>
        <v>0.9632621028898805</v>
      </c>
      <c r="R398" s="3">
        <f t="shared" si="54"/>
        <v>0.08358387109529088</v>
      </c>
      <c r="S398" s="8">
        <f t="shared" si="55"/>
        <v>11.964030702286294</v>
      </c>
    </row>
    <row r="399" spans="1:19" ht="15">
      <c r="A399" s="1">
        <v>35</v>
      </c>
      <c r="B399" s="5">
        <v>0.7069444444444444</v>
      </c>
      <c r="C399" s="1" t="s">
        <v>319</v>
      </c>
      <c r="D399" s="1">
        <v>8</v>
      </c>
      <c r="E399" s="1">
        <v>7</v>
      </c>
      <c r="F399" s="1" t="s">
        <v>373</v>
      </c>
      <c r="G399" s="2">
        <v>45.5839333333334</v>
      </c>
      <c r="H399" s="6">
        <f>1+_xlfn.COUNTIFS(A:A,A399,O:O,"&lt;"&amp;O399)</f>
        <v>6</v>
      </c>
      <c r="I399" s="2">
        <f>_xlfn.AVERAGEIF(A:A,A399,G:G)</f>
        <v>47.61099666666667</v>
      </c>
      <c r="J399" s="2">
        <f t="shared" si="48"/>
        <v>-2.027063333333274</v>
      </c>
      <c r="K399" s="2">
        <f t="shared" si="49"/>
        <v>87.97293666666673</v>
      </c>
      <c r="L399" s="2">
        <f t="shared" si="50"/>
        <v>196.05126869495393</v>
      </c>
      <c r="M399" s="2">
        <f>SUMIF(A:A,A399,L:L)</f>
        <v>2654.0303168394857</v>
      </c>
      <c r="N399" s="3">
        <f t="shared" si="51"/>
        <v>0.07386926496318957</v>
      </c>
      <c r="O399" s="7">
        <f t="shared" si="52"/>
        <v>13.53742995139208</v>
      </c>
      <c r="P399" s="3">
        <f t="shared" si="53"/>
        <v>0.07386926496318957</v>
      </c>
      <c r="Q399" s="3">
        <f>IF(ISNUMBER(P399),SUMIF(A:A,A399,P:P),"")</f>
        <v>0.9632621028898805</v>
      </c>
      <c r="R399" s="3">
        <f t="shared" si="54"/>
        <v>0.07668656821603857</v>
      </c>
      <c r="S399" s="8">
        <f t="shared" si="55"/>
        <v>13.040093242702383</v>
      </c>
    </row>
    <row r="400" spans="1:19" ht="15">
      <c r="A400" s="1">
        <v>35</v>
      </c>
      <c r="B400" s="5">
        <v>0.7069444444444444</v>
      </c>
      <c r="C400" s="1" t="s">
        <v>319</v>
      </c>
      <c r="D400" s="1">
        <v>8</v>
      </c>
      <c r="E400" s="1">
        <v>6</v>
      </c>
      <c r="F400" s="1" t="s">
        <v>372</v>
      </c>
      <c r="G400" s="2">
        <v>41.0718666666667</v>
      </c>
      <c r="H400" s="6">
        <f>1+_xlfn.COUNTIFS(A:A,A400,O:O,"&lt;"&amp;O400)</f>
        <v>7</v>
      </c>
      <c r="I400" s="2">
        <f>_xlfn.AVERAGEIF(A:A,A400,G:G)</f>
        <v>47.61099666666667</v>
      </c>
      <c r="J400" s="2">
        <f t="shared" si="48"/>
        <v>-6.539129999999972</v>
      </c>
      <c r="K400" s="2">
        <f t="shared" si="49"/>
        <v>83.46087000000003</v>
      </c>
      <c r="L400" s="2">
        <f t="shared" si="50"/>
        <v>149.55320263618285</v>
      </c>
      <c r="M400" s="2">
        <f>SUMIF(A:A,A400,L:L)</f>
        <v>2654.0303168394857</v>
      </c>
      <c r="N400" s="3">
        <f t="shared" si="51"/>
        <v>0.056349470346019316</v>
      </c>
      <c r="O400" s="7">
        <f t="shared" si="52"/>
        <v>17.7463957311294</v>
      </c>
      <c r="P400" s="3">
        <f t="shared" si="53"/>
        <v>0.056349470346019316</v>
      </c>
      <c r="Q400" s="3">
        <f>IF(ISNUMBER(P400),SUMIF(A:A,A400,P:P),"")</f>
        <v>0.9632621028898805</v>
      </c>
      <c r="R400" s="3">
        <f t="shared" si="54"/>
        <v>0.058498585355912375</v>
      </c>
      <c r="S400" s="8">
        <f t="shared" si="55"/>
        <v>17.094430470683704</v>
      </c>
    </row>
    <row r="401" spans="1:19" ht="15">
      <c r="A401" s="1">
        <v>35</v>
      </c>
      <c r="B401" s="5">
        <v>0.7069444444444444</v>
      </c>
      <c r="C401" s="1" t="s">
        <v>319</v>
      </c>
      <c r="D401" s="1">
        <v>8</v>
      </c>
      <c r="E401" s="1">
        <v>3</v>
      </c>
      <c r="F401" s="1" t="s">
        <v>369</v>
      </c>
      <c r="G401" s="2">
        <v>40.529733333333404</v>
      </c>
      <c r="H401" s="6">
        <f>1+_xlfn.COUNTIFS(A:A,A401,O:O,"&lt;"&amp;O401)</f>
        <v>8</v>
      </c>
      <c r="I401" s="2">
        <f>_xlfn.AVERAGEIF(A:A,A401,G:G)</f>
        <v>47.61099666666667</v>
      </c>
      <c r="J401" s="2">
        <f t="shared" si="48"/>
        <v>-7.081263333333268</v>
      </c>
      <c r="K401" s="2">
        <f t="shared" si="49"/>
        <v>82.91873666666673</v>
      </c>
      <c r="L401" s="2">
        <f t="shared" si="50"/>
        <v>144.76680406873265</v>
      </c>
      <c r="M401" s="2">
        <f>SUMIF(A:A,A401,L:L)</f>
        <v>2654.0303168394857</v>
      </c>
      <c r="N401" s="3">
        <f t="shared" si="51"/>
        <v>0.05454602502096741</v>
      </c>
      <c r="O401" s="7">
        <f t="shared" si="52"/>
        <v>18.33314159218021</v>
      </c>
      <c r="P401" s="3">
        <f t="shared" si="53"/>
        <v>0.05454602502096741</v>
      </c>
      <c r="Q401" s="3">
        <f>IF(ISNUMBER(P401),SUMIF(A:A,A401,P:P),"")</f>
        <v>0.9632621028898805</v>
      </c>
      <c r="R401" s="3">
        <f t="shared" si="54"/>
        <v>0.05662635834766468</v>
      </c>
      <c r="S401" s="8">
        <f t="shared" si="55"/>
        <v>17.659620522661438</v>
      </c>
    </row>
    <row r="402" spans="1:19" ht="15">
      <c r="A402" s="1">
        <v>35</v>
      </c>
      <c r="B402" s="5">
        <v>0.7069444444444444</v>
      </c>
      <c r="C402" s="1" t="s">
        <v>319</v>
      </c>
      <c r="D402" s="1">
        <v>8</v>
      </c>
      <c r="E402" s="1">
        <v>4</v>
      </c>
      <c r="F402" s="1" t="s">
        <v>370</v>
      </c>
      <c r="G402" s="2">
        <v>40.1741</v>
      </c>
      <c r="H402" s="6">
        <f>1+_xlfn.COUNTIFS(A:A,A402,O:O,"&lt;"&amp;O402)</f>
        <v>9</v>
      </c>
      <c r="I402" s="2">
        <f>_xlfn.AVERAGEIF(A:A,A402,G:G)</f>
        <v>47.61099666666667</v>
      </c>
      <c r="J402" s="2">
        <f t="shared" si="48"/>
        <v>-7.436896666666669</v>
      </c>
      <c r="K402" s="2">
        <f t="shared" si="49"/>
        <v>82.56310333333333</v>
      </c>
      <c r="L402" s="2">
        <f t="shared" si="50"/>
        <v>141.71049374163013</v>
      </c>
      <c r="M402" s="2">
        <f>SUMIF(A:A,A402,L:L)</f>
        <v>2654.0303168394857</v>
      </c>
      <c r="N402" s="3">
        <f t="shared" si="51"/>
        <v>0.053394451767372446</v>
      </c>
      <c r="O402" s="7">
        <f t="shared" si="52"/>
        <v>18.72853764576091</v>
      </c>
      <c r="P402" s="3">
        <f t="shared" si="53"/>
        <v>0.053394451767372446</v>
      </c>
      <c r="Q402" s="3">
        <f>IF(ISNUMBER(P402),SUMIF(A:A,A402,P:P),"")</f>
        <v>0.9632621028898805</v>
      </c>
      <c r="R402" s="3">
        <f t="shared" si="54"/>
        <v>0.055430865189426505</v>
      </c>
      <c r="S402" s="8">
        <f t="shared" si="55"/>
        <v>18.040490556707944</v>
      </c>
    </row>
    <row r="403" spans="1:19" ht="15">
      <c r="A403" s="1">
        <v>35</v>
      </c>
      <c r="B403" s="5">
        <v>0.7069444444444444</v>
      </c>
      <c r="C403" s="1" t="s">
        <v>319</v>
      </c>
      <c r="D403" s="1">
        <v>8</v>
      </c>
      <c r="E403" s="1">
        <v>1</v>
      </c>
      <c r="F403" s="1" t="s">
        <v>367</v>
      </c>
      <c r="G403" s="2">
        <v>33.9424666666667</v>
      </c>
      <c r="H403" s="6">
        <f>1+_xlfn.COUNTIFS(A:A,A403,O:O,"&lt;"&amp;O403)</f>
        <v>10</v>
      </c>
      <c r="I403" s="2">
        <f>_xlfn.AVERAGEIF(A:A,A403,G:G)</f>
        <v>47.61099666666667</v>
      </c>
      <c r="J403" s="2">
        <f t="shared" si="48"/>
        <v>-13.668529999999976</v>
      </c>
      <c r="K403" s="2">
        <f t="shared" si="49"/>
        <v>76.33147000000002</v>
      </c>
      <c r="L403" s="2">
        <f t="shared" si="50"/>
        <v>97.50349270718695</v>
      </c>
      <c r="M403" s="2">
        <f>SUMIF(A:A,A403,L:L)</f>
        <v>2654.0303168394857</v>
      </c>
      <c r="N403" s="3">
        <f t="shared" si="51"/>
        <v>0.03673789711011952</v>
      </c>
      <c r="O403" s="7">
        <f t="shared" si="52"/>
        <v>27.21984867567578</v>
      </c>
      <c r="P403" s="3">
        <f t="shared" si="53"/>
      </c>
      <c r="Q403" s="3">
        <f>IF(ISNUMBER(P403),SUMIF(A:A,A403,P:P),"")</f>
      </c>
      <c r="R403" s="3">
        <f t="shared" si="54"/>
      </c>
      <c r="S403" s="8">
        <f t="shared" si="55"/>
      </c>
    </row>
    <row r="404" spans="1:19" ht="15">
      <c r="A404" s="1">
        <v>28</v>
      </c>
      <c r="B404" s="5">
        <v>0.7097222222222223</v>
      </c>
      <c r="C404" s="1" t="s">
        <v>280</v>
      </c>
      <c r="D404" s="1">
        <v>7</v>
      </c>
      <c r="E404" s="1">
        <v>1</v>
      </c>
      <c r="F404" s="1" t="s">
        <v>303</v>
      </c>
      <c r="G404" s="2">
        <v>75.0471</v>
      </c>
      <c r="H404" s="6">
        <f>1+_xlfn.COUNTIFS(A:A,A404,O:O,"&lt;"&amp;O404)</f>
        <v>1</v>
      </c>
      <c r="I404" s="2">
        <f>_xlfn.AVERAGEIF(A:A,A404,G:G)</f>
        <v>50.11462592592592</v>
      </c>
      <c r="J404" s="2">
        <f aca="true" t="shared" si="56" ref="J404:J453">G404-I404</f>
        <v>24.93247407407408</v>
      </c>
      <c r="K404" s="2">
        <f aca="true" t="shared" si="57" ref="K404:K453">90+J404</f>
        <v>114.93247407407408</v>
      </c>
      <c r="L404" s="2">
        <f aca="true" t="shared" si="58" ref="L404:L453">EXP(0.06*K404)</f>
        <v>988.2625926262339</v>
      </c>
      <c r="M404" s="2">
        <f>SUMIF(A:A,A404,L:L)</f>
        <v>2676.4930079956057</v>
      </c>
      <c r="N404" s="3">
        <f aca="true" t="shared" si="59" ref="N404:N453">L404/M404</f>
        <v>0.3692378757104739</v>
      </c>
      <c r="O404" s="7">
        <f aca="true" t="shared" si="60" ref="O404:O453">1/N404</f>
        <v>2.708281207814439</v>
      </c>
      <c r="P404" s="3">
        <f aca="true" t="shared" si="61" ref="P404:P453">IF(O404&gt;21,"",N404)</f>
        <v>0.3692378757104739</v>
      </c>
      <c r="Q404" s="3">
        <f>IF(ISNUMBER(P404),SUMIF(A:A,A404,P:P),"")</f>
        <v>0.9835447745062139</v>
      </c>
      <c r="R404" s="3">
        <f aca="true" t="shared" si="62" ref="R404:R453">_xlfn.IFERROR(P404*(1/Q404),"")</f>
        <v>0.37541542111882886</v>
      </c>
      <c r="S404" s="8">
        <f aca="true" t="shared" si="63" ref="S404:S453">_xlfn.IFERROR(1/R404,"")</f>
        <v>2.6637158298392696</v>
      </c>
    </row>
    <row r="405" spans="1:19" ht="15">
      <c r="A405" s="1">
        <v>28</v>
      </c>
      <c r="B405" s="5">
        <v>0.7097222222222223</v>
      </c>
      <c r="C405" s="1" t="s">
        <v>280</v>
      </c>
      <c r="D405" s="1">
        <v>7</v>
      </c>
      <c r="E405" s="1">
        <v>3</v>
      </c>
      <c r="F405" s="1" t="s">
        <v>304</v>
      </c>
      <c r="G405" s="2">
        <v>57.9968999999999</v>
      </c>
      <c r="H405" s="6">
        <f>1+_xlfn.COUNTIFS(A:A,A405,O:O,"&lt;"&amp;O405)</f>
        <v>2</v>
      </c>
      <c r="I405" s="2">
        <f>_xlfn.AVERAGEIF(A:A,A405,G:G)</f>
        <v>50.11462592592592</v>
      </c>
      <c r="J405" s="2">
        <f t="shared" si="56"/>
        <v>7.882274074073976</v>
      </c>
      <c r="K405" s="2">
        <f t="shared" si="57"/>
        <v>97.88227407407398</v>
      </c>
      <c r="L405" s="2">
        <f t="shared" si="58"/>
        <v>355.29074150625473</v>
      </c>
      <c r="M405" s="2">
        <f>SUMIF(A:A,A405,L:L)</f>
        <v>2676.4930079956057</v>
      </c>
      <c r="N405" s="3">
        <f t="shared" si="59"/>
        <v>0.13274487937942636</v>
      </c>
      <c r="O405" s="7">
        <f t="shared" si="60"/>
        <v>7.5332472685570595</v>
      </c>
      <c r="P405" s="3">
        <f t="shared" si="61"/>
        <v>0.13274487937942636</v>
      </c>
      <c r="Q405" s="3">
        <f>IF(ISNUMBER(P405),SUMIF(A:A,A405,P:P),"")</f>
        <v>0.9835447745062139</v>
      </c>
      <c r="R405" s="3">
        <f t="shared" si="62"/>
        <v>0.13496577158479703</v>
      </c>
      <c r="S405" s="8">
        <f t="shared" si="63"/>
        <v>7.409285986052505</v>
      </c>
    </row>
    <row r="406" spans="1:19" ht="15">
      <c r="A406" s="1">
        <v>28</v>
      </c>
      <c r="B406" s="5">
        <v>0.7097222222222223</v>
      </c>
      <c r="C406" s="1" t="s">
        <v>280</v>
      </c>
      <c r="D406" s="1">
        <v>7</v>
      </c>
      <c r="E406" s="1">
        <v>5</v>
      </c>
      <c r="F406" s="1" t="s">
        <v>306</v>
      </c>
      <c r="G406" s="2">
        <v>55.3164666666667</v>
      </c>
      <c r="H406" s="6">
        <f>1+_xlfn.COUNTIFS(A:A,A406,O:O,"&lt;"&amp;O406)</f>
        <v>3</v>
      </c>
      <c r="I406" s="2">
        <f>_xlfn.AVERAGEIF(A:A,A406,G:G)</f>
        <v>50.11462592592592</v>
      </c>
      <c r="J406" s="2">
        <f t="shared" si="56"/>
        <v>5.201840740740778</v>
      </c>
      <c r="K406" s="2">
        <f t="shared" si="57"/>
        <v>95.20184074074078</v>
      </c>
      <c r="L406" s="2">
        <f t="shared" si="58"/>
        <v>302.5088231381705</v>
      </c>
      <c r="M406" s="2">
        <f>SUMIF(A:A,A406,L:L)</f>
        <v>2676.4930079956057</v>
      </c>
      <c r="N406" s="3">
        <f t="shared" si="59"/>
        <v>0.113024327817959</v>
      </c>
      <c r="O406" s="7">
        <f t="shared" si="60"/>
        <v>8.847652707217472</v>
      </c>
      <c r="P406" s="3">
        <f t="shared" si="61"/>
        <v>0.113024327817959</v>
      </c>
      <c r="Q406" s="3">
        <f>IF(ISNUMBER(P406),SUMIF(A:A,A406,P:P),"")</f>
        <v>0.9835447745062139</v>
      </c>
      <c r="R406" s="3">
        <f t="shared" si="62"/>
        <v>0.1149152847410557</v>
      </c>
      <c r="S406" s="8">
        <f t="shared" si="63"/>
        <v>8.702062586829502</v>
      </c>
    </row>
    <row r="407" spans="1:19" ht="15">
      <c r="A407" s="1">
        <v>28</v>
      </c>
      <c r="B407" s="5">
        <v>0.7097222222222223</v>
      </c>
      <c r="C407" s="1" t="s">
        <v>280</v>
      </c>
      <c r="D407" s="1">
        <v>7</v>
      </c>
      <c r="E407" s="1">
        <v>4</v>
      </c>
      <c r="F407" s="1" t="s">
        <v>305</v>
      </c>
      <c r="G407" s="2">
        <v>52.3186</v>
      </c>
      <c r="H407" s="6">
        <f>1+_xlfn.COUNTIFS(A:A,A407,O:O,"&lt;"&amp;O407)</f>
        <v>4</v>
      </c>
      <c r="I407" s="2">
        <f>_xlfn.AVERAGEIF(A:A,A407,G:G)</f>
        <v>50.11462592592592</v>
      </c>
      <c r="J407" s="2">
        <f t="shared" si="56"/>
        <v>2.2039740740740825</v>
      </c>
      <c r="K407" s="2">
        <f t="shared" si="57"/>
        <v>92.20397407407408</v>
      </c>
      <c r="L407" s="2">
        <f t="shared" si="58"/>
        <v>252.70895333231732</v>
      </c>
      <c r="M407" s="2">
        <f>SUMIF(A:A,A407,L:L)</f>
        <v>2676.4930079956057</v>
      </c>
      <c r="N407" s="3">
        <f t="shared" si="59"/>
        <v>0.09441793891386553</v>
      </c>
      <c r="O407" s="7">
        <f t="shared" si="60"/>
        <v>10.591207682602223</v>
      </c>
      <c r="P407" s="3">
        <f t="shared" si="61"/>
        <v>0.09441793891386553</v>
      </c>
      <c r="Q407" s="3">
        <f>IF(ISNUMBER(P407),SUMIF(A:A,A407,P:P),"")</f>
        <v>0.9835447745062139</v>
      </c>
      <c r="R407" s="3">
        <f t="shared" si="62"/>
        <v>0.0959976010866082</v>
      </c>
      <c r="S407" s="8">
        <f t="shared" si="63"/>
        <v>10.416926971933483</v>
      </c>
    </row>
    <row r="408" spans="1:19" ht="15">
      <c r="A408" s="1">
        <v>28</v>
      </c>
      <c r="B408" s="5">
        <v>0.7097222222222223</v>
      </c>
      <c r="C408" s="1" t="s">
        <v>280</v>
      </c>
      <c r="D408" s="1">
        <v>7</v>
      </c>
      <c r="E408" s="1">
        <v>8</v>
      </c>
      <c r="F408" s="1" t="s">
        <v>309</v>
      </c>
      <c r="G408" s="2">
        <v>50.4692666666666</v>
      </c>
      <c r="H408" s="6">
        <f>1+_xlfn.COUNTIFS(A:A,A408,O:O,"&lt;"&amp;O408)</f>
        <v>5</v>
      </c>
      <c r="I408" s="2">
        <f>_xlfn.AVERAGEIF(A:A,A408,G:G)</f>
        <v>50.11462592592592</v>
      </c>
      <c r="J408" s="2">
        <f t="shared" si="56"/>
        <v>0.35464074074067753</v>
      </c>
      <c r="K408" s="2">
        <f t="shared" si="57"/>
        <v>90.35464074074068</v>
      </c>
      <c r="L408" s="2">
        <f t="shared" si="58"/>
        <v>226.16808108069924</v>
      </c>
      <c r="M408" s="2">
        <f>SUMIF(A:A,A408,L:L)</f>
        <v>2676.4930079956057</v>
      </c>
      <c r="N408" s="3">
        <f t="shared" si="59"/>
        <v>0.08450165212651681</v>
      </c>
      <c r="O408" s="7">
        <f t="shared" si="60"/>
        <v>11.834088148984224</v>
      </c>
      <c r="P408" s="3">
        <f t="shared" si="61"/>
        <v>0.08450165212651681</v>
      </c>
      <c r="Q408" s="3">
        <f>IF(ISNUMBER(P408),SUMIF(A:A,A408,P:P),"")</f>
        <v>0.9835447745062139</v>
      </c>
      <c r="R408" s="3">
        <f t="shared" si="62"/>
        <v>0.08591540956428816</v>
      </c>
      <c r="S408" s="8">
        <f t="shared" si="63"/>
        <v>11.639355559979345</v>
      </c>
    </row>
    <row r="409" spans="1:19" ht="15">
      <c r="A409" s="1">
        <v>28</v>
      </c>
      <c r="B409" s="5">
        <v>0.7097222222222223</v>
      </c>
      <c r="C409" s="1" t="s">
        <v>280</v>
      </c>
      <c r="D409" s="1">
        <v>7</v>
      </c>
      <c r="E409" s="1">
        <v>7</v>
      </c>
      <c r="F409" s="1" t="s">
        <v>308</v>
      </c>
      <c r="G409" s="2">
        <v>46.8164333333333</v>
      </c>
      <c r="H409" s="6">
        <f>1+_xlfn.COUNTIFS(A:A,A409,O:O,"&lt;"&amp;O409)</f>
        <v>6</v>
      </c>
      <c r="I409" s="2">
        <f>_xlfn.AVERAGEIF(A:A,A409,G:G)</f>
        <v>50.11462592592592</v>
      </c>
      <c r="J409" s="2">
        <f t="shared" si="56"/>
        <v>-3.2981925925926205</v>
      </c>
      <c r="K409" s="2">
        <f t="shared" si="57"/>
        <v>86.70180740740739</v>
      </c>
      <c r="L409" s="2">
        <f t="shared" si="58"/>
        <v>181.65484753611403</v>
      </c>
      <c r="M409" s="2">
        <f>SUMIF(A:A,A409,L:L)</f>
        <v>2676.4930079956057</v>
      </c>
      <c r="N409" s="3">
        <f t="shared" si="59"/>
        <v>0.06787047341182977</v>
      </c>
      <c r="O409" s="7">
        <f t="shared" si="60"/>
        <v>14.733947617134211</v>
      </c>
      <c r="P409" s="3">
        <f t="shared" si="61"/>
        <v>0.06787047341182977</v>
      </c>
      <c r="Q409" s="3">
        <f>IF(ISNUMBER(P409),SUMIF(A:A,A409,P:P),"")</f>
        <v>0.9835447745062139</v>
      </c>
      <c r="R409" s="3">
        <f t="shared" si="62"/>
        <v>0.06900598241285351</v>
      </c>
      <c r="S409" s="8">
        <f t="shared" si="63"/>
        <v>14.491497186680634</v>
      </c>
    </row>
    <row r="410" spans="1:19" ht="15">
      <c r="A410" s="1">
        <v>28</v>
      </c>
      <c r="B410" s="5">
        <v>0.7097222222222223</v>
      </c>
      <c r="C410" s="1" t="s">
        <v>280</v>
      </c>
      <c r="D410" s="1">
        <v>7</v>
      </c>
      <c r="E410" s="1">
        <v>6</v>
      </c>
      <c r="F410" s="1" t="s">
        <v>307</v>
      </c>
      <c r="G410" s="2">
        <v>46.4610666666667</v>
      </c>
      <c r="H410" s="6">
        <f>1+_xlfn.COUNTIFS(A:A,A410,O:O,"&lt;"&amp;O410)</f>
        <v>7</v>
      </c>
      <c r="I410" s="2">
        <f>_xlfn.AVERAGEIF(A:A,A410,G:G)</f>
        <v>50.11462592592592</v>
      </c>
      <c r="J410" s="2">
        <f t="shared" si="56"/>
        <v>-3.653559259259218</v>
      </c>
      <c r="K410" s="2">
        <f t="shared" si="57"/>
        <v>86.34644074074077</v>
      </c>
      <c r="L410" s="2">
        <f t="shared" si="58"/>
        <v>177.82260361530408</v>
      </c>
      <c r="M410" s="2">
        <f>SUMIF(A:A,A410,L:L)</f>
        <v>2676.4930079956057</v>
      </c>
      <c r="N410" s="3">
        <f t="shared" si="59"/>
        <v>0.06643865800661043</v>
      </c>
      <c r="O410" s="7">
        <f t="shared" si="60"/>
        <v>15.051478009993868</v>
      </c>
      <c r="P410" s="3">
        <f t="shared" si="61"/>
        <v>0.06643865800661043</v>
      </c>
      <c r="Q410" s="3">
        <f>IF(ISNUMBER(P410),SUMIF(A:A,A410,P:P),"")</f>
        <v>0.9835447745062139</v>
      </c>
      <c r="R410" s="3">
        <f t="shared" si="62"/>
        <v>0.06755021197684243</v>
      </c>
      <c r="S410" s="8">
        <f t="shared" si="63"/>
        <v>14.803802545324656</v>
      </c>
    </row>
    <row r="411" spans="1:19" ht="15">
      <c r="A411" s="1">
        <v>28</v>
      </c>
      <c r="B411" s="5">
        <v>0.7097222222222223</v>
      </c>
      <c r="C411" s="1" t="s">
        <v>280</v>
      </c>
      <c r="D411" s="1">
        <v>7</v>
      </c>
      <c r="E411" s="1">
        <v>9</v>
      </c>
      <c r="F411" s="1" t="s">
        <v>310</v>
      </c>
      <c r="G411" s="2">
        <v>43.4053333333334</v>
      </c>
      <c r="H411" s="6">
        <f>1+_xlfn.COUNTIFS(A:A,A411,O:O,"&lt;"&amp;O411)</f>
        <v>8</v>
      </c>
      <c r="I411" s="2">
        <f>_xlfn.AVERAGEIF(A:A,A411,G:G)</f>
        <v>50.11462592592592</v>
      </c>
      <c r="J411" s="2">
        <f t="shared" si="56"/>
        <v>-6.709292592592519</v>
      </c>
      <c r="K411" s="2">
        <f t="shared" si="57"/>
        <v>83.29070740740748</v>
      </c>
      <c r="L411" s="2">
        <f t="shared" si="58"/>
        <v>148.03406918140232</v>
      </c>
      <c r="M411" s="2">
        <f>SUMIF(A:A,A411,L:L)</f>
        <v>2676.4930079956057</v>
      </c>
      <c r="N411" s="3">
        <f t="shared" si="59"/>
        <v>0.05530896913953207</v>
      </c>
      <c r="O411" s="7">
        <f t="shared" si="60"/>
        <v>18.080250193729434</v>
      </c>
      <c r="P411" s="3">
        <f t="shared" si="61"/>
        <v>0.05530896913953207</v>
      </c>
      <c r="Q411" s="3">
        <f>IF(ISNUMBER(P411),SUMIF(A:A,A411,P:P),"")</f>
        <v>0.9835447745062139</v>
      </c>
      <c r="R411" s="3">
        <f t="shared" si="62"/>
        <v>0.05623431751472605</v>
      </c>
      <c r="S411" s="8">
        <f t="shared" si="63"/>
        <v>17.782735599807545</v>
      </c>
    </row>
    <row r="412" spans="1:19" ht="15">
      <c r="A412" s="1">
        <v>28</v>
      </c>
      <c r="B412" s="5">
        <v>0.7097222222222223</v>
      </c>
      <c r="C412" s="1" t="s">
        <v>280</v>
      </c>
      <c r="D412" s="1">
        <v>7</v>
      </c>
      <c r="E412" s="1">
        <v>2</v>
      </c>
      <c r="F412" s="1" t="s">
        <v>249</v>
      </c>
      <c r="G412" s="2">
        <v>23.2004666666667</v>
      </c>
      <c r="H412" s="6">
        <f>1+_xlfn.COUNTIFS(A:A,A412,O:O,"&lt;"&amp;O412)</f>
        <v>9</v>
      </c>
      <c r="I412" s="2">
        <f>_xlfn.AVERAGEIF(A:A,A412,G:G)</f>
        <v>50.11462592592592</v>
      </c>
      <c r="J412" s="2">
        <f t="shared" si="56"/>
        <v>-26.914159259259222</v>
      </c>
      <c r="K412" s="2">
        <f t="shared" si="57"/>
        <v>63.08584074074078</v>
      </c>
      <c r="L412" s="2">
        <f t="shared" si="58"/>
        <v>44.042295979109305</v>
      </c>
      <c r="M412" s="2">
        <f>SUMIF(A:A,A412,L:L)</f>
        <v>2676.4930079956057</v>
      </c>
      <c r="N412" s="3">
        <f t="shared" si="59"/>
        <v>0.016455225493786012</v>
      </c>
      <c r="O412" s="7">
        <f t="shared" si="60"/>
        <v>60.77096909900323</v>
      </c>
      <c r="P412" s="3">
        <f t="shared" si="61"/>
      </c>
      <c r="Q412" s="3">
        <f>IF(ISNUMBER(P412),SUMIF(A:A,A412,P:P),"")</f>
      </c>
      <c r="R412" s="3">
        <f t="shared" si="62"/>
      </c>
      <c r="S412" s="8">
        <f t="shared" si="63"/>
      </c>
    </row>
    <row r="413" spans="1:19" ht="15">
      <c r="A413" s="1">
        <v>63</v>
      </c>
      <c r="B413" s="5">
        <v>0.7125</v>
      </c>
      <c r="C413" s="1" t="s">
        <v>578</v>
      </c>
      <c r="D413" s="1">
        <v>7</v>
      </c>
      <c r="E413" s="1">
        <v>2</v>
      </c>
      <c r="F413" s="1" t="s">
        <v>623</v>
      </c>
      <c r="G413" s="2">
        <v>62.4570333333332</v>
      </c>
      <c r="H413" s="6">
        <f>1+_xlfn.COUNTIFS(A:A,A413,O:O,"&lt;"&amp;O413)</f>
        <v>1</v>
      </c>
      <c r="I413" s="2">
        <f>_xlfn.AVERAGEIF(A:A,A413,G:G)</f>
        <v>48.87499722222221</v>
      </c>
      <c r="J413" s="2">
        <f t="shared" si="56"/>
        <v>13.582036111110988</v>
      </c>
      <c r="K413" s="2">
        <f t="shared" si="57"/>
        <v>103.582036111111</v>
      </c>
      <c r="L413" s="2">
        <f t="shared" si="58"/>
        <v>500.15705878453133</v>
      </c>
      <c r="M413" s="2">
        <f>SUMIF(A:A,A413,L:L)</f>
        <v>3160.5469004581687</v>
      </c>
      <c r="N413" s="3">
        <f t="shared" si="59"/>
        <v>0.1582501619298945</v>
      </c>
      <c r="O413" s="7">
        <f t="shared" si="60"/>
        <v>6.319108857803282</v>
      </c>
      <c r="P413" s="3">
        <f t="shared" si="61"/>
        <v>0.1582501619298945</v>
      </c>
      <c r="Q413" s="3">
        <f>IF(ISNUMBER(P413),SUMIF(A:A,A413,P:P),"")</f>
        <v>0.9018031792518756</v>
      </c>
      <c r="R413" s="3">
        <f t="shared" si="62"/>
        <v>0.17548192950614436</v>
      </c>
      <c r="S413" s="8">
        <f t="shared" si="63"/>
        <v>5.698592458005688</v>
      </c>
    </row>
    <row r="414" spans="1:19" ht="15">
      <c r="A414" s="1">
        <v>63</v>
      </c>
      <c r="B414" s="5">
        <v>0.7125</v>
      </c>
      <c r="C414" s="1" t="s">
        <v>578</v>
      </c>
      <c r="D414" s="1">
        <v>7</v>
      </c>
      <c r="E414" s="1">
        <v>9</v>
      </c>
      <c r="F414" s="1" t="s">
        <v>628</v>
      </c>
      <c r="G414" s="2">
        <v>61.7615666666667</v>
      </c>
      <c r="H414" s="6">
        <f>1+_xlfn.COUNTIFS(A:A,A414,O:O,"&lt;"&amp;O414)</f>
        <v>2</v>
      </c>
      <c r="I414" s="2">
        <f>_xlfn.AVERAGEIF(A:A,A414,G:G)</f>
        <v>48.87499722222221</v>
      </c>
      <c r="J414" s="2">
        <f t="shared" si="56"/>
        <v>12.88656944444449</v>
      </c>
      <c r="K414" s="2">
        <f t="shared" si="57"/>
        <v>102.88656944444449</v>
      </c>
      <c r="L414" s="2">
        <f t="shared" si="58"/>
        <v>479.71595420400723</v>
      </c>
      <c r="M414" s="2">
        <f>SUMIF(A:A,A414,L:L)</f>
        <v>3160.5469004581687</v>
      </c>
      <c r="N414" s="3">
        <f t="shared" si="59"/>
        <v>0.15178257729207095</v>
      </c>
      <c r="O414" s="7">
        <f t="shared" si="60"/>
        <v>6.588371457652403</v>
      </c>
      <c r="P414" s="3">
        <f t="shared" si="61"/>
        <v>0.15178257729207095</v>
      </c>
      <c r="Q414" s="3">
        <f>IF(ISNUMBER(P414),SUMIF(A:A,A414,P:P),"")</f>
        <v>0.9018031792518756</v>
      </c>
      <c r="R414" s="3">
        <f t="shared" si="62"/>
        <v>0.16831009335982586</v>
      </c>
      <c r="S414" s="8">
        <f t="shared" si="63"/>
        <v>5.941414326603251</v>
      </c>
    </row>
    <row r="415" spans="1:19" ht="15">
      <c r="A415" s="1">
        <v>63</v>
      </c>
      <c r="B415" s="5">
        <v>0.7125</v>
      </c>
      <c r="C415" s="1" t="s">
        <v>578</v>
      </c>
      <c r="D415" s="1">
        <v>7</v>
      </c>
      <c r="E415" s="1">
        <v>5</v>
      </c>
      <c r="F415" s="1" t="s">
        <v>625</v>
      </c>
      <c r="G415" s="2">
        <v>60.813866666666705</v>
      </c>
      <c r="H415" s="6">
        <f>1+_xlfn.COUNTIFS(A:A,A415,O:O,"&lt;"&amp;O415)</f>
        <v>3</v>
      </c>
      <c r="I415" s="2">
        <f>_xlfn.AVERAGEIF(A:A,A415,G:G)</f>
        <v>48.87499722222221</v>
      </c>
      <c r="J415" s="2">
        <f t="shared" si="56"/>
        <v>11.938869444444492</v>
      </c>
      <c r="K415" s="2">
        <f t="shared" si="57"/>
        <v>101.93886944444449</v>
      </c>
      <c r="L415" s="2">
        <f t="shared" si="58"/>
        <v>453.19938252122995</v>
      </c>
      <c r="M415" s="2">
        <f>SUMIF(A:A,A415,L:L)</f>
        <v>3160.5469004581687</v>
      </c>
      <c r="N415" s="3">
        <f t="shared" si="59"/>
        <v>0.1433927091717993</v>
      </c>
      <c r="O415" s="7">
        <f t="shared" si="60"/>
        <v>6.973855266252739</v>
      </c>
      <c r="P415" s="3">
        <f t="shared" si="61"/>
        <v>0.1433927091717993</v>
      </c>
      <c r="Q415" s="3">
        <f>IF(ISNUMBER(P415),SUMIF(A:A,A415,P:P),"")</f>
        <v>0.9018031792518756</v>
      </c>
      <c r="R415" s="3">
        <f t="shared" si="62"/>
        <v>0.15900665740694778</v>
      </c>
      <c r="S415" s="8">
        <f t="shared" si="63"/>
        <v>6.289044850749155</v>
      </c>
    </row>
    <row r="416" spans="1:19" ht="15">
      <c r="A416" s="1">
        <v>63</v>
      </c>
      <c r="B416" s="5">
        <v>0.7125</v>
      </c>
      <c r="C416" s="1" t="s">
        <v>578</v>
      </c>
      <c r="D416" s="1">
        <v>7</v>
      </c>
      <c r="E416" s="1">
        <v>8</v>
      </c>
      <c r="F416" s="1" t="s">
        <v>627</v>
      </c>
      <c r="G416" s="2">
        <v>59.980599999999995</v>
      </c>
      <c r="H416" s="6">
        <f>1+_xlfn.COUNTIFS(A:A,A416,O:O,"&lt;"&amp;O416)</f>
        <v>4</v>
      </c>
      <c r="I416" s="2">
        <f>_xlfn.AVERAGEIF(A:A,A416,G:G)</f>
        <v>48.87499722222221</v>
      </c>
      <c r="J416" s="2">
        <f t="shared" si="56"/>
        <v>11.105602777777783</v>
      </c>
      <c r="K416" s="2">
        <f t="shared" si="57"/>
        <v>101.10560277777779</v>
      </c>
      <c r="L416" s="2">
        <f t="shared" si="58"/>
        <v>431.0983122095474</v>
      </c>
      <c r="M416" s="2">
        <f>SUMIF(A:A,A416,L:L)</f>
        <v>3160.5469004581687</v>
      </c>
      <c r="N416" s="3">
        <f t="shared" si="59"/>
        <v>0.13639990982163663</v>
      </c>
      <c r="O416" s="7">
        <f t="shared" si="60"/>
        <v>7.33138314613001</v>
      </c>
      <c r="P416" s="3">
        <f t="shared" si="61"/>
        <v>0.13639990982163663</v>
      </c>
      <c r="Q416" s="3">
        <f>IF(ISNUMBER(P416),SUMIF(A:A,A416,P:P),"")</f>
        <v>0.9018031792518756</v>
      </c>
      <c r="R416" s="3">
        <f t="shared" si="62"/>
        <v>0.15125241622544763</v>
      </c>
      <c r="S416" s="8">
        <f t="shared" si="63"/>
        <v>6.61146462949366</v>
      </c>
    </row>
    <row r="417" spans="1:19" ht="15">
      <c r="A417" s="1">
        <v>63</v>
      </c>
      <c r="B417" s="5">
        <v>0.7125</v>
      </c>
      <c r="C417" s="1" t="s">
        <v>578</v>
      </c>
      <c r="D417" s="1">
        <v>7</v>
      </c>
      <c r="E417" s="1">
        <v>3</v>
      </c>
      <c r="F417" s="1" t="s">
        <v>624</v>
      </c>
      <c r="G417" s="2">
        <v>51.212</v>
      </c>
      <c r="H417" s="6">
        <f>1+_xlfn.COUNTIFS(A:A,A417,O:O,"&lt;"&amp;O417)</f>
        <v>5</v>
      </c>
      <c r="I417" s="2">
        <f>_xlfn.AVERAGEIF(A:A,A417,G:G)</f>
        <v>48.87499722222221</v>
      </c>
      <c r="J417" s="2">
        <f t="shared" si="56"/>
        <v>2.3370027777777906</v>
      </c>
      <c r="K417" s="2">
        <f t="shared" si="57"/>
        <v>92.3370027777778</v>
      </c>
      <c r="L417" s="2">
        <f t="shared" si="58"/>
        <v>254.73407723777137</v>
      </c>
      <c r="M417" s="2">
        <f>SUMIF(A:A,A417,L:L)</f>
        <v>3160.5469004581687</v>
      </c>
      <c r="N417" s="3">
        <f t="shared" si="59"/>
        <v>0.08059810066442737</v>
      </c>
      <c r="O417" s="7">
        <f t="shared" si="60"/>
        <v>12.407240266908154</v>
      </c>
      <c r="P417" s="3">
        <f t="shared" si="61"/>
        <v>0.08059810066442737</v>
      </c>
      <c r="Q417" s="3">
        <f>IF(ISNUMBER(P417),SUMIF(A:A,A417,P:P),"")</f>
        <v>0.9018031792518756</v>
      </c>
      <c r="R417" s="3">
        <f t="shared" si="62"/>
        <v>0.08937438070609878</v>
      </c>
      <c r="S417" s="8">
        <f t="shared" si="63"/>
        <v>11.188888718439662</v>
      </c>
    </row>
    <row r="418" spans="1:19" ht="15">
      <c r="A418" s="1">
        <v>63</v>
      </c>
      <c r="B418" s="5">
        <v>0.7125</v>
      </c>
      <c r="C418" s="1" t="s">
        <v>578</v>
      </c>
      <c r="D418" s="1">
        <v>7</v>
      </c>
      <c r="E418" s="1">
        <v>1</v>
      </c>
      <c r="F418" s="1" t="s">
        <v>622</v>
      </c>
      <c r="G418" s="2">
        <v>49.403033333333305</v>
      </c>
      <c r="H418" s="6">
        <f>1+_xlfn.COUNTIFS(A:A,A418,O:O,"&lt;"&amp;O418)</f>
        <v>6</v>
      </c>
      <c r="I418" s="2">
        <f>_xlfn.AVERAGEIF(A:A,A418,G:G)</f>
        <v>48.87499722222221</v>
      </c>
      <c r="J418" s="2">
        <f t="shared" si="56"/>
        <v>0.528036111111092</v>
      </c>
      <c r="K418" s="2">
        <f t="shared" si="57"/>
        <v>90.52803611111109</v>
      </c>
      <c r="L418" s="2">
        <f t="shared" si="58"/>
        <v>228.5333534559697</v>
      </c>
      <c r="M418" s="2">
        <f>SUMIF(A:A,A418,L:L)</f>
        <v>3160.5469004581687</v>
      </c>
      <c r="N418" s="3">
        <f t="shared" si="59"/>
        <v>0.07230816711590021</v>
      </c>
      <c r="O418" s="7">
        <f t="shared" si="60"/>
        <v>13.829696421389512</v>
      </c>
      <c r="P418" s="3">
        <f t="shared" si="61"/>
        <v>0.07230816711590021</v>
      </c>
      <c r="Q418" s="3">
        <f>IF(ISNUMBER(P418),SUMIF(A:A,A418,P:P),"")</f>
        <v>0.9018031792518756</v>
      </c>
      <c r="R418" s="3">
        <f t="shared" si="62"/>
        <v>0.08018176114203339</v>
      </c>
      <c r="S418" s="8">
        <f t="shared" si="63"/>
        <v>12.471664200897349</v>
      </c>
    </row>
    <row r="419" spans="1:19" ht="15">
      <c r="A419" s="1">
        <v>63</v>
      </c>
      <c r="B419" s="5">
        <v>0.7125</v>
      </c>
      <c r="C419" s="1" t="s">
        <v>578</v>
      </c>
      <c r="D419" s="1">
        <v>7</v>
      </c>
      <c r="E419" s="1">
        <v>7</v>
      </c>
      <c r="F419" s="1" t="s">
        <v>626</v>
      </c>
      <c r="G419" s="2">
        <v>42.9967666666667</v>
      </c>
      <c r="H419" s="6">
        <f>1+_xlfn.COUNTIFS(A:A,A419,O:O,"&lt;"&amp;O419)</f>
        <v>9</v>
      </c>
      <c r="I419" s="2">
        <f>_xlfn.AVERAGEIF(A:A,A419,G:G)</f>
        <v>48.87499722222221</v>
      </c>
      <c r="J419" s="2">
        <f t="shared" si="56"/>
        <v>-5.878230555555511</v>
      </c>
      <c r="K419" s="2">
        <f t="shared" si="57"/>
        <v>84.12176944444448</v>
      </c>
      <c r="L419" s="2">
        <f t="shared" si="58"/>
        <v>155.6027315698981</v>
      </c>
      <c r="M419" s="2">
        <f>SUMIF(A:A,A419,L:L)</f>
        <v>3160.5469004581687</v>
      </c>
      <c r="N419" s="3">
        <f t="shared" si="59"/>
        <v>0.049232850032170435</v>
      </c>
      <c r="O419" s="7">
        <f t="shared" si="60"/>
        <v>20.311641502504237</v>
      </c>
      <c r="P419" s="3">
        <f t="shared" si="61"/>
        <v>0.049232850032170435</v>
      </c>
      <c r="Q419" s="3">
        <f>IF(ISNUMBER(P419),SUMIF(A:A,A419,P:P),"")</f>
        <v>0.9018031792518756</v>
      </c>
      <c r="R419" s="3">
        <f t="shared" si="62"/>
        <v>0.05459378627719341</v>
      </c>
      <c r="S419" s="8">
        <f t="shared" si="63"/>
        <v>18.317102882782663</v>
      </c>
    </row>
    <row r="420" spans="1:19" ht="15">
      <c r="A420" s="1">
        <v>63</v>
      </c>
      <c r="B420" s="5">
        <v>0.7125</v>
      </c>
      <c r="C420" s="1" t="s">
        <v>578</v>
      </c>
      <c r="D420" s="1">
        <v>7</v>
      </c>
      <c r="E420" s="1">
        <v>10</v>
      </c>
      <c r="F420" s="1" t="s">
        <v>629</v>
      </c>
      <c r="G420" s="2">
        <v>36.5223666666666</v>
      </c>
      <c r="H420" s="6">
        <f>1+_xlfn.COUNTIFS(A:A,A420,O:O,"&lt;"&amp;O420)</f>
        <v>11</v>
      </c>
      <c r="I420" s="2">
        <f>_xlfn.AVERAGEIF(A:A,A420,G:G)</f>
        <v>48.87499722222221</v>
      </c>
      <c r="J420" s="2">
        <f t="shared" si="56"/>
        <v>-12.352630555555614</v>
      </c>
      <c r="K420" s="2">
        <f t="shared" si="57"/>
        <v>77.6473694444444</v>
      </c>
      <c r="L420" s="2">
        <f t="shared" si="58"/>
        <v>105.51384395892124</v>
      </c>
      <c r="M420" s="2">
        <f>SUMIF(A:A,A420,L:L)</f>
        <v>3160.5469004581687</v>
      </c>
      <c r="N420" s="3">
        <f t="shared" si="59"/>
        <v>0.033384679070456266</v>
      </c>
      <c r="O420" s="7">
        <f t="shared" si="60"/>
        <v>29.953859909498092</v>
      </c>
      <c r="P420" s="3">
        <f t="shared" si="61"/>
      </c>
      <c r="Q420" s="3">
        <f>IF(ISNUMBER(P420),SUMIF(A:A,A420,P:P),"")</f>
      </c>
      <c r="R420" s="3">
        <f t="shared" si="62"/>
      </c>
      <c r="S420" s="8">
        <f t="shared" si="63"/>
      </c>
    </row>
    <row r="421" spans="1:19" ht="15">
      <c r="A421" s="1">
        <v>63</v>
      </c>
      <c r="B421" s="5">
        <v>0.7125</v>
      </c>
      <c r="C421" s="1" t="s">
        <v>578</v>
      </c>
      <c r="D421" s="1">
        <v>7</v>
      </c>
      <c r="E421" s="1">
        <v>11</v>
      </c>
      <c r="F421" s="1" t="s">
        <v>630</v>
      </c>
      <c r="G421" s="2">
        <v>33.8623666666667</v>
      </c>
      <c r="H421" s="6">
        <f>1+_xlfn.COUNTIFS(A:A,A421,O:O,"&lt;"&amp;O421)</f>
        <v>12</v>
      </c>
      <c r="I421" s="2">
        <f>_xlfn.AVERAGEIF(A:A,A421,G:G)</f>
        <v>48.87499722222221</v>
      </c>
      <c r="J421" s="2">
        <f t="shared" si="56"/>
        <v>-15.01263055555551</v>
      </c>
      <c r="K421" s="2">
        <f t="shared" si="57"/>
        <v>74.98736944444448</v>
      </c>
      <c r="L421" s="2">
        <f t="shared" si="58"/>
        <v>89.94893916025352</v>
      </c>
      <c r="M421" s="2">
        <f>SUMIF(A:A,A421,L:L)</f>
        <v>3160.5469004581687</v>
      </c>
      <c r="N421" s="3">
        <f t="shared" si="59"/>
        <v>0.02845992861147356</v>
      </c>
      <c r="O421" s="7">
        <f t="shared" si="60"/>
        <v>35.13712257158832</v>
      </c>
      <c r="P421" s="3">
        <f t="shared" si="61"/>
      </c>
      <c r="Q421" s="3">
        <f>IF(ISNUMBER(P421),SUMIF(A:A,A421,P:P),"")</f>
      </c>
      <c r="R421" s="3">
        <f t="shared" si="62"/>
      </c>
      <c r="S421" s="8">
        <f t="shared" si="63"/>
      </c>
    </row>
    <row r="422" spans="1:19" ht="15">
      <c r="A422" s="1">
        <v>63</v>
      </c>
      <c r="B422" s="5">
        <v>0.7125</v>
      </c>
      <c r="C422" s="1" t="s">
        <v>578</v>
      </c>
      <c r="D422" s="1">
        <v>7</v>
      </c>
      <c r="E422" s="1">
        <v>12</v>
      </c>
      <c r="F422" s="1" t="s">
        <v>631</v>
      </c>
      <c r="G422" s="2">
        <v>45.9881666666667</v>
      </c>
      <c r="H422" s="6">
        <f>1+_xlfn.COUNTIFS(A:A,A422,O:O,"&lt;"&amp;O422)</f>
        <v>7</v>
      </c>
      <c r="I422" s="2">
        <f>_xlfn.AVERAGEIF(A:A,A422,G:G)</f>
        <v>48.87499722222221</v>
      </c>
      <c r="J422" s="2">
        <f t="shared" si="56"/>
        <v>-2.8868305555555125</v>
      </c>
      <c r="K422" s="2">
        <f t="shared" si="57"/>
        <v>87.11316944444448</v>
      </c>
      <c r="L422" s="2">
        <f t="shared" si="58"/>
        <v>186.19419099018896</v>
      </c>
      <c r="M422" s="2">
        <f>SUMIF(A:A,A422,L:L)</f>
        <v>3160.5469004581687</v>
      </c>
      <c r="N422" s="3">
        <f t="shared" si="59"/>
        <v>0.058912016449810416</v>
      </c>
      <c r="O422" s="7">
        <f t="shared" si="60"/>
        <v>16.974465656797562</v>
      </c>
      <c r="P422" s="3">
        <f t="shared" si="61"/>
        <v>0.058912016449810416</v>
      </c>
      <c r="Q422" s="3">
        <f>IF(ISNUMBER(P422),SUMIF(A:A,A422,P:P),"")</f>
        <v>0.9018031792518756</v>
      </c>
      <c r="R422" s="3">
        <f t="shared" si="62"/>
        <v>0.0653269114649641</v>
      </c>
      <c r="S422" s="8">
        <f t="shared" si="63"/>
        <v>15.307627095401816</v>
      </c>
    </row>
    <row r="423" spans="1:19" ht="15">
      <c r="A423" s="1">
        <v>63</v>
      </c>
      <c r="B423" s="5">
        <v>0.7125</v>
      </c>
      <c r="C423" s="1" t="s">
        <v>578</v>
      </c>
      <c r="D423" s="1">
        <v>7</v>
      </c>
      <c r="E423" s="1">
        <v>13</v>
      </c>
      <c r="F423" s="1" t="s">
        <v>632</v>
      </c>
      <c r="G423" s="2">
        <v>37.9416666666667</v>
      </c>
      <c r="H423" s="6">
        <f>1+_xlfn.COUNTIFS(A:A,A423,O:O,"&lt;"&amp;O423)</f>
        <v>10</v>
      </c>
      <c r="I423" s="2">
        <f>_xlfn.AVERAGEIF(A:A,A423,G:G)</f>
        <v>48.87499722222221</v>
      </c>
      <c r="J423" s="2">
        <f t="shared" si="56"/>
        <v>-10.933330555555514</v>
      </c>
      <c r="K423" s="2">
        <f t="shared" si="57"/>
        <v>79.06666944444449</v>
      </c>
      <c r="L423" s="2">
        <f t="shared" si="58"/>
        <v>114.89287433115688</v>
      </c>
      <c r="M423" s="2">
        <f>SUMIF(A:A,A423,L:L)</f>
        <v>3160.5469004581687</v>
      </c>
      <c r="N423" s="3">
        <f t="shared" si="59"/>
        <v>0.03635221306619479</v>
      </c>
      <c r="O423" s="7">
        <f t="shared" si="60"/>
        <v>27.50864158336306</v>
      </c>
      <c r="P423" s="3">
        <f t="shared" si="61"/>
      </c>
      <c r="Q423" s="3">
        <f>IF(ISNUMBER(P423),SUMIF(A:A,A423,P:P),"")</f>
      </c>
      <c r="R423" s="3">
        <f t="shared" si="62"/>
      </c>
      <c r="S423" s="8">
        <f t="shared" si="63"/>
      </c>
    </row>
    <row r="424" spans="1:19" ht="15">
      <c r="A424" s="1">
        <v>63</v>
      </c>
      <c r="B424" s="5">
        <v>0.7125</v>
      </c>
      <c r="C424" s="1" t="s">
        <v>578</v>
      </c>
      <c r="D424" s="1">
        <v>7</v>
      </c>
      <c r="E424" s="1">
        <v>14</v>
      </c>
      <c r="F424" s="1" t="s">
        <v>633</v>
      </c>
      <c r="G424" s="2">
        <v>43.560533333333304</v>
      </c>
      <c r="H424" s="6">
        <f>1+_xlfn.COUNTIFS(A:A,A424,O:O,"&lt;"&amp;O424)</f>
        <v>8</v>
      </c>
      <c r="I424" s="2">
        <f>_xlfn.AVERAGEIF(A:A,A424,G:G)</f>
        <v>48.87499722222221</v>
      </c>
      <c r="J424" s="2">
        <f t="shared" si="56"/>
        <v>-5.314463888888909</v>
      </c>
      <c r="K424" s="2">
        <f t="shared" si="57"/>
        <v>84.68553611111109</v>
      </c>
      <c r="L424" s="2">
        <f t="shared" si="58"/>
        <v>160.95618203469337</v>
      </c>
      <c r="M424" s="2">
        <f>SUMIF(A:A,A424,L:L)</f>
        <v>3160.5469004581687</v>
      </c>
      <c r="N424" s="3">
        <f t="shared" si="59"/>
        <v>0.05092668677416569</v>
      </c>
      <c r="O424" s="7">
        <f t="shared" si="60"/>
        <v>19.6360702677262</v>
      </c>
      <c r="P424" s="3">
        <f t="shared" si="61"/>
        <v>0.05092668677416569</v>
      </c>
      <c r="Q424" s="3">
        <f>IF(ISNUMBER(P424),SUMIF(A:A,A424,P:P),"")</f>
        <v>0.9018031792518756</v>
      </c>
      <c r="R424" s="3">
        <f t="shared" si="62"/>
        <v>0.05647206391134462</v>
      </c>
      <c r="S424" s="8">
        <f t="shared" si="63"/>
        <v>17.707870595448714</v>
      </c>
    </row>
    <row r="425" spans="1:19" ht="15">
      <c r="A425" s="1">
        <v>51</v>
      </c>
      <c r="B425" s="5">
        <v>0.7152777777777778</v>
      </c>
      <c r="C425" s="1" t="s">
        <v>472</v>
      </c>
      <c r="D425" s="1">
        <v>8</v>
      </c>
      <c r="E425" s="1">
        <v>3</v>
      </c>
      <c r="F425" s="1" t="s">
        <v>521</v>
      </c>
      <c r="G425" s="2">
        <v>67.9822</v>
      </c>
      <c r="H425" s="6">
        <f>1+_xlfn.COUNTIFS(A:A,A425,O:O,"&lt;"&amp;O425)</f>
        <v>1</v>
      </c>
      <c r="I425" s="2">
        <f>_xlfn.AVERAGEIF(A:A,A425,G:G)</f>
        <v>53.61143333333334</v>
      </c>
      <c r="J425" s="2">
        <f t="shared" si="56"/>
        <v>14.370766666666668</v>
      </c>
      <c r="K425" s="2">
        <f t="shared" si="57"/>
        <v>104.37076666666667</v>
      </c>
      <c r="L425" s="2">
        <f t="shared" si="58"/>
        <v>524.3954105292062</v>
      </c>
      <c r="M425" s="2">
        <f>SUMIF(A:A,A425,L:L)</f>
        <v>2508.7641158700762</v>
      </c>
      <c r="N425" s="3">
        <f t="shared" si="59"/>
        <v>0.20902539509870904</v>
      </c>
      <c r="O425" s="7">
        <f t="shared" si="60"/>
        <v>4.784107689535835</v>
      </c>
      <c r="P425" s="3">
        <f t="shared" si="61"/>
        <v>0.20902539509870904</v>
      </c>
      <c r="Q425" s="3">
        <f>IF(ISNUMBER(P425),SUMIF(A:A,A425,P:P),"")</f>
        <v>0.9430552462258361</v>
      </c>
      <c r="R425" s="3">
        <f t="shared" si="62"/>
        <v>0.22164703068589167</v>
      </c>
      <c r="S425" s="8">
        <f t="shared" si="63"/>
        <v>4.511677855126133</v>
      </c>
    </row>
    <row r="426" spans="1:19" ht="15">
      <c r="A426" s="1">
        <v>51</v>
      </c>
      <c r="B426" s="5">
        <v>0.7152777777777778</v>
      </c>
      <c r="C426" s="1" t="s">
        <v>472</v>
      </c>
      <c r="D426" s="1">
        <v>8</v>
      </c>
      <c r="E426" s="1">
        <v>4</v>
      </c>
      <c r="F426" s="1" t="s">
        <v>522</v>
      </c>
      <c r="G426" s="2">
        <v>67.78076666666671</v>
      </c>
      <c r="H426" s="6">
        <f>1+_xlfn.COUNTIFS(A:A,A426,O:O,"&lt;"&amp;O426)</f>
        <v>2</v>
      </c>
      <c r="I426" s="2">
        <f>_xlfn.AVERAGEIF(A:A,A426,G:G)</f>
        <v>53.61143333333334</v>
      </c>
      <c r="J426" s="2">
        <f t="shared" si="56"/>
        <v>14.16933333333337</v>
      </c>
      <c r="K426" s="2">
        <f t="shared" si="57"/>
        <v>104.16933333333337</v>
      </c>
      <c r="L426" s="2">
        <f t="shared" si="58"/>
        <v>518.0957133512078</v>
      </c>
      <c r="M426" s="2">
        <f>SUMIF(A:A,A426,L:L)</f>
        <v>2508.7641158700762</v>
      </c>
      <c r="N426" s="3">
        <f t="shared" si="59"/>
        <v>0.20651431917166296</v>
      </c>
      <c r="O426" s="7">
        <f t="shared" si="60"/>
        <v>4.842279237638529</v>
      </c>
      <c r="P426" s="3">
        <f t="shared" si="61"/>
        <v>0.20651431917166296</v>
      </c>
      <c r="Q426" s="3">
        <f>IF(ISNUMBER(P426),SUMIF(A:A,A426,P:P),"")</f>
        <v>0.9430552462258361</v>
      </c>
      <c r="R426" s="3">
        <f t="shared" si="62"/>
        <v>0.2189843277985523</v>
      </c>
      <c r="S426" s="8">
        <f t="shared" si="63"/>
        <v>4.566536838745457</v>
      </c>
    </row>
    <row r="427" spans="1:19" ht="15">
      <c r="A427" s="1">
        <v>51</v>
      </c>
      <c r="B427" s="5">
        <v>0.7152777777777778</v>
      </c>
      <c r="C427" s="1" t="s">
        <v>472</v>
      </c>
      <c r="D427" s="1">
        <v>8</v>
      </c>
      <c r="E427" s="1">
        <v>1</v>
      </c>
      <c r="F427" s="1" t="s">
        <v>519</v>
      </c>
      <c r="G427" s="2">
        <v>65.3407333333333</v>
      </c>
      <c r="H427" s="6">
        <f>1+_xlfn.COUNTIFS(A:A,A427,O:O,"&lt;"&amp;O427)</f>
        <v>3</v>
      </c>
      <c r="I427" s="2">
        <f>_xlfn.AVERAGEIF(A:A,A427,G:G)</f>
        <v>53.61143333333334</v>
      </c>
      <c r="J427" s="2">
        <f t="shared" si="56"/>
        <v>11.729299999999967</v>
      </c>
      <c r="K427" s="2">
        <f t="shared" si="57"/>
        <v>101.72929999999997</v>
      </c>
      <c r="L427" s="2">
        <f t="shared" si="58"/>
        <v>447.5364558574451</v>
      </c>
      <c r="M427" s="2">
        <f>SUMIF(A:A,A427,L:L)</f>
        <v>2508.7641158700762</v>
      </c>
      <c r="N427" s="3">
        <f t="shared" si="59"/>
        <v>0.17838921285042092</v>
      </c>
      <c r="O427" s="7">
        <f t="shared" si="60"/>
        <v>5.6057201218691315</v>
      </c>
      <c r="P427" s="3">
        <f t="shared" si="61"/>
        <v>0.17838921285042092</v>
      </c>
      <c r="Q427" s="3">
        <f>IF(ISNUMBER(P427),SUMIF(A:A,A427,P:P),"")</f>
        <v>0.9430552462258361</v>
      </c>
      <c r="R427" s="3">
        <f t="shared" si="62"/>
        <v>0.18916093576102277</v>
      </c>
      <c r="S427" s="8">
        <f t="shared" si="63"/>
        <v>5.286503769802418</v>
      </c>
    </row>
    <row r="428" spans="1:19" ht="15">
      <c r="A428" s="1">
        <v>51</v>
      </c>
      <c r="B428" s="5">
        <v>0.7152777777777778</v>
      </c>
      <c r="C428" s="1" t="s">
        <v>472</v>
      </c>
      <c r="D428" s="1">
        <v>8</v>
      </c>
      <c r="E428" s="1">
        <v>6</v>
      </c>
      <c r="F428" s="1" t="s">
        <v>523</v>
      </c>
      <c r="G428" s="2">
        <v>57.1417333333333</v>
      </c>
      <c r="H428" s="6">
        <f>1+_xlfn.COUNTIFS(A:A,A428,O:O,"&lt;"&amp;O428)</f>
        <v>4</v>
      </c>
      <c r="I428" s="2">
        <f>_xlfn.AVERAGEIF(A:A,A428,G:G)</f>
        <v>53.61143333333334</v>
      </c>
      <c r="J428" s="2">
        <f t="shared" si="56"/>
        <v>3.5302999999999614</v>
      </c>
      <c r="K428" s="2">
        <f t="shared" si="57"/>
        <v>93.53029999999995</v>
      </c>
      <c r="L428" s="2">
        <f t="shared" si="58"/>
        <v>273.64126589090216</v>
      </c>
      <c r="M428" s="2">
        <f>SUMIF(A:A,A428,L:L)</f>
        <v>2508.7641158700762</v>
      </c>
      <c r="N428" s="3">
        <f t="shared" si="59"/>
        <v>0.10907413102726055</v>
      </c>
      <c r="O428" s="7">
        <f t="shared" si="60"/>
        <v>9.168076706933133</v>
      </c>
      <c r="P428" s="3">
        <f t="shared" si="61"/>
        <v>0.10907413102726055</v>
      </c>
      <c r="Q428" s="3">
        <f>IF(ISNUMBER(P428),SUMIF(A:A,A428,P:P),"")</f>
        <v>0.9430552462258361</v>
      </c>
      <c r="R428" s="3">
        <f t="shared" si="62"/>
        <v>0.11566038306216075</v>
      </c>
      <c r="S428" s="8">
        <f t="shared" si="63"/>
        <v>8.64600283627418</v>
      </c>
    </row>
    <row r="429" spans="1:19" ht="15">
      <c r="A429" s="1">
        <v>51</v>
      </c>
      <c r="B429" s="5">
        <v>0.7152777777777778</v>
      </c>
      <c r="C429" s="1" t="s">
        <v>472</v>
      </c>
      <c r="D429" s="1">
        <v>8</v>
      </c>
      <c r="E429" s="1">
        <v>2</v>
      </c>
      <c r="F429" s="1" t="s">
        <v>520</v>
      </c>
      <c r="G429" s="2">
        <v>55.0251666666666</v>
      </c>
      <c r="H429" s="6">
        <f>1+_xlfn.COUNTIFS(A:A,A429,O:O,"&lt;"&amp;O429)</f>
        <v>5</v>
      </c>
      <c r="I429" s="2">
        <f>_xlfn.AVERAGEIF(A:A,A429,G:G)</f>
        <v>53.61143333333334</v>
      </c>
      <c r="J429" s="2">
        <f t="shared" si="56"/>
        <v>1.413733333333262</v>
      </c>
      <c r="K429" s="2">
        <f t="shared" si="57"/>
        <v>91.41373333333325</v>
      </c>
      <c r="L429" s="2">
        <f t="shared" si="58"/>
        <v>241.00652311702962</v>
      </c>
      <c r="M429" s="2">
        <f>SUMIF(A:A,A429,L:L)</f>
        <v>2508.7641158700762</v>
      </c>
      <c r="N429" s="3">
        <f t="shared" si="59"/>
        <v>0.09606583639827175</v>
      </c>
      <c r="O429" s="7">
        <f t="shared" si="60"/>
        <v>10.409527856023438</v>
      </c>
      <c r="P429" s="3">
        <f t="shared" si="61"/>
        <v>0.09606583639827175</v>
      </c>
      <c r="Q429" s="3">
        <f>IF(ISNUMBER(P429),SUMIF(A:A,A429,P:P),"")</f>
        <v>0.9430552462258361</v>
      </c>
      <c r="R429" s="3">
        <f t="shared" si="62"/>
        <v>0.10186660514612797</v>
      </c>
      <c r="S429" s="8">
        <f t="shared" si="63"/>
        <v>9.816759855356883</v>
      </c>
    </row>
    <row r="430" spans="1:19" ht="15">
      <c r="A430" s="1">
        <v>51</v>
      </c>
      <c r="B430" s="5">
        <v>0.7152777777777778</v>
      </c>
      <c r="C430" s="1" t="s">
        <v>472</v>
      </c>
      <c r="D430" s="1">
        <v>8</v>
      </c>
      <c r="E430" s="1">
        <v>8</v>
      </c>
      <c r="F430" s="1" t="s">
        <v>525</v>
      </c>
      <c r="G430" s="2">
        <v>53.321233333333396</v>
      </c>
      <c r="H430" s="6">
        <f>1+_xlfn.COUNTIFS(A:A,A430,O:O,"&lt;"&amp;O430)</f>
        <v>6</v>
      </c>
      <c r="I430" s="2">
        <f>_xlfn.AVERAGEIF(A:A,A430,G:G)</f>
        <v>53.61143333333334</v>
      </c>
      <c r="J430" s="2">
        <f t="shared" si="56"/>
        <v>-0.29019999999994184</v>
      </c>
      <c r="K430" s="2">
        <f t="shared" si="57"/>
        <v>89.70980000000006</v>
      </c>
      <c r="L430" s="2">
        <f t="shared" si="58"/>
        <v>217.58465648094418</v>
      </c>
      <c r="M430" s="2">
        <f>SUMIF(A:A,A430,L:L)</f>
        <v>2508.7641158700762</v>
      </c>
      <c r="N430" s="3">
        <f t="shared" si="59"/>
        <v>0.08672981852081482</v>
      </c>
      <c r="O430" s="7">
        <f t="shared" si="60"/>
        <v>11.530059869317078</v>
      </c>
      <c r="P430" s="3">
        <f t="shared" si="61"/>
        <v>0.08672981852081482</v>
      </c>
      <c r="Q430" s="3">
        <f>IF(ISNUMBER(P430),SUMIF(A:A,A430,P:P),"")</f>
        <v>0.9430552462258361</v>
      </c>
      <c r="R430" s="3">
        <f t="shared" si="62"/>
        <v>0.09196684803770805</v>
      </c>
      <c r="S430" s="8">
        <f t="shared" si="63"/>
        <v>10.87348344905745</v>
      </c>
    </row>
    <row r="431" spans="1:19" ht="15">
      <c r="A431" s="1">
        <v>51</v>
      </c>
      <c r="B431" s="5">
        <v>0.7152777777777778</v>
      </c>
      <c r="C431" s="1" t="s">
        <v>472</v>
      </c>
      <c r="D431" s="1">
        <v>8</v>
      </c>
      <c r="E431" s="1">
        <v>7</v>
      </c>
      <c r="F431" s="1" t="s">
        <v>524</v>
      </c>
      <c r="G431" s="2">
        <v>46.4003</v>
      </c>
      <c r="H431" s="6">
        <f>1+_xlfn.COUNTIFS(A:A,A431,O:O,"&lt;"&amp;O431)</f>
        <v>7</v>
      </c>
      <c r="I431" s="2">
        <f>_xlfn.AVERAGEIF(A:A,A431,G:G)</f>
        <v>53.61143333333334</v>
      </c>
      <c r="J431" s="2">
        <f t="shared" si="56"/>
        <v>-7.211133333333336</v>
      </c>
      <c r="K431" s="2">
        <f t="shared" si="57"/>
        <v>82.78886666666666</v>
      </c>
      <c r="L431" s="2">
        <f t="shared" si="58"/>
        <v>143.6431357876618</v>
      </c>
      <c r="M431" s="2">
        <f>SUMIF(A:A,A431,L:L)</f>
        <v>2508.7641158700762</v>
      </c>
      <c r="N431" s="3">
        <f t="shared" si="59"/>
        <v>0.057256533158696055</v>
      </c>
      <c r="O431" s="7">
        <f t="shared" si="60"/>
        <v>17.465255837763227</v>
      </c>
      <c r="P431" s="3">
        <f t="shared" si="61"/>
        <v>0.057256533158696055</v>
      </c>
      <c r="Q431" s="3">
        <f>IF(ISNUMBER(P431),SUMIF(A:A,A431,P:P),"")</f>
        <v>0.9430552462258361</v>
      </c>
      <c r="R431" s="3">
        <f t="shared" si="62"/>
        <v>0.06071386950853637</v>
      </c>
      <c r="S431" s="8">
        <f t="shared" si="63"/>
        <v>16.470701144479023</v>
      </c>
    </row>
    <row r="432" spans="1:19" ht="15">
      <c r="A432" s="1">
        <v>51</v>
      </c>
      <c r="B432" s="5">
        <v>0.7152777777777778</v>
      </c>
      <c r="C432" s="1" t="s">
        <v>472</v>
      </c>
      <c r="D432" s="1">
        <v>8</v>
      </c>
      <c r="E432" s="1">
        <v>10</v>
      </c>
      <c r="F432" s="1" t="s">
        <v>526</v>
      </c>
      <c r="G432" s="2">
        <v>34.9760333333333</v>
      </c>
      <c r="H432" s="6">
        <f>1+_xlfn.COUNTIFS(A:A,A432,O:O,"&lt;"&amp;O432)</f>
        <v>8</v>
      </c>
      <c r="I432" s="2">
        <f>_xlfn.AVERAGEIF(A:A,A432,G:G)</f>
        <v>53.61143333333334</v>
      </c>
      <c r="J432" s="2">
        <f t="shared" si="56"/>
        <v>-18.63540000000004</v>
      </c>
      <c r="K432" s="2">
        <f t="shared" si="57"/>
        <v>71.36459999999997</v>
      </c>
      <c r="L432" s="2">
        <f t="shared" si="58"/>
        <v>72.37609027294441</v>
      </c>
      <c r="M432" s="2">
        <f>SUMIF(A:A,A432,L:L)</f>
        <v>2508.7641158700762</v>
      </c>
      <c r="N432" s="3">
        <f t="shared" si="59"/>
        <v>0.02884930066366296</v>
      </c>
      <c r="O432" s="7">
        <f t="shared" si="60"/>
        <v>34.662885303821135</v>
      </c>
      <c r="P432" s="3">
        <f t="shared" si="61"/>
      </c>
      <c r="Q432" s="3">
        <f>IF(ISNUMBER(P432),SUMIF(A:A,A432,P:P),"")</f>
      </c>
      <c r="R432" s="3">
        <f t="shared" si="62"/>
      </c>
      <c r="S432" s="8">
        <f t="shared" si="63"/>
      </c>
    </row>
    <row r="433" spans="1:19" ht="15">
      <c r="A433" s="1">
        <v>51</v>
      </c>
      <c r="B433" s="5">
        <v>0.7152777777777778</v>
      </c>
      <c r="C433" s="1" t="s">
        <v>472</v>
      </c>
      <c r="D433" s="1">
        <v>8</v>
      </c>
      <c r="E433" s="1">
        <v>11</v>
      </c>
      <c r="F433" s="1" t="s">
        <v>527</v>
      </c>
      <c r="G433" s="2">
        <v>34.5347333333334</v>
      </c>
      <c r="H433" s="6">
        <f>1+_xlfn.COUNTIFS(A:A,A433,O:O,"&lt;"&amp;O433)</f>
        <v>9</v>
      </c>
      <c r="I433" s="2">
        <f>_xlfn.AVERAGEIF(A:A,A433,G:G)</f>
        <v>53.61143333333334</v>
      </c>
      <c r="J433" s="2">
        <f t="shared" si="56"/>
        <v>-19.07669999999994</v>
      </c>
      <c r="K433" s="2">
        <f t="shared" si="57"/>
        <v>70.92330000000007</v>
      </c>
      <c r="L433" s="2">
        <f t="shared" si="58"/>
        <v>70.48486458273506</v>
      </c>
      <c r="M433" s="2">
        <f>SUMIF(A:A,A433,L:L)</f>
        <v>2508.7641158700762</v>
      </c>
      <c r="N433" s="3">
        <f t="shared" si="59"/>
        <v>0.028095453110500934</v>
      </c>
      <c r="O433" s="7">
        <f t="shared" si="60"/>
        <v>35.59294794310475</v>
      </c>
      <c r="P433" s="3">
        <f t="shared" si="61"/>
      </c>
      <c r="Q433" s="3">
        <f>IF(ISNUMBER(P433),SUMIF(A:A,A433,P:P),"")</f>
      </c>
      <c r="R433" s="3">
        <f t="shared" si="62"/>
      </c>
      <c r="S433" s="8">
        <f t="shared" si="63"/>
      </c>
    </row>
    <row r="434" spans="1:19" ht="15">
      <c r="A434" s="1">
        <v>3</v>
      </c>
      <c r="B434" s="5">
        <v>0.7208333333333333</v>
      </c>
      <c r="C434" s="1" t="s">
        <v>23</v>
      </c>
      <c r="D434" s="1">
        <v>4</v>
      </c>
      <c r="E434" s="1">
        <v>2</v>
      </c>
      <c r="F434" s="1" t="s">
        <v>43</v>
      </c>
      <c r="G434" s="2">
        <v>75.5515000000001</v>
      </c>
      <c r="H434" s="6">
        <f>1+_xlfn.COUNTIFS(A:A,A434,O:O,"&lt;"&amp;O434)</f>
        <v>1</v>
      </c>
      <c r="I434" s="2">
        <f>_xlfn.AVERAGEIF(A:A,A434,G:G)</f>
        <v>50.46523000000003</v>
      </c>
      <c r="J434" s="2">
        <f t="shared" si="56"/>
        <v>25.086270000000077</v>
      </c>
      <c r="K434" s="2">
        <f t="shared" si="57"/>
        <v>115.08627000000007</v>
      </c>
      <c r="L434" s="2">
        <f t="shared" si="58"/>
        <v>997.4242439847199</v>
      </c>
      <c r="M434" s="2">
        <f>SUMIF(A:A,A434,L:L)</f>
        <v>3368.8279583327003</v>
      </c>
      <c r="N434" s="3">
        <f t="shared" si="59"/>
        <v>0.29607455658803217</v>
      </c>
      <c r="O434" s="7">
        <f t="shared" si="60"/>
        <v>3.377527645482326</v>
      </c>
      <c r="P434" s="3">
        <f t="shared" si="61"/>
        <v>0.29607455658803217</v>
      </c>
      <c r="Q434" s="3">
        <f>IF(ISNUMBER(P434),SUMIF(A:A,A434,P:P),"")</f>
        <v>0.929792574055196</v>
      </c>
      <c r="R434" s="3">
        <f t="shared" si="62"/>
        <v>0.3184307606337756</v>
      </c>
      <c r="S434" s="8">
        <f t="shared" si="63"/>
        <v>3.140400123435597</v>
      </c>
    </row>
    <row r="435" spans="1:19" ht="15">
      <c r="A435" s="1">
        <v>3</v>
      </c>
      <c r="B435" s="5">
        <v>0.7208333333333333</v>
      </c>
      <c r="C435" s="1" t="s">
        <v>23</v>
      </c>
      <c r="D435" s="1">
        <v>4</v>
      </c>
      <c r="E435" s="1">
        <v>3</v>
      </c>
      <c r="F435" s="1" t="s">
        <v>44</v>
      </c>
      <c r="G435" s="2">
        <v>65.4862333333333</v>
      </c>
      <c r="H435" s="6">
        <f>1+_xlfn.COUNTIFS(A:A,A435,O:O,"&lt;"&amp;O435)</f>
        <v>2</v>
      </c>
      <c r="I435" s="2">
        <f>_xlfn.AVERAGEIF(A:A,A435,G:G)</f>
        <v>50.46523000000003</v>
      </c>
      <c r="J435" s="2">
        <f t="shared" si="56"/>
        <v>15.021003333333276</v>
      </c>
      <c r="K435" s="2">
        <f t="shared" si="57"/>
        <v>105.02100333333328</v>
      </c>
      <c r="L435" s="2">
        <f t="shared" si="58"/>
        <v>545.2586122471952</v>
      </c>
      <c r="M435" s="2">
        <f>SUMIF(A:A,A435,L:L)</f>
        <v>3368.8279583327003</v>
      </c>
      <c r="N435" s="3">
        <f t="shared" si="59"/>
        <v>0.16185409851474114</v>
      </c>
      <c r="O435" s="7">
        <f t="shared" si="60"/>
        <v>6.178403940193848</v>
      </c>
      <c r="P435" s="3">
        <f t="shared" si="61"/>
        <v>0.16185409851474114</v>
      </c>
      <c r="Q435" s="3">
        <f>IF(ISNUMBER(P435),SUMIF(A:A,A435,P:P),"")</f>
        <v>0.929792574055196</v>
      </c>
      <c r="R435" s="3">
        <f t="shared" si="62"/>
        <v>0.1740754906320997</v>
      </c>
      <c r="S435" s="8">
        <f t="shared" si="63"/>
        <v>5.744634103105604</v>
      </c>
    </row>
    <row r="436" spans="1:19" ht="15">
      <c r="A436" s="1">
        <v>3</v>
      </c>
      <c r="B436" s="5">
        <v>0.7208333333333333</v>
      </c>
      <c r="C436" s="1" t="s">
        <v>23</v>
      </c>
      <c r="D436" s="1">
        <v>4</v>
      </c>
      <c r="E436" s="1">
        <v>1</v>
      </c>
      <c r="F436" s="1" t="s">
        <v>42</v>
      </c>
      <c r="G436" s="2">
        <v>64.4842666666667</v>
      </c>
      <c r="H436" s="6">
        <f>1+_xlfn.COUNTIFS(A:A,A436,O:O,"&lt;"&amp;O436)</f>
        <v>3</v>
      </c>
      <c r="I436" s="2">
        <f>_xlfn.AVERAGEIF(A:A,A436,G:G)</f>
        <v>50.46523000000003</v>
      </c>
      <c r="J436" s="2">
        <f t="shared" si="56"/>
        <v>14.019036666666672</v>
      </c>
      <c r="K436" s="2">
        <f t="shared" si="57"/>
        <v>104.01903666666666</v>
      </c>
      <c r="L436" s="2">
        <f t="shared" si="58"/>
        <v>513.4446326043864</v>
      </c>
      <c r="M436" s="2">
        <f>SUMIF(A:A,A436,L:L)</f>
        <v>3368.8279583327003</v>
      </c>
      <c r="N436" s="3">
        <f t="shared" si="59"/>
        <v>0.15241046410054737</v>
      </c>
      <c r="O436" s="7">
        <f t="shared" si="60"/>
        <v>6.561229282395503</v>
      </c>
      <c r="P436" s="3">
        <f t="shared" si="61"/>
        <v>0.15241046410054737</v>
      </c>
      <c r="Q436" s="3">
        <f>IF(ISNUMBER(P436),SUMIF(A:A,A436,P:P),"")</f>
        <v>0.929792574055196</v>
      </c>
      <c r="R436" s="3">
        <f t="shared" si="62"/>
        <v>0.16391877968633864</v>
      </c>
      <c r="S436" s="8">
        <f t="shared" si="63"/>
        <v>6.100582263444841</v>
      </c>
    </row>
    <row r="437" spans="1:19" ht="15">
      <c r="A437" s="1">
        <v>3</v>
      </c>
      <c r="B437" s="5">
        <v>0.7208333333333333</v>
      </c>
      <c r="C437" s="1" t="s">
        <v>23</v>
      </c>
      <c r="D437" s="1">
        <v>4</v>
      </c>
      <c r="E437" s="1">
        <v>7</v>
      </c>
      <c r="F437" s="1" t="s">
        <v>48</v>
      </c>
      <c r="G437" s="2">
        <v>55.111900000000105</v>
      </c>
      <c r="H437" s="6">
        <f>1+_xlfn.COUNTIFS(A:A,A437,O:O,"&lt;"&amp;O437)</f>
        <v>4</v>
      </c>
      <c r="I437" s="2">
        <f>_xlfn.AVERAGEIF(A:A,A437,G:G)</f>
        <v>50.46523000000003</v>
      </c>
      <c r="J437" s="2">
        <f t="shared" si="56"/>
        <v>4.6466700000000785</v>
      </c>
      <c r="K437" s="2">
        <f t="shared" si="57"/>
        <v>94.64667000000009</v>
      </c>
      <c r="L437" s="2">
        <f t="shared" si="58"/>
        <v>292.5981599655164</v>
      </c>
      <c r="M437" s="2">
        <f>SUMIF(A:A,A437,L:L)</f>
        <v>3368.8279583327003</v>
      </c>
      <c r="N437" s="3">
        <f t="shared" si="59"/>
        <v>0.08685458669439713</v>
      </c>
      <c r="O437" s="7">
        <f t="shared" si="60"/>
        <v>11.513496731249871</v>
      </c>
      <c r="P437" s="3">
        <f t="shared" si="61"/>
        <v>0.08685458669439713</v>
      </c>
      <c r="Q437" s="3">
        <f>IF(ISNUMBER(P437),SUMIF(A:A,A437,P:P),"")</f>
        <v>0.929792574055196</v>
      </c>
      <c r="R437" s="3">
        <f t="shared" si="62"/>
        <v>0.09341286338262487</v>
      </c>
      <c r="S437" s="8">
        <f t="shared" si="63"/>
        <v>10.705163762124903</v>
      </c>
    </row>
    <row r="438" spans="1:19" ht="15">
      <c r="A438" s="1">
        <v>3</v>
      </c>
      <c r="B438" s="5">
        <v>0.7208333333333333</v>
      </c>
      <c r="C438" s="1" t="s">
        <v>23</v>
      </c>
      <c r="D438" s="1">
        <v>4</v>
      </c>
      <c r="E438" s="1">
        <v>5</v>
      </c>
      <c r="F438" s="1" t="s">
        <v>46</v>
      </c>
      <c r="G438" s="2">
        <v>53.45569999999999</v>
      </c>
      <c r="H438" s="6">
        <f>1+_xlfn.COUNTIFS(A:A,A438,O:O,"&lt;"&amp;O438)</f>
        <v>5</v>
      </c>
      <c r="I438" s="2">
        <f>_xlfn.AVERAGEIF(A:A,A438,G:G)</f>
        <v>50.46523000000003</v>
      </c>
      <c r="J438" s="2">
        <f t="shared" si="56"/>
        <v>2.9904699999999664</v>
      </c>
      <c r="K438" s="2">
        <f t="shared" si="57"/>
        <v>92.99046999999996</v>
      </c>
      <c r="L438" s="2">
        <f t="shared" si="58"/>
        <v>264.92008116705466</v>
      </c>
      <c r="M438" s="2">
        <f>SUMIF(A:A,A438,L:L)</f>
        <v>3368.8279583327003</v>
      </c>
      <c r="N438" s="3">
        <f t="shared" si="59"/>
        <v>0.0786386495373806</v>
      </c>
      <c r="O438" s="7">
        <f t="shared" si="60"/>
        <v>12.71639334961689</v>
      </c>
      <c r="P438" s="3">
        <f t="shared" si="61"/>
        <v>0.0786386495373806</v>
      </c>
      <c r="Q438" s="3">
        <f>IF(ISNUMBER(P438),SUMIF(A:A,A438,P:P),"")</f>
        <v>0.929792574055196</v>
      </c>
      <c r="R438" s="3">
        <f t="shared" si="62"/>
        <v>0.0845765515145019</v>
      </c>
      <c r="S438" s="8">
        <f t="shared" si="63"/>
        <v>11.823608105238664</v>
      </c>
    </row>
    <row r="439" spans="1:19" ht="15">
      <c r="A439" s="1">
        <v>3</v>
      </c>
      <c r="B439" s="5">
        <v>0.7208333333333333</v>
      </c>
      <c r="C439" s="1" t="s">
        <v>23</v>
      </c>
      <c r="D439" s="1">
        <v>4</v>
      </c>
      <c r="E439" s="1">
        <v>4</v>
      </c>
      <c r="F439" s="1" t="s">
        <v>45</v>
      </c>
      <c r="G439" s="2">
        <v>53.242733333333305</v>
      </c>
      <c r="H439" s="6">
        <f>1+_xlfn.COUNTIFS(A:A,A439,O:O,"&lt;"&amp;O439)</f>
        <v>6</v>
      </c>
      <c r="I439" s="2">
        <f>_xlfn.AVERAGEIF(A:A,A439,G:G)</f>
        <v>50.46523000000003</v>
      </c>
      <c r="J439" s="2">
        <f t="shared" si="56"/>
        <v>2.7775033333332786</v>
      </c>
      <c r="K439" s="2">
        <f t="shared" si="57"/>
        <v>92.77750333333327</v>
      </c>
      <c r="L439" s="2">
        <f t="shared" si="58"/>
        <v>261.55646825944234</v>
      </c>
      <c r="M439" s="2">
        <f>SUMIF(A:A,A439,L:L)</f>
        <v>3368.8279583327003</v>
      </c>
      <c r="N439" s="3">
        <f t="shared" si="59"/>
        <v>0.07764019756856086</v>
      </c>
      <c r="O439" s="7">
        <f t="shared" si="60"/>
        <v>12.879926008907193</v>
      </c>
      <c r="P439" s="3">
        <f t="shared" si="61"/>
        <v>0.07764019756856086</v>
      </c>
      <c r="Q439" s="3">
        <f>IF(ISNUMBER(P439),SUMIF(A:A,A439,P:P),"")</f>
        <v>0.929792574055196</v>
      </c>
      <c r="R439" s="3">
        <f t="shared" si="62"/>
        <v>0.08350270773828729</v>
      </c>
      <c r="S439" s="8">
        <f t="shared" si="63"/>
        <v>11.975659557462285</v>
      </c>
    </row>
    <row r="440" spans="1:19" ht="15">
      <c r="A440" s="1">
        <v>3</v>
      </c>
      <c r="B440" s="5">
        <v>0.7208333333333333</v>
      </c>
      <c r="C440" s="1" t="s">
        <v>23</v>
      </c>
      <c r="D440" s="1">
        <v>4</v>
      </c>
      <c r="E440" s="1">
        <v>6</v>
      </c>
      <c r="F440" s="1" t="s">
        <v>47</v>
      </c>
      <c r="G440" s="2">
        <v>52.9569</v>
      </c>
      <c r="H440" s="6">
        <f>1+_xlfn.COUNTIFS(A:A,A440,O:O,"&lt;"&amp;O440)</f>
        <v>7</v>
      </c>
      <c r="I440" s="2">
        <f>_xlfn.AVERAGEIF(A:A,A440,G:G)</f>
        <v>50.46523000000003</v>
      </c>
      <c r="J440" s="2">
        <f t="shared" si="56"/>
        <v>2.4916699999999707</v>
      </c>
      <c r="K440" s="2">
        <f t="shared" si="57"/>
        <v>92.49166999999997</v>
      </c>
      <c r="L440" s="2">
        <f t="shared" si="58"/>
        <v>257.10902069895644</v>
      </c>
      <c r="M440" s="2">
        <f>SUMIF(A:A,A440,L:L)</f>
        <v>3368.8279583327003</v>
      </c>
      <c r="N440" s="3">
        <f t="shared" si="59"/>
        <v>0.07632002105153651</v>
      </c>
      <c r="O440" s="7">
        <f t="shared" si="60"/>
        <v>13.102721752719793</v>
      </c>
      <c r="P440" s="3">
        <f t="shared" si="61"/>
        <v>0.07632002105153651</v>
      </c>
      <c r="Q440" s="3">
        <f>IF(ISNUMBER(P440),SUMIF(A:A,A440,P:P),"")</f>
        <v>0.929792574055196</v>
      </c>
      <c r="R440" s="3">
        <f t="shared" si="62"/>
        <v>0.08208284641237183</v>
      </c>
      <c r="S440" s="8">
        <f t="shared" si="63"/>
        <v>12.182813385590345</v>
      </c>
    </row>
    <row r="441" spans="1:19" ht="15">
      <c r="A441" s="1">
        <v>3</v>
      </c>
      <c r="B441" s="5">
        <v>0.7208333333333333</v>
      </c>
      <c r="C441" s="1" t="s">
        <v>23</v>
      </c>
      <c r="D441" s="1">
        <v>4</v>
      </c>
      <c r="E441" s="1">
        <v>8</v>
      </c>
      <c r="F441" s="1" t="s">
        <v>49</v>
      </c>
      <c r="G441" s="2">
        <v>30.4602666666667</v>
      </c>
      <c r="H441" s="6">
        <f>1+_xlfn.COUNTIFS(A:A,A441,O:O,"&lt;"&amp;O441)</f>
        <v>9</v>
      </c>
      <c r="I441" s="2">
        <f>_xlfn.AVERAGEIF(A:A,A441,G:G)</f>
        <v>50.46523000000003</v>
      </c>
      <c r="J441" s="2">
        <f t="shared" si="56"/>
        <v>-20.004963333333325</v>
      </c>
      <c r="K441" s="2">
        <f t="shared" si="57"/>
        <v>69.99503666666668</v>
      </c>
      <c r="L441" s="2">
        <f t="shared" si="58"/>
        <v>66.666474808281</v>
      </c>
      <c r="M441" s="2">
        <f>SUMIF(A:A,A441,L:L)</f>
        <v>3368.8279583327003</v>
      </c>
      <c r="N441" s="3">
        <f t="shared" si="59"/>
        <v>0.019789219168459868</v>
      </c>
      <c r="O441" s="7">
        <f t="shared" si="60"/>
        <v>50.53256480143511</v>
      </c>
      <c r="P441" s="3">
        <f t="shared" si="61"/>
      </c>
      <c r="Q441" s="3">
        <f>IF(ISNUMBER(P441),SUMIF(A:A,A441,P:P),"")</f>
      </c>
      <c r="R441" s="3">
        <f t="shared" si="62"/>
      </c>
      <c r="S441" s="8">
        <f t="shared" si="63"/>
      </c>
    </row>
    <row r="442" spans="1:19" ht="15">
      <c r="A442" s="1">
        <v>3</v>
      </c>
      <c r="B442" s="5">
        <v>0.7208333333333333</v>
      </c>
      <c r="C442" s="1" t="s">
        <v>23</v>
      </c>
      <c r="D442" s="1">
        <v>4</v>
      </c>
      <c r="E442" s="1">
        <v>9</v>
      </c>
      <c r="F442" s="1" t="s">
        <v>50</v>
      </c>
      <c r="G442" s="2">
        <v>9.87563333333333</v>
      </c>
      <c r="H442" s="6">
        <f>1+_xlfn.COUNTIFS(A:A,A442,O:O,"&lt;"&amp;O442)</f>
        <v>10</v>
      </c>
      <c r="I442" s="2">
        <f>_xlfn.AVERAGEIF(A:A,A442,G:G)</f>
        <v>50.46523000000003</v>
      </c>
      <c r="J442" s="2">
        <f t="shared" si="56"/>
        <v>-40.589596666666694</v>
      </c>
      <c r="K442" s="2">
        <f t="shared" si="57"/>
        <v>49.410403333333306</v>
      </c>
      <c r="L442" s="2">
        <f t="shared" si="58"/>
        <v>19.387416081336326</v>
      </c>
      <c r="M442" s="2">
        <f>SUMIF(A:A,A442,L:L)</f>
        <v>3368.8279583327003</v>
      </c>
      <c r="N442" s="3">
        <f t="shared" si="59"/>
        <v>0.00575494395116916</v>
      </c>
      <c r="O442" s="7">
        <f t="shared" si="60"/>
        <v>173.76363844461812</v>
      </c>
      <c r="P442" s="3">
        <f t="shared" si="61"/>
      </c>
      <c r="Q442" s="3">
        <f>IF(ISNUMBER(P442),SUMIF(A:A,A442,P:P),"")</f>
      </c>
      <c r="R442" s="3">
        <f t="shared" si="62"/>
      </c>
      <c r="S442" s="8">
        <f t="shared" si="63"/>
      </c>
    </row>
    <row r="443" spans="1:19" ht="15">
      <c r="A443" s="1">
        <v>3</v>
      </c>
      <c r="B443" s="5">
        <v>0.7208333333333333</v>
      </c>
      <c r="C443" s="1" t="s">
        <v>23</v>
      </c>
      <c r="D443" s="1">
        <v>4</v>
      </c>
      <c r="E443" s="1">
        <v>10</v>
      </c>
      <c r="F443" s="1" t="s">
        <v>51</v>
      </c>
      <c r="G443" s="2">
        <v>44.0271666666667</v>
      </c>
      <c r="H443" s="6">
        <f>1+_xlfn.COUNTIFS(A:A,A443,O:O,"&lt;"&amp;O443)</f>
        <v>8</v>
      </c>
      <c r="I443" s="2">
        <f>_xlfn.AVERAGEIF(A:A,A443,G:G)</f>
        <v>50.46523000000003</v>
      </c>
      <c r="J443" s="2">
        <f t="shared" si="56"/>
        <v>-6.438063333333325</v>
      </c>
      <c r="K443" s="2">
        <f t="shared" si="57"/>
        <v>83.56193666666667</v>
      </c>
      <c r="L443" s="2">
        <f t="shared" si="58"/>
        <v>150.46284851581171</v>
      </c>
      <c r="M443" s="2">
        <f>SUMIF(A:A,A443,L:L)</f>
        <v>3368.8279583327003</v>
      </c>
      <c r="N443" s="3">
        <f t="shared" si="59"/>
        <v>0.04466326282517519</v>
      </c>
      <c r="O443" s="7">
        <f t="shared" si="60"/>
        <v>22.38976592270669</v>
      </c>
      <c r="P443" s="3">
        <f t="shared" si="61"/>
      </c>
      <c r="Q443" s="3">
        <f>IF(ISNUMBER(P443),SUMIF(A:A,A443,P:P),"")</f>
      </c>
      <c r="R443" s="3">
        <f t="shared" si="62"/>
      </c>
      <c r="S443" s="8">
        <f t="shared" si="63"/>
      </c>
    </row>
    <row r="444" spans="1:19" ht="15">
      <c r="A444" s="1">
        <v>22</v>
      </c>
      <c r="B444" s="5">
        <v>0.7236111111111111</v>
      </c>
      <c r="C444" s="1" t="s">
        <v>196</v>
      </c>
      <c r="D444" s="1">
        <v>7</v>
      </c>
      <c r="E444" s="1">
        <v>9</v>
      </c>
      <c r="F444" s="1" t="s">
        <v>241</v>
      </c>
      <c r="G444" s="2">
        <v>74.16476666666671</v>
      </c>
      <c r="H444" s="6">
        <f>1+_xlfn.COUNTIFS(A:A,A444,O:O,"&lt;"&amp;O444)</f>
        <v>1</v>
      </c>
      <c r="I444" s="2">
        <f>_xlfn.AVERAGEIF(A:A,A444,G:G)</f>
        <v>47.91498717948717</v>
      </c>
      <c r="J444" s="2">
        <f t="shared" si="56"/>
        <v>26.249779487179538</v>
      </c>
      <c r="K444" s="2">
        <f t="shared" si="57"/>
        <v>116.24977948717954</v>
      </c>
      <c r="L444" s="2">
        <f t="shared" si="58"/>
        <v>1069.5430383034793</v>
      </c>
      <c r="M444" s="2">
        <f>SUMIF(A:A,A444,L:L)</f>
        <v>3925.9265498543928</v>
      </c>
      <c r="N444" s="3">
        <f t="shared" si="59"/>
        <v>0.27243073061138834</v>
      </c>
      <c r="O444" s="7">
        <f t="shared" si="60"/>
        <v>3.6706578503673306</v>
      </c>
      <c r="P444" s="3">
        <f t="shared" si="61"/>
        <v>0.27243073061138834</v>
      </c>
      <c r="Q444" s="3">
        <f>IF(ISNUMBER(P444),SUMIF(A:A,A444,P:P),"")</f>
        <v>0.8725535031679108</v>
      </c>
      <c r="R444" s="3">
        <f t="shared" si="62"/>
        <v>0.31222237905445993</v>
      </c>
      <c r="S444" s="8">
        <f t="shared" si="63"/>
        <v>3.202845366268807</v>
      </c>
    </row>
    <row r="445" spans="1:19" ht="15">
      <c r="A445" s="1">
        <v>22</v>
      </c>
      <c r="B445" s="5">
        <v>0.7236111111111111</v>
      </c>
      <c r="C445" s="1" t="s">
        <v>196</v>
      </c>
      <c r="D445" s="1">
        <v>7</v>
      </c>
      <c r="E445" s="1">
        <v>17</v>
      </c>
      <c r="F445" s="1" t="s">
        <v>265</v>
      </c>
      <c r="G445" s="2">
        <v>64.2309333333333</v>
      </c>
      <c r="H445" s="6">
        <f>1+_xlfn.COUNTIFS(A:A,A445,O:O,"&lt;"&amp;O445)</f>
        <v>2</v>
      </c>
      <c r="I445" s="2">
        <f>_xlfn.AVERAGEIF(A:A,A445,G:G)</f>
        <v>47.91498717948717</v>
      </c>
      <c r="J445" s="2">
        <f t="shared" si="56"/>
        <v>16.315946153846127</v>
      </c>
      <c r="K445" s="2">
        <f t="shared" si="57"/>
        <v>106.31594615384613</v>
      </c>
      <c r="L445" s="2">
        <f t="shared" si="58"/>
        <v>589.312597828754</v>
      </c>
      <c r="M445" s="2">
        <f>SUMIF(A:A,A445,L:L)</f>
        <v>3925.9265498543928</v>
      </c>
      <c r="N445" s="3">
        <f t="shared" si="59"/>
        <v>0.15010790200611643</v>
      </c>
      <c r="O445" s="7">
        <f t="shared" si="60"/>
        <v>6.661874469201849</v>
      </c>
      <c r="P445" s="3">
        <f t="shared" si="61"/>
        <v>0.15010790200611643</v>
      </c>
      <c r="Q445" s="3">
        <f>IF(ISNUMBER(P445),SUMIF(A:A,A445,P:P),"")</f>
        <v>0.8725535031679108</v>
      </c>
      <c r="R445" s="3">
        <f t="shared" si="62"/>
        <v>0.1720328913483604</v>
      </c>
      <c r="S445" s="8">
        <f t="shared" si="63"/>
        <v>5.812841905766939</v>
      </c>
    </row>
    <row r="446" spans="1:19" ht="15">
      <c r="A446" s="1">
        <v>22</v>
      </c>
      <c r="B446" s="5">
        <v>0.7236111111111111</v>
      </c>
      <c r="C446" s="1" t="s">
        <v>196</v>
      </c>
      <c r="D446" s="1">
        <v>7</v>
      </c>
      <c r="E446" s="1">
        <v>7</v>
      </c>
      <c r="F446" s="1" t="s">
        <v>259</v>
      </c>
      <c r="G446" s="2">
        <v>57.101633333333304</v>
      </c>
      <c r="H446" s="6">
        <f>1+_xlfn.COUNTIFS(A:A,A446,O:O,"&lt;"&amp;O446)</f>
        <v>3</v>
      </c>
      <c r="I446" s="2">
        <f>_xlfn.AVERAGEIF(A:A,A446,G:G)</f>
        <v>47.91498717948717</v>
      </c>
      <c r="J446" s="2">
        <f t="shared" si="56"/>
        <v>9.186646153846134</v>
      </c>
      <c r="K446" s="2">
        <f t="shared" si="57"/>
        <v>99.18664615384614</v>
      </c>
      <c r="L446" s="2">
        <f t="shared" si="58"/>
        <v>384.2136466023179</v>
      </c>
      <c r="M446" s="2">
        <f>SUMIF(A:A,A446,L:L)</f>
        <v>3925.9265498543928</v>
      </c>
      <c r="N446" s="3">
        <f t="shared" si="59"/>
        <v>0.09786572461896106</v>
      </c>
      <c r="O446" s="7">
        <f t="shared" si="60"/>
        <v>10.21808200872662</v>
      </c>
      <c r="P446" s="3">
        <f t="shared" si="61"/>
        <v>0.09786572461896106</v>
      </c>
      <c r="Q446" s="3">
        <f>IF(ISNUMBER(P446),SUMIF(A:A,A446,P:P),"")</f>
        <v>0.8725535031679108</v>
      </c>
      <c r="R446" s="3">
        <f t="shared" si="62"/>
        <v>0.1121601417719919</v>
      </c>
      <c r="S446" s="8">
        <f t="shared" si="63"/>
        <v>8.915823252371416</v>
      </c>
    </row>
    <row r="447" spans="1:19" ht="15">
      <c r="A447" s="1">
        <v>22</v>
      </c>
      <c r="B447" s="5">
        <v>0.7236111111111111</v>
      </c>
      <c r="C447" s="1" t="s">
        <v>196</v>
      </c>
      <c r="D447" s="1">
        <v>7</v>
      </c>
      <c r="E447" s="1">
        <v>1</v>
      </c>
      <c r="F447" s="1" t="s">
        <v>254</v>
      </c>
      <c r="G447" s="2">
        <v>34.9399666666666</v>
      </c>
      <c r="H447" s="6">
        <f>1+_xlfn.COUNTIFS(A:A,A447,O:O,"&lt;"&amp;O447)</f>
        <v>11</v>
      </c>
      <c r="I447" s="2">
        <f>_xlfn.AVERAGEIF(A:A,A447,G:G)</f>
        <v>47.91498717948717</v>
      </c>
      <c r="J447" s="2">
        <f t="shared" si="56"/>
        <v>-12.97502051282057</v>
      </c>
      <c r="K447" s="2">
        <f t="shared" si="57"/>
        <v>77.02497948717942</v>
      </c>
      <c r="L447" s="2">
        <f t="shared" si="58"/>
        <v>101.64626231246841</v>
      </c>
      <c r="M447" s="2">
        <f>SUMIF(A:A,A447,L:L)</f>
        <v>3925.9265498543928</v>
      </c>
      <c r="N447" s="3">
        <f t="shared" si="59"/>
        <v>0.025891024964855323</v>
      </c>
      <c r="O447" s="7">
        <f t="shared" si="60"/>
        <v>38.623422647709305</v>
      </c>
      <c r="P447" s="3">
        <f t="shared" si="61"/>
      </c>
      <c r="Q447" s="3">
        <f>IF(ISNUMBER(P447),SUMIF(A:A,A447,P:P),"")</f>
      </c>
      <c r="R447" s="3">
        <f t="shared" si="62"/>
      </c>
      <c r="S447" s="8">
        <f t="shared" si="63"/>
      </c>
    </row>
    <row r="448" spans="1:19" ht="15">
      <c r="A448" s="1">
        <v>22</v>
      </c>
      <c r="B448" s="5">
        <v>0.7236111111111111</v>
      </c>
      <c r="C448" s="1" t="s">
        <v>196</v>
      </c>
      <c r="D448" s="1">
        <v>7</v>
      </c>
      <c r="E448" s="1">
        <v>2</v>
      </c>
      <c r="F448" s="1" t="s">
        <v>255</v>
      </c>
      <c r="G448" s="2">
        <v>52.3129333333332</v>
      </c>
      <c r="H448" s="6">
        <f>1+_xlfn.COUNTIFS(A:A,A448,O:O,"&lt;"&amp;O448)</f>
        <v>5</v>
      </c>
      <c r="I448" s="2">
        <f>_xlfn.AVERAGEIF(A:A,A448,G:G)</f>
        <v>47.91498717948717</v>
      </c>
      <c r="J448" s="2">
        <f t="shared" si="56"/>
        <v>4.3979461538460285</v>
      </c>
      <c r="K448" s="2">
        <f t="shared" si="57"/>
        <v>94.39794615384602</v>
      </c>
      <c r="L448" s="2">
        <f t="shared" si="58"/>
        <v>288.26401219658334</v>
      </c>
      <c r="M448" s="2">
        <f>SUMIF(A:A,A448,L:L)</f>
        <v>3925.9265498543928</v>
      </c>
      <c r="N448" s="3">
        <f t="shared" si="59"/>
        <v>0.0734257272865369</v>
      </c>
      <c r="O448" s="7">
        <f t="shared" si="60"/>
        <v>13.619204561605434</v>
      </c>
      <c r="P448" s="3">
        <f t="shared" si="61"/>
        <v>0.0734257272865369</v>
      </c>
      <c r="Q448" s="3">
        <f>IF(ISNUMBER(P448),SUMIF(A:A,A448,P:P),"")</f>
        <v>0.8725535031679108</v>
      </c>
      <c r="R448" s="3">
        <f t="shared" si="62"/>
        <v>0.084150401115755</v>
      </c>
      <c r="S448" s="8">
        <f t="shared" si="63"/>
        <v>11.883484650589214</v>
      </c>
    </row>
    <row r="449" spans="1:19" ht="15">
      <c r="A449" s="1">
        <v>22</v>
      </c>
      <c r="B449" s="5">
        <v>0.7236111111111111</v>
      </c>
      <c r="C449" s="1" t="s">
        <v>196</v>
      </c>
      <c r="D449" s="1">
        <v>7</v>
      </c>
      <c r="E449" s="1">
        <v>3</v>
      </c>
      <c r="F449" s="1" t="s">
        <v>256</v>
      </c>
      <c r="G449" s="2">
        <v>29.110500000000002</v>
      </c>
      <c r="H449" s="6">
        <f>1+_xlfn.COUNTIFS(A:A,A449,O:O,"&lt;"&amp;O449)</f>
        <v>12</v>
      </c>
      <c r="I449" s="2">
        <f>_xlfn.AVERAGEIF(A:A,A449,G:G)</f>
        <v>47.91498717948717</v>
      </c>
      <c r="J449" s="2">
        <f t="shared" si="56"/>
        <v>-18.804487179487168</v>
      </c>
      <c r="K449" s="2">
        <f t="shared" si="57"/>
        <v>71.19551282051283</v>
      </c>
      <c r="L449" s="2">
        <f t="shared" si="58"/>
        <v>71.64553025106378</v>
      </c>
      <c r="M449" s="2">
        <f>SUMIF(A:A,A449,L:L)</f>
        <v>3925.9265498543928</v>
      </c>
      <c r="N449" s="3">
        <f t="shared" si="59"/>
        <v>0.018249330276879736</v>
      </c>
      <c r="O449" s="7">
        <f t="shared" si="60"/>
        <v>54.79653142487702</v>
      </c>
      <c r="P449" s="3">
        <f t="shared" si="61"/>
      </c>
      <c r="Q449" s="3">
        <f>IF(ISNUMBER(P449),SUMIF(A:A,A449,P:P),"")</f>
      </c>
      <c r="R449" s="3">
        <f t="shared" si="62"/>
      </c>
      <c r="S449" s="8">
        <f t="shared" si="63"/>
      </c>
    </row>
    <row r="450" spans="1:19" ht="15">
      <c r="A450" s="1">
        <v>22</v>
      </c>
      <c r="B450" s="5">
        <v>0.7236111111111111</v>
      </c>
      <c r="C450" s="1" t="s">
        <v>196</v>
      </c>
      <c r="D450" s="1">
        <v>7</v>
      </c>
      <c r="E450" s="1">
        <v>6</v>
      </c>
      <c r="F450" s="1" t="s">
        <v>258</v>
      </c>
      <c r="G450" s="2">
        <v>52.27929999999999</v>
      </c>
      <c r="H450" s="6">
        <f>1+_xlfn.COUNTIFS(A:A,A450,O:O,"&lt;"&amp;O450)</f>
        <v>6</v>
      </c>
      <c r="I450" s="2">
        <f>_xlfn.AVERAGEIF(A:A,A450,G:G)</f>
        <v>47.91498717948717</v>
      </c>
      <c r="J450" s="2">
        <f t="shared" si="56"/>
        <v>4.364312820512822</v>
      </c>
      <c r="K450" s="2">
        <f t="shared" si="57"/>
        <v>94.36431282051282</v>
      </c>
      <c r="L450" s="2">
        <f t="shared" si="58"/>
        <v>287.6828819775765</v>
      </c>
      <c r="M450" s="2">
        <f>SUMIF(A:A,A450,L:L)</f>
        <v>3925.9265498543928</v>
      </c>
      <c r="N450" s="3">
        <f t="shared" si="59"/>
        <v>0.07327770357503155</v>
      </c>
      <c r="O450" s="7">
        <f t="shared" si="60"/>
        <v>13.646715865980513</v>
      </c>
      <c r="P450" s="3">
        <f t="shared" si="61"/>
        <v>0.07327770357503155</v>
      </c>
      <c r="Q450" s="3">
        <f>IF(ISNUMBER(P450),SUMIF(A:A,A450,P:P),"")</f>
        <v>0.8725535031679108</v>
      </c>
      <c r="R450" s="3">
        <f t="shared" si="62"/>
        <v>0.08398075683495396</v>
      </c>
      <c r="S450" s="8">
        <f t="shared" si="63"/>
        <v>11.907489735598407</v>
      </c>
    </row>
    <row r="451" spans="1:19" ht="15">
      <c r="A451" s="1">
        <v>22</v>
      </c>
      <c r="B451" s="5">
        <v>0.7236111111111111</v>
      </c>
      <c r="C451" s="1" t="s">
        <v>196</v>
      </c>
      <c r="D451" s="1">
        <v>7</v>
      </c>
      <c r="E451" s="1">
        <v>11</v>
      </c>
      <c r="F451" s="1" t="s">
        <v>261</v>
      </c>
      <c r="G451" s="2">
        <v>35.8336666666667</v>
      </c>
      <c r="H451" s="6">
        <f>1+_xlfn.COUNTIFS(A:A,A451,O:O,"&lt;"&amp;O451)</f>
        <v>10</v>
      </c>
      <c r="I451" s="2">
        <f>_xlfn.AVERAGEIF(A:A,A451,G:G)</f>
        <v>47.91498717948717</v>
      </c>
      <c r="J451" s="2">
        <f t="shared" si="56"/>
        <v>-12.081320512820469</v>
      </c>
      <c r="K451" s="2">
        <f t="shared" si="57"/>
        <v>77.91867948717953</v>
      </c>
      <c r="L451" s="2">
        <f t="shared" si="58"/>
        <v>107.245518268722</v>
      </c>
      <c r="M451" s="2">
        <f>SUMIF(A:A,A451,L:L)</f>
        <v>3925.9265498543928</v>
      </c>
      <c r="N451" s="3">
        <f t="shared" si="59"/>
        <v>0.027317250311954915</v>
      </c>
      <c r="O451" s="7">
        <f t="shared" si="60"/>
        <v>36.606905474756644</v>
      </c>
      <c r="P451" s="3">
        <f t="shared" si="61"/>
      </c>
      <c r="Q451" s="3">
        <f>IF(ISNUMBER(P451),SUMIF(A:A,A451,P:P),"")</f>
      </c>
      <c r="R451" s="3">
        <f t="shared" si="62"/>
      </c>
      <c r="S451" s="8">
        <f t="shared" si="63"/>
      </c>
    </row>
    <row r="452" spans="1:19" ht="15">
      <c r="A452" s="1">
        <v>22</v>
      </c>
      <c r="B452" s="5">
        <v>0.7236111111111111</v>
      </c>
      <c r="C452" s="1" t="s">
        <v>196</v>
      </c>
      <c r="D452" s="1">
        <v>7</v>
      </c>
      <c r="E452" s="1">
        <v>12</v>
      </c>
      <c r="F452" s="1" t="s">
        <v>262</v>
      </c>
      <c r="G452" s="2">
        <v>46.654966666666596</v>
      </c>
      <c r="H452" s="6">
        <f>1+_xlfn.COUNTIFS(A:A,A452,O:O,"&lt;"&amp;O452)</f>
        <v>8</v>
      </c>
      <c r="I452" s="2">
        <f>_xlfn.AVERAGEIF(A:A,A452,G:G)</f>
        <v>47.91498717948717</v>
      </c>
      <c r="J452" s="2">
        <f t="shared" si="56"/>
        <v>-1.2600205128205744</v>
      </c>
      <c r="K452" s="2">
        <f t="shared" si="57"/>
        <v>88.73997948717943</v>
      </c>
      <c r="L452" s="2">
        <f t="shared" si="58"/>
        <v>205.28489975612118</v>
      </c>
      <c r="M452" s="2">
        <f>SUMIF(A:A,A452,L:L)</f>
        <v>3925.9265498543928</v>
      </c>
      <c r="N452" s="3">
        <f t="shared" si="59"/>
        <v>0.05228954162775534</v>
      </c>
      <c r="O452" s="7">
        <f t="shared" si="60"/>
        <v>19.1242831524306</v>
      </c>
      <c r="P452" s="3">
        <f t="shared" si="61"/>
        <v>0.05228954162775534</v>
      </c>
      <c r="Q452" s="3">
        <f>IF(ISNUMBER(P452),SUMIF(A:A,A452,P:P),"")</f>
        <v>0.8725535031679108</v>
      </c>
      <c r="R452" s="3">
        <f t="shared" si="62"/>
        <v>0.05992703191026321</v>
      </c>
      <c r="S452" s="8">
        <f t="shared" si="63"/>
        <v>16.686960260228375</v>
      </c>
    </row>
    <row r="453" spans="1:19" ht="15">
      <c r="A453" s="1">
        <v>22</v>
      </c>
      <c r="B453" s="5">
        <v>0.7236111111111111</v>
      </c>
      <c r="C453" s="1" t="s">
        <v>196</v>
      </c>
      <c r="D453" s="1">
        <v>7</v>
      </c>
      <c r="E453" s="1">
        <v>13</v>
      </c>
      <c r="F453" s="1" t="s">
        <v>263</v>
      </c>
      <c r="G453" s="2">
        <v>41.266000000000005</v>
      </c>
      <c r="H453" s="6">
        <f>1+_xlfn.COUNTIFS(A:A,A453,O:O,"&lt;"&amp;O453)</f>
        <v>9</v>
      </c>
      <c r="I453" s="2">
        <f>_xlfn.AVERAGEIF(A:A,A453,G:G)</f>
        <v>47.91498717948717</v>
      </c>
      <c r="J453" s="2">
        <f t="shared" si="56"/>
        <v>-6.648987179487165</v>
      </c>
      <c r="K453" s="2">
        <f t="shared" si="57"/>
        <v>83.35101282051284</v>
      </c>
      <c r="L453" s="2">
        <f t="shared" si="58"/>
        <v>148.57067474429684</v>
      </c>
      <c r="M453" s="2">
        <f>SUMIF(A:A,A453,L:L)</f>
        <v>3925.9265498543928</v>
      </c>
      <c r="N453" s="3">
        <f t="shared" si="59"/>
        <v>0.03784346774134303</v>
      </c>
      <c r="O453" s="7">
        <f t="shared" si="60"/>
        <v>26.42463969832039</v>
      </c>
      <c r="P453" s="3">
        <f t="shared" si="61"/>
      </c>
      <c r="Q453" s="3">
        <f>IF(ISNUMBER(P453),SUMIF(A:A,A453,P:P),"")</f>
      </c>
      <c r="R453" s="3">
        <f t="shared" si="62"/>
      </c>
      <c r="S453" s="8">
        <f t="shared" si="63"/>
      </c>
    </row>
    <row r="454" spans="1:19" ht="15">
      <c r="A454" s="1">
        <v>22</v>
      </c>
      <c r="B454" s="5">
        <v>0.7236111111111111</v>
      </c>
      <c r="C454" s="1" t="s">
        <v>196</v>
      </c>
      <c r="D454" s="1">
        <v>7</v>
      </c>
      <c r="E454" s="1">
        <v>15</v>
      </c>
      <c r="F454" s="1" t="s">
        <v>264</v>
      </c>
      <c r="G454" s="2">
        <v>53.8317666666667</v>
      </c>
      <c r="H454" s="6">
        <f>1+_xlfn.COUNTIFS(A:A,A454,O:O,"&lt;"&amp;O454)</f>
        <v>4</v>
      </c>
      <c r="I454" s="2">
        <f>_xlfn.AVERAGEIF(A:A,A454,G:G)</f>
        <v>47.91498717948717</v>
      </c>
      <c r="J454" s="2">
        <f aca="true" t="shared" si="64" ref="J454:J504">G454-I454</f>
        <v>5.916779487179532</v>
      </c>
      <c r="K454" s="2">
        <f aca="true" t="shared" si="65" ref="K454:K504">90+J454</f>
        <v>95.91677948717953</v>
      </c>
      <c r="L454" s="2">
        <f aca="true" t="shared" si="66" ref="L454:L504">EXP(0.06*K454)</f>
        <v>315.7676850213007</v>
      </c>
      <c r="M454" s="2">
        <f>SUMIF(A:A,A454,L:L)</f>
        <v>3925.9265498543928</v>
      </c>
      <c r="N454" s="3">
        <f aca="true" t="shared" si="67" ref="N454:N504">L454/M454</f>
        <v>0.08043137868511882</v>
      </c>
      <c r="O454" s="7">
        <f aca="true" t="shared" si="68" ref="O454:O504">1/N454</f>
        <v>12.432958583426807</v>
      </c>
      <c r="P454" s="3">
        <f aca="true" t="shared" si="69" ref="P454:P504">IF(O454&gt;21,"",N454)</f>
        <v>0.08043137868511882</v>
      </c>
      <c r="Q454" s="3">
        <f>IF(ISNUMBER(P454),SUMIF(A:A,A454,P:P),"")</f>
        <v>0.8725535031679108</v>
      </c>
      <c r="R454" s="3">
        <f aca="true" t="shared" si="70" ref="R454:R504">_xlfn.IFERROR(P454*(1/Q454),"")</f>
        <v>0.09217930865339832</v>
      </c>
      <c r="S454" s="8">
        <f aca="true" t="shared" si="71" ref="S454:S504">_xlfn.IFERROR(1/R454,"")</f>
        <v>10.848421566710606</v>
      </c>
    </row>
    <row r="455" spans="1:19" ht="15">
      <c r="A455" s="1">
        <v>22</v>
      </c>
      <c r="B455" s="5">
        <v>0.7236111111111111</v>
      </c>
      <c r="C455" s="1" t="s">
        <v>196</v>
      </c>
      <c r="D455" s="1">
        <v>7</v>
      </c>
      <c r="E455" s="1">
        <v>18</v>
      </c>
      <c r="F455" s="1" t="s">
        <v>266</v>
      </c>
      <c r="G455" s="2">
        <v>29.0153333333333</v>
      </c>
      <c r="H455" s="6">
        <f>1+_xlfn.COUNTIFS(A:A,A455,O:O,"&lt;"&amp;O455)</f>
        <v>13</v>
      </c>
      <c r="I455" s="2">
        <f>_xlfn.AVERAGEIF(A:A,A455,G:G)</f>
        <v>47.91498717948717</v>
      </c>
      <c r="J455" s="2">
        <f t="shared" si="64"/>
        <v>-18.89965384615387</v>
      </c>
      <c r="K455" s="2">
        <f t="shared" si="65"/>
        <v>71.10034615384613</v>
      </c>
      <c r="L455" s="2">
        <f t="shared" si="66"/>
        <v>71.23760002248193</v>
      </c>
      <c r="M455" s="2">
        <f>SUMIF(A:A,A455,L:L)</f>
        <v>3925.9265498543928</v>
      </c>
      <c r="N455" s="3">
        <f t="shared" si="67"/>
        <v>0.018145423537056247</v>
      </c>
      <c r="O455" s="7">
        <f t="shared" si="68"/>
        <v>55.11031461777779</v>
      </c>
      <c r="P455" s="3">
        <f t="shared" si="69"/>
      </c>
      <c r="Q455" s="3">
        <f>IF(ISNUMBER(P455),SUMIF(A:A,A455,P:P),"")</f>
      </c>
      <c r="R455" s="3">
        <f t="shared" si="70"/>
      </c>
      <c r="S455" s="8">
        <f t="shared" si="71"/>
      </c>
    </row>
    <row r="456" spans="1:19" ht="15">
      <c r="A456" s="1">
        <v>22</v>
      </c>
      <c r="B456" s="5">
        <v>0.7236111111111111</v>
      </c>
      <c r="C456" s="1" t="s">
        <v>196</v>
      </c>
      <c r="D456" s="1">
        <v>7</v>
      </c>
      <c r="E456" s="1">
        <v>20</v>
      </c>
      <c r="F456" s="1" t="s">
        <v>242</v>
      </c>
      <c r="G456" s="2">
        <v>52.1530666666667</v>
      </c>
      <c r="H456" s="6">
        <f>1+_xlfn.COUNTIFS(A:A,A456,O:O,"&lt;"&amp;O456)</f>
        <v>7</v>
      </c>
      <c r="I456" s="2">
        <f>_xlfn.AVERAGEIF(A:A,A456,G:G)</f>
        <v>47.91498717948717</v>
      </c>
      <c r="J456" s="2">
        <f t="shared" si="64"/>
        <v>4.238079487179533</v>
      </c>
      <c r="K456" s="2">
        <f t="shared" si="65"/>
        <v>94.23807948717953</v>
      </c>
      <c r="L456" s="2">
        <f t="shared" si="66"/>
        <v>285.51220256922676</v>
      </c>
      <c r="M456" s="2">
        <f>SUMIF(A:A,A456,L:L)</f>
        <v>3925.9265498543928</v>
      </c>
      <c r="N456" s="3">
        <f t="shared" si="67"/>
        <v>0.07272479475700228</v>
      </c>
      <c r="O456" s="7">
        <f t="shared" si="68"/>
        <v>13.750468507217278</v>
      </c>
      <c r="P456" s="3">
        <f t="shared" si="69"/>
        <v>0.07272479475700228</v>
      </c>
      <c r="Q456" s="3">
        <f>IF(ISNUMBER(P456),SUMIF(A:A,A456,P:P),"")</f>
        <v>0.8725535031679108</v>
      </c>
      <c r="R456" s="3">
        <f t="shared" si="70"/>
        <v>0.08334708931081719</v>
      </c>
      <c r="S456" s="8">
        <f t="shared" si="71"/>
        <v>11.998019466172469</v>
      </c>
    </row>
    <row r="457" spans="1:19" ht="15">
      <c r="A457" s="1">
        <v>45</v>
      </c>
      <c r="B457" s="5">
        <v>0.7263888888888889</v>
      </c>
      <c r="C457" s="1" t="s">
        <v>420</v>
      </c>
      <c r="D457" s="1">
        <v>7</v>
      </c>
      <c r="E457" s="1">
        <v>5</v>
      </c>
      <c r="F457" s="1" t="s">
        <v>463</v>
      </c>
      <c r="G457" s="2">
        <v>68.83856666666671</v>
      </c>
      <c r="H457" s="6">
        <f>1+_xlfn.COUNTIFS(A:A,A457,O:O,"&lt;"&amp;O457)</f>
        <v>1</v>
      </c>
      <c r="I457" s="2">
        <f>_xlfn.AVERAGEIF(A:A,A457,G:G)</f>
        <v>46.19677948717947</v>
      </c>
      <c r="J457" s="2">
        <f t="shared" si="64"/>
        <v>22.64178717948724</v>
      </c>
      <c r="K457" s="2">
        <f t="shared" si="65"/>
        <v>112.64178717948724</v>
      </c>
      <c r="L457" s="2">
        <f t="shared" si="66"/>
        <v>861.3554307227996</v>
      </c>
      <c r="M457" s="2">
        <f>SUMIF(A:A,A457,L:L)</f>
        <v>3773.5397468346027</v>
      </c>
      <c r="N457" s="3">
        <f t="shared" si="67"/>
        <v>0.22826192077222435</v>
      </c>
      <c r="O457" s="7">
        <f t="shared" si="68"/>
        <v>4.380932205498567</v>
      </c>
      <c r="P457" s="3">
        <f t="shared" si="69"/>
        <v>0.22826192077222435</v>
      </c>
      <c r="Q457" s="3">
        <f>IF(ISNUMBER(P457),SUMIF(A:A,A457,P:P),"")</f>
        <v>0.9137214885514192</v>
      </c>
      <c r="R457" s="3">
        <f t="shared" si="70"/>
        <v>0.24981564254782113</v>
      </c>
      <c r="S457" s="8">
        <f t="shared" si="71"/>
        <v>4.002951896051003</v>
      </c>
    </row>
    <row r="458" spans="1:19" ht="15">
      <c r="A458" s="1">
        <v>45</v>
      </c>
      <c r="B458" s="5">
        <v>0.7263888888888889</v>
      </c>
      <c r="C458" s="1" t="s">
        <v>420</v>
      </c>
      <c r="D458" s="1">
        <v>7</v>
      </c>
      <c r="E458" s="1">
        <v>4</v>
      </c>
      <c r="F458" s="1" t="s">
        <v>462</v>
      </c>
      <c r="G458" s="2">
        <v>57.0734666666666</v>
      </c>
      <c r="H458" s="6">
        <f>1+_xlfn.COUNTIFS(A:A,A458,O:O,"&lt;"&amp;O458)</f>
        <v>2</v>
      </c>
      <c r="I458" s="2">
        <f>_xlfn.AVERAGEIF(A:A,A458,G:G)</f>
        <v>46.19677948717947</v>
      </c>
      <c r="J458" s="2">
        <f t="shared" si="64"/>
        <v>10.876687179487128</v>
      </c>
      <c r="K458" s="2">
        <f t="shared" si="65"/>
        <v>100.87668717948713</v>
      </c>
      <c r="L458" s="2">
        <f t="shared" si="66"/>
        <v>425.21768201261466</v>
      </c>
      <c r="M458" s="2">
        <f>SUMIF(A:A,A458,L:L)</f>
        <v>3773.5397468346027</v>
      </c>
      <c r="N458" s="3">
        <f t="shared" si="67"/>
        <v>0.1126840342331903</v>
      </c>
      <c r="O458" s="7">
        <f t="shared" si="68"/>
        <v>8.8743716605902</v>
      </c>
      <c r="P458" s="3">
        <f t="shared" si="69"/>
        <v>0.1126840342331903</v>
      </c>
      <c r="Q458" s="3">
        <f>IF(ISNUMBER(P458),SUMIF(A:A,A458,P:P),"")</f>
        <v>0.9137214885514192</v>
      </c>
      <c r="R458" s="3">
        <f t="shared" si="70"/>
        <v>0.1233242685490909</v>
      </c>
      <c r="S458" s="8">
        <f t="shared" si="71"/>
        <v>8.108704083673008</v>
      </c>
    </row>
    <row r="459" spans="1:19" ht="15">
      <c r="A459" s="1">
        <v>45</v>
      </c>
      <c r="B459" s="5">
        <v>0.7263888888888889</v>
      </c>
      <c r="C459" s="1" t="s">
        <v>420</v>
      </c>
      <c r="D459" s="1">
        <v>7</v>
      </c>
      <c r="E459" s="1">
        <v>2</v>
      </c>
      <c r="F459" s="1" t="s">
        <v>460</v>
      </c>
      <c r="G459" s="2">
        <v>56.9413333333333</v>
      </c>
      <c r="H459" s="6">
        <f>1+_xlfn.COUNTIFS(A:A,A459,O:O,"&lt;"&amp;O459)</f>
        <v>3</v>
      </c>
      <c r="I459" s="2">
        <f>_xlfn.AVERAGEIF(A:A,A459,G:G)</f>
        <v>46.19677948717947</v>
      </c>
      <c r="J459" s="2">
        <f t="shared" si="64"/>
        <v>10.744553846153828</v>
      </c>
      <c r="K459" s="2">
        <f t="shared" si="65"/>
        <v>100.74455384615382</v>
      </c>
      <c r="L459" s="2">
        <f t="shared" si="66"/>
        <v>421.8598841277736</v>
      </c>
      <c r="M459" s="2">
        <f>SUMIF(A:A,A459,L:L)</f>
        <v>3773.5397468346027</v>
      </c>
      <c r="N459" s="3">
        <f t="shared" si="67"/>
        <v>0.11179420714506763</v>
      </c>
      <c r="O459" s="7">
        <f t="shared" si="68"/>
        <v>8.945007308852498</v>
      </c>
      <c r="P459" s="3">
        <f t="shared" si="69"/>
        <v>0.11179420714506763</v>
      </c>
      <c r="Q459" s="3">
        <f>IF(ISNUMBER(P459),SUMIF(A:A,A459,P:P),"")</f>
        <v>0.9137214885514192</v>
      </c>
      <c r="R459" s="3">
        <f t="shared" si="70"/>
        <v>0.12235041918769154</v>
      </c>
      <c r="S459" s="8">
        <f t="shared" si="71"/>
        <v>8.173245393348028</v>
      </c>
    </row>
    <row r="460" spans="1:19" ht="15">
      <c r="A460" s="1">
        <v>45</v>
      </c>
      <c r="B460" s="5">
        <v>0.7263888888888889</v>
      </c>
      <c r="C460" s="1" t="s">
        <v>420</v>
      </c>
      <c r="D460" s="1">
        <v>7</v>
      </c>
      <c r="E460" s="1">
        <v>6</v>
      </c>
      <c r="F460" s="1" t="s">
        <v>464</v>
      </c>
      <c r="G460" s="2">
        <v>52.2287666666666</v>
      </c>
      <c r="H460" s="6">
        <f>1+_xlfn.COUNTIFS(A:A,A460,O:O,"&lt;"&amp;O460)</f>
        <v>4</v>
      </c>
      <c r="I460" s="2">
        <f>_xlfn.AVERAGEIF(A:A,A460,G:G)</f>
        <v>46.19677948717947</v>
      </c>
      <c r="J460" s="2">
        <f t="shared" si="64"/>
        <v>6.031987179487132</v>
      </c>
      <c r="K460" s="2">
        <f t="shared" si="65"/>
        <v>96.03198717948713</v>
      </c>
      <c r="L460" s="2">
        <f t="shared" si="66"/>
        <v>317.9579784371963</v>
      </c>
      <c r="M460" s="2">
        <f>SUMIF(A:A,A460,L:L)</f>
        <v>3773.5397468346027</v>
      </c>
      <c r="N460" s="3">
        <f t="shared" si="67"/>
        <v>0.08425987263123762</v>
      </c>
      <c r="O460" s="7">
        <f t="shared" si="68"/>
        <v>11.868045473751055</v>
      </c>
      <c r="P460" s="3">
        <f t="shared" si="69"/>
        <v>0.08425987263123762</v>
      </c>
      <c r="Q460" s="3">
        <f>IF(ISNUMBER(P460),SUMIF(A:A,A460,P:P),"")</f>
        <v>0.9137214885514192</v>
      </c>
      <c r="R460" s="3">
        <f t="shared" si="70"/>
        <v>0.09221614429230526</v>
      </c>
      <c r="S460" s="8">
        <f t="shared" si="71"/>
        <v>10.844088176471747</v>
      </c>
    </row>
    <row r="461" spans="1:19" ht="15">
      <c r="A461" s="1">
        <v>45</v>
      </c>
      <c r="B461" s="5">
        <v>0.7263888888888889</v>
      </c>
      <c r="C461" s="1" t="s">
        <v>420</v>
      </c>
      <c r="D461" s="1">
        <v>7</v>
      </c>
      <c r="E461" s="1">
        <v>12</v>
      </c>
      <c r="F461" s="1" t="s">
        <v>467</v>
      </c>
      <c r="G461" s="2">
        <v>52.1556666666666</v>
      </c>
      <c r="H461" s="6">
        <f>1+_xlfn.COUNTIFS(A:A,A461,O:O,"&lt;"&amp;O461)</f>
        <v>5</v>
      </c>
      <c r="I461" s="2">
        <f>_xlfn.AVERAGEIF(A:A,A461,G:G)</f>
        <v>46.19677948717947</v>
      </c>
      <c r="J461" s="2">
        <f t="shared" si="64"/>
        <v>5.958887179487128</v>
      </c>
      <c r="K461" s="2">
        <f t="shared" si="65"/>
        <v>95.95888717948714</v>
      </c>
      <c r="L461" s="2">
        <f t="shared" si="66"/>
        <v>316.56646855564634</v>
      </c>
      <c r="M461" s="2">
        <f>SUMIF(A:A,A461,L:L)</f>
        <v>3773.5397468346027</v>
      </c>
      <c r="N461" s="3">
        <f t="shared" si="67"/>
        <v>0.08389111809970864</v>
      </c>
      <c r="O461" s="7">
        <f t="shared" si="68"/>
        <v>11.92021304104508</v>
      </c>
      <c r="P461" s="3">
        <f t="shared" si="69"/>
        <v>0.08389111809970864</v>
      </c>
      <c r="Q461" s="3">
        <f>IF(ISNUMBER(P461),SUMIF(A:A,A461,P:P),"")</f>
        <v>0.9137214885514192</v>
      </c>
      <c r="R461" s="3">
        <f t="shared" si="70"/>
        <v>0.09181256996889345</v>
      </c>
      <c r="S461" s="8">
        <f t="shared" si="71"/>
        <v>10.89175480371375</v>
      </c>
    </row>
    <row r="462" spans="1:19" ht="15">
      <c r="A462" s="1">
        <v>45</v>
      </c>
      <c r="B462" s="5">
        <v>0.7263888888888889</v>
      </c>
      <c r="C462" s="1" t="s">
        <v>420</v>
      </c>
      <c r="D462" s="1">
        <v>7</v>
      </c>
      <c r="E462" s="1">
        <v>8</v>
      </c>
      <c r="F462" s="1" t="s">
        <v>466</v>
      </c>
      <c r="G462" s="2">
        <v>51.85713333333331</v>
      </c>
      <c r="H462" s="6">
        <f>1+_xlfn.COUNTIFS(A:A,A462,O:O,"&lt;"&amp;O462)</f>
        <v>6</v>
      </c>
      <c r="I462" s="2">
        <f>_xlfn.AVERAGEIF(A:A,A462,G:G)</f>
        <v>46.19677948717947</v>
      </c>
      <c r="J462" s="2">
        <f t="shared" si="64"/>
        <v>5.660353846153839</v>
      </c>
      <c r="K462" s="2">
        <f t="shared" si="65"/>
        <v>95.66035384615384</v>
      </c>
      <c r="L462" s="2">
        <f t="shared" si="66"/>
        <v>310.9466116645122</v>
      </c>
      <c r="M462" s="2">
        <f>SUMIF(A:A,A462,L:L)</f>
        <v>3773.5397468346027</v>
      </c>
      <c r="N462" s="3">
        <f t="shared" si="67"/>
        <v>0.08240183820121326</v>
      </c>
      <c r="O462" s="7">
        <f t="shared" si="68"/>
        <v>12.135651604739035</v>
      </c>
      <c r="P462" s="3">
        <f t="shared" si="69"/>
        <v>0.08240183820121326</v>
      </c>
      <c r="Q462" s="3">
        <f>IF(ISNUMBER(P462),SUMIF(A:A,A462,P:P),"")</f>
        <v>0.9137214885514192</v>
      </c>
      <c r="R462" s="3">
        <f t="shared" si="70"/>
        <v>0.09018266422939242</v>
      </c>
      <c r="S462" s="8">
        <f t="shared" si="71"/>
        <v>11.088605648823568</v>
      </c>
    </row>
    <row r="463" spans="1:19" ht="15">
      <c r="A463" s="1">
        <v>45</v>
      </c>
      <c r="B463" s="5">
        <v>0.7263888888888889</v>
      </c>
      <c r="C463" s="1" t="s">
        <v>420</v>
      </c>
      <c r="D463" s="1">
        <v>7</v>
      </c>
      <c r="E463" s="1">
        <v>3</v>
      </c>
      <c r="F463" s="1" t="s">
        <v>461</v>
      </c>
      <c r="G463" s="2">
        <v>50.846999999999994</v>
      </c>
      <c r="H463" s="6">
        <f>1+_xlfn.COUNTIFS(A:A,A463,O:O,"&lt;"&amp;O463)</f>
        <v>7</v>
      </c>
      <c r="I463" s="2">
        <f>_xlfn.AVERAGEIF(A:A,A463,G:G)</f>
        <v>46.19677948717947</v>
      </c>
      <c r="J463" s="2">
        <f t="shared" si="64"/>
        <v>4.650220512820525</v>
      </c>
      <c r="K463" s="2">
        <f t="shared" si="65"/>
        <v>94.65022051282052</v>
      </c>
      <c r="L463" s="2">
        <f t="shared" si="66"/>
        <v>292.66049901644044</v>
      </c>
      <c r="M463" s="2">
        <f>SUMIF(A:A,A463,L:L)</f>
        <v>3773.5397468346027</v>
      </c>
      <c r="N463" s="3">
        <f t="shared" si="67"/>
        <v>0.07755596035842365</v>
      </c>
      <c r="O463" s="7">
        <f t="shared" si="68"/>
        <v>12.893915507957297</v>
      </c>
      <c r="P463" s="3">
        <f t="shared" si="69"/>
        <v>0.07755596035842365</v>
      </c>
      <c r="Q463" s="3">
        <f>IF(ISNUMBER(P463),SUMIF(A:A,A463,P:P),"")</f>
        <v>0.9137214885514192</v>
      </c>
      <c r="R463" s="3">
        <f t="shared" si="70"/>
        <v>0.08487921246262693</v>
      </c>
      <c r="S463" s="8">
        <f t="shared" si="71"/>
        <v>11.78144767118697</v>
      </c>
    </row>
    <row r="464" spans="1:19" ht="15">
      <c r="A464" s="1">
        <v>45</v>
      </c>
      <c r="B464" s="5">
        <v>0.7263888888888889</v>
      </c>
      <c r="C464" s="1" t="s">
        <v>420</v>
      </c>
      <c r="D464" s="1">
        <v>7</v>
      </c>
      <c r="E464" s="1">
        <v>13</v>
      </c>
      <c r="F464" s="1" t="s">
        <v>468</v>
      </c>
      <c r="G464" s="2">
        <v>50.657566666666696</v>
      </c>
      <c r="H464" s="6">
        <f>1+_xlfn.COUNTIFS(A:A,A464,O:O,"&lt;"&amp;O464)</f>
        <v>8</v>
      </c>
      <c r="I464" s="2">
        <f>_xlfn.AVERAGEIF(A:A,A464,G:G)</f>
        <v>46.19677948717947</v>
      </c>
      <c r="J464" s="2">
        <f t="shared" si="64"/>
        <v>4.460787179487227</v>
      </c>
      <c r="K464" s="2">
        <f t="shared" si="65"/>
        <v>94.46078717948723</v>
      </c>
      <c r="L464" s="2">
        <f t="shared" si="66"/>
        <v>289.35295218059497</v>
      </c>
      <c r="M464" s="2">
        <f>SUMIF(A:A,A464,L:L)</f>
        <v>3773.5397468346027</v>
      </c>
      <c r="N464" s="3">
        <f t="shared" si="67"/>
        <v>0.07667944995764676</v>
      </c>
      <c r="O464" s="7">
        <f t="shared" si="68"/>
        <v>13.04130377242327</v>
      </c>
      <c r="P464" s="3">
        <f t="shared" si="69"/>
        <v>0.07667944995764676</v>
      </c>
      <c r="Q464" s="3">
        <f>IF(ISNUMBER(P464),SUMIF(A:A,A464,P:P),"")</f>
        <v>0.9137214885514192</v>
      </c>
      <c r="R464" s="3">
        <f t="shared" si="70"/>
        <v>0.0839199372220211</v>
      </c>
      <c r="S464" s="8">
        <f t="shared" si="71"/>
        <v>11.916119495589827</v>
      </c>
    </row>
    <row r="465" spans="1:19" ht="15">
      <c r="A465" s="1">
        <v>45</v>
      </c>
      <c r="B465" s="5">
        <v>0.7263888888888889</v>
      </c>
      <c r="C465" s="1" t="s">
        <v>420</v>
      </c>
      <c r="D465" s="1">
        <v>7</v>
      </c>
      <c r="E465" s="1">
        <v>1</v>
      </c>
      <c r="F465" s="1" t="s">
        <v>459</v>
      </c>
      <c r="G465" s="2">
        <v>45.4769</v>
      </c>
      <c r="H465" s="6">
        <f>1+_xlfn.COUNTIFS(A:A,A465,O:O,"&lt;"&amp;O465)</f>
        <v>9</v>
      </c>
      <c r="I465" s="2">
        <f>_xlfn.AVERAGEIF(A:A,A465,G:G)</f>
        <v>46.19677948717947</v>
      </c>
      <c r="J465" s="2">
        <f t="shared" si="64"/>
        <v>-0.7198794871794689</v>
      </c>
      <c r="K465" s="2">
        <f t="shared" si="65"/>
        <v>89.28012051282053</v>
      </c>
      <c r="L465" s="2">
        <f t="shared" si="66"/>
        <v>212.046847868081</v>
      </c>
      <c r="M465" s="2">
        <f>SUMIF(A:A,A465,L:L)</f>
        <v>3773.5397468346027</v>
      </c>
      <c r="N465" s="3">
        <f t="shared" si="67"/>
        <v>0.056193087152707065</v>
      </c>
      <c r="O465" s="7">
        <f t="shared" si="68"/>
        <v>17.795783265697047</v>
      </c>
      <c r="P465" s="3">
        <f t="shared" si="69"/>
        <v>0.056193087152707065</v>
      </c>
      <c r="Q465" s="3">
        <f>IF(ISNUMBER(P465),SUMIF(A:A,A465,P:P),"")</f>
        <v>0.9137214885514192</v>
      </c>
      <c r="R465" s="3">
        <f t="shared" si="70"/>
        <v>0.06149914154015743</v>
      </c>
      <c r="S465" s="8">
        <f t="shared" si="71"/>
        <v>16.260389575471137</v>
      </c>
    </row>
    <row r="466" spans="1:19" ht="15">
      <c r="A466" s="1">
        <v>45</v>
      </c>
      <c r="B466" s="5">
        <v>0.7263888888888889</v>
      </c>
      <c r="C466" s="1" t="s">
        <v>420</v>
      </c>
      <c r="D466" s="1">
        <v>7</v>
      </c>
      <c r="E466" s="1">
        <v>7</v>
      </c>
      <c r="F466" s="1" t="s">
        <v>465</v>
      </c>
      <c r="G466" s="2">
        <v>37.2353333333333</v>
      </c>
      <c r="H466" s="6">
        <f>1+_xlfn.COUNTIFS(A:A,A466,O:O,"&lt;"&amp;O466)</f>
        <v>10</v>
      </c>
      <c r="I466" s="2">
        <f>_xlfn.AVERAGEIF(A:A,A466,G:G)</f>
        <v>46.19677948717947</v>
      </c>
      <c r="J466" s="2">
        <f t="shared" si="64"/>
        <v>-8.961446153846168</v>
      </c>
      <c r="K466" s="2">
        <f t="shared" si="65"/>
        <v>81.03855384615383</v>
      </c>
      <c r="L466" s="2">
        <f t="shared" si="66"/>
        <v>129.32301033461653</v>
      </c>
      <c r="M466" s="2">
        <f>SUMIF(A:A,A466,L:L)</f>
        <v>3773.5397468346027</v>
      </c>
      <c r="N466" s="3">
        <f t="shared" si="67"/>
        <v>0.034271007862868776</v>
      </c>
      <c r="O466" s="7">
        <f t="shared" si="68"/>
        <v>29.17918270747616</v>
      </c>
      <c r="P466" s="3">
        <f t="shared" si="69"/>
      </c>
      <c r="Q466" s="3">
        <f>IF(ISNUMBER(P466),SUMIF(A:A,A466,P:P),"")</f>
      </c>
      <c r="R466" s="3">
        <f t="shared" si="70"/>
      </c>
      <c r="S466" s="8">
        <f t="shared" si="71"/>
      </c>
    </row>
    <row r="467" spans="1:19" ht="15">
      <c r="A467" s="1">
        <v>45</v>
      </c>
      <c r="B467" s="5">
        <v>0.7263888888888889</v>
      </c>
      <c r="C467" s="1" t="s">
        <v>420</v>
      </c>
      <c r="D467" s="1">
        <v>7</v>
      </c>
      <c r="E467" s="1">
        <v>14</v>
      </c>
      <c r="F467" s="1" t="s">
        <v>469</v>
      </c>
      <c r="G467" s="2">
        <v>26.731500000000004</v>
      </c>
      <c r="H467" s="6">
        <f>1+_xlfn.COUNTIFS(A:A,A467,O:O,"&lt;"&amp;O467)</f>
        <v>12</v>
      </c>
      <c r="I467" s="2">
        <f>_xlfn.AVERAGEIF(A:A,A467,G:G)</f>
        <v>46.19677948717947</v>
      </c>
      <c r="J467" s="2">
        <f t="shared" si="64"/>
        <v>-19.465279487179465</v>
      </c>
      <c r="K467" s="2">
        <f t="shared" si="65"/>
        <v>70.53472051282054</v>
      </c>
      <c r="L467" s="2">
        <f t="shared" si="66"/>
        <v>68.86053524114091</v>
      </c>
      <c r="M467" s="2">
        <f>SUMIF(A:A,A467,L:L)</f>
        <v>3773.5397468346027</v>
      </c>
      <c r="N467" s="3">
        <f t="shared" si="67"/>
        <v>0.01824826021745336</v>
      </c>
      <c r="O467" s="7">
        <f t="shared" si="68"/>
        <v>54.79974463776883</v>
      </c>
      <c r="P467" s="3">
        <f t="shared" si="69"/>
      </c>
      <c r="Q467" s="3">
        <f>IF(ISNUMBER(P467),SUMIF(A:A,A467,P:P),"")</f>
      </c>
      <c r="R467" s="3">
        <f t="shared" si="70"/>
      </c>
      <c r="S467" s="8">
        <f t="shared" si="71"/>
      </c>
    </row>
    <row r="468" spans="1:19" ht="15">
      <c r="A468" s="1">
        <v>45</v>
      </c>
      <c r="B468" s="5">
        <v>0.7263888888888889</v>
      </c>
      <c r="C468" s="1" t="s">
        <v>420</v>
      </c>
      <c r="D468" s="1">
        <v>7</v>
      </c>
      <c r="E468" s="1">
        <v>15</v>
      </c>
      <c r="F468" s="1" t="s">
        <v>470</v>
      </c>
      <c r="G468" s="2">
        <v>22.8402666666667</v>
      </c>
      <c r="H468" s="6">
        <f>1+_xlfn.COUNTIFS(A:A,A468,O:O,"&lt;"&amp;O468)</f>
        <v>13</v>
      </c>
      <c r="I468" s="2">
        <f>_xlfn.AVERAGEIF(A:A,A468,G:G)</f>
        <v>46.19677948717947</v>
      </c>
      <c r="J468" s="2">
        <f t="shared" si="64"/>
        <v>-23.35651282051277</v>
      </c>
      <c r="K468" s="2">
        <f t="shared" si="65"/>
        <v>66.64348717948724</v>
      </c>
      <c r="L468" s="2">
        <f t="shared" si="66"/>
        <v>54.52226938448802</v>
      </c>
      <c r="M468" s="2">
        <f>SUMIF(A:A,A468,L:L)</f>
        <v>3773.5397468346027</v>
      </c>
      <c r="N468" s="3">
        <f t="shared" si="67"/>
        <v>0.014448574294261376</v>
      </c>
      <c r="O468" s="7">
        <f t="shared" si="68"/>
        <v>69.21098093375038</v>
      </c>
      <c r="P468" s="3">
        <f t="shared" si="69"/>
      </c>
      <c r="Q468" s="3">
        <f>IF(ISNUMBER(P468),SUMIF(A:A,A468,P:P),"")</f>
      </c>
      <c r="R468" s="3">
        <f t="shared" si="70"/>
      </c>
      <c r="S468" s="8">
        <f t="shared" si="71"/>
      </c>
    </row>
    <row r="469" spans="1:19" ht="15">
      <c r="A469" s="1">
        <v>45</v>
      </c>
      <c r="B469" s="5">
        <v>0.7263888888888889</v>
      </c>
      <c r="C469" s="1" t="s">
        <v>420</v>
      </c>
      <c r="D469" s="1">
        <v>7</v>
      </c>
      <c r="E469" s="1">
        <v>16</v>
      </c>
      <c r="F469" s="1" t="s">
        <v>471</v>
      </c>
      <c r="G469" s="2">
        <v>27.674633333333297</v>
      </c>
      <c r="H469" s="6">
        <f>1+_xlfn.COUNTIFS(A:A,A469,O:O,"&lt;"&amp;O469)</f>
        <v>11</v>
      </c>
      <c r="I469" s="2">
        <f>_xlfn.AVERAGEIF(A:A,A469,G:G)</f>
        <v>46.19677948717947</v>
      </c>
      <c r="J469" s="2">
        <f t="shared" si="64"/>
        <v>-18.522146153846172</v>
      </c>
      <c r="K469" s="2">
        <f t="shared" si="65"/>
        <v>71.47785384615383</v>
      </c>
      <c r="L469" s="2">
        <f t="shared" si="66"/>
        <v>72.86957728869862</v>
      </c>
      <c r="M469" s="2">
        <f>SUMIF(A:A,A469,L:L)</f>
        <v>3773.5397468346027</v>
      </c>
      <c r="N469" s="3">
        <f t="shared" si="67"/>
        <v>0.019310669073997314</v>
      </c>
      <c r="O469" s="7">
        <f t="shared" si="68"/>
        <v>51.78484474919334</v>
      </c>
      <c r="P469" s="3">
        <f t="shared" si="69"/>
      </c>
      <c r="Q469" s="3">
        <f>IF(ISNUMBER(P469),SUMIF(A:A,A469,P:P),"")</f>
      </c>
      <c r="R469" s="3">
        <f t="shared" si="70"/>
      </c>
      <c r="S469" s="8">
        <f t="shared" si="71"/>
      </c>
    </row>
    <row r="470" spans="1:19" ht="15">
      <c r="A470" s="1">
        <v>16</v>
      </c>
      <c r="B470" s="5">
        <v>0.7291666666666666</v>
      </c>
      <c r="C470" s="1" t="s">
        <v>97</v>
      </c>
      <c r="D470" s="1">
        <v>9</v>
      </c>
      <c r="E470" s="1">
        <v>2</v>
      </c>
      <c r="F470" s="1" t="s">
        <v>187</v>
      </c>
      <c r="G470" s="2">
        <v>78.0782333333333</v>
      </c>
      <c r="H470" s="6">
        <f>1+_xlfn.COUNTIFS(A:A,A470,O:O,"&lt;"&amp;O470)</f>
        <v>1</v>
      </c>
      <c r="I470" s="2">
        <f>_xlfn.AVERAGEIF(A:A,A470,G:G)</f>
        <v>51.40580666666665</v>
      </c>
      <c r="J470" s="2">
        <f t="shared" si="64"/>
        <v>26.672426666666652</v>
      </c>
      <c r="K470" s="2">
        <f t="shared" si="65"/>
        <v>116.67242666666665</v>
      </c>
      <c r="L470" s="2">
        <f t="shared" si="66"/>
        <v>1097.0122203461372</v>
      </c>
      <c r="M470" s="2">
        <f>SUMIF(A:A,A470,L:L)</f>
        <v>2920.501240265605</v>
      </c>
      <c r="N470" s="3">
        <f t="shared" si="67"/>
        <v>0.3756246377236154</v>
      </c>
      <c r="O470" s="7">
        <f t="shared" si="68"/>
        <v>2.6622321849287216</v>
      </c>
      <c r="P470" s="3">
        <f t="shared" si="69"/>
        <v>0.3756246377236154</v>
      </c>
      <c r="Q470" s="3">
        <f>IF(ISNUMBER(P470),SUMIF(A:A,A470,P:P),"")</f>
        <v>0.9279587848790037</v>
      </c>
      <c r="R470" s="3">
        <f t="shared" si="70"/>
        <v>0.40478590627556044</v>
      </c>
      <c r="S470" s="8">
        <f t="shared" si="71"/>
        <v>2.4704417433922314</v>
      </c>
    </row>
    <row r="471" spans="1:19" ht="15">
      <c r="A471" s="1">
        <v>16</v>
      </c>
      <c r="B471" s="5">
        <v>0.7291666666666666</v>
      </c>
      <c r="C471" s="1" t="s">
        <v>97</v>
      </c>
      <c r="D471" s="1">
        <v>9</v>
      </c>
      <c r="E471" s="1">
        <v>4</v>
      </c>
      <c r="F471" s="1" t="s">
        <v>189</v>
      </c>
      <c r="G471" s="2">
        <v>62.4270999999999</v>
      </c>
      <c r="H471" s="6">
        <f>1+_xlfn.COUNTIFS(A:A,A471,O:O,"&lt;"&amp;O471)</f>
        <v>2</v>
      </c>
      <c r="I471" s="2">
        <f>_xlfn.AVERAGEIF(A:A,A471,G:G)</f>
        <v>51.40580666666665</v>
      </c>
      <c r="J471" s="2">
        <f t="shared" si="64"/>
        <v>11.021293333333254</v>
      </c>
      <c r="K471" s="2">
        <f t="shared" si="65"/>
        <v>101.02129333333326</v>
      </c>
      <c r="L471" s="2">
        <f t="shared" si="66"/>
        <v>428.92307907677343</v>
      </c>
      <c r="M471" s="2">
        <f>SUMIF(A:A,A471,L:L)</f>
        <v>2920.501240265605</v>
      </c>
      <c r="N471" s="3">
        <f t="shared" si="67"/>
        <v>0.14686625472474207</v>
      </c>
      <c r="O471" s="7">
        <f t="shared" si="68"/>
        <v>6.808916056817872</v>
      </c>
      <c r="P471" s="3">
        <f t="shared" si="69"/>
        <v>0.14686625472474207</v>
      </c>
      <c r="Q471" s="3">
        <f>IF(ISNUMBER(P471),SUMIF(A:A,A471,P:P),"")</f>
        <v>0.9279587848790037</v>
      </c>
      <c r="R471" s="3">
        <f t="shared" si="70"/>
        <v>0.15826807948576285</v>
      </c>
      <c r="S471" s="8">
        <f t="shared" si="71"/>
        <v>6.31839347042785</v>
      </c>
    </row>
    <row r="472" spans="1:19" ht="15">
      <c r="A472" s="1">
        <v>16</v>
      </c>
      <c r="B472" s="5">
        <v>0.7291666666666666</v>
      </c>
      <c r="C472" s="1" t="s">
        <v>97</v>
      </c>
      <c r="D472" s="1">
        <v>9</v>
      </c>
      <c r="E472" s="1">
        <v>1</v>
      </c>
      <c r="F472" s="1" t="s">
        <v>186</v>
      </c>
      <c r="G472" s="2">
        <v>52.1920333333333</v>
      </c>
      <c r="H472" s="6">
        <f>1+_xlfn.COUNTIFS(A:A,A472,O:O,"&lt;"&amp;O472)</f>
        <v>3</v>
      </c>
      <c r="I472" s="2">
        <f>_xlfn.AVERAGEIF(A:A,A472,G:G)</f>
        <v>51.40580666666665</v>
      </c>
      <c r="J472" s="2">
        <f t="shared" si="64"/>
        <v>0.78622666666665</v>
      </c>
      <c r="K472" s="2">
        <f t="shared" si="65"/>
        <v>90.78622666666665</v>
      </c>
      <c r="L472" s="2">
        <f t="shared" si="66"/>
        <v>232.10122705086434</v>
      </c>
      <c r="M472" s="2">
        <f>SUMIF(A:A,A472,L:L)</f>
        <v>2920.501240265605</v>
      </c>
      <c r="N472" s="3">
        <f t="shared" si="67"/>
        <v>0.07947307943267845</v>
      </c>
      <c r="O472" s="7">
        <f t="shared" si="68"/>
        <v>12.58287720997522</v>
      </c>
      <c r="P472" s="3">
        <f t="shared" si="69"/>
        <v>0.07947307943267845</v>
      </c>
      <c r="Q472" s="3">
        <f>IF(ISNUMBER(P472),SUMIF(A:A,A472,P:P),"")</f>
        <v>0.9279587848790037</v>
      </c>
      <c r="R472" s="3">
        <f t="shared" si="70"/>
        <v>0.08564289786107356</v>
      </c>
      <c r="S472" s="8">
        <f t="shared" si="71"/>
        <v>11.676391446050314</v>
      </c>
    </row>
    <row r="473" spans="1:19" ht="15">
      <c r="A473" s="1">
        <v>16</v>
      </c>
      <c r="B473" s="5">
        <v>0.7291666666666666</v>
      </c>
      <c r="C473" s="1" t="s">
        <v>97</v>
      </c>
      <c r="D473" s="1">
        <v>9</v>
      </c>
      <c r="E473" s="1">
        <v>3</v>
      </c>
      <c r="F473" s="1" t="s">
        <v>188</v>
      </c>
      <c r="G473" s="2">
        <v>51.6062666666666</v>
      </c>
      <c r="H473" s="6">
        <f>1+_xlfn.COUNTIFS(A:A,A473,O:O,"&lt;"&amp;O473)</f>
        <v>4</v>
      </c>
      <c r="I473" s="2">
        <f>_xlfn.AVERAGEIF(A:A,A473,G:G)</f>
        <v>51.40580666666665</v>
      </c>
      <c r="J473" s="2">
        <f t="shared" si="64"/>
        <v>0.2004599999999499</v>
      </c>
      <c r="K473" s="2">
        <f t="shared" si="65"/>
        <v>90.20045999999995</v>
      </c>
      <c r="L473" s="2">
        <f t="shared" si="66"/>
        <v>224.08548309139073</v>
      </c>
      <c r="M473" s="2">
        <f>SUMIF(A:A,A473,L:L)</f>
        <v>2920.501240265605</v>
      </c>
      <c r="N473" s="3">
        <f t="shared" si="67"/>
        <v>0.07672843277786497</v>
      </c>
      <c r="O473" s="7">
        <f t="shared" si="68"/>
        <v>13.032978307990222</v>
      </c>
      <c r="P473" s="3">
        <f t="shared" si="69"/>
        <v>0.07672843277786497</v>
      </c>
      <c r="Q473" s="3">
        <f>IF(ISNUMBER(P473),SUMIF(A:A,A473,P:P),"")</f>
        <v>0.9279587848790037</v>
      </c>
      <c r="R473" s="3">
        <f t="shared" si="70"/>
        <v>0.08268517312206873</v>
      </c>
      <c r="S473" s="8">
        <f t="shared" si="71"/>
        <v>12.094066714037021</v>
      </c>
    </row>
    <row r="474" spans="1:19" ht="15">
      <c r="A474" s="1">
        <v>16</v>
      </c>
      <c r="B474" s="5">
        <v>0.7291666666666666</v>
      </c>
      <c r="C474" s="1" t="s">
        <v>97</v>
      </c>
      <c r="D474" s="1">
        <v>9</v>
      </c>
      <c r="E474" s="1">
        <v>8</v>
      </c>
      <c r="F474" s="1" t="s">
        <v>193</v>
      </c>
      <c r="G474" s="2">
        <v>51.120900000000006</v>
      </c>
      <c r="H474" s="6">
        <f>1+_xlfn.COUNTIFS(A:A,A474,O:O,"&lt;"&amp;O474)</f>
        <v>5</v>
      </c>
      <c r="I474" s="2">
        <f>_xlfn.AVERAGEIF(A:A,A474,G:G)</f>
        <v>51.40580666666665</v>
      </c>
      <c r="J474" s="2">
        <f t="shared" si="64"/>
        <v>-0.2849066666666431</v>
      </c>
      <c r="K474" s="2">
        <f t="shared" si="65"/>
        <v>89.71509333333336</v>
      </c>
      <c r="L474" s="2">
        <f t="shared" si="66"/>
        <v>217.6537723428598</v>
      </c>
      <c r="M474" s="2">
        <f>SUMIF(A:A,A474,L:L)</f>
        <v>2920.501240265605</v>
      </c>
      <c r="N474" s="3">
        <f t="shared" si="67"/>
        <v>0.07452617014573337</v>
      </c>
      <c r="O474" s="7">
        <f t="shared" si="68"/>
        <v>13.418105318501329</v>
      </c>
      <c r="P474" s="3">
        <f t="shared" si="69"/>
        <v>0.07452617014573337</v>
      </c>
      <c r="Q474" s="3">
        <f>IF(ISNUMBER(P474),SUMIF(A:A,A474,P:P),"")</f>
        <v>0.9279587848790037</v>
      </c>
      <c r="R474" s="3">
        <f t="shared" si="70"/>
        <v>0.08031193988367794</v>
      </c>
      <c r="S474" s="8">
        <f t="shared" si="71"/>
        <v>12.451448706734991</v>
      </c>
    </row>
    <row r="475" spans="1:19" ht="15">
      <c r="A475" s="1">
        <v>16</v>
      </c>
      <c r="B475" s="5">
        <v>0.7291666666666666</v>
      </c>
      <c r="C475" s="1" t="s">
        <v>97</v>
      </c>
      <c r="D475" s="1">
        <v>9</v>
      </c>
      <c r="E475" s="1">
        <v>6</v>
      </c>
      <c r="F475" s="1" t="s">
        <v>191</v>
      </c>
      <c r="G475" s="2">
        <v>49.7757</v>
      </c>
      <c r="H475" s="6">
        <f>1+_xlfn.COUNTIFS(A:A,A475,O:O,"&lt;"&amp;O475)</f>
        <v>6</v>
      </c>
      <c r="I475" s="2">
        <f>_xlfn.AVERAGEIF(A:A,A475,G:G)</f>
        <v>51.40580666666665</v>
      </c>
      <c r="J475" s="2">
        <f t="shared" si="64"/>
        <v>-1.6301066666666486</v>
      </c>
      <c r="K475" s="2">
        <f t="shared" si="65"/>
        <v>88.36989333333335</v>
      </c>
      <c r="L475" s="2">
        <f t="shared" si="66"/>
        <v>200.7767511522239</v>
      </c>
      <c r="M475" s="2">
        <f>SUMIF(A:A,A475,L:L)</f>
        <v>2920.501240265605</v>
      </c>
      <c r="N475" s="3">
        <f t="shared" si="67"/>
        <v>0.06874736034488528</v>
      </c>
      <c r="O475" s="7">
        <f t="shared" si="68"/>
        <v>14.546013039384992</v>
      </c>
      <c r="P475" s="3">
        <f t="shared" si="69"/>
        <v>0.06874736034488528</v>
      </c>
      <c r="Q475" s="3">
        <f>IF(ISNUMBER(P475),SUMIF(A:A,A475,P:P),"")</f>
        <v>0.9279587848790037</v>
      </c>
      <c r="R475" s="3">
        <f t="shared" si="70"/>
        <v>0.07408449757156965</v>
      </c>
      <c r="S475" s="8">
        <f t="shared" si="71"/>
        <v>13.498100584861842</v>
      </c>
    </row>
    <row r="476" spans="1:19" ht="15">
      <c r="A476" s="1">
        <v>16</v>
      </c>
      <c r="B476" s="5">
        <v>0.7291666666666666</v>
      </c>
      <c r="C476" s="1" t="s">
        <v>97</v>
      </c>
      <c r="D476" s="1">
        <v>9</v>
      </c>
      <c r="E476" s="1">
        <v>7</v>
      </c>
      <c r="F476" s="1" t="s">
        <v>192</v>
      </c>
      <c r="G476" s="2">
        <v>45.7055</v>
      </c>
      <c r="H476" s="6">
        <f>1+_xlfn.COUNTIFS(A:A,A476,O:O,"&lt;"&amp;O476)</f>
        <v>7</v>
      </c>
      <c r="I476" s="2">
        <f>_xlfn.AVERAGEIF(A:A,A476,G:G)</f>
        <v>51.40580666666665</v>
      </c>
      <c r="J476" s="2">
        <f t="shared" si="64"/>
        <v>-5.700306666666648</v>
      </c>
      <c r="K476" s="2">
        <f t="shared" si="65"/>
        <v>84.29969333333335</v>
      </c>
      <c r="L476" s="2">
        <f t="shared" si="66"/>
        <v>157.27275641639594</v>
      </c>
      <c r="M476" s="2">
        <f>SUMIF(A:A,A476,L:L)</f>
        <v>2920.501240265605</v>
      </c>
      <c r="N476" s="3">
        <f t="shared" si="67"/>
        <v>0.0538512890349236</v>
      </c>
      <c r="O476" s="7">
        <f t="shared" si="68"/>
        <v>18.569657624193187</v>
      </c>
      <c r="P476" s="3">
        <f t="shared" si="69"/>
        <v>0.0538512890349236</v>
      </c>
      <c r="Q476" s="3">
        <f>IF(ISNUMBER(P476),SUMIF(A:A,A476,P:P),"")</f>
        <v>0.9279587848790037</v>
      </c>
      <c r="R476" s="3">
        <f t="shared" si="70"/>
        <v>0.05803198365318052</v>
      </c>
      <c r="S476" s="8">
        <f t="shared" si="71"/>
        <v>17.231876924565437</v>
      </c>
    </row>
    <row r="477" spans="1:19" ht="15">
      <c r="A477" s="1">
        <v>16</v>
      </c>
      <c r="B477" s="5">
        <v>0.7291666666666666</v>
      </c>
      <c r="C477" s="1" t="s">
        <v>97</v>
      </c>
      <c r="D477" s="1">
        <v>9</v>
      </c>
      <c r="E477" s="1">
        <v>5</v>
      </c>
      <c r="F477" s="1" t="s">
        <v>190</v>
      </c>
      <c r="G477" s="2">
        <v>45.1677666666667</v>
      </c>
      <c r="H477" s="6">
        <f>1+_xlfn.COUNTIFS(A:A,A477,O:O,"&lt;"&amp;O477)</f>
        <v>8</v>
      </c>
      <c r="I477" s="2">
        <f>_xlfn.AVERAGEIF(A:A,A477,G:G)</f>
        <v>51.40580666666665</v>
      </c>
      <c r="J477" s="2">
        <f t="shared" si="64"/>
        <v>-6.238039999999948</v>
      </c>
      <c r="K477" s="2">
        <f t="shared" si="65"/>
        <v>83.76196000000004</v>
      </c>
      <c r="L477" s="2">
        <f t="shared" si="66"/>
        <v>152.27949267784842</v>
      </c>
      <c r="M477" s="2">
        <f>SUMIF(A:A,A477,L:L)</f>
        <v>2920.501240265605</v>
      </c>
      <c r="N477" s="3">
        <f t="shared" si="67"/>
        <v>0.05214156069456056</v>
      </c>
      <c r="O477" s="7">
        <f t="shared" si="68"/>
        <v>19.17855903581192</v>
      </c>
      <c r="P477" s="3">
        <f t="shared" si="69"/>
        <v>0.05214156069456056</v>
      </c>
      <c r="Q477" s="3">
        <f>IF(ISNUMBER(P477),SUMIF(A:A,A477,P:P),"")</f>
        <v>0.9279587848790037</v>
      </c>
      <c r="R477" s="3">
        <f t="shared" si="70"/>
        <v>0.05618952214710622</v>
      </c>
      <c r="S477" s="8">
        <f t="shared" si="71"/>
        <v>17.796912338602265</v>
      </c>
    </row>
    <row r="478" spans="1:19" ht="15">
      <c r="A478" s="1">
        <v>16</v>
      </c>
      <c r="B478" s="5">
        <v>0.7291666666666666</v>
      </c>
      <c r="C478" s="1" t="s">
        <v>97</v>
      </c>
      <c r="D478" s="1">
        <v>9</v>
      </c>
      <c r="E478" s="1">
        <v>9</v>
      </c>
      <c r="F478" s="1" t="s">
        <v>194</v>
      </c>
      <c r="G478" s="2">
        <v>38.3876666666666</v>
      </c>
      <c r="H478" s="6">
        <f>1+_xlfn.COUNTIFS(A:A,A478,O:O,"&lt;"&amp;O478)</f>
        <v>10</v>
      </c>
      <c r="I478" s="2">
        <f>_xlfn.AVERAGEIF(A:A,A478,G:G)</f>
        <v>51.40580666666665</v>
      </c>
      <c r="J478" s="2">
        <f t="shared" si="64"/>
        <v>-13.018140000000052</v>
      </c>
      <c r="K478" s="2">
        <f t="shared" si="65"/>
        <v>76.98185999999995</v>
      </c>
      <c r="L478" s="2">
        <f t="shared" si="66"/>
        <v>101.38362611882559</v>
      </c>
      <c r="M478" s="2">
        <f>SUMIF(A:A,A478,L:L)</f>
        <v>2920.501240265605</v>
      </c>
      <c r="N478" s="3">
        <f t="shared" si="67"/>
        <v>0.034714460901788646</v>
      </c>
      <c r="O478" s="7">
        <f t="shared" si="68"/>
        <v>28.80643898890204</v>
      </c>
      <c r="P478" s="3">
        <f t="shared" si="69"/>
      </c>
      <c r="Q478" s="3">
        <f>IF(ISNUMBER(P478),SUMIF(A:A,A478,P:P),"")</f>
      </c>
      <c r="R478" s="3">
        <f t="shared" si="70"/>
      </c>
      <c r="S478" s="8">
        <f t="shared" si="71"/>
      </c>
    </row>
    <row r="479" spans="1:19" ht="15">
      <c r="A479" s="1">
        <v>16</v>
      </c>
      <c r="B479" s="5">
        <v>0.7291666666666666</v>
      </c>
      <c r="C479" s="1" t="s">
        <v>97</v>
      </c>
      <c r="D479" s="1">
        <v>9</v>
      </c>
      <c r="E479" s="1">
        <v>10</v>
      </c>
      <c r="F479" s="1" t="s">
        <v>195</v>
      </c>
      <c r="G479" s="2">
        <v>39.596900000000005</v>
      </c>
      <c r="H479" s="6">
        <f>1+_xlfn.COUNTIFS(A:A,A479,O:O,"&lt;"&amp;O479)</f>
        <v>9</v>
      </c>
      <c r="I479" s="2">
        <f>_xlfn.AVERAGEIF(A:A,A479,G:G)</f>
        <v>51.40580666666665</v>
      </c>
      <c r="J479" s="2">
        <f t="shared" si="64"/>
        <v>-11.808906666666644</v>
      </c>
      <c r="K479" s="2">
        <f t="shared" si="65"/>
        <v>78.19109333333336</v>
      </c>
      <c r="L479" s="2">
        <f t="shared" si="66"/>
        <v>109.01283199228537</v>
      </c>
      <c r="M479" s="2">
        <f>SUMIF(A:A,A479,L:L)</f>
        <v>2920.501240265605</v>
      </c>
      <c r="N479" s="3">
        <f t="shared" si="67"/>
        <v>0.03732675421920766</v>
      </c>
      <c r="O479" s="7">
        <f t="shared" si="68"/>
        <v>26.7904354642606</v>
      </c>
      <c r="P479" s="3">
        <f t="shared" si="69"/>
      </c>
      <c r="Q479" s="3">
        <f>IF(ISNUMBER(P479),SUMIF(A:A,A479,P:P),"")</f>
      </c>
      <c r="R479" s="3">
        <f t="shared" si="70"/>
      </c>
      <c r="S479" s="8">
        <f t="shared" si="71"/>
      </c>
    </row>
    <row r="480" spans="1:19" ht="15">
      <c r="A480" s="1">
        <v>39</v>
      </c>
      <c r="B480" s="5">
        <v>0.7319444444444444</v>
      </c>
      <c r="C480" s="1" t="s">
        <v>387</v>
      </c>
      <c r="D480" s="1">
        <v>7</v>
      </c>
      <c r="E480" s="1">
        <v>8</v>
      </c>
      <c r="F480" s="1" t="s">
        <v>408</v>
      </c>
      <c r="G480" s="2">
        <v>74.64036666666671</v>
      </c>
      <c r="H480" s="6">
        <f>1+_xlfn.COUNTIFS(A:A,A480,O:O,"&lt;"&amp;O480)</f>
        <v>1</v>
      </c>
      <c r="I480" s="2">
        <f>_xlfn.AVERAGEIF(A:A,A480,G:G)</f>
        <v>51.40214333333332</v>
      </c>
      <c r="J480" s="2">
        <f t="shared" si="64"/>
        <v>23.238223333333387</v>
      </c>
      <c r="K480" s="2">
        <f t="shared" si="65"/>
        <v>113.2382233333334</v>
      </c>
      <c r="L480" s="2">
        <f t="shared" si="66"/>
        <v>892.7382278524583</v>
      </c>
      <c r="M480" s="2">
        <f>SUMIF(A:A,A480,L:L)</f>
        <v>3090.299176183104</v>
      </c>
      <c r="N480" s="3">
        <f t="shared" si="67"/>
        <v>0.2888840778694763</v>
      </c>
      <c r="O480" s="7">
        <f t="shared" si="68"/>
        <v>3.4615961093287404</v>
      </c>
      <c r="P480" s="3">
        <f t="shared" si="69"/>
        <v>0.2888840778694763</v>
      </c>
      <c r="Q480" s="3">
        <f>IF(ISNUMBER(P480),SUMIF(A:A,A480,P:P),"")</f>
        <v>0.8627784213742351</v>
      </c>
      <c r="R480" s="3">
        <f t="shared" si="70"/>
        <v>0.33482997570725187</v>
      </c>
      <c r="S480" s="8">
        <f t="shared" si="71"/>
        <v>2.986590426641845</v>
      </c>
    </row>
    <row r="481" spans="1:19" ht="15">
      <c r="A481" s="1">
        <v>39</v>
      </c>
      <c r="B481" s="5">
        <v>0.7319444444444444</v>
      </c>
      <c r="C481" s="1" t="s">
        <v>387</v>
      </c>
      <c r="D481" s="1">
        <v>7</v>
      </c>
      <c r="E481" s="1">
        <v>2</v>
      </c>
      <c r="F481" s="1" t="s">
        <v>403</v>
      </c>
      <c r="G481" s="2">
        <v>69.1693333333333</v>
      </c>
      <c r="H481" s="6">
        <f>1+_xlfn.COUNTIFS(A:A,A481,O:O,"&lt;"&amp;O481)</f>
        <v>2</v>
      </c>
      <c r="I481" s="2">
        <f>_xlfn.AVERAGEIF(A:A,A481,G:G)</f>
        <v>51.40214333333332</v>
      </c>
      <c r="J481" s="2">
        <f t="shared" si="64"/>
        <v>17.767189999999978</v>
      </c>
      <c r="K481" s="2">
        <f t="shared" si="65"/>
        <v>107.76718999999997</v>
      </c>
      <c r="L481" s="2">
        <f t="shared" si="66"/>
        <v>642.9271366438793</v>
      </c>
      <c r="M481" s="2">
        <f>SUMIF(A:A,A481,L:L)</f>
        <v>3090.299176183104</v>
      </c>
      <c r="N481" s="3">
        <f t="shared" si="67"/>
        <v>0.20804689125211903</v>
      </c>
      <c r="O481" s="7">
        <f t="shared" si="68"/>
        <v>4.806608712014651</v>
      </c>
      <c r="P481" s="3">
        <f t="shared" si="69"/>
        <v>0.20804689125211903</v>
      </c>
      <c r="Q481" s="3">
        <f>IF(ISNUMBER(P481),SUMIF(A:A,A481,P:P),"")</f>
        <v>0.8627784213742351</v>
      </c>
      <c r="R481" s="3">
        <f t="shared" si="70"/>
        <v>0.2411359464933552</v>
      </c>
      <c r="S481" s="8">
        <f t="shared" si="71"/>
        <v>4.147038276715646</v>
      </c>
    </row>
    <row r="482" spans="1:19" ht="15">
      <c r="A482" s="1">
        <v>39</v>
      </c>
      <c r="B482" s="5">
        <v>0.7319444444444444</v>
      </c>
      <c r="C482" s="1" t="s">
        <v>387</v>
      </c>
      <c r="D482" s="1">
        <v>7</v>
      </c>
      <c r="E482" s="1">
        <v>7</v>
      </c>
      <c r="F482" s="1" t="s">
        <v>407</v>
      </c>
      <c r="G482" s="2">
        <v>63.596633333333294</v>
      </c>
      <c r="H482" s="6">
        <f>1+_xlfn.COUNTIFS(A:A,A482,O:O,"&lt;"&amp;O482)</f>
        <v>3</v>
      </c>
      <c r="I482" s="2">
        <f>_xlfn.AVERAGEIF(A:A,A482,G:G)</f>
        <v>51.40214333333332</v>
      </c>
      <c r="J482" s="2">
        <f t="shared" si="64"/>
        <v>12.194489999999973</v>
      </c>
      <c r="K482" s="2">
        <f t="shared" si="65"/>
        <v>102.19448999999997</v>
      </c>
      <c r="L482" s="2">
        <f t="shared" si="66"/>
        <v>460.2037839634533</v>
      </c>
      <c r="M482" s="2">
        <f>SUMIF(A:A,A482,L:L)</f>
        <v>3090.299176183104</v>
      </c>
      <c r="N482" s="3">
        <f t="shared" si="67"/>
        <v>0.1489188449811714</v>
      </c>
      <c r="O482" s="7">
        <f t="shared" si="68"/>
        <v>6.715066854879484</v>
      </c>
      <c r="P482" s="3">
        <f t="shared" si="69"/>
        <v>0.1489188449811714</v>
      </c>
      <c r="Q482" s="3">
        <f>IF(ISNUMBER(P482),SUMIF(A:A,A482,P:P),"")</f>
        <v>0.8627784213742351</v>
      </c>
      <c r="R482" s="3">
        <f t="shared" si="70"/>
        <v>0.17260381262662222</v>
      </c>
      <c r="S482" s="8">
        <f t="shared" si="71"/>
        <v>5.793614780475371</v>
      </c>
    </row>
    <row r="483" spans="1:19" ht="15">
      <c r="A483" s="1">
        <v>39</v>
      </c>
      <c r="B483" s="5">
        <v>0.7319444444444444</v>
      </c>
      <c r="C483" s="1" t="s">
        <v>387</v>
      </c>
      <c r="D483" s="1">
        <v>7</v>
      </c>
      <c r="E483" s="1">
        <v>3</v>
      </c>
      <c r="F483" s="1" t="s">
        <v>404</v>
      </c>
      <c r="G483" s="2">
        <v>59.0416</v>
      </c>
      <c r="H483" s="6">
        <f>1+_xlfn.COUNTIFS(A:A,A483,O:O,"&lt;"&amp;O483)</f>
        <v>4</v>
      </c>
      <c r="I483" s="2">
        <f>_xlfn.AVERAGEIF(A:A,A483,G:G)</f>
        <v>51.40214333333332</v>
      </c>
      <c r="J483" s="2">
        <f t="shared" si="64"/>
        <v>7.639456666666682</v>
      </c>
      <c r="K483" s="2">
        <f t="shared" si="65"/>
        <v>97.63945666666669</v>
      </c>
      <c r="L483" s="2">
        <f t="shared" si="66"/>
        <v>350.1520189351714</v>
      </c>
      <c r="M483" s="2">
        <f>SUMIF(A:A,A483,L:L)</f>
        <v>3090.299176183104</v>
      </c>
      <c r="N483" s="3">
        <f t="shared" si="67"/>
        <v>0.11330683502548507</v>
      </c>
      <c r="O483" s="7">
        <f t="shared" si="68"/>
        <v>8.825592911275645</v>
      </c>
      <c r="P483" s="3">
        <f t="shared" si="69"/>
        <v>0.11330683502548507</v>
      </c>
      <c r="Q483" s="3">
        <f>IF(ISNUMBER(P483),SUMIF(A:A,A483,P:P),"")</f>
        <v>0.8627784213742351</v>
      </c>
      <c r="R483" s="3">
        <f t="shared" si="70"/>
        <v>0.13132784990729104</v>
      </c>
      <c r="S483" s="8">
        <f t="shared" si="71"/>
        <v>7.6145311196820415</v>
      </c>
    </row>
    <row r="484" spans="1:19" ht="15">
      <c r="A484" s="1">
        <v>39</v>
      </c>
      <c r="B484" s="5">
        <v>0.7319444444444444</v>
      </c>
      <c r="C484" s="1" t="s">
        <v>387</v>
      </c>
      <c r="D484" s="1">
        <v>7</v>
      </c>
      <c r="E484" s="1">
        <v>1</v>
      </c>
      <c r="F484" s="1" t="s">
        <v>402</v>
      </c>
      <c r="G484" s="2">
        <v>40.5754</v>
      </c>
      <c r="H484" s="6">
        <f>1+_xlfn.COUNTIFS(A:A,A484,O:O,"&lt;"&amp;O484)</f>
        <v>8</v>
      </c>
      <c r="I484" s="2">
        <f>_xlfn.AVERAGEIF(A:A,A484,G:G)</f>
        <v>51.40214333333332</v>
      </c>
      <c r="J484" s="2">
        <f t="shared" si="64"/>
        <v>-10.826743333333319</v>
      </c>
      <c r="K484" s="2">
        <f t="shared" si="65"/>
        <v>79.17325666666667</v>
      </c>
      <c r="L484" s="2">
        <f t="shared" si="66"/>
        <v>115.62999558977128</v>
      </c>
      <c r="M484" s="2">
        <f>SUMIF(A:A,A484,L:L)</f>
        <v>3090.299176183104</v>
      </c>
      <c r="N484" s="3">
        <f t="shared" si="67"/>
        <v>0.037417087795553965</v>
      </c>
      <c r="O484" s="7">
        <f t="shared" si="68"/>
        <v>26.72575710498837</v>
      </c>
      <c r="P484" s="3">
        <f t="shared" si="69"/>
      </c>
      <c r="Q484" s="3">
        <f>IF(ISNUMBER(P484),SUMIF(A:A,A484,P:P),"")</f>
      </c>
      <c r="R484" s="3">
        <f t="shared" si="70"/>
      </c>
      <c r="S484" s="8">
        <f t="shared" si="71"/>
      </c>
    </row>
    <row r="485" spans="1:19" ht="15">
      <c r="A485" s="1">
        <v>39</v>
      </c>
      <c r="B485" s="5">
        <v>0.7319444444444444</v>
      </c>
      <c r="C485" s="1" t="s">
        <v>387</v>
      </c>
      <c r="D485" s="1">
        <v>7</v>
      </c>
      <c r="E485" s="1">
        <v>4</v>
      </c>
      <c r="F485" s="1" t="s">
        <v>405</v>
      </c>
      <c r="G485" s="2">
        <v>45.741066666666605</v>
      </c>
      <c r="H485" s="6">
        <f>1+_xlfn.COUNTIFS(A:A,A485,O:O,"&lt;"&amp;O485)</f>
        <v>6</v>
      </c>
      <c r="I485" s="2">
        <f>_xlfn.AVERAGEIF(A:A,A485,G:G)</f>
        <v>51.40214333333332</v>
      </c>
      <c r="J485" s="2">
        <f t="shared" si="64"/>
        <v>-5.661076666666716</v>
      </c>
      <c r="K485" s="2">
        <f t="shared" si="65"/>
        <v>84.33892333333328</v>
      </c>
      <c r="L485" s="2">
        <f t="shared" si="66"/>
        <v>157.64338104745997</v>
      </c>
      <c r="M485" s="2">
        <f>SUMIF(A:A,A485,L:L)</f>
        <v>3090.299176183104</v>
      </c>
      <c r="N485" s="3">
        <f t="shared" si="67"/>
        <v>0.051012336366140686</v>
      </c>
      <c r="O485" s="7">
        <f t="shared" si="68"/>
        <v>19.603101352239722</v>
      </c>
      <c r="P485" s="3">
        <f t="shared" si="69"/>
        <v>0.051012336366140686</v>
      </c>
      <c r="Q485" s="3">
        <f>IF(ISNUMBER(P485),SUMIF(A:A,A485,P:P),"")</f>
        <v>0.8627784213742351</v>
      </c>
      <c r="R485" s="3">
        <f t="shared" si="70"/>
        <v>0.05912565161850958</v>
      </c>
      <c r="S485" s="8">
        <f t="shared" si="71"/>
        <v>16.913132838724522</v>
      </c>
    </row>
    <row r="486" spans="1:19" ht="15">
      <c r="A486" s="1">
        <v>39</v>
      </c>
      <c r="B486" s="5">
        <v>0.7319444444444444</v>
      </c>
      <c r="C486" s="1" t="s">
        <v>387</v>
      </c>
      <c r="D486" s="1">
        <v>7</v>
      </c>
      <c r="E486" s="1">
        <v>5</v>
      </c>
      <c r="F486" s="1" t="s">
        <v>406</v>
      </c>
      <c r="G486" s="2">
        <v>46.2548666666666</v>
      </c>
      <c r="H486" s="6">
        <f>1+_xlfn.COUNTIFS(A:A,A486,O:O,"&lt;"&amp;O486)</f>
        <v>5</v>
      </c>
      <c r="I486" s="2">
        <f>_xlfn.AVERAGEIF(A:A,A486,G:G)</f>
        <v>51.40214333333332</v>
      </c>
      <c r="J486" s="2">
        <f t="shared" si="64"/>
        <v>-5.14727666666672</v>
      </c>
      <c r="K486" s="2">
        <f t="shared" si="65"/>
        <v>84.85272333333327</v>
      </c>
      <c r="L486" s="2">
        <f t="shared" si="66"/>
        <v>162.57889635893565</v>
      </c>
      <c r="M486" s="2">
        <f>SUMIF(A:A,A486,L:L)</f>
        <v>3090.299176183104</v>
      </c>
      <c r="N486" s="3">
        <f t="shared" si="67"/>
        <v>0.052609435879842674</v>
      </c>
      <c r="O486" s="7">
        <f t="shared" si="68"/>
        <v>19.007997011865896</v>
      </c>
      <c r="P486" s="3">
        <f t="shared" si="69"/>
        <v>0.052609435879842674</v>
      </c>
      <c r="Q486" s="3">
        <f>IF(ISNUMBER(P486),SUMIF(A:A,A486,P:P),"")</f>
        <v>0.8627784213742351</v>
      </c>
      <c r="R486" s="3">
        <f t="shared" si="70"/>
        <v>0.06097676364697006</v>
      </c>
      <c r="S486" s="8">
        <f t="shared" si="71"/>
        <v>16.399689655383835</v>
      </c>
    </row>
    <row r="487" spans="1:19" ht="15">
      <c r="A487" s="1">
        <v>39</v>
      </c>
      <c r="B487" s="5">
        <v>0.7319444444444444</v>
      </c>
      <c r="C487" s="1" t="s">
        <v>387</v>
      </c>
      <c r="D487" s="1">
        <v>7</v>
      </c>
      <c r="E487" s="1">
        <v>10</v>
      </c>
      <c r="F487" s="1" t="s">
        <v>409</v>
      </c>
      <c r="G487" s="2">
        <v>40.0249</v>
      </c>
      <c r="H487" s="6">
        <f>1+_xlfn.COUNTIFS(A:A,A487,O:O,"&lt;"&amp;O487)</f>
        <v>9</v>
      </c>
      <c r="I487" s="2">
        <f>_xlfn.AVERAGEIF(A:A,A487,G:G)</f>
        <v>51.40214333333332</v>
      </c>
      <c r="J487" s="2">
        <f t="shared" si="64"/>
        <v>-11.377243333333318</v>
      </c>
      <c r="K487" s="2">
        <f t="shared" si="65"/>
        <v>78.62275666666667</v>
      </c>
      <c r="L487" s="2">
        <f t="shared" si="66"/>
        <v>111.87312313417598</v>
      </c>
      <c r="M487" s="2">
        <f>SUMIF(A:A,A487,L:L)</f>
        <v>3090.299176183104</v>
      </c>
      <c r="N487" s="3">
        <f t="shared" si="67"/>
        <v>0.03620138917176068</v>
      </c>
      <c r="O487" s="7">
        <f t="shared" si="68"/>
        <v>27.623249352543127</v>
      </c>
      <c r="P487" s="3">
        <f t="shared" si="69"/>
      </c>
      <c r="Q487" s="3">
        <f>IF(ISNUMBER(P487),SUMIF(A:A,A487,P:P),"")</f>
      </c>
      <c r="R487" s="3">
        <f t="shared" si="70"/>
      </c>
      <c r="S487" s="8">
        <f t="shared" si="71"/>
      </c>
    </row>
    <row r="488" spans="1:19" ht="15">
      <c r="A488" s="1">
        <v>39</v>
      </c>
      <c r="B488" s="5">
        <v>0.7319444444444444</v>
      </c>
      <c r="C488" s="1" t="s">
        <v>387</v>
      </c>
      <c r="D488" s="1">
        <v>7</v>
      </c>
      <c r="E488" s="1">
        <v>11</v>
      </c>
      <c r="F488" s="1" t="s">
        <v>410</v>
      </c>
      <c r="G488" s="2">
        <v>33.9324</v>
      </c>
      <c r="H488" s="6">
        <f>1+_xlfn.COUNTIFS(A:A,A488,O:O,"&lt;"&amp;O488)</f>
        <v>10</v>
      </c>
      <c r="I488" s="2">
        <f>_xlfn.AVERAGEIF(A:A,A488,G:G)</f>
        <v>51.40214333333332</v>
      </c>
      <c r="J488" s="2">
        <f t="shared" si="64"/>
        <v>-17.46974333333332</v>
      </c>
      <c r="K488" s="2">
        <f t="shared" si="65"/>
        <v>72.53025666666667</v>
      </c>
      <c r="L488" s="2">
        <f t="shared" si="66"/>
        <v>77.6192450761494</v>
      </c>
      <c r="M488" s="2">
        <f>SUMIF(A:A,A488,L:L)</f>
        <v>3090.299176183104</v>
      </c>
      <c r="N488" s="3">
        <f t="shared" si="67"/>
        <v>0.025117064934799815</v>
      </c>
      <c r="O488" s="7">
        <f t="shared" si="68"/>
        <v>39.81356908523556</v>
      </c>
      <c r="P488" s="3">
        <f t="shared" si="69"/>
      </c>
      <c r="Q488" s="3">
        <f>IF(ISNUMBER(P488),SUMIF(A:A,A488,P:P),"")</f>
      </c>
      <c r="R488" s="3">
        <f t="shared" si="70"/>
      </c>
      <c r="S488" s="8">
        <f t="shared" si="71"/>
      </c>
    </row>
    <row r="489" spans="1:19" ht="15">
      <c r="A489" s="1">
        <v>39</v>
      </c>
      <c r="B489" s="5">
        <v>0.7319444444444444</v>
      </c>
      <c r="C489" s="1" t="s">
        <v>387</v>
      </c>
      <c r="D489" s="1">
        <v>7</v>
      </c>
      <c r="E489" s="1">
        <v>12</v>
      </c>
      <c r="F489" s="1" t="s">
        <v>411</v>
      </c>
      <c r="G489" s="2">
        <v>41.0448666666667</v>
      </c>
      <c r="H489" s="6">
        <f>1+_xlfn.COUNTIFS(A:A,A489,O:O,"&lt;"&amp;O489)</f>
        <v>7</v>
      </c>
      <c r="I489" s="2">
        <f>_xlfn.AVERAGEIF(A:A,A489,G:G)</f>
        <v>51.40214333333332</v>
      </c>
      <c r="J489" s="2">
        <f t="shared" si="64"/>
        <v>-10.357276666666621</v>
      </c>
      <c r="K489" s="2">
        <f t="shared" si="65"/>
        <v>79.64272333333338</v>
      </c>
      <c r="L489" s="2">
        <f t="shared" si="66"/>
        <v>118.93336758164942</v>
      </c>
      <c r="M489" s="2">
        <f>SUMIF(A:A,A489,L:L)</f>
        <v>3090.299176183104</v>
      </c>
      <c r="N489" s="3">
        <f t="shared" si="67"/>
        <v>0.03848603672365037</v>
      </c>
      <c r="O489" s="7">
        <f t="shared" si="68"/>
        <v>25.983449716595054</v>
      </c>
      <c r="P489" s="3">
        <f t="shared" si="69"/>
      </c>
      <c r="Q489" s="3">
        <f>IF(ISNUMBER(P489),SUMIF(A:A,A489,P:P),"")</f>
      </c>
      <c r="R489" s="3">
        <f t="shared" si="70"/>
      </c>
      <c r="S489" s="8">
        <f t="shared" si="71"/>
      </c>
    </row>
    <row r="490" spans="1:19" ht="15">
      <c r="A490" s="1">
        <v>36</v>
      </c>
      <c r="B490" s="5">
        <v>0.7347222222222222</v>
      </c>
      <c r="C490" s="1" t="s">
        <v>319</v>
      </c>
      <c r="D490" s="1">
        <v>9</v>
      </c>
      <c r="E490" s="1">
        <v>2</v>
      </c>
      <c r="F490" s="1" t="s">
        <v>378</v>
      </c>
      <c r="G490" s="2">
        <v>73.0236</v>
      </c>
      <c r="H490" s="6">
        <f>1+_xlfn.COUNTIFS(A:A,A490,O:O,"&lt;"&amp;O490)</f>
        <v>1</v>
      </c>
      <c r="I490" s="2">
        <f>_xlfn.AVERAGEIF(A:A,A490,G:G)</f>
        <v>49.63675</v>
      </c>
      <c r="J490" s="2">
        <f t="shared" si="64"/>
        <v>23.386850000000003</v>
      </c>
      <c r="K490" s="2">
        <f t="shared" si="65"/>
        <v>113.38685000000001</v>
      </c>
      <c r="L490" s="2">
        <f t="shared" si="66"/>
        <v>900.7349128987486</v>
      </c>
      <c r="M490" s="2">
        <f>SUMIF(A:A,A490,L:L)</f>
        <v>3304.1902787130725</v>
      </c>
      <c r="N490" s="3">
        <f t="shared" si="67"/>
        <v>0.27260382632975055</v>
      </c>
      <c r="O490" s="7">
        <f t="shared" si="68"/>
        <v>3.6683270864671105</v>
      </c>
      <c r="P490" s="3">
        <f t="shared" si="69"/>
        <v>0.27260382632975055</v>
      </c>
      <c r="Q490" s="3">
        <f>IF(ISNUMBER(P490),SUMIF(A:A,A490,P:P),"")</f>
        <v>0.8910034186619272</v>
      </c>
      <c r="R490" s="3">
        <f t="shared" si="70"/>
        <v>0.3059514931369578</v>
      </c>
      <c r="S490" s="8">
        <f t="shared" si="71"/>
        <v>3.2684919748123424</v>
      </c>
    </row>
    <row r="491" spans="1:19" ht="15">
      <c r="A491" s="1">
        <v>36</v>
      </c>
      <c r="B491" s="5">
        <v>0.7347222222222222</v>
      </c>
      <c r="C491" s="1" t="s">
        <v>319</v>
      </c>
      <c r="D491" s="1">
        <v>9</v>
      </c>
      <c r="E491" s="1">
        <v>5</v>
      </c>
      <c r="F491" s="1" t="s">
        <v>381</v>
      </c>
      <c r="G491" s="2">
        <v>71.7234666666666</v>
      </c>
      <c r="H491" s="6">
        <f>1+_xlfn.COUNTIFS(A:A,A491,O:O,"&lt;"&amp;O491)</f>
        <v>2</v>
      </c>
      <c r="I491" s="2">
        <f>_xlfn.AVERAGEIF(A:A,A491,G:G)</f>
        <v>49.63675</v>
      </c>
      <c r="J491" s="2">
        <f t="shared" si="64"/>
        <v>22.086716666666597</v>
      </c>
      <c r="K491" s="2">
        <f t="shared" si="65"/>
        <v>112.0867166666666</v>
      </c>
      <c r="L491" s="2">
        <f t="shared" si="66"/>
        <v>833.1410870217757</v>
      </c>
      <c r="M491" s="2">
        <f>SUMIF(A:A,A491,L:L)</f>
        <v>3304.1902787130725</v>
      </c>
      <c r="N491" s="3">
        <f t="shared" si="67"/>
        <v>0.2521468247120049</v>
      </c>
      <c r="O491" s="7">
        <f t="shared" si="68"/>
        <v>3.965943260011988</v>
      </c>
      <c r="P491" s="3">
        <f t="shared" si="69"/>
        <v>0.2521468247120049</v>
      </c>
      <c r="Q491" s="3">
        <f>IF(ISNUMBER(P491),SUMIF(A:A,A491,P:P),"")</f>
        <v>0.8910034186619272</v>
      </c>
      <c r="R491" s="3">
        <f t="shared" si="70"/>
        <v>0.2829919834546412</v>
      </c>
      <c r="S491" s="8">
        <f t="shared" si="71"/>
        <v>3.5336690028899103</v>
      </c>
    </row>
    <row r="492" spans="1:19" ht="15">
      <c r="A492" s="1">
        <v>36</v>
      </c>
      <c r="B492" s="5">
        <v>0.7347222222222222</v>
      </c>
      <c r="C492" s="1" t="s">
        <v>319</v>
      </c>
      <c r="D492" s="1">
        <v>9</v>
      </c>
      <c r="E492" s="1">
        <v>4</v>
      </c>
      <c r="F492" s="1" t="s">
        <v>380</v>
      </c>
      <c r="G492" s="2">
        <v>59.2626</v>
      </c>
      <c r="H492" s="6">
        <f>1+_xlfn.COUNTIFS(A:A,A492,O:O,"&lt;"&amp;O492)</f>
        <v>3</v>
      </c>
      <c r="I492" s="2">
        <f>_xlfn.AVERAGEIF(A:A,A492,G:G)</f>
        <v>49.63675</v>
      </c>
      <c r="J492" s="2">
        <f t="shared" si="64"/>
        <v>9.62585</v>
      </c>
      <c r="K492" s="2">
        <f t="shared" si="65"/>
        <v>99.62585</v>
      </c>
      <c r="L492" s="2">
        <f t="shared" si="66"/>
        <v>394.47311957303145</v>
      </c>
      <c r="M492" s="2">
        <f>SUMIF(A:A,A492,L:L)</f>
        <v>3304.1902787130725</v>
      </c>
      <c r="N492" s="3">
        <f t="shared" si="67"/>
        <v>0.11938571519757397</v>
      </c>
      <c r="O492" s="7">
        <f t="shared" si="68"/>
        <v>8.376211495195037</v>
      </c>
      <c r="P492" s="3">
        <f t="shared" si="69"/>
        <v>0.11938571519757397</v>
      </c>
      <c r="Q492" s="3">
        <f>IF(ISNUMBER(P492),SUMIF(A:A,A492,P:P),"")</f>
        <v>0.8910034186619272</v>
      </c>
      <c r="R492" s="3">
        <f t="shared" si="70"/>
        <v>0.13399018757623019</v>
      </c>
      <c r="S492" s="8">
        <f t="shared" si="71"/>
        <v>7.4632330776541105</v>
      </c>
    </row>
    <row r="493" spans="1:19" ht="15">
      <c r="A493" s="1">
        <v>36</v>
      </c>
      <c r="B493" s="5">
        <v>0.7347222222222222</v>
      </c>
      <c r="C493" s="1" t="s">
        <v>319</v>
      </c>
      <c r="D493" s="1">
        <v>9</v>
      </c>
      <c r="E493" s="1">
        <v>7</v>
      </c>
      <c r="F493" s="1" t="s">
        <v>383</v>
      </c>
      <c r="G493" s="2">
        <v>53.9730333333334</v>
      </c>
      <c r="H493" s="6">
        <f>1+_xlfn.COUNTIFS(A:A,A493,O:O,"&lt;"&amp;O493)</f>
        <v>4</v>
      </c>
      <c r="I493" s="2">
        <f>_xlfn.AVERAGEIF(A:A,A493,G:G)</f>
        <v>49.63675</v>
      </c>
      <c r="J493" s="2">
        <f t="shared" si="64"/>
        <v>4.336283333333398</v>
      </c>
      <c r="K493" s="2">
        <f t="shared" si="65"/>
        <v>94.3362833333334</v>
      </c>
      <c r="L493" s="2">
        <f t="shared" si="66"/>
        <v>287.199472364093</v>
      </c>
      <c r="M493" s="2">
        <f>SUMIF(A:A,A493,L:L)</f>
        <v>3304.1902787130725</v>
      </c>
      <c r="N493" s="3">
        <f t="shared" si="67"/>
        <v>0.08691977402583258</v>
      </c>
      <c r="O493" s="7">
        <f t="shared" si="68"/>
        <v>11.504861939733066</v>
      </c>
      <c r="P493" s="3">
        <f t="shared" si="69"/>
        <v>0.08691977402583258</v>
      </c>
      <c r="Q493" s="3">
        <f>IF(ISNUMBER(P493),SUMIF(A:A,A493,P:P),"")</f>
        <v>0.8910034186619272</v>
      </c>
      <c r="R493" s="3">
        <f t="shared" si="70"/>
        <v>0.09755268296990956</v>
      </c>
      <c r="S493" s="8">
        <f t="shared" si="71"/>
        <v>10.250871319535653</v>
      </c>
    </row>
    <row r="494" spans="1:19" ht="15">
      <c r="A494" s="1">
        <v>36</v>
      </c>
      <c r="B494" s="5">
        <v>0.7347222222222222</v>
      </c>
      <c r="C494" s="1" t="s">
        <v>319</v>
      </c>
      <c r="D494" s="1">
        <v>9</v>
      </c>
      <c r="E494" s="1">
        <v>6</v>
      </c>
      <c r="F494" s="1" t="s">
        <v>382</v>
      </c>
      <c r="G494" s="2">
        <v>53.09723333333331</v>
      </c>
      <c r="H494" s="6">
        <f>1+_xlfn.COUNTIFS(A:A,A494,O:O,"&lt;"&amp;O494)</f>
        <v>5</v>
      </c>
      <c r="I494" s="2">
        <f>_xlfn.AVERAGEIF(A:A,A494,G:G)</f>
        <v>49.63675</v>
      </c>
      <c r="J494" s="2">
        <f t="shared" si="64"/>
        <v>3.4604833333333076</v>
      </c>
      <c r="K494" s="2">
        <f t="shared" si="65"/>
        <v>93.46048333333331</v>
      </c>
      <c r="L494" s="2">
        <f t="shared" si="66"/>
        <v>272.49738016944434</v>
      </c>
      <c r="M494" s="2">
        <f>SUMIF(A:A,A494,L:L)</f>
        <v>3304.1902787130725</v>
      </c>
      <c r="N494" s="3">
        <f t="shared" si="67"/>
        <v>0.08247024450286125</v>
      </c>
      <c r="O494" s="7">
        <f t="shared" si="68"/>
        <v>12.1255854887796</v>
      </c>
      <c r="P494" s="3">
        <f t="shared" si="69"/>
        <v>0.08247024450286125</v>
      </c>
      <c r="Q494" s="3">
        <f>IF(ISNUMBER(P494),SUMIF(A:A,A494,P:P),"")</f>
        <v>0.8910034186619272</v>
      </c>
      <c r="R494" s="3">
        <f t="shared" si="70"/>
        <v>0.0925588418355473</v>
      </c>
      <c r="S494" s="8">
        <f t="shared" si="71"/>
        <v>10.80393812378008</v>
      </c>
    </row>
    <row r="495" spans="1:19" ht="15">
      <c r="A495" s="1">
        <v>36</v>
      </c>
      <c r="B495" s="5">
        <v>0.7347222222222222</v>
      </c>
      <c r="C495" s="1" t="s">
        <v>319</v>
      </c>
      <c r="D495" s="1">
        <v>9</v>
      </c>
      <c r="E495" s="1">
        <v>11</v>
      </c>
      <c r="F495" s="1" t="s">
        <v>384</v>
      </c>
      <c r="G495" s="2">
        <v>52.0563</v>
      </c>
      <c r="H495" s="6">
        <f>1+_xlfn.COUNTIFS(A:A,A495,O:O,"&lt;"&amp;O495)</f>
        <v>6</v>
      </c>
      <c r="I495" s="2">
        <f>_xlfn.AVERAGEIF(A:A,A495,G:G)</f>
        <v>49.63675</v>
      </c>
      <c r="J495" s="2">
        <f t="shared" si="64"/>
        <v>2.419550000000001</v>
      </c>
      <c r="K495" s="2">
        <f t="shared" si="65"/>
        <v>92.41955</v>
      </c>
      <c r="L495" s="2">
        <f t="shared" si="66"/>
        <v>255.99886221576048</v>
      </c>
      <c r="M495" s="2">
        <f>SUMIF(A:A,A495,L:L)</f>
        <v>3304.1902787130725</v>
      </c>
      <c r="N495" s="3">
        <f t="shared" si="67"/>
        <v>0.0774770338939039</v>
      </c>
      <c r="O495" s="7">
        <f t="shared" si="68"/>
        <v>12.907050641218245</v>
      </c>
      <c r="P495" s="3">
        <f t="shared" si="69"/>
        <v>0.0774770338939039</v>
      </c>
      <c r="Q495" s="3">
        <f>IF(ISNUMBER(P495),SUMIF(A:A,A495,P:P),"")</f>
        <v>0.8910034186619272</v>
      </c>
      <c r="R495" s="3">
        <f t="shared" si="70"/>
        <v>0.08695481102671386</v>
      </c>
      <c r="S495" s="8">
        <f t="shared" si="71"/>
        <v>11.500226246168076</v>
      </c>
    </row>
    <row r="496" spans="1:19" ht="15">
      <c r="A496" s="1">
        <v>36</v>
      </c>
      <c r="B496" s="5">
        <v>0.7347222222222222</v>
      </c>
      <c r="C496" s="1" t="s">
        <v>319</v>
      </c>
      <c r="D496" s="1">
        <v>9</v>
      </c>
      <c r="E496" s="1">
        <v>1</v>
      </c>
      <c r="F496" s="1" t="s">
        <v>377</v>
      </c>
      <c r="G496" s="2">
        <v>43.1634</v>
      </c>
      <c r="H496" s="6">
        <f>1+_xlfn.COUNTIFS(A:A,A496,O:O,"&lt;"&amp;O496)</f>
        <v>7</v>
      </c>
      <c r="I496" s="2">
        <f>_xlfn.AVERAGEIF(A:A,A496,G:G)</f>
        <v>49.63675</v>
      </c>
      <c r="J496" s="2">
        <f t="shared" si="64"/>
        <v>-6.473349999999996</v>
      </c>
      <c r="K496" s="2">
        <f t="shared" si="65"/>
        <v>83.52665</v>
      </c>
      <c r="L496" s="2">
        <f t="shared" si="66"/>
        <v>150.1446255626228</v>
      </c>
      <c r="M496" s="2">
        <f>SUMIF(A:A,A496,L:L)</f>
        <v>3304.1902787130725</v>
      </c>
      <c r="N496" s="3">
        <f t="shared" si="67"/>
        <v>0.045440671661651895</v>
      </c>
      <c r="O496" s="7">
        <f t="shared" si="68"/>
        <v>22.006716965935958</v>
      </c>
      <c r="P496" s="3">
        <f t="shared" si="69"/>
      </c>
      <c r="Q496" s="3">
        <f>IF(ISNUMBER(P496),SUMIF(A:A,A496,P:P),"")</f>
      </c>
      <c r="R496" s="3">
        <f t="shared" si="70"/>
      </c>
      <c r="S496" s="8">
        <f t="shared" si="71"/>
      </c>
    </row>
    <row r="497" spans="1:19" ht="15">
      <c r="A497" s="1">
        <v>36</v>
      </c>
      <c r="B497" s="5">
        <v>0.7347222222222222</v>
      </c>
      <c r="C497" s="1" t="s">
        <v>319</v>
      </c>
      <c r="D497" s="1">
        <v>9</v>
      </c>
      <c r="E497" s="1">
        <v>3</v>
      </c>
      <c r="F497" s="1" t="s">
        <v>379</v>
      </c>
      <c r="G497" s="2">
        <v>30.5553333333334</v>
      </c>
      <c r="H497" s="6">
        <f>1+_xlfn.COUNTIFS(A:A,A497,O:O,"&lt;"&amp;O497)</f>
        <v>9</v>
      </c>
      <c r="I497" s="2">
        <f>_xlfn.AVERAGEIF(A:A,A497,G:G)</f>
        <v>49.63675</v>
      </c>
      <c r="J497" s="2">
        <f t="shared" si="64"/>
        <v>-19.0814166666666</v>
      </c>
      <c r="K497" s="2">
        <f t="shared" si="65"/>
        <v>70.9185833333334</v>
      </c>
      <c r="L497" s="2">
        <f t="shared" si="66"/>
        <v>70.46492018832302</v>
      </c>
      <c r="M497" s="2">
        <f>SUMIF(A:A,A497,L:L)</f>
        <v>3304.1902787130725</v>
      </c>
      <c r="N497" s="3">
        <f t="shared" si="67"/>
        <v>0.021325926851817972</v>
      </c>
      <c r="O497" s="7">
        <f t="shared" si="68"/>
        <v>46.89127965918878</v>
      </c>
      <c r="P497" s="3">
        <f t="shared" si="69"/>
      </c>
      <c r="Q497" s="3">
        <f>IF(ISNUMBER(P497),SUMIF(A:A,A497,P:P),"")</f>
      </c>
      <c r="R497" s="3">
        <f t="shared" si="70"/>
      </c>
      <c r="S497" s="8">
        <f t="shared" si="71"/>
      </c>
    </row>
    <row r="498" spans="1:19" ht="15">
      <c r="A498" s="1">
        <v>36</v>
      </c>
      <c r="B498" s="5">
        <v>0.7347222222222222</v>
      </c>
      <c r="C498" s="1" t="s">
        <v>319</v>
      </c>
      <c r="D498" s="1">
        <v>9</v>
      </c>
      <c r="E498" s="1">
        <v>13</v>
      </c>
      <c r="F498" s="1" t="s">
        <v>385</v>
      </c>
      <c r="G498" s="2">
        <v>34.380333333333304</v>
      </c>
      <c r="H498" s="6">
        <f>1+_xlfn.COUNTIFS(A:A,A498,O:O,"&lt;"&amp;O498)</f>
        <v>8</v>
      </c>
      <c r="I498" s="2">
        <f>_xlfn.AVERAGEIF(A:A,A498,G:G)</f>
        <v>49.63675</v>
      </c>
      <c r="J498" s="2">
        <f t="shared" si="64"/>
        <v>-15.256416666666695</v>
      </c>
      <c r="K498" s="2">
        <f t="shared" si="65"/>
        <v>74.7435833333333</v>
      </c>
      <c r="L498" s="2">
        <f t="shared" si="66"/>
        <v>88.64281675812462</v>
      </c>
      <c r="M498" s="2">
        <f>SUMIF(A:A,A498,L:L)</f>
        <v>3304.1902787130725</v>
      </c>
      <c r="N498" s="3">
        <f t="shared" si="67"/>
        <v>0.0268273946961219</v>
      </c>
      <c r="O498" s="7">
        <f t="shared" si="68"/>
        <v>37.275330360147024</v>
      </c>
      <c r="P498" s="3">
        <f t="shared" si="69"/>
      </c>
      <c r="Q498" s="3">
        <f>IF(ISNUMBER(P498),SUMIF(A:A,A498,P:P),"")</f>
      </c>
      <c r="R498" s="3">
        <f t="shared" si="70"/>
      </c>
      <c r="S498" s="8">
        <f t="shared" si="71"/>
      </c>
    </row>
    <row r="499" spans="1:19" ht="15">
      <c r="A499" s="1">
        <v>36</v>
      </c>
      <c r="B499" s="5">
        <v>0.7347222222222222</v>
      </c>
      <c r="C499" s="1" t="s">
        <v>319</v>
      </c>
      <c r="D499" s="1">
        <v>9</v>
      </c>
      <c r="E499" s="1">
        <v>14</v>
      </c>
      <c r="F499" s="1" t="s">
        <v>386</v>
      </c>
      <c r="G499" s="2">
        <v>25.132199999999997</v>
      </c>
      <c r="H499" s="6">
        <f>1+_xlfn.COUNTIFS(A:A,A499,O:O,"&lt;"&amp;O499)</f>
        <v>10</v>
      </c>
      <c r="I499" s="2">
        <f>_xlfn.AVERAGEIF(A:A,A499,G:G)</f>
        <v>49.63675</v>
      </c>
      <c r="J499" s="2">
        <f t="shared" si="64"/>
        <v>-24.504550000000002</v>
      </c>
      <c r="K499" s="2">
        <f t="shared" si="65"/>
        <v>65.49545</v>
      </c>
      <c r="L499" s="2">
        <f t="shared" si="66"/>
        <v>50.8930819611482</v>
      </c>
      <c r="M499" s="2">
        <f>SUMIF(A:A,A499,L:L)</f>
        <v>3304.1902787130725</v>
      </c>
      <c r="N499" s="3">
        <f t="shared" si="67"/>
        <v>0.01540258812848097</v>
      </c>
      <c r="O499" s="7">
        <f t="shared" si="68"/>
        <v>64.92415376289243</v>
      </c>
      <c r="P499" s="3">
        <f t="shared" si="69"/>
      </c>
      <c r="Q499" s="3">
        <f>IF(ISNUMBER(P499),SUMIF(A:A,A499,P:P),"")</f>
      </c>
      <c r="R499" s="3">
        <f t="shared" si="70"/>
      </c>
      <c r="S499" s="8">
        <f t="shared" si="71"/>
      </c>
    </row>
    <row r="500" spans="1:19" ht="15">
      <c r="A500" s="1">
        <v>29</v>
      </c>
      <c r="B500" s="5">
        <v>0.7374999999999999</v>
      </c>
      <c r="C500" s="1" t="s">
        <v>280</v>
      </c>
      <c r="D500" s="1">
        <v>8</v>
      </c>
      <c r="E500" s="1">
        <v>2</v>
      </c>
      <c r="F500" s="1" t="s">
        <v>312</v>
      </c>
      <c r="G500" s="2">
        <v>68.0120666666667</v>
      </c>
      <c r="H500" s="6">
        <f>1+_xlfn.COUNTIFS(A:A,A500,O:O,"&lt;"&amp;O500)</f>
        <v>1</v>
      </c>
      <c r="I500" s="2">
        <f>_xlfn.AVERAGEIF(A:A,A500,G:G)</f>
        <v>53.806279166666656</v>
      </c>
      <c r="J500" s="2">
        <f t="shared" si="64"/>
        <v>14.205787500000042</v>
      </c>
      <c r="K500" s="2">
        <f t="shared" si="65"/>
        <v>104.20578750000004</v>
      </c>
      <c r="L500" s="2">
        <f t="shared" si="66"/>
        <v>519.2301584054366</v>
      </c>
      <c r="M500" s="2">
        <f>SUMIF(A:A,A500,L:L)</f>
        <v>2128.45182385503</v>
      </c>
      <c r="N500" s="3">
        <f t="shared" si="67"/>
        <v>0.24394733889960085</v>
      </c>
      <c r="O500" s="7">
        <f t="shared" si="68"/>
        <v>4.099245372016789</v>
      </c>
      <c r="P500" s="3">
        <f t="shared" si="69"/>
        <v>0.24394733889960085</v>
      </c>
      <c r="Q500" s="3">
        <f>IF(ISNUMBER(P500),SUMIF(A:A,A500,P:P),"")</f>
        <v>0.9743038190981486</v>
      </c>
      <c r="R500" s="3">
        <f t="shared" si="70"/>
        <v>0.250381178968802</v>
      </c>
      <c r="S500" s="8">
        <f t="shared" si="71"/>
        <v>3.9939104213763685</v>
      </c>
    </row>
    <row r="501" spans="1:19" ht="15">
      <c r="A501" s="1">
        <v>29</v>
      </c>
      <c r="B501" s="5">
        <v>0.7374999999999999</v>
      </c>
      <c r="C501" s="1" t="s">
        <v>280</v>
      </c>
      <c r="D501" s="1">
        <v>8</v>
      </c>
      <c r="E501" s="1">
        <v>6</v>
      </c>
      <c r="F501" s="1" t="s">
        <v>316</v>
      </c>
      <c r="G501" s="2">
        <v>64.4309333333333</v>
      </c>
      <c r="H501" s="6">
        <f>1+_xlfn.COUNTIFS(A:A,A501,O:O,"&lt;"&amp;O501)</f>
        <v>2</v>
      </c>
      <c r="I501" s="2">
        <f>_xlfn.AVERAGEIF(A:A,A501,G:G)</f>
        <v>53.806279166666656</v>
      </c>
      <c r="J501" s="2">
        <f t="shared" si="64"/>
        <v>10.624654166666645</v>
      </c>
      <c r="K501" s="2">
        <f t="shared" si="65"/>
        <v>100.62465416666664</v>
      </c>
      <c r="L501" s="2">
        <f t="shared" si="66"/>
        <v>418.8359224368445</v>
      </c>
      <c r="M501" s="2">
        <f>SUMIF(A:A,A501,L:L)</f>
        <v>2128.45182385503</v>
      </c>
      <c r="N501" s="3">
        <f t="shared" si="67"/>
        <v>0.19677961123792467</v>
      </c>
      <c r="O501" s="7">
        <f t="shared" si="68"/>
        <v>5.081827297599993</v>
      </c>
      <c r="P501" s="3">
        <f t="shared" si="69"/>
        <v>0.19677961123792467</v>
      </c>
      <c r="Q501" s="3">
        <f>IF(ISNUMBER(P501),SUMIF(A:A,A501,P:P),"")</f>
        <v>0.9743038190981486</v>
      </c>
      <c r="R501" s="3">
        <f t="shared" si="70"/>
        <v>0.20196945488735854</v>
      </c>
      <c r="S501" s="8">
        <f t="shared" si="71"/>
        <v>4.951243744048898</v>
      </c>
    </row>
    <row r="502" spans="1:19" ht="15">
      <c r="A502" s="1">
        <v>29</v>
      </c>
      <c r="B502" s="5">
        <v>0.7374999999999999</v>
      </c>
      <c r="C502" s="1" t="s">
        <v>280</v>
      </c>
      <c r="D502" s="1">
        <v>8</v>
      </c>
      <c r="E502" s="1">
        <v>4</v>
      </c>
      <c r="F502" s="1" t="s">
        <v>314</v>
      </c>
      <c r="G502" s="2">
        <v>61.8277666666666</v>
      </c>
      <c r="H502" s="6">
        <f>1+_xlfn.COUNTIFS(A:A,A502,O:O,"&lt;"&amp;O502)</f>
        <v>3</v>
      </c>
      <c r="I502" s="2">
        <f>_xlfn.AVERAGEIF(A:A,A502,G:G)</f>
        <v>53.806279166666656</v>
      </c>
      <c r="J502" s="2">
        <f t="shared" si="64"/>
        <v>8.021487499999942</v>
      </c>
      <c r="K502" s="2">
        <f t="shared" si="65"/>
        <v>98.02148749999995</v>
      </c>
      <c r="L502" s="2">
        <f t="shared" si="66"/>
        <v>358.2708447706598</v>
      </c>
      <c r="M502" s="2">
        <f>SUMIF(A:A,A502,L:L)</f>
        <v>2128.45182385503</v>
      </c>
      <c r="N502" s="3">
        <f t="shared" si="67"/>
        <v>0.16832462015596075</v>
      </c>
      <c r="O502" s="7">
        <f t="shared" si="68"/>
        <v>5.940901569083907</v>
      </c>
      <c r="P502" s="3">
        <f t="shared" si="69"/>
        <v>0.16832462015596075</v>
      </c>
      <c r="Q502" s="3">
        <f>IF(ISNUMBER(P502),SUMIF(A:A,A502,P:P),"")</f>
        <v>0.9743038190981486</v>
      </c>
      <c r="R502" s="3">
        <f t="shared" si="70"/>
        <v>0.17276399502546155</v>
      </c>
      <c r="S502" s="8">
        <f t="shared" si="71"/>
        <v>5.788243087644635</v>
      </c>
    </row>
    <row r="503" spans="1:19" ht="15">
      <c r="A503" s="1">
        <v>29</v>
      </c>
      <c r="B503" s="5">
        <v>0.7374999999999999</v>
      </c>
      <c r="C503" s="1" t="s">
        <v>280</v>
      </c>
      <c r="D503" s="1">
        <v>8</v>
      </c>
      <c r="E503" s="1">
        <v>1</v>
      </c>
      <c r="F503" s="1" t="s">
        <v>311</v>
      </c>
      <c r="G503" s="2">
        <v>53.953399999999995</v>
      </c>
      <c r="H503" s="6">
        <f>1+_xlfn.COUNTIFS(A:A,A503,O:O,"&lt;"&amp;O503)</f>
        <v>4</v>
      </c>
      <c r="I503" s="2">
        <f>_xlfn.AVERAGEIF(A:A,A503,G:G)</f>
        <v>53.806279166666656</v>
      </c>
      <c r="J503" s="2">
        <f t="shared" si="64"/>
        <v>0.14712083333333936</v>
      </c>
      <c r="K503" s="2">
        <f t="shared" si="65"/>
        <v>90.14712083333333</v>
      </c>
      <c r="L503" s="2">
        <f t="shared" si="66"/>
        <v>223.36947746101455</v>
      </c>
      <c r="M503" s="2">
        <f>SUMIF(A:A,A503,L:L)</f>
        <v>2128.45182385503</v>
      </c>
      <c r="N503" s="3">
        <f t="shared" si="67"/>
        <v>0.10494457753638514</v>
      </c>
      <c r="O503" s="7">
        <f t="shared" si="68"/>
        <v>9.528839159443868</v>
      </c>
      <c r="P503" s="3">
        <f t="shared" si="69"/>
        <v>0.10494457753638514</v>
      </c>
      <c r="Q503" s="3">
        <f>IF(ISNUMBER(P503),SUMIF(A:A,A503,P:P),"")</f>
        <v>0.9743038190981486</v>
      </c>
      <c r="R503" s="3">
        <f t="shared" si="70"/>
        <v>0.10771237418891132</v>
      </c>
      <c r="S503" s="8">
        <f t="shared" si="71"/>
        <v>9.283984384618153</v>
      </c>
    </row>
    <row r="504" spans="1:19" ht="15">
      <c r="A504" s="1">
        <v>29</v>
      </c>
      <c r="B504" s="5">
        <v>0.7374999999999999</v>
      </c>
      <c r="C504" s="1" t="s">
        <v>280</v>
      </c>
      <c r="D504" s="1">
        <v>8</v>
      </c>
      <c r="E504" s="1">
        <v>3</v>
      </c>
      <c r="F504" s="1" t="s">
        <v>313</v>
      </c>
      <c r="G504" s="2">
        <v>53.892399999999995</v>
      </c>
      <c r="H504" s="6">
        <f>1+_xlfn.COUNTIFS(A:A,A504,O:O,"&lt;"&amp;O504)</f>
        <v>5</v>
      </c>
      <c r="I504" s="2">
        <f>_xlfn.AVERAGEIF(A:A,A504,G:G)</f>
        <v>53.806279166666656</v>
      </c>
      <c r="J504" s="2">
        <f t="shared" si="64"/>
        <v>0.08612083333333942</v>
      </c>
      <c r="K504" s="2">
        <f t="shared" si="65"/>
        <v>90.08612083333334</v>
      </c>
      <c r="L504" s="2">
        <f t="shared" si="66"/>
        <v>222.55343943403966</v>
      </c>
      <c r="M504" s="2">
        <f>SUMIF(A:A,A504,L:L)</f>
        <v>2128.45182385503</v>
      </c>
      <c r="N504" s="3">
        <f t="shared" si="67"/>
        <v>0.10456118242364217</v>
      </c>
      <c r="O504" s="7">
        <f t="shared" si="68"/>
        <v>9.563778610960807</v>
      </c>
      <c r="P504" s="3">
        <f t="shared" si="69"/>
        <v>0.10456118242364217</v>
      </c>
      <c r="Q504" s="3">
        <f>IF(ISNUMBER(P504),SUMIF(A:A,A504,P:P),"")</f>
        <v>0.9743038190981486</v>
      </c>
      <c r="R504" s="3">
        <f t="shared" si="70"/>
        <v>0.10731886745597265</v>
      </c>
      <c r="S504" s="8">
        <f t="shared" si="71"/>
        <v>9.318026025668301</v>
      </c>
    </row>
    <row r="505" spans="1:19" ht="15">
      <c r="A505" s="1">
        <v>29</v>
      </c>
      <c r="B505" s="5">
        <v>0.7374999999999999</v>
      </c>
      <c r="C505" s="1" t="s">
        <v>280</v>
      </c>
      <c r="D505" s="1">
        <v>8</v>
      </c>
      <c r="E505" s="1">
        <v>5</v>
      </c>
      <c r="F505" s="1" t="s">
        <v>315</v>
      </c>
      <c r="G505" s="2">
        <v>50.388999999999996</v>
      </c>
      <c r="H505" s="6">
        <f>1+_xlfn.COUNTIFS(A:A,A505,O:O,"&lt;"&amp;O505)</f>
        <v>6</v>
      </c>
      <c r="I505" s="2">
        <f>_xlfn.AVERAGEIF(A:A,A505,G:G)</f>
        <v>53.806279166666656</v>
      </c>
      <c r="J505" s="2">
        <f aca="true" t="shared" si="72" ref="J505:J548">G505-I505</f>
        <v>-3.4172791666666598</v>
      </c>
      <c r="K505" s="2">
        <f aca="true" t="shared" si="73" ref="K505:K548">90+J505</f>
        <v>86.58272083333334</v>
      </c>
      <c r="L505" s="2">
        <f aca="true" t="shared" si="74" ref="L505:L548">EXP(0.06*K505)</f>
        <v>180.36151438955966</v>
      </c>
      <c r="M505" s="2">
        <f>SUMIF(A:A,A505,L:L)</f>
        <v>2128.45182385503</v>
      </c>
      <c r="N505" s="3">
        <f aca="true" t="shared" si="75" ref="N505:N548">L505/M505</f>
        <v>0.08473835882406337</v>
      </c>
      <c r="O505" s="7">
        <f aca="true" t="shared" si="76" ref="O505:O548">1/N505</f>
        <v>11.801031007412282</v>
      </c>
      <c r="P505" s="3">
        <f aca="true" t="shared" si="77" ref="P505:P548">IF(O505&gt;21,"",N505)</f>
        <v>0.08473835882406337</v>
      </c>
      <c r="Q505" s="3">
        <f>IF(ISNUMBER(P505),SUMIF(A:A,A505,P:P),"")</f>
        <v>0.9743038190981486</v>
      </c>
      <c r="R505" s="3">
        <f aca="true" t="shared" si="78" ref="R505:R548">_xlfn.IFERROR(P505*(1/Q505),"")</f>
        <v>0.08697323890457527</v>
      </c>
      <c r="S505" s="8">
        <f aca="true" t="shared" si="79" ref="S505:S548">_xlfn.IFERROR(1/R505,"")</f>
        <v>11.497789579817459</v>
      </c>
    </row>
    <row r="506" spans="1:19" ht="15">
      <c r="A506" s="1">
        <v>29</v>
      </c>
      <c r="B506" s="5">
        <v>0.7374999999999999</v>
      </c>
      <c r="C506" s="1" t="s">
        <v>280</v>
      </c>
      <c r="D506" s="1">
        <v>8</v>
      </c>
      <c r="E506" s="1">
        <v>7</v>
      </c>
      <c r="F506" s="1" t="s">
        <v>317</v>
      </c>
      <c r="G506" s="2">
        <v>47.4427666666667</v>
      </c>
      <c r="H506" s="6">
        <f>1+_xlfn.COUNTIFS(A:A,A506,O:O,"&lt;"&amp;O506)</f>
        <v>7</v>
      </c>
      <c r="I506" s="2">
        <f>_xlfn.AVERAGEIF(A:A,A506,G:G)</f>
        <v>53.806279166666656</v>
      </c>
      <c r="J506" s="2">
        <f t="shared" si="72"/>
        <v>-6.363512499999956</v>
      </c>
      <c r="K506" s="2">
        <f t="shared" si="73"/>
        <v>83.63648750000004</v>
      </c>
      <c r="L506" s="2">
        <f t="shared" si="74"/>
        <v>151.13738385082107</v>
      </c>
      <c r="M506" s="2">
        <f>SUMIF(A:A,A506,L:L)</f>
        <v>2128.45182385503</v>
      </c>
      <c r="N506" s="3">
        <f t="shared" si="75"/>
        <v>0.07100813002057176</v>
      </c>
      <c r="O506" s="7">
        <f t="shared" si="76"/>
        <v>14.08289444758354</v>
      </c>
      <c r="P506" s="3">
        <f t="shared" si="77"/>
        <v>0.07100813002057176</v>
      </c>
      <c r="Q506" s="3">
        <f>IF(ISNUMBER(P506),SUMIF(A:A,A506,P:P),"")</f>
        <v>0.9743038190981486</v>
      </c>
      <c r="R506" s="3">
        <f t="shared" si="78"/>
        <v>0.07288089056891872</v>
      </c>
      <c r="S506" s="8">
        <f t="shared" si="79"/>
        <v>13.721017844236755</v>
      </c>
    </row>
    <row r="507" spans="1:19" ht="15">
      <c r="A507" s="1">
        <v>29</v>
      </c>
      <c r="B507" s="5">
        <v>0.7374999999999999</v>
      </c>
      <c r="C507" s="1" t="s">
        <v>280</v>
      </c>
      <c r="D507" s="1">
        <v>8</v>
      </c>
      <c r="E507" s="1">
        <v>8</v>
      </c>
      <c r="F507" s="1" t="s">
        <v>318</v>
      </c>
      <c r="G507" s="2">
        <v>30.5019</v>
      </c>
      <c r="H507" s="6">
        <f>1+_xlfn.COUNTIFS(A:A,A507,O:O,"&lt;"&amp;O507)</f>
        <v>8</v>
      </c>
      <c r="I507" s="2">
        <f>_xlfn.AVERAGEIF(A:A,A507,G:G)</f>
        <v>53.806279166666656</v>
      </c>
      <c r="J507" s="2">
        <f t="shared" si="72"/>
        <v>-23.304379166666656</v>
      </c>
      <c r="K507" s="2">
        <f t="shared" si="73"/>
        <v>66.69562083333335</v>
      </c>
      <c r="L507" s="2">
        <f t="shared" si="74"/>
        <v>54.69308310665436</v>
      </c>
      <c r="M507" s="2">
        <f>SUMIF(A:A,A507,L:L)</f>
        <v>2128.45182385503</v>
      </c>
      <c r="N507" s="3">
        <f t="shared" si="75"/>
        <v>0.02569618090185138</v>
      </c>
      <c r="O507" s="7">
        <f t="shared" si="76"/>
        <v>38.91628891544545</v>
      </c>
      <c r="P507" s="3">
        <f t="shared" si="77"/>
      </c>
      <c r="Q507" s="3">
        <f>IF(ISNUMBER(P507),SUMIF(A:A,A507,P:P),"")</f>
      </c>
      <c r="R507" s="3">
        <f t="shared" si="78"/>
      </c>
      <c r="S507" s="8">
        <f t="shared" si="79"/>
      </c>
    </row>
    <row r="508" spans="1:19" ht="15">
      <c r="A508" s="1">
        <v>52</v>
      </c>
      <c r="B508" s="5">
        <v>0.7430555555555555</v>
      </c>
      <c r="C508" s="1" t="s">
        <v>472</v>
      </c>
      <c r="D508" s="1">
        <v>9</v>
      </c>
      <c r="E508" s="1">
        <v>8</v>
      </c>
      <c r="F508" s="1" t="s">
        <v>531</v>
      </c>
      <c r="G508" s="2">
        <v>64.0409333333333</v>
      </c>
      <c r="H508" s="6">
        <f>1+_xlfn.COUNTIFS(A:A,A508,O:O,"&lt;"&amp;O508)</f>
        <v>1</v>
      </c>
      <c r="I508" s="2">
        <f>_xlfn.AVERAGEIF(A:A,A508,G:G)</f>
        <v>53.581766666666674</v>
      </c>
      <c r="J508" s="2">
        <f t="shared" si="72"/>
        <v>10.459166666666626</v>
      </c>
      <c r="K508" s="2">
        <f t="shared" si="73"/>
        <v>100.45916666666662</v>
      </c>
      <c r="L508" s="2">
        <f t="shared" si="74"/>
        <v>414.6977742064284</v>
      </c>
      <c r="M508" s="2">
        <f>SUMIF(A:A,A508,L:L)</f>
        <v>958.6820227347499</v>
      </c>
      <c r="N508" s="3">
        <f t="shared" si="75"/>
        <v>0.43257072144052067</v>
      </c>
      <c r="O508" s="7">
        <f t="shared" si="76"/>
        <v>2.3117607143402146</v>
      </c>
      <c r="P508" s="3">
        <f t="shared" si="77"/>
        <v>0.43257072144052067</v>
      </c>
      <c r="Q508" s="3">
        <f>IF(ISNUMBER(P508),SUMIF(A:A,A508,P:P),"")</f>
        <v>1</v>
      </c>
      <c r="R508" s="3">
        <f t="shared" si="78"/>
        <v>0.43257072144052067</v>
      </c>
      <c r="S508" s="8">
        <f t="shared" si="79"/>
        <v>2.3117607143402146</v>
      </c>
    </row>
    <row r="509" spans="1:19" ht="15">
      <c r="A509" s="1">
        <v>52</v>
      </c>
      <c r="B509" s="5">
        <v>0.7430555555555555</v>
      </c>
      <c r="C509" s="1" t="s">
        <v>472</v>
      </c>
      <c r="D509" s="1">
        <v>9</v>
      </c>
      <c r="E509" s="1">
        <v>2</v>
      </c>
      <c r="F509" s="1" t="s">
        <v>528</v>
      </c>
      <c r="G509" s="2">
        <v>53.1899666666667</v>
      </c>
      <c r="H509" s="6">
        <f>1+_xlfn.COUNTIFS(A:A,A509,O:O,"&lt;"&amp;O509)</f>
        <v>2</v>
      </c>
      <c r="I509" s="2">
        <f>_xlfn.AVERAGEIF(A:A,A509,G:G)</f>
        <v>53.581766666666674</v>
      </c>
      <c r="J509" s="2">
        <f t="shared" si="72"/>
        <v>-0.39179999999997506</v>
      </c>
      <c r="K509" s="2">
        <f t="shared" si="73"/>
        <v>89.60820000000002</v>
      </c>
      <c r="L509" s="2">
        <f t="shared" si="74"/>
        <v>216.2622950676675</v>
      </c>
      <c r="M509" s="2">
        <f>SUMIF(A:A,A509,L:L)</f>
        <v>958.6820227347499</v>
      </c>
      <c r="N509" s="3">
        <f t="shared" si="75"/>
        <v>0.22558292524434184</v>
      </c>
      <c r="O509" s="7">
        <f t="shared" si="76"/>
        <v>4.432959626340701</v>
      </c>
      <c r="P509" s="3">
        <f t="shared" si="77"/>
        <v>0.22558292524434184</v>
      </c>
      <c r="Q509" s="3">
        <f>IF(ISNUMBER(P509),SUMIF(A:A,A509,P:P),"")</f>
        <v>1</v>
      </c>
      <c r="R509" s="3">
        <f t="shared" si="78"/>
        <v>0.22558292524434184</v>
      </c>
      <c r="S509" s="8">
        <f t="shared" si="79"/>
        <v>4.432959626340701</v>
      </c>
    </row>
    <row r="510" spans="1:19" ht="15">
      <c r="A510" s="1">
        <v>52</v>
      </c>
      <c r="B510" s="5">
        <v>0.7430555555555555</v>
      </c>
      <c r="C510" s="1" t="s">
        <v>472</v>
      </c>
      <c r="D510" s="1">
        <v>9</v>
      </c>
      <c r="E510" s="1">
        <v>5</v>
      </c>
      <c r="F510" s="1" t="s">
        <v>530</v>
      </c>
      <c r="G510" s="2">
        <v>49.308099999999996</v>
      </c>
      <c r="H510" s="6">
        <f>1+_xlfn.COUNTIFS(A:A,A510,O:O,"&lt;"&amp;O510)</f>
        <v>3</v>
      </c>
      <c r="I510" s="2">
        <f>_xlfn.AVERAGEIF(A:A,A510,G:G)</f>
        <v>53.581766666666674</v>
      </c>
      <c r="J510" s="2">
        <f t="shared" si="72"/>
        <v>-4.273666666666678</v>
      </c>
      <c r="K510" s="2">
        <f t="shared" si="73"/>
        <v>85.72633333333332</v>
      </c>
      <c r="L510" s="2">
        <f t="shared" si="74"/>
        <v>171.3280260593526</v>
      </c>
      <c r="M510" s="2">
        <f>SUMIF(A:A,A510,L:L)</f>
        <v>958.6820227347499</v>
      </c>
      <c r="N510" s="3">
        <f t="shared" si="75"/>
        <v>0.17871204632649712</v>
      </c>
      <c r="O510" s="7">
        <f t="shared" si="76"/>
        <v>5.595593696985903</v>
      </c>
      <c r="P510" s="3">
        <f t="shared" si="77"/>
        <v>0.17871204632649712</v>
      </c>
      <c r="Q510" s="3">
        <f>IF(ISNUMBER(P510),SUMIF(A:A,A510,P:P),"")</f>
        <v>1</v>
      </c>
      <c r="R510" s="3">
        <f t="shared" si="78"/>
        <v>0.17871204632649712</v>
      </c>
      <c r="S510" s="8">
        <f t="shared" si="79"/>
        <v>5.595593696985903</v>
      </c>
    </row>
    <row r="511" spans="1:19" ht="15">
      <c r="A511" s="1">
        <v>52</v>
      </c>
      <c r="B511" s="5">
        <v>0.7430555555555555</v>
      </c>
      <c r="C511" s="1" t="s">
        <v>472</v>
      </c>
      <c r="D511" s="1">
        <v>9</v>
      </c>
      <c r="E511" s="1">
        <v>3</v>
      </c>
      <c r="F511" s="1" t="s">
        <v>529</v>
      </c>
      <c r="G511" s="2">
        <v>47.7880666666667</v>
      </c>
      <c r="H511" s="6">
        <f>1+_xlfn.COUNTIFS(A:A,A511,O:O,"&lt;"&amp;O511)</f>
        <v>4</v>
      </c>
      <c r="I511" s="2">
        <f>_xlfn.AVERAGEIF(A:A,A511,G:G)</f>
        <v>53.581766666666674</v>
      </c>
      <c r="J511" s="2">
        <f t="shared" si="72"/>
        <v>-5.793699999999973</v>
      </c>
      <c r="K511" s="2">
        <f t="shared" si="73"/>
        <v>84.20630000000003</v>
      </c>
      <c r="L511" s="2">
        <f t="shared" si="74"/>
        <v>156.39392740130145</v>
      </c>
      <c r="M511" s="2">
        <f>SUMIF(A:A,A511,L:L)</f>
        <v>958.6820227347499</v>
      </c>
      <c r="N511" s="3">
        <f t="shared" si="75"/>
        <v>0.16313430698864043</v>
      </c>
      <c r="O511" s="7">
        <f t="shared" si="76"/>
        <v>6.129918460803179</v>
      </c>
      <c r="P511" s="3">
        <f t="shared" si="77"/>
        <v>0.16313430698864043</v>
      </c>
      <c r="Q511" s="3">
        <f>IF(ISNUMBER(P511),SUMIF(A:A,A511,P:P),"")</f>
        <v>1</v>
      </c>
      <c r="R511" s="3">
        <f t="shared" si="78"/>
        <v>0.16313430698864043</v>
      </c>
      <c r="S511" s="8">
        <f t="shared" si="79"/>
        <v>6.129918460803179</v>
      </c>
    </row>
    <row r="512" spans="1:19" ht="15">
      <c r="A512" s="1">
        <v>55</v>
      </c>
      <c r="B512" s="5">
        <v>0.7458333333333332</v>
      </c>
      <c r="C512" s="1" t="s">
        <v>532</v>
      </c>
      <c r="D512" s="1">
        <v>4</v>
      </c>
      <c r="E512" s="1">
        <v>1</v>
      </c>
      <c r="F512" s="1" t="s">
        <v>552</v>
      </c>
      <c r="G512" s="2">
        <v>71.1612333333333</v>
      </c>
      <c r="H512" s="6">
        <f>1+_xlfn.COUNTIFS(A:A,A512,O:O,"&lt;"&amp;O512)</f>
        <v>1</v>
      </c>
      <c r="I512" s="2">
        <f>_xlfn.AVERAGEIF(A:A,A512,G:G)</f>
        <v>49.771761904761874</v>
      </c>
      <c r="J512" s="2">
        <f t="shared" si="72"/>
        <v>21.389471428571426</v>
      </c>
      <c r="K512" s="2">
        <f t="shared" si="73"/>
        <v>111.38947142857143</v>
      </c>
      <c r="L512" s="2">
        <f t="shared" si="74"/>
        <v>799.0058646399832</v>
      </c>
      <c r="M512" s="2">
        <f>SUMIF(A:A,A512,L:L)</f>
        <v>2105.9173488362303</v>
      </c>
      <c r="N512" s="3">
        <f t="shared" si="75"/>
        <v>0.37940988761098765</v>
      </c>
      <c r="O512" s="7">
        <f t="shared" si="76"/>
        <v>2.635671954404385</v>
      </c>
      <c r="P512" s="3">
        <f t="shared" si="77"/>
        <v>0.37940988761098765</v>
      </c>
      <c r="Q512" s="3">
        <f>IF(ISNUMBER(P512),SUMIF(A:A,A512,P:P),"")</f>
        <v>0.9589482642691002</v>
      </c>
      <c r="R512" s="3">
        <f t="shared" si="78"/>
        <v>0.3956520927645348</v>
      </c>
      <c r="S512" s="8">
        <f t="shared" si="79"/>
        <v>2.5274730458588324</v>
      </c>
    </row>
    <row r="513" spans="1:19" ht="15">
      <c r="A513" s="1">
        <v>55</v>
      </c>
      <c r="B513" s="5">
        <v>0.7458333333333332</v>
      </c>
      <c r="C513" s="1" t="s">
        <v>532</v>
      </c>
      <c r="D513" s="1">
        <v>4</v>
      </c>
      <c r="E513" s="1">
        <v>3</v>
      </c>
      <c r="F513" s="1" t="s">
        <v>554</v>
      </c>
      <c r="G513" s="2">
        <v>65.2634666666666</v>
      </c>
      <c r="H513" s="6">
        <f>1+_xlfn.COUNTIFS(A:A,A513,O:O,"&lt;"&amp;O513)</f>
        <v>2</v>
      </c>
      <c r="I513" s="2">
        <f>_xlfn.AVERAGEIF(A:A,A513,G:G)</f>
        <v>49.771761904761874</v>
      </c>
      <c r="J513" s="2">
        <f t="shared" si="72"/>
        <v>15.491704761904728</v>
      </c>
      <c r="K513" s="2">
        <f t="shared" si="73"/>
        <v>105.49170476190473</v>
      </c>
      <c r="L513" s="2">
        <f t="shared" si="74"/>
        <v>560.8773676928944</v>
      </c>
      <c r="M513" s="2">
        <f>SUMIF(A:A,A513,L:L)</f>
        <v>2105.9173488362303</v>
      </c>
      <c r="N513" s="3">
        <f t="shared" si="75"/>
        <v>0.26633398884474063</v>
      </c>
      <c r="O513" s="7">
        <f t="shared" si="76"/>
        <v>3.7546841255133603</v>
      </c>
      <c r="P513" s="3">
        <f t="shared" si="77"/>
        <v>0.26633398884474063</v>
      </c>
      <c r="Q513" s="3">
        <f>IF(ISNUMBER(P513),SUMIF(A:A,A513,P:P),"")</f>
        <v>0.9589482642691002</v>
      </c>
      <c r="R513" s="3">
        <f t="shared" si="78"/>
        <v>0.2777355137586463</v>
      </c>
      <c r="S513" s="8">
        <f t="shared" si="79"/>
        <v>3.6005478250397807</v>
      </c>
    </row>
    <row r="514" spans="1:19" ht="15">
      <c r="A514" s="1">
        <v>55</v>
      </c>
      <c r="B514" s="5">
        <v>0.7458333333333332</v>
      </c>
      <c r="C514" s="1" t="s">
        <v>532</v>
      </c>
      <c r="D514" s="1">
        <v>4</v>
      </c>
      <c r="E514" s="1">
        <v>2</v>
      </c>
      <c r="F514" s="1" t="s">
        <v>553</v>
      </c>
      <c r="G514" s="2">
        <v>49.4976666666667</v>
      </c>
      <c r="H514" s="6">
        <f>1+_xlfn.COUNTIFS(A:A,A514,O:O,"&lt;"&amp;O514)</f>
        <v>3</v>
      </c>
      <c r="I514" s="2">
        <f>_xlfn.AVERAGEIF(A:A,A514,G:G)</f>
        <v>49.771761904761874</v>
      </c>
      <c r="J514" s="2">
        <f t="shared" si="72"/>
        <v>-0.2740952380951711</v>
      </c>
      <c r="K514" s="2">
        <f t="shared" si="73"/>
        <v>89.72590476190483</v>
      </c>
      <c r="L514" s="2">
        <f t="shared" si="74"/>
        <v>217.79500703915207</v>
      </c>
      <c r="M514" s="2">
        <f>SUMIF(A:A,A514,L:L)</f>
        <v>2105.9173488362303</v>
      </c>
      <c r="N514" s="3">
        <f t="shared" si="75"/>
        <v>0.10342049138799758</v>
      </c>
      <c r="O514" s="7">
        <f t="shared" si="76"/>
        <v>9.669263668921753</v>
      </c>
      <c r="P514" s="3">
        <f t="shared" si="77"/>
        <v>0.10342049138799758</v>
      </c>
      <c r="Q514" s="3">
        <f>IF(ISNUMBER(P514),SUMIF(A:A,A514,P:P),"")</f>
        <v>0.9589482642691002</v>
      </c>
      <c r="R514" s="3">
        <f t="shared" si="78"/>
        <v>0.10784783209011128</v>
      </c>
      <c r="S514" s="8">
        <f t="shared" si="79"/>
        <v>9.272323612072785</v>
      </c>
    </row>
    <row r="515" spans="1:19" ht="15">
      <c r="A515" s="1">
        <v>55</v>
      </c>
      <c r="B515" s="5">
        <v>0.7458333333333332</v>
      </c>
      <c r="C515" s="1" t="s">
        <v>532</v>
      </c>
      <c r="D515" s="1">
        <v>4</v>
      </c>
      <c r="E515" s="1">
        <v>5</v>
      </c>
      <c r="F515" s="1" t="s">
        <v>555</v>
      </c>
      <c r="G515" s="2">
        <v>45.0806</v>
      </c>
      <c r="H515" s="6">
        <f>1+_xlfn.COUNTIFS(A:A,A515,O:O,"&lt;"&amp;O515)</f>
        <v>4</v>
      </c>
      <c r="I515" s="2">
        <f>_xlfn.AVERAGEIF(A:A,A515,G:G)</f>
        <v>49.771761904761874</v>
      </c>
      <c r="J515" s="2">
        <f t="shared" si="72"/>
        <v>-4.691161904761877</v>
      </c>
      <c r="K515" s="2">
        <f t="shared" si="73"/>
        <v>85.30883809523812</v>
      </c>
      <c r="L515" s="2">
        <f t="shared" si="74"/>
        <v>167.0896150765863</v>
      </c>
      <c r="M515" s="2">
        <f>SUMIF(A:A,A515,L:L)</f>
        <v>2105.9173488362303</v>
      </c>
      <c r="N515" s="3">
        <f t="shared" si="75"/>
        <v>0.07934291208955717</v>
      </c>
      <c r="O515" s="7">
        <f t="shared" si="76"/>
        <v>12.603520259897499</v>
      </c>
      <c r="P515" s="3">
        <f t="shared" si="77"/>
        <v>0.07934291208955717</v>
      </c>
      <c r="Q515" s="3">
        <f>IF(ISNUMBER(P515),SUMIF(A:A,A515,P:P),"")</f>
        <v>0.9589482642691002</v>
      </c>
      <c r="R515" s="3">
        <f t="shared" si="78"/>
        <v>0.08273951269939621</v>
      </c>
      <c r="S515" s="8">
        <f t="shared" si="79"/>
        <v>12.086123876909145</v>
      </c>
    </row>
    <row r="516" spans="1:19" ht="15">
      <c r="A516" s="1">
        <v>55</v>
      </c>
      <c r="B516" s="5">
        <v>0.7458333333333332</v>
      </c>
      <c r="C516" s="1" t="s">
        <v>532</v>
      </c>
      <c r="D516" s="1">
        <v>4</v>
      </c>
      <c r="E516" s="1">
        <v>6</v>
      </c>
      <c r="F516" s="1" t="s">
        <v>556</v>
      </c>
      <c r="G516" s="2">
        <v>43.9870999999999</v>
      </c>
      <c r="H516" s="6">
        <f>1+_xlfn.COUNTIFS(A:A,A516,O:O,"&lt;"&amp;O516)</f>
        <v>5</v>
      </c>
      <c r="I516" s="2">
        <f>_xlfn.AVERAGEIF(A:A,A516,G:G)</f>
        <v>49.771761904761874</v>
      </c>
      <c r="J516" s="2">
        <f t="shared" si="72"/>
        <v>-5.784661904761975</v>
      </c>
      <c r="K516" s="2">
        <f t="shared" si="73"/>
        <v>84.21533809523802</v>
      </c>
      <c r="L516" s="2">
        <f t="shared" si="74"/>
        <v>156.47876059376645</v>
      </c>
      <c r="M516" s="2">
        <f>SUMIF(A:A,A516,L:L)</f>
        <v>2105.9173488362303</v>
      </c>
      <c r="N516" s="3">
        <f t="shared" si="75"/>
        <v>0.07430432190524455</v>
      </c>
      <c r="O516" s="7">
        <f t="shared" si="76"/>
        <v>13.45816736306718</v>
      </c>
      <c r="P516" s="3">
        <f t="shared" si="77"/>
        <v>0.07430432190524455</v>
      </c>
      <c r="Q516" s="3">
        <f>IF(ISNUMBER(P516),SUMIF(A:A,A516,P:P),"")</f>
        <v>0.9589482642691002</v>
      </c>
      <c r="R516" s="3">
        <f t="shared" si="78"/>
        <v>0.07748522488007055</v>
      </c>
      <c r="S516" s="8">
        <f t="shared" si="79"/>
        <v>12.905686233056326</v>
      </c>
    </row>
    <row r="517" spans="1:19" ht="15">
      <c r="A517" s="1">
        <v>55</v>
      </c>
      <c r="B517" s="5">
        <v>0.7458333333333332</v>
      </c>
      <c r="C517" s="1" t="s">
        <v>532</v>
      </c>
      <c r="D517" s="1">
        <v>4</v>
      </c>
      <c r="E517" s="1">
        <v>7</v>
      </c>
      <c r="F517" s="1" t="s">
        <v>279</v>
      </c>
      <c r="G517" s="2">
        <v>39.3141</v>
      </c>
      <c r="H517" s="6">
        <f>1+_xlfn.COUNTIFS(A:A,A517,O:O,"&lt;"&amp;O517)</f>
        <v>6</v>
      </c>
      <c r="I517" s="2">
        <f>_xlfn.AVERAGEIF(A:A,A517,G:G)</f>
        <v>49.771761904761874</v>
      </c>
      <c r="J517" s="2">
        <f t="shared" si="72"/>
        <v>-10.45766190476187</v>
      </c>
      <c r="K517" s="2">
        <f t="shared" si="73"/>
        <v>79.54233809523814</v>
      </c>
      <c r="L517" s="2">
        <f t="shared" si="74"/>
        <v>118.219171318306</v>
      </c>
      <c r="M517" s="2">
        <f>SUMIF(A:A,A517,L:L)</f>
        <v>2105.9173488362303</v>
      </c>
      <c r="N517" s="3">
        <f t="shared" si="75"/>
        <v>0.056136662430572665</v>
      </c>
      <c r="O517" s="7">
        <f t="shared" si="76"/>
        <v>17.81367036625584</v>
      </c>
      <c r="P517" s="3">
        <f t="shared" si="77"/>
        <v>0.056136662430572665</v>
      </c>
      <c r="Q517" s="3">
        <f>IF(ISNUMBER(P517),SUMIF(A:A,A517,P:P),"")</f>
        <v>0.9589482642691002</v>
      </c>
      <c r="R517" s="3">
        <f t="shared" si="78"/>
        <v>0.05853982380724096</v>
      </c>
      <c r="S517" s="8">
        <f t="shared" si="79"/>
        <v>17.082388277982947</v>
      </c>
    </row>
    <row r="518" spans="1:19" ht="15">
      <c r="A518" s="1">
        <v>55</v>
      </c>
      <c r="B518" s="5">
        <v>0.7458333333333332</v>
      </c>
      <c r="C518" s="1" t="s">
        <v>532</v>
      </c>
      <c r="D518" s="1">
        <v>4</v>
      </c>
      <c r="E518" s="1">
        <v>4</v>
      </c>
      <c r="F518" s="1" t="s">
        <v>257</v>
      </c>
      <c r="G518" s="2">
        <v>34.0981666666666</v>
      </c>
      <c r="H518" s="6">
        <f>1+_xlfn.COUNTIFS(A:A,A518,O:O,"&lt;"&amp;O518)</f>
        <v>7</v>
      </c>
      <c r="I518" s="2">
        <f>_xlfn.AVERAGEIF(A:A,A518,G:G)</f>
        <v>49.771761904761874</v>
      </c>
      <c r="J518" s="2">
        <f t="shared" si="72"/>
        <v>-15.673595238095274</v>
      </c>
      <c r="K518" s="2">
        <f t="shared" si="73"/>
        <v>74.32640476190473</v>
      </c>
      <c r="L518" s="2">
        <f t="shared" si="74"/>
        <v>86.45156247554162</v>
      </c>
      <c r="M518" s="2">
        <f>SUMIF(A:A,A518,L:L)</f>
        <v>2105.9173488362303</v>
      </c>
      <c r="N518" s="3">
        <f t="shared" si="75"/>
        <v>0.0410517357308996</v>
      </c>
      <c r="O518" s="7">
        <f t="shared" si="76"/>
        <v>24.359505930642076</v>
      </c>
      <c r="P518" s="3">
        <f t="shared" si="77"/>
      </c>
      <c r="Q518" s="3">
        <f>IF(ISNUMBER(P518),SUMIF(A:A,A518,P:P),"")</f>
      </c>
      <c r="R518" s="3">
        <f t="shared" si="78"/>
      </c>
      <c r="S518" s="8">
        <f t="shared" si="79"/>
      </c>
    </row>
    <row r="519" spans="1:19" ht="15">
      <c r="A519" s="1">
        <v>4</v>
      </c>
      <c r="B519" s="5">
        <v>0.748611111111111</v>
      </c>
      <c r="C519" s="1" t="s">
        <v>23</v>
      </c>
      <c r="D519" s="1">
        <v>5</v>
      </c>
      <c r="E519" s="1">
        <v>1</v>
      </c>
      <c r="F519" s="1" t="s">
        <v>52</v>
      </c>
      <c r="G519" s="2">
        <v>68.91759999999991</v>
      </c>
      <c r="H519" s="6">
        <f>1+_xlfn.COUNTIFS(A:A,A519,O:O,"&lt;"&amp;O519)</f>
        <v>1</v>
      </c>
      <c r="I519" s="2">
        <f>_xlfn.AVERAGEIF(A:A,A519,G:G)</f>
        <v>50.11575925925923</v>
      </c>
      <c r="J519" s="2">
        <f t="shared" si="72"/>
        <v>18.80184074074068</v>
      </c>
      <c r="K519" s="2">
        <f t="shared" si="73"/>
        <v>108.80184074074069</v>
      </c>
      <c r="L519" s="2">
        <f t="shared" si="74"/>
        <v>684.1043363030133</v>
      </c>
      <c r="M519" s="2">
        <f>SUMIF(A:A,A519,L:L)</f>
        <v>2545.3552490102575</v>
      </c>
      <c r="N519" s="3">
        <f t="shared" si="75"/>
        <v>0.268765759344996</v>
      </c>
      <c r="O519" s="7">
        <f t="shared" si="76"/>
        <v>3.7207120521493557</v>
      </c>
      <c r="P519" s="3">
        <f t="shared" si="77"/>
        <v>0.268765759344996</v>
      </c>
      <c r="Q519" s="3">
        <f>IF(ISNUMBER(P519),SUMIF(A:A,A519,P:P),"")</f>
        <v>0.9369730358198138</v>
      </c>
      <c r="R519" s="3">
        <f t="shared" si="78"/>
        <v>0.2868447106483024</v>
      </c>
      <c r="S519" s="8">
        <f t="shared" si="79"/>
        <v>3.4862068669137516</v>
      </c>
    </row>
    <row r="520" spans="1:19" ht="15">
      <c r="A520" s="1">
        <v>4</v>
      </c>
      <c r="B520" s="5">
        <v>0.748611111111111</v>
      </c>
      <c r="C520" s="1" t="s">
        <v>23</v>
      </c>
      <c r="D520" s="1">
        <v>5</v>
      </c>
      <c r="E520" s="1">
        <v>2</v>
      </c>
      <c r="F520" s="1" t="s">
        <v>53</v>
      </c>
      <c r="G520" s="2">
        <v>62.1649666666667</v>
      </c>
      <c r="H520" s="6">
        <f>1+_xlfn.COUNTIFS(A:A,A520,O:O,"&lt;"&amp;O520)</f>
        <v>2</v>
      </c>
      <c r="I520" s="2">
        <f>_xlfn.AVERAGEIF(A:A,A520,G:G)</f>
        <v>50.11575925925923</v>
      </c>
      <c r="J520" s="2">
        <f t="shared" si="72"/>
        <v>12.049207407407472</v>
      </c>
      <c r="K520" s="2">
        <f t="shared" si="73"/>
        <v>102.04920740740747</v>
      </c>
      <c r="L520" s="2">
        <f t="shared" si="74"/>
        <v>456.20964170374236</v>
      </c>
      <c r="M520" s="2">
        <f>SUMIF(A:A,A520,L:L)</f>
        <v>2545.3552490102575</v>
      </c>
      <c r="N520" s="3">
        <f t="shared" si="75"/>
        <v>0.17923220810970733</v>
      </c>
      <c r="O520" s="7">
        <f t="shared" si="76"/>
        <v>5.5793543501283205</v>
      </c>
      <c r="P520" s="3">
        <f t="shared" si="77"/>
        <v>0.17923220810970733</v>
      </c>
      <c r="Q520" s="3">
        <f>IF(ISNUMBER(P520),SUMIF(A:A,A520,P:P),"")</f>
        <v>0.9369730358198138</v>
      </c>
      <c r="R520" s="3">
        <f t="shared" si="78"/>
        <v>0.19128854434203255</v>
      </c>
      <c r="S520" s="8">
        <f t="shared" si="79"/>
        <v>5.2277045833542175</v>
      </c>
    </row>
    <row r="521" spans="1:19" ht="15">
      <c r="A521" s="1">
        <v>4</v>
      </c>
      <c r="B521" s="5">
        <v>0.748611111111111</v>
      </c>
      <c r="C521" s="1" t="s">
        <v>23</v>
      </c>
      <c r="D521" s="1">
        <v>5</v>
      </c>
      <c r="E521" s="1">
        <v>5</v>
      </c>
      <c r="F521" s="1" t="s">
        <v>56</v>
      </c>
      <c r="G521" s="2">
        <v>61.582866666666604</v>
      </c>
      <c r="H521" s="6">
        <f>1+_xlfn.COUNTIFS(A:A,A521,O:O,"&lt;"&amp;O521)</f>
        <v>3</v>
      </c>
      <c r="I521" s="2">
        <f>_xlfn.AVERAGEIF(A:A,A521,G:G)</f>
        <v>50.11575925925923</v>
      </c>
      <c r="J521" s="2">
        <f t="shared" si="72"/>
        <v>11.467107407407376</v>
      </c>
      <c r="K521" s="2">
        <f t="shared" si="73"/>
        <v>101.46710740740738</v>
      </c>
      <c r="L521" s="2">
        <f t="shared" si="74"/>
        <v>440.55110055329703</v>
      </c>
      <c r="M521" s="2">
        <f>SUMIF(A:A,A521,L:L)</f>
        <v>2545.3552490102575</v>
      </c>
      <c r="N521" s="3">
        <f t="shared" si="75"/>
        <v>0.1730803983941346</v>
      </c>
      <c r="O521" s="7">
        <f t="shared" si="76"/>
        <v>5.777661764579624</v>
      </c>
      <c r="P521" s="3">
        <f t="shared" si="77"/>
        <v>0.1730803983941346</v>
      </c>
      <c r="Q521" s="3">
        <f>IF(ISNUMBER(P521),SUMIF(A:A,A521,P:P),"")</f>
        <v>0.9369730358198138</v>
      </c>
      <c r="R521" s="3">
        <f t="shared" si="78"/>
        <v>0.1847229234752697</v>
      </c>
      <c r="S521" s="8">
        <f t="shared" si="79"/>
        <v>5.413513283498233</v>
      </c>
    </row>
    <row r="522" spans="1:19" ht="15">
      <c r="A522" s="1">
        <v>4</v>
      </c>
      <c r="B522" s="5">
        <v>0.748611111111111</v>
      </c>
      <c r="C522" s="1" t="s">
        <v>23</v>
      </c>
      <c r="D522" s="1">
        <v>5</v>
      </c>
      <c r="E522" s="1">
        <v>7</v>
      </c>
      <c r="F522" s="1" t="s">
        <v>58</v>
      </c>
      <c r="G522" s="2">
        <v>52.7766333333333</v>
      </c>
      <c r="H522" s="6">
        <f>1+_xlfn.COUNTIFS(A:A,A522,O:O,"&lt;"&amp;O522)</f>
        <v>4</v>
      </c>
      <c r="I522" s="2">
        <f>_xlfn.AVERAGEIF(A:A,A522,G:G)</f>
        <v>50.11575925925923</v>
      </c>
      <c r="J522" s="2">
        <f t="shared" si="72"/>
        <v>2.660874074074073</v>
      </c>
      <c r="K522" s="2">
        <f t="shared" si="73"/>
        <v>92.66087407407407</v>
      </c>
      <c r="L522" s="2">
        <f t="shared" si="74"/>
        <v>259.73254914354067</v>
      </c>
      <c r="M522" s="2">
        <f>SUMIF(A:A,A522,L:L)</f>
        <v>2545.3552490102575</v>
      </c>
      <c r="N522" s="3">
        <f t="shared" si="75"/>
        <v>0.10204176774323967</v>
      </c>
      <c r="O522" s="7">
        <f t="shared" si="76"/>
        <v>9.799908626791215</v>
      </c>
      <c r="P522" s="3">
        <f t="shared" si="77"/>
        <v>0.10204176774323967</v>
      </c>
      <c r="Q522" s="3">
        <f>IF(ISNUMBER(P522),SUMIF(A:A,A522,P:P),"")</f>
        <v>0.9369730358198138</v>
      </c>
      <c r="R522" s="3">
        <f t="shared" si="78"/>
        <v>0.10890576766059998</v>
      </c>
      <c r="S522" s="8">
        <f t="shared" si="79"/>
        <v>9.182250136801349</v>
      </c>
    </row>
    <row r="523" spans="1:19" ht="15">
      <c r="A523" s="1">
        <v>4</v>
      </c>
      <c r="B523" s="5">
        <v>0.748611111111111</v>
      </c>
      <c r="C523" s="1" t="s">
        <v>23</v>
      </c>
      <c r="D523" s="1">
        <v>5</v>
      </c>
      <c r="E523" s="1">
        <v>3</v>
      </c>
      <c r="F523" s="1" t="s">
        <v>54</v>
      </c>
      <c r="G523" s="2">
        <v>49.2829666666666</v>
      </c>
      <c r="H523" s="6">
        <f>1+_xlfn.COUNTIFS(A:A,A523,O:O,"&lt;"&amp;O523)</f>
        <v>5</v>
      </c>
      <c r="I523" s="2">
        <f>_xlfn.AVERAGEIF(A:A,A523,G:G)</f>
        <v>50.11575925925923</v>
      </c>
      <c r="J523" s="2">
        <f t="shared" si="72"/>
        <v>-0.8327925925926252</v>
      </c>
      <c r="K523" s="2">
        <f t="shared" si="73"/>
        <v>89.16720740740737</v>
      </c>
      <c r="L523" s="2">
        <f t="shared" si="74"/>
        <v>210.6151310467425</v>
      </c>
      <c r="M523" s="2">
        <f>SUMIF(A:A,A523,L:L)</f>
        <v>2545.3552490102575</v>
      </c>
      <c r="N523" s="3">
        <f t="shared" si="75"/>
        <v>0.08274488644704453</v>
      </c>
      <c r="O523" s="7">
        <f t="shared" si="76"/>
        <v>12.085338960975973</v>
      </c>
      <c r="P523" s="3">
        <f t="shared" si="77"/>
        <v>0.08274488644704453</v>
      </c>
      <c r="Q523" s="3">
        <f>IF(ISNUMBER(P523),SUMIF(A:A,A523,P:P),"")</f>
        <v>0.9369730358198138</v>
      </c>
      <c r="R523" s="3">
        <f t="shared" si="78"/>
        <v>0.08831085130923332</v>
      </c>
      <c r="S523" s="8">
        <f t="shared" si="79"/>
        <v>11.323636735177134</v>
      </c>
    </row>
    <row r="524" spans="1:19" ht="15">
      <c r="A524" s="1">
        <v>4</v>
      </c>
      <c r="B524" s="5">
        <v>0.748611111111111</v>
      </c>
      <c r="C524" s="1" t="s">
        <v>23</v>
      </c>
      <c r="D524" s="1">
        <v>5</v>
      </c>
      <c r="E524" s="1">
        <v>6</v>
      </c>
      <c r="F524" s="1" t="s">
        <v>57</v>
      </c>
      <c r="G524" s="2">
        <v>48.3503333333333</v>
      </c>
      <c r="H524" s="6">
        <f>1+_xlfn.COUNTIFS(A:A,A524,O:O,"&lt;"&amp;O524)</f>
        <v>6</v>
      </c>
      <c r="I524" s="2">
        <f>_xlfn.AVERAGEIF(A:A,A524,G:G)</f>
        <v>50.11575925925923</v>
      </c>
      <c r="J524" s="2">
        <f t="shared" si="72"/>
        <v>-1.7654259259259248</v>
      </c>
      <c r="K524" s="2">
        <f t="shared" si="73"/>
        <v>88.23457407407408</v>
      </c>
      <c r="L524" s="2">
        <f t="shared" si="74"/>
        <v>199.15321327468664</v>
      </c>
      <c r="M524" s="2">
        <f>SUMIF(A:A,A524,L:L)</f>
        <v>2545.3552490102575</v>
      </c>
      <c r="N524" s="3">
        <f t="shared" si="75"/>
        <v>0.078241814517689</v>
      </c>
      <c r="O524" s="7">
        <f t="shared" si="76"/>
        <v>12.780889683660376</v>
      </c>
      <c r="P524" s="3">
        <f t="shared" si="77"/>
        <v>0.078241814517689</v>
      </c>
      <c r="Q524" s="3">
        <f>IF(ISNUMBER(P524),SUMIF(A:A,A524,P:P),"")</f>
        <v>0.9369730358198138</v>
      </c>
      <c r="R524" s="3">
        <f t="shared" si="78"/>
        <v>0.08350487316770065</v>
      </c>
      <c r="S524" s="8">
        <f t="shared" si="79"/>
        <v>11.975349007377403</v>
      </c>
    </row>
    <row r="525" spans="1:19" ht="15">
      <c r="A525" s="1">
        <v>4</v>
      </c>
      <c r="B525" s="5">
        <v>0.748611111111111</v>
      </c>
      <c r="C525" s="1" t="s">
        <v>23</v>
      </c>
      <c r="D525" s="1">
        <v>5</v>
      </c>
      <c r="E525" s="1">
        <v>4</v>
      </c>
      <c r="F525" s="1" t="s">
        <v>55</v>
      </c>
      <c r="G525" s="2">
        <v>41.8163333333333</v>
      </c>
      <c r="H525" s="6">
        <f>1+_xlfn.COUNTIFS(A:A,A525,O:O,"&lt;"&amp;O525)</f>
        <v>7</v>
      </c>
      <c r="I525" s="2">
        <f>_xlfn.AVERAGEIF(A:A,A525,G:G)</f>
        <v>50.11575925925923</v>
      </c>
      <c r="J525" s="2">
        <f t="shared" si="72"/>
        <v>-8.29942592592593</v>
      </c>
      <c r="K525" s="2">
        <f t="shared" si="73"/>
        <v>81.70057407407407</v>
      </c>
      <c r="L525" s="2">
        <f t="shared" si="74"/>
        <v>134.5632628800165</v>
      </c>
      <c r="M525" s="2">
        <f>SUMIF(A:A,A525,L:L)</f>
        <v>2545.3552490102575</v>
      </c>
      <c r="N525" s="3">
        <f t="shared" si="75"/>
        <v>0.052866201263002656</v>
      </c>
      <c r="O525" s="7">
        <f t="shared" si="76"/>
        <v>18.915677240078715</v>
      </c>
      <c r="P525" s="3">
        <f t="shared" si="77"/>
        <v>0.052866201263002656</v>
      </c>
      <c r="Q525" s="3">
        <f>IF(ISNUMBER(P525),SUMIF(A:A,A525,P:P),"")</f>
        <v>0.9369730358198138</v>
      </c>
      <c r="R525" s="3">
        <f t="shared" si="78"/>
        <v>0.056422329396861294</v>
      </c>
      <c r="S525" s="8">
        <f t="shared" si="79"/>
        <v>17.723479528224313</v>
      </c>
    </row>
    <row r="526" spans="1:19" ht="15">
      <c r="A526" s="1">
        <v>4</v>
      </c>
      <c r="B526" s="5">
        <v>0.748611111111111</v>
      </c>
      <c r="C526" s="1" t="s">
        <v>23</v>
      </c>
      <c r="D526" s="1">
        <v>5</v>
      </c>
      <c r="E526" s="1">
        <v>8</v>
      </c>
      <c r="F526" s="1" t="s">
        <v>59</v>
      </c>
      <c r="G526" s="2">
        <v>31.082833333333298</v>
      </c>
      <c r="H526" s="6">
        <f>1+_xlfn.COUNTIFS(A:A,A526,O:O,"&lt;"&amp;O526)</f>
        <v>9</v>
      </c>
      <c r="I526" s="2">
        <f>_xlfn.AVERAGEIF(A:A,A526,G:G)</f>
        <v>50.11575925925923</v>
      </c>
      <c r="J526" s="2">
        <f t="shared" si="72"/>
        <v>-19.03292592592593</v>
      </c>
      <c r="K526" s="2">
        <f t="shared" si="73"/>
        <v>70.96707407407408</v>
      </c>
      <c r="L526" s="2">
        <f t="shared" si="74"/>
        <v>70.67023248642705</v>
      </c>
      <c r="M526" s="2">
        <f>SUMIF(A:A,A526,L:L)</f>
        <v>2545.3552490102575</v>
      </c>
      <c r="N526" s="3">
        <f t="shared" si="75"/>
        <v>0.027764388689518544</v>
      </c>
      <c r="O526" s="7">
        <f t="shared" si="76"/>
        <v>36.017360626330465</v>
      </c>
      <c r="P526" s="3">
        <f t="shared" si="77"/>
      </c>
      <c r="Q526" s="3">
        <f>IF(ISNUMBER(P526),SUMIF(A:A,A526,P:P),"")</f>
      </c>
      <c r="R526" s="3">
        <f t="shared" si="78"/>
      </c>
      <c r="S526" s="8">
        <f t="shared" si="79"/>
      </c>
    </row>
    <row r="527" spans="1:19" ht="15">
      <c r="A527" s="1">
        <v>4</v>
      </c>
      <c r="B527" s="5">
        <v>0.748611111111111</v>
      </c>
      <c r="C527" s="1" t="s">
        <v>23</v>
      </c>
      <c r="D527" s="1">
        <v>5</v>
      </c>
      <c r="E527" s="1">
        <v>9</v>
      </c>
      <c r="F527" s="1" t="s">
        <v>60</v>
      </c>
      <c r="G527" s="2">
        <v>35.0673</v>
      </c>
      <c r="H527" s="6">
        <f>1+_xlfn.COUNTIFS(A:A,A527,O:O,"&lt;"&amp;O527)</f>
        <v>8</v>
      </c>
      <c r="I527" s="2">
        <f>_xlfn.AVERAGEIF(A:A,A527,G:G)</f>
        <v>50.11575925925923</v>
      </c>
      <c r="J527" s="2">
        <f t="shared" si="72"/>
        <v>-15.048459259259225</v>
      </c>
      <c r="K527" s="2">
        <f t="shared" si="73"/>
        <v>74.95154074074077</v>
      </c>
      <c r="L527" s="2">
        <f t="shared" si="74"/>
        <v>89.75578161879167</v>
      </c>
      <c r="M527" s="2">
        <f>SUMIF(A:A,A527,L:L)</f>
        <v>2545.3552490102575</v>
      </c>
      <c r="N527" s="3">
        <f t="shared" si="75"/>
        <v>0.035262575490667775</v>
      </c>
      <c r="O527" s="7">
        <f t="shared" si="76"/>
        <v>28.35867732533177</v>
      </c>
      <c r="P527" s="3">
        <f t="shared" si="77"/>
      </c>
      <c r="Q527" s="3">
        <f>IF(ISNUMBER(P527),SUMIF(A:A,A527,P:P),"")</f>
      </c>
      <c r="R527" s="3">
        <f t="shared" si="78"/>
      </c>
      <c r="S527" s="8">
        <f t="shared" si="79"/>
      </c>
    </row>
    <row r="528" spans="1:19" ht="15">
      <c r="A528" s="1">
        <v>23</v>
      </c>
      <c r="B528" s="5">
        <v>0.751388888888889</v>
      </c>
      <c r="C528" s="1" t="s">
        <v>196</v>
      </c>
      <c r="D528" s="1">
        <v>8</v>
      </c>
      <c r="E528" s="1">
        <v>9</v>
      </c>
      <c r="F528" s="1" t="s">
        <v>276</v>
      </c>
      <c r="G528" s="2">
        <v>75.9434333333334</v>
      </c>
      <c r="H528" s="6">
        <f>1+_xlfn.COUNTIFS(A:A,A528,O:O,"&lt;"&amp;O528)</f>
        <v>1</v>
      </c>
      <c r="I528" s="2">
        <f>_xlfn.AVERAGEIF(A:A,A528,G:G)</f>
        <v>51.75121025641026</v>
      </c>
      <c r="J528" s="2">
        <f t="shared" si="72"/>
        <v>24.192223076923142</v>
      </c>
      <c r="K528" s="2">
        <f t="shared" si="73"/>
        <v>114.19222307692314</v>
      </c>
      <c r="L528" s="2">
        <f t="shared" si="74"/>
        <v>945.3293493586873</v>
      </c>
      <c r="M528" s="2">
        <f>SUMIF(A:A,A528,L:L)</f>
        <v>3647.1171293779616</v>
      </c>
      <c r="N528" s="3">
        <f t="shared" si="75"/>
        <v>0.2591990648569927</v>
      </c>
      <c r="O528" s="7">
        <f t="shared" si="76"/>
        <v>3.858038610408289</v>
      </c>
      <c r="P528" s="3">
        <f t="shared" si="77"/>
        <v>0.2591990648569927</v>
      </c>
      <c r="Q528" s="3">
        <f>IF(ISNUMBER(P528),SUMIF(A:A,A528,P:P),"")</f>
        <v>0.8888000954463103</v>
      </c>
      <c r="R528" s="3">
        <f t="shared" si="78"/>
        <v>0.2916280794578853</v>
      </c>
      <c r="S528" s="8">
        <f t="shared" si="79"/>
        <v>3.429025085166438</v>
      </c>
    </row>
    <row r="529" spans="1:19" ht="15">
      <c r="A529" s="1">
        <v>23</v>
      </c>
      <c r="B529" s="5">
        <v>0.751388888888889</v>
      </c>
      <c r="C529" s="1" t="s">
        <v>196</v>
      </c>
      <c r="D529" s="1">
        <v>8</v>
      </c>
      <c r="E529" s="1">
        <v>8</v>
      </c>
      <c r="F529" s="1" t="s">
        <v>275</v>
      </c>
      <c r="G529" s="2">
        <v>63.7093</v>
      </c>
      <c r="H529" s="6">
        <f>1+_xlfn.COUNTIFS(A:A,A529,O:O,"&lt;"&amp;O529)</f>
        <v>2</v>
      </c>
      <c r="I529" s="2">
        <f>_xlfn.AVERAGEIF(A:A,A529,G:G)</f>
        <v>51.75121025641026</v>
      </c>
      <c r="J529" s="2">
        <f t="shared" si="72"/>
        <v>11.958089743589738</v>
      </c>
      <c r="K529" s="2">
        <f t="shared" si="73"/>
        <v>101.95808974358974</v>
      </c>
      <c r="L529" s="2">
        <f t="shared" si="74"/>
        <v>453.7223216569433</v>
      </c>
      <c r="M529" s="2">
        <f>SUMIF(A:A,A529,L:L)</f>
        <v>3647.1171293779616</v>
      </c>
      <c r="N529" s="3">
        <f t="shared" si="75"/>
        <v>0.12440574447202589</v>
      </c>
      <c r="O529" s="7">
        <f t="shared" si="76"/>
        <v>8.038214024954948</v>
      </c>
      <c r="P529" s="3">
        <f t="shared" si="77"/>
        <v>0.12440574447202589</v>
      </c>
      <c r="Q529" s="3">
        <f>IF(ISNUMBER(P529),SUMIF(A:A,A529,P:P),"")</f>
        <v>0.8888000954463103</v>
      </c>
      <c r="R529" s="3">
        <f t="shared" si="78"/>
        <v>0.1399704445458634</v>
      </c>
      <c r="S529" s="8">
        <f t="shared" si="79"/>
        <v>7.1443653925978285</v>
      </c>
    </row>
    <row r="530" spans="1:19" ht="15">
      <c r="A530" s="1">
        <v>23</v>
      </c>
      <c r="B530" s="5">
        <v>0.751388888888889</v>
      </c>
      <c r="C530" s="1" t="s">
        <v>196</v>
      </c>
      <c r="D530" s="1">
        <v>8</v>
      </c>
      <c r="E530" s="1">
        <v>18</v>
      </c>
      <c r="F530" s="1" t="s">
        <v>267</v>
      </c>
      <c r="G530" s="2">
        <v>59.30593333333331</v>
      </c>
      <c r="H530" s="6">
        <f>1+_xlfn.COUNTIFS(A:A,A530,O:O,"&lt;"&amp;O530)</f>
        <v>3</v>
      </c>
      <c r="I530" s="2">
        <f>_xlfn.AVERAGEIF(A:A,A530,G:G)</f>
        <v>51.75121025641026</v>
      </c>
      <c r="J530" s="2">
        <f t="shared" si="72"/>
        <v>7.554723076923047</v>
      </c>
      <c r="K530" s="2">
        <f t="shared" si="73"/>
        <v>97.55472307692304</v>
      </c>
      <c r="L530" s="2">
        <f t="shared" si="74"/>
        <v>348.3763582517208</v>
      </c>
      <c r="M530" s="2">
        <f>SUMIF(A:A,A530,L:L)</f>
        <v>3647.1171293779616</v>
      </c>
      <c r="N530" s="3">
        <f t="shared" si="75"/>
        <v>0.09552102274026458</v>
      </c>
      <c r="O530" s="7">
        <f t="shared" si="76"/>
        <v>10.468899633949105</v>
      </c>
      <c r="P530" s="3">
        <f t="shared" si="77"/>
        <v>0.09552102274026458</v>
      </c>
      <c r="Q530" s="3">
        <f>IF(ISNUMBER(P530),SUMIF(A:A,A530,P:P),"")</f>
        <v>0.8888000954463103</v>
      </c>
      <c r="R530" s="3">
        <f t="shared" si="78"/>
        <v>0.10747188623140141</v>
      </c>
      <c r="S530" s="8">
        <f t="shared" si="79"/>
        <v>9.304758993871808</v>
      </c>
    </row>
    <row r="531" spans="1:19" ht="15">
      <c r="A531" s="1">
        <v>23</v>
      </c>
      <c r="B531" s="5">
        <v>0.751388888888889</v>
      </c>
      <c r="C531" s="1" t="s">
        <v>196</v>
      </c>
      <c r="D531" s="1">
        <v>8</v>
      </c>
      <c r="E531" s="1">
        <v>11</v>
      </c>
      <c r="F531" s="1" t="s">
        <v>260</v>
      </c>
      <c r="G531" s="2">
        <v>57.906800000000004</v>
      </c>
      <c r="H531" s="6">
        <f>1+_xlfn.COUNTIFS(A:A,A531,O:O,"&lt;"&amp;O531)</f>
        <v>4</v>
      </c>
      <c r="I531" s="2">
        <f>_xlfn.AVERAGEIF(A:A,A531,G:G)</f>
        <v>51.75121025641026</v>
      </c>
      <c r="J531" s="2">
        <f t="shared" si="72"/>
        <v>6.1555897435897435</v>
      </c>
      <c r="K531" s="2">
        <f t="shared" si="73"/>
        <v>96.15558974358974</v>
      </c>
      <c r="L531" s="2">
        <f t="shared" si="74"/>
        <v>320.324769116148</v>
      </c>
      <c r="M531" s="2">
        <f>SUMIF(A:A,A531,L:L)</f>
        <v>3647.1171293779616</v>
      </c>
      <c r="N531" s="3">
        <f t="shared" si="75"/>
        <v>0.08782958094103804</v>
      </c>
      <c r="O531" s="7">
        <f t="shared" si="76"/>
        <v>11.385685657219772</v>
      </c>
      <c r="P531" s="3">
        <f t="shared" si="77"/>
        <v>0.08782958094103804</v>
      </c>
      <c r="Q531" s="3">
        <f>IF(ISNUMBER(P531),SUMIF(A:A,A531,P:P),"")</f>
        <v>0.8888000954463103</v>
      </c>
      <c r="R531" s="3">
        <f t="shared" si="78"/>
        <v>0.09881814976283781</v>
      </c>
      <c r="S531" s="8">
        <f t="shared" si="79"/>
        <v>10.119598498858622</v>
      </c>
    </row>
    <row r="532" spans="1:19" ht="15">
      <c r="A532" s="1">
        <v>23</v>
      </c>
      <c r="B532" s="5">
        <v>0.751388888888889</v>
      </c>
      <c r="C532" s="1" t="s">
        <v>196</v>
      </c>
      <c r="D532" s="1">
        <v>8</v>
      </c>
      <c r="E532" s="1">
        <v>2</v>
      </c>
      <c r="F532" s="1" t="s">
        <v>270</v>
      </c>
      <c r="G532" s="2">
        <v>57.1584</v>
      </c>
      <c r="H532" s="6">
        <f>1+_xlfn.COUNTIFS(A:A,A532,O:O,"&lt;"&amp;O532)</f>
        <v>5</v>
      </c>
      <c r="I532" s="2">
        <f>_xlfn.AVERAGEIF(A:A,A532,G:G)</f>
        <v>51.75121025641026</v>
      </c>
      <c r="J532" s="2">
        <f t="shared" si="72"/>
        <v>5.40718974358974</v>
      </c>
      <c r="K532" s="2">
        <f t="shared" si="73"/>
        <v>95.40718974358974</v>
      </c>
      <c r="L532" s="2">
        <f t="shared" si="74"/>
        <v>306.25907210353165</v>
      </c>
      <c r="M532" s="2">
        <f>SUMIF(A:A,A532,L:L)</f>
        <v>3647.1171293779616</v>
      </c>
      <c r="N532" s="3">
        <f t="shared" si="75"/>
        <v>0.08397291922339933</v>
      </c>
      <c r="O532" s="7">
        <f t="shared" si="76"/>
        <v>11.908601121030776</v>
      </c>
      <c r="P532" s="3">
        <f t="shared" si="77"/>
        <v>0.08397291922339933</v>
      </c>
      <c r="Q532" s="3">
        <f>IF(ISNUMBER(P532),SUMIF(A:A,A532,P:P),"")</f>
        <v>0.8888000954463103</v>
      </c>
      <c r="R532" s="3">
        <f t="shared" si="78"/>
        <v>0.09447897187863417</v>
      </c>
      <c r="S532" s="8">
        <f t="shared" si="79"/>
        <v>10.584365813004192</v>
      </c>
    </row>
    <row r="533" spans="1:19" ht="15">
      <c r="A533" s="1">
        <v>23</v>
      </c>
      <c r="B533" s="5">
        <v>0.751388888888889</v>
      </c>
      <c r="C533" s="1" t="s">
        <v>196</v>
      </c>
      <c r="D533" s="1">
        <v>8</v>
      </c>
      <c r="E533" s="1">
        <v>6</v>
      </c>
      <c r="F533" s="1" t="s">
        <v>274</v>
      </c>
      <c r="G533" s="2">
        <v>56.7991000000001</v>
      </c>
      <c r="H533" s="6">
        <f>1+_xlfn.COUNTIFS(A:A,A533,O:O,"&lt;"&amp;O533)</f>
        <v>6</v>
      </c>
      <c r="I533" s="2">
        <f>_xlfn.AVERAGEIF(A:A,A533,G:G)</f>
        <v>51.75121025641026</v>
      </c>
      <c r="J533" s="2">
        <f t="shared" si="72"/>
        <v>5.047889743589842</v>
      </c>
      <c r="K533" s="2">
        <f t="shared" si="73"/>
        <v>95.04788974358985</v>
      </c>
      <c r="L533" s="2">
        <f t="shared" si="74"/>
        <v>299.7273969169051</v>
      </c>
      <c r="M533" s="2">
        <f>SUMIF(A:A,A533,L:L)</f>
        <v>3647.1171293779616</v>
      </c>
      <c r="N533" s="3">
        <f t="shared" si="75"/>
        <v>0.08218200465857411</v>
      </c>
      <c r="O533" s="7">
        <f t="shared" si="76"/>
        <v>12.168113982550183</v>
      </c>
      <c r="P533" s="3">
        <f t="shared" si="77"/>
        <v>0.08218200465857411</v>
      </c>
      <c r="Q533" s="3">
        <f>IF(ISNUMBER(P533),SUMIF(A:A,A533,P:P),"")</f>
        <v>0.8888000954463103</v>
      </c>
      <c r="R533" s="3">
        <f t="shared" si="78"/>
        <v>0.09246399171155183</v>
      </c>
      <c r="S533" s="8">
        <f t="shared" si="79"/>
        <v>10.815020869092187</v>
      </c>
    </row>
    <row r="534" spans="1:19" ht="15">
      <c r="A534" s="1">
        <v>23</v>
      </c>
      <c r="B534" s="5">
        <v>0.751388888888889</v>
      </c>
      <c r="C534" s="1" t="s">
        <v>196</v>
      </c>
      <c r="D534" s="1">
        <v>8</v>
      </c>
      <c r="E534" s="1">
        <v>1</v>
      </c>
      <c r="F534" s="1" t="s">
        <v>269</v>
      </c>
      <c r="G534" s="2">
        <v>50.70289999999999</v>
      </c>
      <c r="H534" s="6">
        <f>1+_xlfn.COUNTIFS(A:A,A534,O:O,"&lt;"&amp;O534)</f>
        <v>7</v>
      </c>
      <c r="I534" s="2">
        <f>_xlfn.AVERAGEIF(A:A,A534,G:G)</f>
        <v>51.75121025641026</v>
      </c>
      <c r="J534" s="2">
        <f t="shared" si="72"/>
        <v>-1.048310256410268</v>
      </c>
      <c r="K534" s="2">
        <f t="shared" si="73"/>
        <v>88.95168974358972</v>
      </c>
      <c r="L534" s="2">
        <f t="shared" si="74"/>
        <v>207.90918725230918</v>
      </c>
      <c r="M534" s="2">
        <f>SUMIF(A:A,A534,L:L)</f>
        <v>3647.1171293779616</v>
      </c>
      <c r="N534" s="3">
        <f t="shared" si="75"/>
        <v>0.057006446427940574</v>
      </c>
      <c r="O534" s="7">
        <f t="shared" si="76"/>
        <v>17.541875746702743</v>
      </c>
      <c r="P534" s="3">
        <f t="shared" si="77"/>
        <v>0.057006446427940574</v>
      </c>
      <c r="Q534" s="3">
        <f>IF(ISNUMBER(P534),SUMIF(A:A,A534,P:P),"")</f>
        <v>0.8888000954463103</v>
      </c>
      <c r="R534" s="3">
        <f t="shared" si="78"/>
        <v>0.064138659210331</v>
      </c>
      <c r="S534" s="8">
        <f t="shared" si="79"/>
        <v>15.591220837976717</v>
      </c>
    </row>
    <row r="535" spans="1:19" ht="15">
      <c r="A535" s="1">
        <v>23</v>
      </c>
      <c r="B535" s="5">
        <v>0.751388888888889</v>
      </c>
      <c r="C535" s="1" t="s">
        <v>196</v>
      </c>
      <c r="D535" s="1">
        <v>8</v>
      </c>
      <c r="E535" s="1">
        <v>3</v>
      </c>
      <c r="F535" s="1" t="s">
        <v>271</v>
      </c>
      <c r="G535" s="2">
        <v>39.455</v>
      </c>
      <c r="H535" s="6">
        <f>1+_xlfn.COUNTIFS(A:A,A535,O:O,"&lt;"&amp;O535)</f>
        <v>11</v>
      </c>
      <c r="I535" s="2">
        <f>_xlfn.AVERAGEIF(A:A,A535,G:G)</f>
        <v>51.75121025641026</v>
      </c>
      <c r="J535" s="2">
        <f t="shared" si="72"/>
        <v>-12.296210256410262</v>
      </c>
      <c r="K535" s="2">
        <f t="shared" si="73"/>
        <v>77.70378974358974</v>
      </c>
      <c r="L535" s="2">
        <f t="shared" si="74"/>
        <v>105.87163657864558</v>
      </c>
      <c r="M535" s="2">
        <f>SUMIF(A:A,A535,L:L)</f>
        <v>3647.1171293779616</v>
      </c>
      <c r="N535" s="3">
        <f t="shared" si="75"/>
        <v>0.029028855620192993</v>
      </c>
      <c r="O535" s="7">
        <f t="shared" si="76"/>
        <v>34.448481644739104</v>
      </c>
      <c r="P535" s="3">
        <f t="shared" si="77"/>
      </c>
      <c r="Q535" s="3">
        <f>IF(ISNUMBER(P535),SUMIF(A:A,A535,P:P),"")</f>
      </c>
      <c r="R535" s="3">
        <f t="shared" si="78"/>
      </c>
      <c r="S535" s="8">
        <f t="shared" si="79"/>
      </c>
    </row>
    <row r="536" spans="1:19" ht="15">
      <c r="A536" s="1">
        <v>23</v>
      </c>
      <c r="B536" s="5">
        <v>0.751388888888889</v>
      </c>
      <c r="C536" s="1" t="s">
        <v>196</v>
      </c>
      <c r="D536" s="1">
        <v>8</v>
      </c>
      <c r="E536" s="1">
        <v>4</v>
      </c>
      <c r="F536" s="1" t="s">
        <v>272</v>
      </c>
      <c r="G536" s="2">
        <v>47.7107333333333</v>
      </c>
      <c r="H536" s="6">
        <f>1+_xlfn.COUNTIFS(A:A,A536,O:O,"&lt;"&amp;O536)</f>
        <v>9</v>
      </c>
      <c r="I536" s="2">
        <f>_xlfn.AVERAGEIF(A:A,A536,G:G)</f>
        <v>51.75121025641026</v>
      </c>
      <c r="J536" s="2">
        <f t="shared" si="72"/>
        <v>-4.040476923076959</v>
      </c>
      <c r="K536" s="2">
        <f t="shared" si="73"/>
        <v>85.95952307692303</v>
      </c>
      <c r="L536" s="2">
        <f t="shared" si="74"/>
        <v>173.7419903392444</v>
      </c>
      <c r="M536" s="2">
        <f>SUMIF(A:A,A536,L:L)</f>
        <v>3647.1171293779616</v>
      </c>
      <c r="N536" s="3">
        <f t="shared" si="75"/>
        <v>0.0476381712393419</v>
      </c>
      <c r="O536" s="7">
        <f t="shared" si="76"/>
        <v>20.99156986895735</v>
      </c>
      <c r="P536" s="3">
        <f t="shared" si="77"/>
        <v>0.0476381712393419</v>
      </c>
      <c r="Q536" s="3">
        <f>IF(ISNUMBER(P536),SUMIF(A:A,A536,P:P),"")</f>
        <v>0.8888000954463103</v>
      </c>
      <c r="R536" s="3">
        <f t="shared" si="78"/>
        <v>0.053598296718701886</v>
      </c>
      <c r="S536" s="8">
        <f t="shared" si="79"/>
        <v>18.657309303097186</v>
      </c>
    </row>
    <row r="537" spans="1:19" ht="15">
      <c r="A537" s="1">
        <v>23</v>
      </c>
      <c r="B537" s="5">
        <v>0.751388888888889</v>
      </c>
      <c r="C537" s="1" t="s">
        <v>196</v>
      </c>
      <c r="D537" s="1">
        <v>8</v>
      </c>
      <c r="E537" s="1">
        <v>5</v>
      </c>
      <c r="F537" s="1" t="s">
        <v>273</v>
      </c>
      <c r="G537" s="2">
        <v>40.6002333333333</v>
      </c>
      <c r="H537" s="6">
        <f>1+_xlfn.COUNTIFS(A:A,A537,O:O,"&lt;"&amp;O537)</f>
        <v>10</v>
      </c>
      <c r="I537" s="2">
        <f>_xlfn.AVERAGEIF(A:A,A537,G:G)</f>
        <v>51.75121025641026</v>
      </c>
      <c r="J537" s="2">
        <f t="shared" si="72"/>
        <v>-11.15097692307696</v>
      </c>
      <c r="K537" s="2">
        <f t="shared" si="73"/>
        <v>78.84902307692303</v>
      </c>
      <c r="L537" s="2">
        <f t="shared" si="74"/>
        <v>113.40226726534921</v>
      </c>
      <c r="M537" s="2">
        <f>SUMIF(A:A,A537,L:L)</f>
        <v>3647.1171293779616</v>
      </c>
      <c r="N537" s="3">
        <f t="shared" si="75"/>
        <v>0.031093672959357537</v>
      </c>
      <c r="O537" s="7">
        <f t="shared" si="76"/>
        <v>32.16088370476841</v>
      </c>
      <c r="P537" s="3">
        <f t="shared" si="77"/>
      </c>
      <c r="Q537" s="3">
        <f>IF(ISNUMBER(P537),SUMIF(A:A,A537,P:P),"")</f>
      </c>
      <c r="R537" s="3">
        <f t="shared" si="78"/>
      </c>
      <c r="S537" s="8">
        <f t="shared" si="79"/>
      </c>
    </row>
    <row r="538" spans="1:19" ht="15">
      <c r="A538" s="1">
        <v>23</v>
      </c>
      <c r="B538" s="5">
        <v>0.751388888888889</v>
      </c>
      <c r="C538" s="1" t="s">
        <v>196</v>
      </c>
      <c r="D538" s="1">
        <v>8</v>
      </c>
      <c r="E538" s="1">
        <v>10</v>
      </c>
      <c r="F538" s="1" t="s">
        <v>277</v>
      </c>
      <c r="G538" s="2">
        <v>36.619833333333304</v>
      </c>
      <c r="H538" s="6">
        <f>1+_xlfn.COUNTIFS(A:A,A538,O:O,"&lt;"&amp;O538)</f>
        <v>13</v>
      </c>
      <c r="I538" s="2">
        <f>_xlfn.AVERAGEIF(A:A,A538,G:G)</f>
        <v>51.75121025641026</v>
      </c>
      <c r="J538" s="2">
        <f t="shared" si="72"/>
        <v>-15.131376923076957</v>
      </c>
      <c r="K538" s="2">
        <f t="shared" si="73"/>
        <v>74.86862307692304</v>
      </c>
      <c r="L538" s="2">
        <f t="shared" si="74"/>
        <v>89.3103501780149</v>
      </c>
      <c r="M538" s="2">
        <f>SUMIF(A:A,A538,L:L)</f>
        <v>3647.1171293779616</v>
      </c>
      <c r="N538" s="3">
        <f t="shared" si="75"/>
        <v>0.02448793033231903</v>
      </c>
      <c r="O538" s="7">
        <f t="shared" si="76"/>
        <v>40.83644417593779</v>
      </c>
      <c r="P538" s="3">
        <f t="shared" si="77"/>
      </c>
      <c r="Q538" s="3">
        <f>IF(ISNUMBER(P538),SUMIF(A:A,A538,P:P),"")</f>
      </c>
      <c r="R538" s="3">
        <f t="shared" si="78"/>
      </c>
      <c r="S538" s="8">
        <f t="shared" si="79"/>
      </c>
    </row>
    <row r="539" spans="1:19" ht="15">
      <c r="A539" s="1">
        <v>23</v>
      </c>
      <c r="B539" s="5">
        <v>0.751388888888889</v>
      </c>
      <c r="C539" s="1" t="s">
        <v>196</v>
      </c>
      <c r="D539" s="1">
        <v>8</v>
      </c>
      <c r="E539" s="1">
        <v>12</v>
      </c>
      <c r="F539" s="1" t="s">
        <v>278</v>
      </c>
      <c r="G539" s="2">
        <v>37.9920666666667</v>
      </c>
      <c r="H539" s="6">
        <f>1+_xlfn.COUNTIFS(A:A,A539,O:O,"&lt;"&amp;O539)</f>
        <v>12</v>
      </c>
      <c r="I539" s="2">
        <f>_xlfn.AVERAGEIF(A:A,A539,G:G)</f>
        <v>51.75121025641026</v>
      </c>
      <c r="J539" s="2">
        <f t="shared" si="72"/>
        <v>-13.759143589743559</v>
      </c>
      <c r="K539" s="2">
        <f t="shared" si="73"/>
        <v>76.24085641025644</v>
      </c>
      <c r="L539" s="2">
        <f t="shared" si="74"/>
        <v>96.97482266094741</v>
      </c>
      <c r="M539" s="2">
        <f>SUMIF(A:A,A539,L:L)</f>
        <v>3647.1171293779616</v>
      </c>
      <c r="N539" s="3">
        <f t="shared" si="75"/>
        <v>0.026589445641820413</v>
      </c>
      <c r="O539" s="7">
        <f t="shared" si="76"/>
        <v>37.6089074390923</v>
      </c>
      <c r="P539" s="3">
        <f t="shared" si="77"/>
      </c>
      <c r="Q539" s="3">
        <f>IF(ISNUMBER(P539),SUMIF(A:A,A539,P:P),"")</f>
      </c>
      <c r="R539" s="3">
        <f t="shared" si="78"/>
      </c>
      <c r="S539" s="8">
        <f t="shared" si="79"/>
      </c>
    </row>
    <row r="540" spans="1:19" ht="15">
      <c r="A540" s="1">
        <v>23</v>
      </c>
      <c r="B540" s="5">
        <v>0.751388888888889</v>
      </c>
      <c r="C540" s="1" t="s">
        <v>196</v>
      </c>
      <c r="D540" s="1">
        <v>8</v>
      </c>
      <c r="E540" s="1">
        <v>16</v>
      </c>
      <c r="F540" s="1" t="s">
        <v>21</v>
      </c>
      <c r="G540" s="2">
        <v>48.862</v>
      </c>
      <c r="H540" s="6">
        <f>1+_xlfn.COUNTIFS(A:A,A540,O:O,"&lt;"&amp;O540)</f>
        <v>8</v>
      </c>
      <c r="I540" s="2">
        <f>_xlfn.AVERAGEIF(A:A,A540,G:G)</f>
        <v>51.75121025641026</v>
      </c>
      <c r="J540" s="2">
        <f t="shared" si="72"/>
        <v>-2.8892102564102586</v>
      </c>
      <c r="K540" s="2">
        <f t="shared" si="73"/>
        <v>87.11078974358975</v>
      </c>
      <c r="L540" s="2">
        <f t="shared" si="74"/>
        <v>186.16760769951586</v>
      </c>
      <c r="M540" s="2">
        <f>SUMIF(A:A,A540,L:L)</f>
        <v>3647.1171293779616</v>
      </c>
      <c r="N540" s="3">
        <f t="shared" si="75"/>
        <v>0.051045140886733155</v>
      </c>
      <c r="O540" s="7">
        <f t="shared" si="76"/>
        <v>19.590503280595396</v>
      </c>
      <c r="P540" s="3">
        <f t="shared" si="77"/>
        <v>0.051045140886733155</v>
      </c>
      <c r="Q540" s="3">
        <f>IF(ISNUMBER(P540),SUMIF(A:A,A540,P:P),"")</f>
        <v>0.8888000954463103</v>
      </c>
      <c r="R540" s="3">
        <f t="shared" si="78"/>
        <v>0.05743152048279301</v>
      </c>
      <c r="S540" s="8">
        <f t="shared" si="79"/>
        <v>17.412041185634443</v>
      </c>
    </row>
    <row r="541" spans="1:19" ht="15">
      <c r="A541" s="1">
        <v>40</v>
      </c>
      <c r="B541" s="5">
        <v>0.7597222222222223</v>
      </c>
      <c r="C541" s="1" t="s">
        <v>387</v>
      </c>
      <c r="D541" s="1">
        <v>8</v>
      </c>
      <c r="E541" s="1">
        <v>1</v>
      </c>
      <c r="F541" s="1" t="s">
        <v>412</v>
      </c>
      <c r="G541" s="2">
        <v>68.48769999999989</v>
      </c>
      <c r="H541" s="6">
        <f>1+_xlfn.COUNTIFS(A:A,A541,O:O,"&lt;"&amp;O541)</f>
        <v>1</v>
      </c>
      <c r="I541" s="2">
        <f>_xlfn.AVERAGEIF(A:A,A541,G:G)</f>
        <v>50.63233749999996</v>
      </c>
      <c r="J541" s="2">
        <f t="shared" si="72"/>
        <v>17.855362499999927</v>
      </c>
      <c r="K541" s="2">
        <f t="shared" si="73"/>
        <v>107.85536249999993</v>
      </c>
      <c r="L541" s="2">
        <f t="shared" si="74"/>
        <v>646.3374591671529</v>
      </c>
      <c r="M541" s="2">
        <f>SUMIF(A:A,A541,L:L)</f>
        <v>2517.360145134773</v>
      </c>
      <c r="N541" s="3">
        <f t="shared" si="75"/>
        <v>0.2567520823018947</v>
      </c>
      <c r="O541" s="7">
        <f t="shared" si="76"/>
        <v>3.8948077500854623</v>
      </c>
      <c r="P541" s="3">
        <f t="shared" si="77"/>
        <v>0.2567520823018947</v>
      </c>
      <c r="Q541" s="3">
        <f>IF(ISNUMBER(P541),SUMIF(A:A,A541,P:P),"")</f>
        <v>0.9641485720825461</v>
      </c>
      <c r="R541" s="3">
        <f t="shared" si="78"/>
        <v>0.26629929217995335</v>
      </c>
      <c r="S541" s="8">
        <f t="shared" si="79"/>
        <v>3.755173330780932</v>
      </c>
    </row>
    <row r="542" spans="1:19" ht="15">
      <c r="A542" s="1">
        <v>40</v>
      </c>
      <c r="B542" s="5">
        <v>0.7597222222222223</v>
      </c>
      <c r="C542" s="1" t="s">
        <v>387</v>
      </c>
      <c r="D542" s="1">
        <v>8</v>
      </c>
      <c r="E542" s="1">
        <v>6</v>
      </c>
      <c r="F542" s="1" t="s">
        <v>415</v>
      </c>
      <c r="G542" s="2">
        <v>62.634366666666594</v>
      </c>
      <c r="H542" s="6">
        <f>1+_xlfn.COUNTIFS(A:A,A542,O:O,"&lt;"&amp;O542)</f>
        <v>2</v>
      </c>
      <c r="I542" s="2">
        <f>_xlfn.AVERAGEIF(A:A,A542,G:G)</f>
        <v>50.63233749999996</v>
      </c>
      <c r="J542" s="2">
        <f t="shared" si="72"/>
        <v>12.002029166666631</v>
      </c>
      <c r="K542" s="2">
        <f t="shared" si="73"/>
        <v>102.00202916666663</v>
      </c>
      <c r="L542" s="2">
        <f t="shared" si="74"/>
        <v>454.92007764745983</v>
      </c>
      <c r="M542" s="2">
        <f>SUMIF(A:A,A542,L:L)</f>
        <v>2517.360145134773</v>
      </c>
      <c r="N542" s="3">
        <f t="shared" si="75"/>
        <v>0.1807131484649387</v>
      </c>
      <c r="O542" s="7">
        <f t="shared" si="76"/>
        <v>5.5336316615280285</v>
      </c>
      <c r="P542" s="3">
        <f t="shared" si="77"/>
        <v>0.1807131484649387</v>
      </c>
      <c r="Q542" s="3">
        <f>IF(ISNUMBER(P542),SUMIF(A:A,A542,P:P),"")</f>
        <v>0.9641485720825461</v>
      </c>
      <c r="R542" s="3">
        <f t="shared" si="78"/>
        <v>0.18743288503202477</v>
      </c>
      <c r="S542" s="8">
        <f t="shared" si="79"/>
        <v>5.335243064893016</v>
      </c>
    </row>
    <row r="543" spans="1:19" ht="15">
      <c r="A543" s="1">
        <v>40</v>
      </c>
      <c r="B543" s="5">
        <v>0.7597222222222223</v>
      </c>
      <c r="C543" s="1" t="s">
        <v>387</v>
      </c>
      <c r="D543" s="1">
        <v>8</v>
      </c>
      <c r="E543" s="1">
        <v>3</v>
      </c>
      <c r="F543" s="1" t="s">
        <v>413</v>
      </c>
      <c r="G543" s="2">
        <v>62.1190333333334</v>
      </c>
      <c r="H543" s="6">
        <f>1+_xlfn.COUNTIFS(A:A,A543,O:O,"&lt;"&amp;O543)</f>
        <v>3</v>
      </c>
      <c r="I543" s="2">
        <f>_xlfn.AVERAGEIF(A:A,A543,G:G)</f>
        <v>50.63233749999996</v>
      </c>
      <c r="J543" s="2">
        <f t="shared" si="72"/>
        <v>11.486695833333435</v>
      </c>
      <c r="K543" s="2">
        <f t="shared" si="73"/>
        <v>101.48669583333344</v>
      </c>
      <c r="L543" s="2">
        <f t="shared" si="74"/>
        <v>441.0691871046498</v>
      </c>
      <c r="M543" s="2">
        <f>SUMIF(A:A,A543,L:L)</f>
        <v>2517.360145134773</v>
      </c>
      <c r="N543" s="3">
        <f t="shared" si="75"/>
        <v>0.17521099948971985</v>
      </c>
      <c r="O543" s="7">
        <f t="shared" si="76"/>
        <v>5.707404232110855</v>
      </c>
      <c r="P543" s="3">
        <f t="shared" si="77"/>
        <v>0.17521099948971985</v>
      </c>
      <c r="Q543" s="3">
        <f>IF(ISNUMBER(P543),SUMIF(A:A,A543,P:P),"")</f>
        <v>0.9641485720825461</v>
      </c>
      <c r="R543" s="3">
        <f t="shared" si="78"/>
        <v>0.1817261411394997</v>
      </c>
      <c r="S543" s="8">
        <f t="shared" si="79"/>
        <v>5.502785640687561</v>
      </c>
    </row>
    <row r="544" spans="1:19" ht="15">
      <c r="A544" s="1">
        <v>40</v>
      </c>
      <c r="B544" s="5">
        <v>0.7597222222222223</v>
      </c>
      <c r="C544" s="1" t="s">
        <v>387</v>
      </c>
      <c r="D544" s="1">
        <v>8</v>
      </c>
      <c r="E544" s="1">
        <v>8</v>
      </c>
      <c r="F544" s="1" t="s">
        <v>417</v>
      </c>
      <c r="G544" s="2">
        <v>60.9575333333333</v>
      </c>
      <c r="H544" s="6">
        <f>1+_xlfn.COUNTIFS(A:A,A544,O:O,"&lt;"&amp;O544)</f>
        <v>4</v>
      </c>
      <c r="I544" s="2">
        <f>_xlfn.AVERAGEIF(A:A,A544,G:G)</f>
        <v>50.63233749999996</v>
      </c>
      <c r="J544" s="2">
        <f t="shared" si="72"/>
        <v>10.32519583333334</v>
      </c>
      <c r="K544" s="2">
        <f t="shared" si="73"/>
        <v>100.32519583333334</v>
      </c>
      <c r="L544" s="2">
        <f t="shared" si="74"/>
        <v>411.3776915270312</v>
      </c>
      <c r="M544" s="2">
        <f>SUMIF(A:A,A544,L:L)</f>
        <v>2517.360145134773</v>
      </c>
      <c r="N544" s="3">
        <f t="shared" si="75"/>
        <v>0.16341630430675108</v>
      </c>
      <c r="O544" s="7">
        <f t="shared" si="76"/>
        <v>6.119340443061824</v>
      </c>
      <c r="P544" s="3">
        <f t="shared" si="77"/>
        <v>0.16341630430675108</v>
      </c>
      <c r="Q544" s="3">
        <f>IF(ISNUMBER(P544),SUMIF(A:A,A544,P:P),"")</f>
        <v>0.9641485720825461</v>
      </c>
      <c r="R544" s="3">
        <f t="shared" si="78"/>
        <v>0.16949286555885718</v>
      </c>
      <c r="S544" s="8">
        <f t="shared" si="79"/>
        <v>5.899953350265032</v>
      </c>
    </row>
    <row r="545" spans="1:19" ht="15">
      <c r="A545" s="1">
        <v>40</v>
      </c>
      <c r="B545" s="5">
        <v>0.7597222222222223</v>
      </c>
      <c r="C545" s="1" t="s">
        <v>387</v>
      </c>
      <c r="D545" s="1">
        <v>8</v>
      </c>
      <c r="E545" s="1">
        <v>4</v>
      </c>
      <c r="F545" s="1" t="s">
        <v>414</v>
      </c>
      <c r="G545" s="2">
        <v>52.9118</v>
      </c>
      <c r="H545" s="6">
        <f>1+_xlfn.COUNTIFS(A:A,A545,O:O,"&lt;"&amp;O545)</f>
        <v>5</v>
      </c>
      <c r="I545" s="2">
        <f>_xlfn.AVERAGEIF(A:A,A545,G:G)</f>
        <v>50.63233749999996</v>
      </c>
      <c r="J545" s="2">
        <f t="shared" si="72"/>
        <v>2.2794625000000366</v>
      </c>
      <c r="K545" s="2">
        <f t="shared" si="73"/>
        <v>92.27946250000004</v>
      </c>
      <c r="L545" s="2">
        <f t="shared" si="74"/>
        <v>253.85614542917088</v>
      </c>
      <c r="M545" s="2">
        <f>SUMIF(A:A,A545,L:L)</f>
        <v>2517.360145134773</v>
      </c>
      <c r="N545" s="3">
        <f t="shared" si="75"/>
        <v>0.10084220405244401</v>
      </c>
      <c r="O545" s="7">
        <f t="shared" si="76"/>
        <v>9.916482978495193</v>
      </c>
      <c r="P545" s="3">
        <f t="shared" si="77"/>
        <v>0.10084220405244401</v>
      </c>
      <c r="Q545" s="3">
        <f>IF(ISNUMBER(P545),SUMIF(A:A,A545,P:P),"")</f>
        <v>0.9641485720825461</v>
      </c>
      <c r="R545" s="3">
        <f t="shared" si="78"/>
        <v>0.10459197573111208</v>
      </c>
      <c r="S545" s="8">
        <f t="shared" si="79"/>
        <v>9.560962903797012</v>
      </c>
    </row>
    <row r="546" spans="1:19" ht="15">
      <c r="A546" s="1">
        <v>40</v>
      </c>
      <c r="B546" s="5">
        <v>0.7597222222222223</v>
      </c>
      <c r="C546" s="1" t="s">
        <v>387</v>
      </c>
      <c r="D546" s="1">
        <v>8</v>
      </c>
      <c r="E546" s="1">
        <v>7</v>
      </c>
      <c r="F546" s="1" t="s">
        <v>416</v>
      </c>
      <c r="G546" s="2">
        <v>50.4919</v>
      </c>
      <c r="H546" s="6">
        <f>1+_xlfn.COUNTIFS(A:A,A546,O:O,"&lt;"&amp;O546)</f>
        <v>6</v>
      </c>
      <c r="I546" s="2">
        <f>_xlfn.AVERAGEIF(A:A,A546,G:G)</f>
        <v>50.63233749999996</v>
      </c>
      <c r="J546" s="2">
        <f t="shared" si="72"/>
        <v>-0.1404374999999618</v>
      </c>
      <c r="K546" s="2">
        <f t="shared" si="73"/>
        <v>89.85956250000004</v>
      </c>
      <c r="L546" s="2">
        <f t="shared" si="74"/>
        <v>219.54862847373803</v>
      </c>
      <c r="M546" s="2">
        <f>SUMIF(A:A,A546,L:L)</f>
        <v>2517.360145134773</v>
      </c>
      <c r="N546" s="3">
        <f t="shared" si="75"/>
        <v>0.0872138334667978</v>
      </c>
      <c r="O546" s="7">
        <f t="shared" si="76"/>
        <v>11.466070923034232</v>
      </c>
      <c r="P546" s="3">
        <f t="shared" si="77"/>
        <v>0.0872138334667978</v>
      </c>
      <c r="Q546" s="3">
        <f>IF(ISNUMBER(P546),SUMIF(A:A,A546,P:P),"")</f>
        <v>0.9641485720825461</v>
      </c>
      <c r="R546" s="3">
        <f t="shared" si="78"/>
        <v>0.0904568403585531</v>
      </c>
      <c r="S546" s="8">
        <f t="shared" si="79"/>
        <v>11.054995907840656</v>
      </c>
    </row>
    <row r="547" spans="1:19" ht="15">
      <c r="A547" s="1">
        <v>40</v>
      </c>
      <c r="B547" s="5">
        <v>0.7597222222222223</v>
      </c>
      <c r="C547" s="1" t="s">
        <v>387</v>
      </c>
      <c r="D547" s="1">
        <v>8</v>
      </c>
      <c r="E547" s="1">
        <v>9</v>
      </c>
      <c r="F547" s="1" t="s">
        <v>418</v>
      </c>
      <c r="G547" s="2">
        <v>27.3708333333333</v>
      </c>
      <c r="H547" s="6">
        <f>1+_xlfn.COUNTIFS(A:A,A547,O:O,"&lt;"&amp;O547)</f>
        <v>7</v>
      </c>
      <c r="I547" s="2">
        <f>_xlfn.AVERAGEIF(A:A,A547,G:G)</f>
        <v>50.63233749999996</v>
      </c>
      <c r="J547" s="2">
        <f t="shared" si="72"/>
        <v>-23.26150416666666</v>
      </c>
      <c r="K547" s="2">
        <f t="shared" si="73"/>
        <v>66.73849583333333</v>
      </c>
      <c r="L547" s="2">
        <f t="shared" si="74"/>
        <v>54.833962190976465</v>
      </c>
      <c r="M547" s="2">
        <f>SUMIF(A:A,A547,L:L)</f>
        <v>2517.360145134773</v>
      </c>
      <c r="N547" s="3">
        <f t="shared" si="75"/>
        <v>0.021782327132235102</v>
      </c>
      <c r="O547" s="7">
        <f t="shared" si="76"/>
        <v>45.90877705257332</v>
      </c>
      <c r="P547" s="3">
        <f t="shared" si="77"/>
      </c>
      <c r="Q547" s="3">
        <f>IF(ISNUMBER(P547),SUMIF(A:A,A547,P:P),"")</f>
      </c>
      <c r="R547" s="3">
        <f t="shared" si="78"/>
      </c>
      <c r="S547" s="8">
        <f t="shared" si="79"/>
      </c>
    </row>
    <row r="548" spans="1:19" ht="15">
      <c r="A548" s="1">
        <v>40</v>
      </c>
      <c r="B548" s="5">
        <v>0.7597222222222223</v>
      </c>
      <c r="C548" s="1" t="s">
        <v>387</v>
      </c>
      <c r="D548" s="1">
        <v>8</v>
      </c>
      <c r="E548" s="1">
        <v>11</v>
      </c>
      <c r="F548" s="1" t="s">
        <v>419</v>
      </c>
      <c r="G548" s="2">
        <v>20.0855333333333</v>
      </c>
      <c r="H548" s="6">
        <f>1+_xlfn.COUNTIFS(A:A,A548,O:O,"&lt;"&amp;O548)</f>
        <v>8</v>
      </c>
      <c r="I548" s="2">
        <f>_xlfn.AVERAGEIF(A:A,A548,G:G)</f>
        <v>50.63233749999996</v>
      </c>
      <c r="J548" s="2">
        <f t="shared" si="72"/>
        <v>-30.546804166666664</v>
      </c>
      <c r="K548" s="2">
        <f t="shared" si="73"/>
        <v>59.45319583333334</v>
      </c>
      <c r="L548" s="2">
        <f t="shared" si="74"/>
        <v>35.41699359459416</v>
      </c>
      <c r="M548" s="2">
        <f>SUMIF(A:A,A548,L:L)</f>
        <v>2517.360145134773</v>
      </c>
      <c r="N548" s="3">
        <f t="shared" si="75"/>
        <v>0.014069100785218804</v>
      </c>
      <c r="O548" s="7">
        <f t="shared" si="76"/>
        <v>71.0777479858993</v>
      </c>
      <c r="P548" s="3">
        <f t="shared" si="77"/>
      </c>
      <c r="Q548" s="3">
        <f>IF(ISNUMBER(P548),SUMIF(A:A,A548,P:P),"")</f>
      </c>
      <c r="R548" s="3">
        <f t="shared" si="78"/>
      </c>
      <c r="S548" s="8">
        <f t="shared" si="79"/>
      </c>
    </row>
    <row r="549" spans="1:19" ht="15">
      <c r="A549" s="1">
        <v>56</v>
      </c>
      <c r="B549" s="5">
        <v>0.7673611111111112</v>
      </c>
      <c r="C549" s="1" t="s">
        <v>532</v>
      </c>
      <c r="D549" s="1">
        <v>5</v>
      </c>
      <c r="E549" s="1">
        <v>1</v>
      </c>
      <c r="F549" s="1" t="s">
        <v>557</v>
      </c>
      <c r="G549" s="2">
        <v>85.5568333333333</v>
      </c>
      <c r="H549" s="6">
        <f>1+_xlfn.COUNTIFS(A:A,A549,O:O,"&lt;"&amp;O549)</f>
        <v>1</v>
      </c>
      <c r="I549" s="2">
        <f>_xlfn.AVERAGEIF(A:A,A549,G:G)</f>
        <v>50.771233333333335</v>
      </c>
      <c r="J549" s="2">
        <f aca="true" t="shared" si="80" ref="J549:J606">G549-I549</f>
        <v>34.78559999999997</v>
      </c>
      <c r="K549" s="2">
        <f aca="true" t="shared" si="81" ref="K549:K606">90+J549</f>
        <v>124.78559999999996</v>
      </c>
      <c r="L549" s="2">
        <f aca="true" t="shared" si="82" ref="L549:L606">EXP(0.06*K549)</f>
        <v>1784.9327170965655</v>
      </c>
      <c r="M549" s="2">
        <f>SUMIF(A:A,A549,L:L)</f>
        <v>2745.1252587839494</v>
      </c>
      <c r="N549" s="3">
        <f aca="true" t="shared" si="83" ref="N549:N606">L549/M549</f>
        <v>0.6502190424225904</v>
      </c>
      <c r="O549" s="7">
        <f aca="true" t="shared" si="84" ref="O549:O606">1/N549</f>
        <v>1.5379432695083697</v>
      </c>
      <c r="P549" s="3">
        <f aca="true" t="shared" si="85" ref="P549:P606">IF(O549&gt;21,"",N549)</f>
        <v>0.6502190424225904</v>
      </c>
      <c r="Q549" s="3">
        <f>IF(ISNUMBER(P549),SUMIF(A:A,A549,P:P),"")</f>
        <v>0.9424797788903194</v>
      </c>
      <c r="R549" s="3">
        <f aca="true" t="shared" si="86" ref="R549:R606">_xlfn.IFERROR(P549*(1/Q549),"")</f>
        <v>0.6899023798560024</v>
      </c>
      <c r="S549" s="8">
        <f aca="true" t="shared" si="87" ref="S549:S606">_xlfn.IFERROR(1/R549,"")</f>
        <v>1.4494804325921034</v>
      </c>
    </row>
    <row r="550" spans="1:19" ht="15">
      <c r="A550" s="1">
        <v>56</v>
      </c>
      <c r="B550" s="5">
        <v>0.7673611111111112</v>
      </c>
      <c r="C550" s="1" t="s">
        <v>532</v>
      </c>
      <c r="D550" s="1">
        <v>5</v>
      </c>
      <c r="E550" s="1">
        <v>2</v>
      </c>
      <c r="F550" s="1" t="s">
        <v>558</v>
      </c>
      <c r="G550" s="2">
        <v>61.7782333333334</v>
      </c>
      <c r="H550" s="6">
        <f>1+_xlfn.COUNTIFS(A:A,A550,O:O,"&lt;"&amp;O550)</f>
        <v>2</v>
      </c>
      <c r="I550" s="2">
        <f>_xlfn.AVERAGEIF(A:A,A550,G:G)</f>
        <v>50.771233333333335</v>
      </c>
      <c r="J550" s="2">
        <f t="shared" si="80"/>
        <v>11.007000000000062</v>
      </c>
      <c r="K550" s="2">
        <f t="shared" si="81"/>
        <v>101.00700000000006</v>
      </c>
      <c r="L550" s="2">
        <f t="shared" si="82"/>
        <v>428.55539233077286</v>
      </c>
      <c r="M550" s="2">
        <f>SUMIF(A:A,A550,L:L)</f>
        <v>2745.1252587839494</v>
      </c>
      <c r="N550" s="3">
        <f t="shared" si="83"/>
        <v>0.15611505921613816</v>
      </c>
      <c r="O550" s="7">
        <f t="shared" si="84"/>
        <v>6.405531952017006</v>
      </c>
      <c r="P550" s="3">
        <f t="shared" si="85"/>
        <v>0.15611505921613816</v>
      </c>
      <c r="Q550" s="3">
        <f>IF(ISNUMBER(P550),SUMIF(A:A,A550,P:P),"")</f>
        <v>0.9424797788903194</v>
      </c>
      <c r="R550" s="3">
        <f t="shared" si="86"/>
        <v>0.1656428739510452</v>
      </c>
      <c r="S550" s="8">
        <f t="shared" si="87"/>
        <v>6.037084337811865</v>
      </c>
    </row>
    <row r="551" spans="1:19" ht="15">
      <c r="A551" s="1">
        <v>56</v>
      </c>
      <c r="B551" s="5">
        <v>0.7673611111111112</v>
      </c>
      <c r="C551" s="1" t="s">
        <v>532</v>
      </c>
      <c r="D551" s="1">
        <v>5</v>
      </c>
      <c r="E551" s="1">
        <v>6</v>
      </c>
      <c r="F551" s="1" t="s">
        <v>561</v>
      </c>
      <c r="G551" s="2">
        <v>52.050700000000006</v>
      </c>
      <c r="H551" s="6">
        <f>1+_xlfn.COUNTIFS(A:A,A551,O:O,"&lt;"&amp;O551)</f>
        <v>3</v>
      </c>
      <c r="I551" s="2">
        <f>_xlfn.AVERAGEIF(A:A,A551,G:G)</f>
        <v>50.771233333333335</v>
      </c>
      <c r="J551" s="2">
        <f t="shared" si="80"/>
        <v>1.2794666666666714</v>
      </c>
      <c r="K551" s="2">
        <f t="shared" si="81"/>
        <v>91.27946666666668</v>
      </c>
      <c r="L551" s="2">
        <f t="shared" si="82"/>
        <v>239.07277416578412</v>
      </c>
      <c r="M551" s="2">
        <f>SUMIF(A:A,A551,L:L)</f>
        <v>2745.1252587839494</v>
      </c>
      <c r="N551" s="3">
        <f t="shared" si="83"/>
        <v>0.08708993274561536</v>
      </c>
      <c r="O551" s="7">
        <f t="shared" si="84"/>
        <v>11.482383422214161</v>
      </c>
      <c r="P551" s="3">
        <f t="shared" si="85"/>
        <v>0.08708993274561536</v>
      </c>
      <c r="Q551" s="3">
        <f>IF(ISNUMBER(P551),SUMIF(A:A,A551,P:P),"")</f>
        <v>0.9424797788903194</v>
      </c>
      <c r="R551" s="3">
        <f t="shared" si="86"/>
        <v>0.09240509419539535</v>
      </c>
      <c r="S551" s="8">
        <f t="shared" si="87"/>
        <v>10.821914188902273</v>
      </c>
    </row>
    <row r="552" spans="1:19" ht="15">
      <c r="A552" s="1">
        <v>56</v>
      </c>
      <c r="B552" s="5">
        <v>0.7673611111111112</v>
      </c>
      <c r="C552" s="1" t="s">
        <v>532</v>
      </c>
      <c r="D552" s="1">
        <v>5</v>
      </c>
      <c r="E552" s="1">
        <v>3</v>
      </c>
      <c r="F552" s="1" t="s">
        <v>559</v>
      </c>
      <c r="G552" s="2">
        <v>42.484300000000005</v>
      </c>
      <c r="H552" s="6">
        <f>1+_xlfn.COUNTIFS(A:A,A552,O:O,"&lt;"&amp;O552)</f>
        <v>4</v>
      </c>
      <c r="I552" s="2">
        <f>_xlfn.AVERAGEIF(A:A,A552,G:G)</f>
        <v>50.771233333333335</v>
      </c>
      <c r="J552" s="2">
        <f t="shared" si="80"/>
        <v>-8.28693333333333</v>
      </c>
      <c r="K552" s="2">
        <f t="shared" si="81"/>
        <v>81.71306666666666</v>
      </c>
      <c r="L552" s="2">
        <f t="shared" si="82"/>
        <v>134.66416333180487</v>
      </c>
      <c r="M552" s="2">
        <f>SUMIF(A:A,A552,L:L)</f>
        <v>2745.1252587839494</v>
      </c>
      <c r="N552" s="3">
        <f t="shared" si="83"/>
        <v>0.04905574450597534</v>
      </c>
      <c r="O552" s="7">
        <f t="shared" si="84"/>
        <v>20.384972444525694</v>
      </c>
      <c r="P552" s="3">
        <f t="shared" si="85"/>
        <v>0.04905574450597534</v>
      </c>
      <c r="Q552" s="3">
        <f>IF(ISNUMBER(P552),SUMIF(A:A,A552,P:P),"")</f>
        <v>0.9424797788903194</v>
      </c>
      <c r="R552" s="3">
        <f t="shared" si="86"/>
        <v>0.05204965199755673</v>
      </c>
      <c r="S552" s="8">
        <f t="shared" si="87"/>
        <v>19.21242432220183</v>
      </c>
    </row>
    <row r="553" spans="1:19" ht="15">
      <c r="A553" s="1">
        <v>56</v>
      </c>
      <c r="B553" s="5">
        <v>0.7673611111111112</v>
      </c>
      <c r="C553" s="1" t="s">
        <v>532</v>
      </c>
      <c r="D553" s="1">
        <v>5</v>
      </c>
      <c r="E553" s="1">
        <v>5</v>
      </c>
      <c r="F553" s="1" t="s">
        <v>560</v>
      </c>
      <c r="G553" s="2">
        <v>40.1445333333333</v>
      </c>
      <c r="H553" s="6">
        <f>1+_xlfn.COUNTIFS(A:A,A553,O:O,"&lt;"&amp;O553)</f>
        <v>5</v>
      </c>
      <c r="I553" s="2">
        <f>_xlfn.AVERAGEIF(A:A,A553,G:G)</f>
        <v>50.771233333333335</v>
      </c>
      <c r="J553" s="2">
        <f t="shared" si="80"/>
        <v>-10.626700000000035</v>
      </c>
      <c r="K553" s="2">
        <f t="shared" si="81"/>
        <v>79.37329999999997</v>
      </c>
      <c r="L553" s="2">
        <f t="shared" si="82"/>
        <v>117.02621856588678</v>
      </c>
      <c r="M553" s="2">
        <f>SUMIF(A:A,A553,L:L)</f>
        <v>2745.1252587839494</v>
      </c>
      <c r="N553" s="3">
        <f t="shared" si="83"/>
        <v>0.042630556908622705</v>
      </c>
      <c r="O553" s="7">
        <f t="shared" si="84"/>
        <v>23.45735248412235</v>
      </c>
      <c r="P553" s="3">
        <f t="shared" si="85"/>
      </c>
      <c r="Q553" s="3">
        <f>IF(ISNUMBER(P553),SUMIF(A:A,A553,P:P),"")</f>
      </c>
      <c r="R553" s="3">
        <f t="shared" si="86"/>
      </c>
      <c r="S553" s="8">
        <f t="shared" si="87"/>
      </c>
    </row>
    <row r="554" spans="1:19" ht="15">
      <c r="A554" s="1">
        <v>56</v>
      </c>
      <c r="B554" s="5">
        <v>0.7673611111111112</v>
      </c>
      <c r="C554" s="1" t="s">
        <v>532</v>
      </c>
      <c r="D554" s="1">
        <v>5</v>
      </c>
      <c r="E554" s="1">
        <v>7</v>
      </c>
      <c r="F554" s="1" t="s">
        <v>562</v>
      </c>
      <c r="G554" s="2">
        <v>22.6128</v>
      </c>
      <c r="H554" s="6">
        <f>1+_xlfn.COUNTIFS(A:A,A554,O:O,"&lt;"&amp;O554)</f>
        <v>6</v>
      </c>
      <c r="I554" s="2">
        <f>_xlfn.AVERAGEIF(A:A,A554,G:G)</f>
        <v>50.771233333333335</v>
      </c>
      <c r="J554" s="2">
        <f t="shared" si="80"/>
        <v>-28.158433333333335</v>
      </c>
      <c r="K554" s="2">
        <f t="shared" si="81"/>
        <v>61.841566666666665</v>
      </c>
      <c r="L554" s="2">
        <f t="shared" si="82"/>
        <v>40.8739932931353</v>
      </c>
      <c r="M554" s="2">
        <f>SUMIF(A:A,A554,L:L)</f>
        <v>2745.1252587839494</v>
      </c>
      <c r="N554" s="3">
        <f t="shared" si="83"/>
        <v>0.014889664201057945</v>
      </c>
      <c r="O554" s="7">
        <f t="shared" si="84"/>
        <v>67.1606818324988</v>
      </c>
      <c r="P554" s="3">
        <f t="shared" si="85"/>
      </c>
      <c r="Q554" s="3">
        <f>IF(ISNUMBER(P554),SUMIF(A:A,A554,P:P),"")</f>
      </c>
      <c r="R554" s="3">
        <f t="shared" si="86"/>
      </c>
      <c r="S554" s="8">
        <f t="shared" si="87"/>
      </c>
    </row>
    <row r="555" spans="1:19" ht="15">
      <c r="A555" s="1">
        <v>5</v>
      </c>
      <c r="B555" s="5">
        <v>0.7777777777777778</v>
      </c>
      <c r="C555" s="1" t="s">
        <v>23</v>
      </c>
      <c r="D555" s="1">
        <v>6</v>
      </c>
      <c r="E555" s="1">
        <v>7</v>
      </c>
      <c r="F555" s="1" t="s">
        <v>67</v>
      </c>
      <c r="G555" s="2">
        <v>66.7782666666667</v>
      </c>
      <c r="H555" s="6">
        <f>1+_xlfn.COUNTIFS(A:A,A555,O:O,"&lt;"&amp;O555)</f>
        <v>1</v>
      </c>
      <c r="I555" s="2">
        <f>_xlfn.AVERAGEIF(A:A,A555,G:G)</f>
        <v>51.1193638888889</v>
      </c>
      <c r="J555" s="2">
        <f t="shared" si="80"/>
        <v>15.658902777777797</v>
      </c>
      <c r="K555" s="2">
        <f t="shared" si="81"/>
        <v>105.6589027777778</v>
      </c>
      <c r="L555" s="2">
        <f t="shared" si="82"/>
        <v>566.5323402545929</v>
      </c>
      <c r="M555" s="2">
        <f>SUMIF(A:A,A555,L:L)</f>
        <v>3113.4938752080516</v>
      </c>
      <c r="N555" s="3">
        <f t="shared" si="83"/>
        <v>0.18196031948729488</v>
      </c>
      <c r="O555" s="7">
        <f t="shared" si="84"/>
        <v>5.495703694177255</v>
      </c>
      <c r="P555" s="3">
        <f t="shared" si="85"/>
        <v>0.18196031948729488</v>
      </c>
      <c r="Q555" s="3">
        <f>IF(ISNUMBER(P555),SUMIF(A:A,A555,P:P),"")</f>
        <v>0.9851905033799216</v>
      </c>
      <c r="R555" s="3">
        <f t="shared" si="86"/>
        <v>0.18469556787549038</v>
      </c>
      <c r="S555" s="8">
        <f t="shared" si="87"/>
        <v>5.414315088893385</v>
      </c>
    </row>
    <row r="556" spans="1:19" ht="15">
      <c r="A556" s="1">
        <v>5</v>
      </c>
      <c r="B556" s="5">
        <v>0.7777777777777778</v>
      </c>
      <c r="C556" s="1" t="s">
        <v>23</v>
      </c>
      <c r="D556" s="1">
        <v>6</v>
      </c>
      <c r="E556" s="1">
        <v>6</v>
      </c>
      <c r="F556" s="1" t="s">
        <v>66</v>
      </c>
      <c r="G556" s="2">
        <v>65.03336666666671</v>
      </c>
      <c r="H556" s="6">
        <f>1+_xlfn.COUNTIFS(A:A,A556,O:O,"&lt;"&amp;O556)</f>
        <v>2</v>
      </c>
      <c r="I556" s="2">
        <f>_xlfn.AVERAGEIF(A:A,A556,G:G)</f>
        <v>51.1193638888889</v>
      </c>
      <c r="J556" s="2">
        <f t="shared" si="80"/>
        <v>13.91400277777781</v>
      </c>
      <c r="K556" s="2">
        <f t="shared" si="81"/>
        <v>103.91400277777781</v>
      </c>
      <c r="L556" s="2">
        <f t="shared" si="82"/>
        <v>510.2190619173435</v>
      </c>
      <c r="M556" s="2">
        <f>SUMIF(A:A,A556,L:L)</f>
        <v>3113.4938752080516</v>
      </c>
      <c r="N556" s="3">
        <f t="shared" si="83"/>
        <v>0.1638734753840649</v>
      </c>
      <c r="O556" s="7">
        <f t="shared" si="84"/>
        <v>6.102268824508253</v>
      </c>
      <c r="P556" s="3">
        <f t="shared" si="85"/>
        <v>0.1638734753840649</v>
      </c>
      <c r="Q556" s="3">
        <f>IF(ISNUMBER(P556),SUMIF(A:A,A556,P:P),"")</f>
        <v>0.9851905033799216</v>
      </c>
      <c r="R556" s="3">
        <f t="shared" si="86"/>
        <v>0.16633684025765516</v>
      </c>
      <c r="S556" s="8">
        <f t="shared" si="87"/>
        <v>6.011897294976889</v>
      </c>
    </row>
    <row r="557" spans="1:19" ht="15">
      <c r="A557" s="1">
        <v>5</v>
      </c>
      <c r="B557" s="5">
        <v>0.7777777777777778</v>
      </c>
      <c r="C557" s="1" t="s">
        <v>23</v>
      </c>
      <c r="D557" s="1">
        <v>6</v>
      </c>
      <c r="E557" s="1">
        <v>2</v>
      </c>
      <c r="F557" s="1" t="s">
        <v>62</v>
      </c>
      <c r="G557" s="2">
        <v>56.1356</v>
      </c>
      <c r="H557" s="6">
        <f>1+_xlfn.COUNTIFS(A:A,A557,O:O,"&lt;"&amp;O557)</f>
        <v>3</v>
      </c>
      <c r="I557" s="2">
        <f>_xlfn.AVERAGEIF(A:A,A557,G:G)</f>
        <v>51.1193638888889</v>
      </c>
      <c r="J557" s="2">
        <f t="shared" si="80"/>
        <v>5.016236111111098</v>
      </c>
      <c r="K557" s="2">
        <f t="shared" si="81"/>
        <v>95.0162361111111</v>
      </c>
      <c r="L557" s="2">
        <f t="shared" si="82"/>
        <v>299.1586894855819</v>
      </c>
      <c r="M557" s="2">
        <f>SUMIF(A:A,A557,L:L)</f>
        <v>3113.4938752080516</v>
      </c>
      <c r="N557" s="3">
        <f t="shared" si="83"/>
        <v>0.09608456013602767</v>
      </c>
      <c r="O557" s="7">
        <f t="shared" si="84"/>
        <v>10.407499379549556</v>
      </c>
      <c r="P557" s="3">
        <f t="shared" si="85"/>
        <v>0.09608456013602767</v>
      </c>
      <c r="Q557" s="3">
        <f>IF(ISNUMBER(P557),SUMIF(A:A,A557,P:P),"")</f>
        <v>0.9851905033799216</v>
      </c>
      <c r="R557" s="3">
        <f t="shared" si="86"/>
        <v>0.09752891426215293</v>
      </c>
      <c r="S557" s="8">
        <f t="shared" si="87"/>
        <v>10.25336955266465</v>
      </c>
    </row>
    <row r="558" spans="1:19" ht="15">
      <c r="A558" s="1">
        <v>5</v>
      </c>
      <c r="B558" s="5">
        <v>0.7777777777777778</v>
      </c>
      <c r="C558" s="1" t="s">
        <v>23</v>
      </c>
      <c r="D558" s="1">
        <v>6</v>
      </c>
      <c r="E558" s="1">
        <v>5</v>
      </c>
      <c r="F558" s="1" t="s">
        <v>65</v>
      </c>
      <c r="G558" s="2">
        <v>54.18206666666669</v>
      </c>
      <c r="H558" s="6">
        <f>1+_xlfn.COUNTIFS(A:A,A558,O:O,"&lt;"&amp;O558)</f>
        <v>4</v>
      </c>
      <c r="I558" s="2">
        <f>_xlfn.AVERAGEIF(A:A,A558,G:G)</f>
        <v>51.1193638888889</v>
      </c>
      <c r="J558" s="2">
        <f t="shared" si="80"/>
        <v>3.062702777777794</v>
      </c>
      <c r="K558" s="2">
        <f t="shared" si="81"/>
        <v>93.06270277777779</v>
      </c>
      <c r="L558" s="2">
        <f t="shared" si="82"/>
        <v>266.07072759872983</v>
      </c>
      <c r="M558" s="2">
        <f>SUMIF(A:A,A558,L:L)</f>
        <v>3113.4938752080516</v>
      </c>
      <c r="N558" s="3">
        <f t="shared" si="83"/>
        <v>0.08545728312407562</v>
      </c>
      <c r="O558" s="7">
        <f t="shared" si="84"/>
        <v>11.701752775689087</v>
      </c>
      <c r="P558" s="3">
        <f t="shared" si="85"/>
        <v>0.08545728312407562</v>
      </c>
      <c r="Q558" s="3">
        <f>IF(ISNUMBER(P558),SUMIF(A:A,A558,P:P),"")</f>
        <v>0.9851905033799216</v>
      </c>
      <c r="R558" s="3">
        <f t="shared" si="86"/>
        <v>0.08674188680351143</v>
      </c>
      <c r="S558" s="8">
        <f t="shared" si="87"/>
        <v>11.528455707508527</v>
      </c>
    </row>
    <row r="559" spans="1:19" ht="15">
      <c r="A559" s="1">
        <v>5</v>
      </c>
      <c r="B559" s="5">
        <v>0.7777777777777778</v>
      </c>
      <c r="C559" s="1" t="s">
        <v>23</v>
      </c>
      <c r="D559" s="1">
        <v>6</v>
      </c>
      <c r="E559" s="1">
        <v>4</v>
      </c>
      <c r="F559" s="1" t="s">
        <v>64</v>
      </c>
      <c r="G559" s="2">
        <v>53.048466666666705</v>
      </c>
      <c r="H559" s="6">
        <f>1+_xlfn.COUNTIFS(A:A,A559,O:O,"&lt;"&amp;O559)</f>
        <v>5</v>
      </c>
      <c r="I559" s="2">
        <f>_xlfn.AVERAGEIF(A:A,A559,G:G)</f>
        <v>51.1193638888889</v>
      </c>
      <c r="J559" s="2">
        <f t="shared" si="80"/>
        <v>1.929102777777807</v>
      </c>
      <c r="K559" s="2">
        <f t="shared" si="81"/>
        <v>91.92910277777781</v>
      </c>
      <c r="L559" s="2">
        <f t="shared" si="82"/>
        <v>248.575386733418</v>
      </c>
      <c r="M559" s="2">
        <f>SUMIF(A:A,A559,L:L)</f>
        <v>3113.4938752080516</v>
      </c>
      <c r="N559" s="3">
        <f t="shared" si="83"/>
        <v>0.07983808438255159</v>
      </c>
      <c r="O559" s="7">
        <f t="shared" si="84"/>
        <v>12.525350623499522</v>
      </c>
      <c r="P559" s="3">
        <f t="shared" si="85"/>
        <v>0.07983808438255159</v>
      </c>
      <c r="Q559" s="3">
        <f>IF(ISNUMBER(P559),SUMIF(A:A,A559,P:P),"")</f>
        <v>0.9851905033799216</v>
      </c>
      <c r="R559" s="3">
        <f t="shared" si="86"/>
        <v>0.08103821962214287</v>
      </c>
      <c r="S559" s="8">
        <f t="shared" si="87"/>
        <v>12.339856485775512</v>
      </c>
    </row>
    <row r="560" spans="1:19" ht="15">
      <c r="A560" s="1">
        <v>5</v>
      </c>
      <c r="B560" s="5">
        <v>0.7777777777777778</v>
      </c>
      <c r="C560" s="1" t="s">
        <v>23</v>
      </c>
      <c r="D560" s="1">
        <v>6</v>
      </c>
      <c r="E560" s="1">
        <v>3</v>
      </c>
      <c r="F560" s="1" t="s">
        <v>63</v>
      </c>
      <c r="G560" s="2">
        <v>52.3958</v>
      </c>
      <c r="H560" s="6">
        <f>1+_xlfn.COUNTIFS(A:A,A560,O:O,"&lt;"&amp;O560)</f>
        <v>6</v>
      </c>
      <c r="I560" s="2">
        <f>_xlfn.AVERAGEIF(A:A,A560,G:G)</f>
        <v>51.1193638888889</v>
      </c>
      <c r="J560" s="2">
        <f t="shared" si="80"/>
        <v>1.276436111111103</v>
      </c>
      <c r="K560" s="2">
        <f t="shared" si="81"/>
        <v>91.27643611111111</v>
      </c>
      <c r="L560" s="2">
        <f t="shared" si="82"/>
        <v>239.02930671838325</v>
      </c>
      <c r="M560" s="2">
        <f>SUMIF(A:A,A560,L:L)</f>
        <v>3113.4938752080516</v>
      </c>
      <c r="N560" s="3">
        <f t="shared" si="83"/>
        <v>0.07677204976110984</v>
      </c>
      <c r="O560" s="7">
        <f t="shared" si="84"/>
        <v>13.025573800773607</v>
      </c>
      <c r="P560" s="3">
        <f t="shared" si="85"/>
        <v>0.07677204976110984</v>
      </c>
      <c r="Q560" s="3">
        <f>IF(ISNUMBER(P560),SUMIF(A:A,A560,P:P),"")</f>
        <v>0.9851905033799216</v>
      </c>
      <c r="R560" s="3">
        <f t="shared" si="86"/>
        <v>0.07792609601668482</v>
      </c>
      <c r="S560" s="8">
        <f t="shared" si="87"/>
        <v>12.832671609596472</v>
      </c>
    </row>
    <row r="561" spans="1:19" ht="15">
      <c r="A561" s="1">
        <v>5</v>
      </c>
      <c r="B561" s="5">
        <v>0.7777777777777778</v>
      </c>
      <c r="C561" s="1" t="s">
        <v>23</v>
      </c>
      <c r="D561" s="1">
        <v>6</v>
      </c>
      <c r="E561" s="1">
        <v>10</v>
      </c>
      <c r="F561" s="1" t="s">
        <v>70</v>
      </c>
      <c r="G561" s="2">
        <v>51.00296666666671</v>
      </c>
      <c r="H561" s="6">
        <f>1+_xlfn.COUNTIFS(A:A,A561,O:O,"&lt;"&amp;O561)</f>
        <v>7</v>
      </c>
      <c r="I561" s="2">
        <f>_xlfn.AVERAGEIF(A:A,A561,G:G)</f>
        <v>51.1193638888889</v>
      </c>
      <c r="J561" s="2">
        <f t="shared" si="80"/>
        <v>-0.11639722222219007</v>
      </c>
      <c r="K561" s="2">
        <f t="shared" si="81"/>
        <v>89.88360277777781</v>
      </c>
      <c r="L561" s="2">
        <f t="shared" si="82"/>
        <v>219.86553757713273</v>
      </c>
      <c r="M561" s="2">
        <f>SUMIF(A:A,A561,L:L)</f>
        <v>3113.4938752080516</v>
      </c>
      <c r="N561" s="3">
        <f t="shared" si="83"/>
        <v>0.07061698091904572</v>
      </c>
      <c r="O561" s="7">
        <f t="shared" si="84"/>
        <v>14.160899927828767</v>
      </c>
      <c r="P561" s="3">
        <f t="shared" si="85"/>
        <v>0.07061698091904572</v>
      </c>
      <c r="Q561" s="3">
        <f>IF(ISNUMBER(P561),SUMIF(A:A,A561,P:P),"")</f>
        <v>0.9851905033799216</v>
      </c>
      <c r="R561" s="3">
        <f t="shared" si="86"/>
        <v>0.07167850347397584</v>
      </c>
      <c r="S561" s="8">
        <f t="shared" si="87"/>
        <v>13.95118412821032</v>
      </c>
    </row>
    <row r="562" spans="1:19" ht="15">
      <c r="A562" s="1">
        <v>5</v>
      </c>
      <c r="B562" s="5">
        <v>0.7777777777777778</v>
      </c>
      <c r="C562" s="1" t="s">
        <v>23</v>
      </c>
      <c r="D562" s="1">
        <v>6</v>
      </c>
      <c r="E562" s="1">
        <v>8</v>
      </c>
      <c r="F562" s="1" t="s">
        <v>68</v>
      </c>
      <c r="G562" s="2">
        <v>50.046966666666606</v>
      </c>
      <c r="H562" s="6">
        <f>1+_xlfn.COUNTIFS(A:A,A562,O:O,"&lt;"&amp;O562)</f>
        <v>8</v>
      </c>
      <c r="I562" s="2">
        <f>_xlfn.AVERAGEIF(A:A,A562,G:G)</f>
        <v>51.1193638888889</v>
      </c>
      <c r="J562" s="2">
        <f t="shared" si="80"/>
        <v>-1.0723972222222926</v>
      </c>
      <c r="K562" s="2">
        <f t="shared" si="81"/>
        <v>88.92760277777771</v>
      </c>
      <c r="L562" s="2">
        <f t="shared" si="82"/>
        <v>207.60893018390138</v>
      </c>
      <c r="M562" s="2">
        <f>SUMIF(A:A,A562,L:L)</f>
        <v>3113.4938752080516</v>
      </c>
      <c r="N562" s="3">
        <f t="shared" si="83"/>
        <v>0.06668037211733022</v>
      </c>
      <c r="O562" s="7">
        <f t="shared" si="84"/>
        <v>14.996916907428298</v>
      </c>
      <c r="P562" s="3">
        <f t="shared" si="85"/>
        <v>0.06668037211733022</v>
      </c>
      <c r="Q562" s="3">
        <f>IF(ISNUMBER(P562),SUMIF(A:A,A562,P:P),"")</f>
        <v>0.9851905033799216</v>
      </c>
      <c r="R562" s="3">
        <f t="shared" si="86"/>
        <v>0.06768271911733612</v>
      </c>
      <c r="S562" s="8">
        <f t="shared" si="87"/>
        <v>14.774820117176144</v>
      </c>
    </row>
    <row r="563" spans="1:19" ht="15">
      <c r="A563" s="1">
        <v>5</v>
      </c>
      <c r="B563" s="5">
        <v>0.7777777777777778</v>
      </c>
      <c r="C563" s="1" t="s">
        <v>23</v>
      </c>
      <c r="D563" s="1">
        <v>6</v>
      </c>
      <c r="E563" s="1">
        <v>1</v>
      </c>
      <c r="F563" s="1" t="s">
        <v>61</v>
      </c>
      <c r="G563" s="2">
        <v>49.3281</v>
      </c>
      <c r="H563" s="6">
        <f>1+_xlfn.COUNTIFS(A:A,A563,O:O,"&lt;"&amp;O563)</f>
        <v>9</v>
      </c>
      <c r="I563" s="2">
        <f>_xlfn.AVERAGEIF(A:A,A563,G:G)</f>
        <v>51.1193638888889</v>
      </c>
      <c r="J563" s="2">
        <f t="shared" si="80"/>
        <v>-1.7912638888888992</v>
      </c>
      <c r="K563" s="2">
        <f t="shared" si="81"/>
        <v>88.20873611111111</v>
      </c>
      <c r="L563" s="2">
        <f t="shared" si="82"/>
        <v>198.84470966870336</v>
      </c>
      <c r="M563" s="2">
        <f>SUMIF(A:A,A563,L:L)</f>
        <v>3113.4938752080516</v>
      </c>
      <c r="N563" s="3">
        <f t="shared" si="83"/>
        <v>0.06386545714833503</v>
      </c>
      <c r="O563" s="7">
        <f t="shared" si="84"/>
        <v>15.657916574172209</v>
      </c>
      <c r="P563" s="3">
        <f t="shared" si="85"/>
        <v>0.06386545714833503</v>
      </c>
      <c r="Q563" s="3">
        <f>IF(ISNUMBER(P563),SUMIF(A:A,A563,P:P),"")</f>
        <v>0.9851905033799216</v>
      </c>
      <c r="R563" s="3">
        <f t="shared" si="86"/>
        <v>0.06482549002373647</v>
      </c>
      <c r="S563" s="8">
        <f t="shared" si="87"/>
        <v>15.426030711589538</v>
      </c>
    </row>
    <row r="564" spans="1:19" ht="15">
      <c r="A564" s="1">
        <v>5</v>
      </c>
      <c r="B564" s="5">
        <v>0.7777777777777778</v>
      </c>
      <c r="C564" s="1" t="s">
        <v>23</v>
      </c>
      <c r="D564" s="1">
        <v>6</v>
      </c>
      <c r="E564" s="1">
        <v>11</v>
      </c>
      <c r="F564" s="1" t="s">
        <v>71</v>
      </c>
      <c r="G564" s="2">
        <v>45.3453</v>
      </c>
      <c r="H564" s="6">
        <f>1+_xlfn.COUNTIFS(A:A,A564,O:O,"&lt;"&amp;O564)</f>
        <v>10</v>
      </c>
      <c r="I564" s="2">
        <f>_xlfn.AVERAGEIF(A:A,A564,G:G)</f>
        <v>51.1193638888889</v>
      </c>
      <c r="J564" s="2">
        <f t="shared" si="80"/>
        <v>-5.774063888888897</v>
      </c>
      <c r="K564" s="2">
        <f t="shared" si="81"/>
        <v>84.22593611111111</v>
      </c>
      <c r="L564" s="2">
        <f t="shared" si="82"/>
        <v>156.5782940994573</v>
      </c>
      <c r="M564" s="2">
        <f>SUMIF(A:A,A564,L:L)</f>
        <v>3113.4938752080516</v>
      </c>
      <c r="N564" s="3">
        <f t="shared" si="83"/>
        <v>0.05029022068944791</v>
      </c>
      <c r="O564" s="7">
        <f t="shared" si="84"/>
        <v>19.884581660024885</v>
      </c>
      <c r="P564" s="3">
        <f t="shared" si="85"/>
        <v>0.05029022068944791</v>
      </c>
      <c r="Q564" s="3">
        <f>IF(ISNUMBER(P564),SUMIF(A:A,A564,P:P),"")</f>
        <v>0.9851905033799216</v>
      </c>
      <c r="R564" s="3">
        <f t="shared" si="86"/>
        <v>0.051046189053706656</v>
      </c>
      <c r="S564" s="8">
        <f t="shared" si="87"/>
        <v>19.590101015139076</v>
      </c>
    </row>
    <row r="565" spans="1:19" ht="15">
      <c r="A565" s="1">
        <v>5</v>
      </c>
      <c r="B565" s="5">
        <v>0.7777777777777778</v>
      </c>
      <c r="C565" s="1" t="s">
        <v>23</v>
      </c>
      <c r="D565" s="1">
        <v>6</v>
      </c>
      <c r="E565" s="1">
        <v>12</v>
      </c>
      <c r="F565" s="1" t="s">
        <v>72</v>
      </c>
      <c r="G565" s="2">
        <v>45.1658666666667</v>
      </c>
      <c r="H565" s="6">
        <f>1+_xlfn.COUNTIFS(A:A,A565,O:O,"&lt;"&amp;O565)</f>
        <v>11</v>
      </c>
      <c r="I565" s="2">
        <f>_xlfn.AVERAGEIF(A:A,A565,G:G)</f>
        <v>51.1193638888889</v>
      </c>
      <c r="J565" s="2">
        <f t="shared" si="80"/>
        <v>-5.953497222222197</v>
      </c>
      <c r="K565" s="2">
        <f t="shared" si="81"/>
        <v>84.0465027777778</v>
      </c>
      <c r="L565" s="2">
        <f t="shared" si="82"/>
        <v>154.90161394927966</v>
      </c>
      <c r="M565" s="2">
        <f>SUMIF(A:A,A565,L:L)</f>
        <v>3113.4938752080516</v>
      </c>
      <c r="N565" s="3">
        <f t="shared" si="83"/>
        <v>0.0497517002306384</v>
      </c>
      <c r="O565" s="7">
        <f t="shared" si="84"/>
        <v>20.09981559151166</v>
      </c>
      <c r="P565" s="3">
        <f t="shared" si="85"/>
        <v>0.0497517002306384</v>
      </c>
      <c r="Q565" s="3">
        <f>IF(ISNUMBER(P565),SUMIF(A:A,A565,P:P),"")</f>
        <v>0.9851905033799216</v>
      </c>
      <c r="R565" s="3">
        <f t="shared" si="86"/>
        <v>0.05049957349360737</v>
      </c>
      <c r="S565" s="8">
        <f t="shared" si="87"/>
        <v>19.802147440444973</v>
      </c>
    </row>
    <row r="566" spans="1:19" ht="15">
      <c r="A566" s="1">
        <v>5</v>
      </c>
      <c r="B566" s="5">
        <v>0.7777777777777778</v>
      </c>
      <c r="C566" s="1" t="s">
        <v>23</v>
      </c>
      <c r="D566" s="1">
        <v>6</v>
      </c>
      <c r="E566" s="1">
        <v>9</v>
      </c>
      <c r="F566" s="1" t="s">
        <v>69</v>
      </c>
      <c r="G566" s="2">
        <v>24.9696</v>
      </c>
      <c r="H566" s="6">
        <f>1+_xlfn.COUNTIFS(A:A,A566,O:O,"&lt;"&amp;O566)</f>
        <v>12</v>
      </c>
      <c r="I566" s="2">
        <f>_xlfn.AVERAGEIF(A:A,A566,G:G)</f>
        <v>51.1193638888889</v>
      </c>
      <c r="J566" s="2">
        <f t="shared" si="80"/>
        <v>-26.1497638888889</v>
      </c>
      <c r="K566" s="2">
        <f t="shared" si="81"/>
        <v>63.8502361111111</v>
      </c>
      <c r="L566" s="2">
        <f t="shared" si="82"/>
        <v>46.10927702152767</v>
      </c>
      <c r="M566" s="2">
        <f>SUMIF(A:A,A566,L:L)</f>
        <v>3113.4938752080516</v>
      </c>
      <c r="N566" s="3">
        <f t="shared" si="83"/>
        <v>0.014809496620078152</v>
      </c>
      <c r="O566" s="7">
        <f t="shared" si="84"/>
        <v>67.52423972630089</v>
      </c>
      <c r="P566" s="3">
        <f t="shared" si="85"/>
      </c>
      <c r="Q566" s="3">
        <f>IF(ISNUMBER(P566),SUMIF(A:A,A566,P:P),"")</f>
      </c>
      <c r="R566" s="3">
        <f t="shared" si="86"/>
      </c>
      <c r="S566" s="8">
        <f t="shared" si="87"/>
      </c>
    </row>
    <row r="567" spans="1:19" ht="15">
      <c r="A567" s="1">
        <v>57</v>
      </c>
      <c r="B567" s="5">
        <v>0.7916666666666666</v>
      </c>
      <c r="C567" s="1" t="s">
        <v>532</v>
      </c>
      <c r="D567" s="1">
        <v>6</v>
      </c>
      <c r="E567" s="1">
        <v>3</v>
      </c>
      <c r="F567" s="1" t="s">
        <v>268</v>
      </c>
      <c r="G567" s="2">
        <v>69.1368333333334</v>
      </c>
      <c r="H567" s="6">
        <f>1+_xlfn.COUNTIFS(A:A,A567,O:O,"&lt;"&amp;O567)</f>
        <v>1</v>
      </c>
      <c r="I567" s="2">
        <f>_xlfn.AVERAGEIF(A:A,A567,G:G)</f>
        <v>52.620704761904776</v>
      </c>
      <c r="J567" s="2">
        <f t="shared" si="80"/>
        <v>16.516128571428624</v>
      </c>
      <c r="K567" s="2">
        <f t="shared" si="81"/>
        <v>106.51612857142862</v>
      </c>
      <c r="L567" s="2">
        <f t="shared" si="82"/>
        <v>596.4334777036244</v>
      </c>
      <c r="M567" s="2">
        <f>SUMIF(A:A,A567,L:L)</f>
        <v>1906.851981248552</v>
      </c>
      <c r="N567" s="3">
        <f t="shared" si="83"/>
        <v>0.312784360594731</v>
      </c>
      <c r="O567" s="7">
        <f t="shared" si="84"/>
        <v>3.1970907947526244</v>
      </c>
      <c r="P567" s="3">
        <f t="shared" si="85"/>
        <v>0.312784360594731</v>
      </c>
      <c r="Q567" s="3">
        <f>IF(ISNUMBER(P567),SUMIF(A:A,A567,P:P),"")</f>
        <v>0.9714715450260729</v>
      </c>
      <c r="R567" s="3">
        <f t="shared" si="86"/>
        <v>0.32196965747085915</v>
      </c>
      <c r="S567" s="8">
        <f t="shared" si="87"/>
        <v>3.1058827339669675</v>
      </c>
    </row>
    <row r="568" spans="1:19" ht="15">
      <c r="A568" s="1">
        <v>57</v>
      </c>
      <c r="B568" s="5">
        <v>0.7916666666666666</v>
      </c>
      <c r="C568" s="1" t="s">
        <v>532</v>
      </c>
      <c r="D568" s="1">
        <v>6</v>
      </c>
      <c r="E568" s="1">
        <v>2</v>
      </c>
      <c r="F568" s="1" t="s">
        <v>564</v>
      </c>
      <c r="G568" s="2">
        <v>61.114900000000006</v>
      </c>
      <c r="H568" s="6">
        <f>1+_xlfn.COUNTIFS(A:A,A568,O:O,"&lt;"&amp;O568)</f>
        <v>2</v>
      </c>
      <c r="I568" s="2">
        <f>_xlfn.AVERAGEIF(A:A,A568,G:G)</f>
        <v>52.620704761904776</v>
      </c>
      <c r="J568" s="2">
        <f t="shared" si="80"/>
        <v>8.49419523809523</v>
      </c>
      <c r="K568" s="2">
        <f t="shared" si="81"/>
        <v>98.49419523809523</v>
      </c>
      <c r="L568" s="2">
        <f t="shared" si="82"/>
        <v>368.5777626826325</v>
      </c>
      <c r="M568" s="2">
        <f>SUMIF(A:A,A568,L:L)</f>
        <v>1906.851981248552</v>
      </c>
      <c r="N568" s="3">
        <f t="shared" si="83"/>
        <v>0.19329122884582703</v>
      </c>
      <c r="O568" s="7">
        <f t="shared" si="84"/>
        <v>5.173540496230277</v>
      </c>
      <c r="P568" s="3">
        <f t="shared" si="85"/>
        <v>0.19329122884582703</v>
      </c>
      <c r="Q568" s="3">
        <f>IF(ISNUMBER(P568),SUMIF(A:A,A568,P:P),"")</f>
        <v>0.9714715450260729</v>
      </c>
      <c r="R568" s="3">
        <f t="shared" si="86"/>
        <v>0.19896746315985958</v>
      </c>
      <c r="S568" s="8">
        <f t="shared" si="87"/>
        <v>5.025947379127783</v>
      </c>
    </row>
    <row r="569" spans="1:19" ht="15">
      <c r="A569" s="1">
        <v>57</v>
      </c>
      <c r="B569" s="5">
        <v>0.7916666666666666</v>
      </c>
      <c r="C569" s="1" t="s">
        <v>532</v>
      </c>
      <c r="D569" s="1">
        <v>6</v>
      </c>
      <c r="E569" s="1">
        <v>7</v>
      </c>
      <c r="F569" s="1" t="s">
        <v>568</v>
      </c>
      <c r="G569" s="2">
        <v>57.2395</v>
      </c>
      <c r="H569" s="6">
        <f>1+_xlfn.COUNTIFS(A:A,A569,O:O,"&lt;"&amp;O569)</f>
        <v>3</v>
      </c>
      <c r="I569" s="2">
        <f>_xlfn.AVERAGEIF(A:A,A569,G:G)</f>
        <v>52.620704761904776</v>
      </c>
      <c r="J569" s="2">
        <f t="shared" si="80"/>
        <v>4.618795238095224</v>
      </c>
      <c r="K569" s="2">
        <f t="shared" si="81"/>
        <v>94.61879523809523</v>
      </c>
      <c r="L569" s="2">
        <f t="shared" si="82"/>
        <v>292.10920272392326</v>
      </c>
      <c r="M569" s="2">
        <f>SUMIF(A:A,A569,L:L)</f>
        <v>1906.851981248552</v>
      </c>
      <c r="N569" s="3">
        <f t="shared" si="83"/>
        <v>0.15318923838685083</v>
      </c>
      <c r="O569" s="7">
        <f t="shared" si="84"/>
        <v>6.527873697463568</v>
      </c>
      <c r="P569" s="3">
        <f t="shared" si="85"/>
        <v>0.15318923838685083</v>
      </c>
      <c r="Q569" s="3">
        <f>IF(ISNUMBER(P569),SUMIF(A:A,A569,P:P),"")</f>
        <v>0.9714715450260729</v>
      </c>
      <c r="R569" s="3">
        <f t="shared" si="86"/>
        <v>0.15768782850221255</v>
      </c>
      <c r="S569" s="8">
        <f t="shared" si="87"/>
        <v>6.341643546609996</v>
      </c>
    </row>
    <row r="570" spans="1:19" ht="15">
      <c r="A570" s="1">
        <v>57</v>
      </c>
      <c r="B570" s="5">
        <v>0.7916666666666666</v>
      </c>
      <c r="C570" s="1" t="s">
        <v>532</v>
      </c>
      <c r="D570" s="1">
        <v>6</v>
      </c>
      <c r="E570" s="1">
        <v>4</v>
      </c>
      <c r="F570" s="1" t="s">
        <v>565</v>
      </c>
      <c r="G570" s="2">
        <v>53.2261666666667</v>
      </c>
      <c r="H570" s="6">
        <f>1+_xlfn.COUNTIFS(A:A,A570,O:O,"&lt;"&amp;O570)</f>
        <v>4</v>
      </c>
      <c r="I570" s="2">
        <f>_xlfn.AVERAGEIF(A:A,A570,G:G)</f>
        <v>52.620704761904776</v>
      </c>
      <c r="J570" s="2">
        <f t="shared" si="80"/>
        <v>0.6054619047619241</v>
      </c>
      <c r="K570" s="2">
        <f t="shared" si="81"/>
        <v>90.60546190476192</v>
      </c>
      <c r="L570" s="2">
        <f t="shared" si="82"/>
        <v>229.59748585709897</v>
      </c>
      <c r="M570" s="2">
        <f>SUMIF(A:A,A570,L:L)</f>
        <v>1906.851981248552</v>
      </c>
      <c r="N570" s="3">
        <f t="shared" si="83"/>
        <v>0.12040655914297298</v>
      </c>
      <c r="O570" s="7">
        <f t="shared" si="84"/>
        <v>8.305195390664569</v>
      </c>
      <c r="P570" s="3">
        <f t="shared" si="85"/>
        <v>0.12040655914297298</v>
      </c>
      <c r="Q570" s="3">
        <f>IF(ISNUMBER(P570),SUMIF(A:A,A570,P:P),"")</f>
        <v>0.9714715450260729</v>
      </c>
      <c r="R570" s="3">
        <f t="shared" si="86"/>
        <v>0.12394244562226621</v>
      </c>
      <c r="S570" s="8">
        <f t="shared" si="87"/>
        <v>8.068260997912327</v>
      </c>
    </row>
    <row r="571" spans="1:19" ht="15">
      <c r="A571" s="1">
        <v>57</v>
      </c>
      <c r="B571" s="5">
        <v>0.7916666666666666</v>
      </c>
      <c r="C571" s="1" t="s">
        <v>532</v>
      </c>
      <c r="D571" s="1">
        <v>6</v>
      </c>
      <c r="E571" s="1">
        <v>6</v>
      </c>
      <c r="F571" s="1" t="s">
        <v>567</v>
      </c>
      <c r="G571" s="2">
        <v>51.9934</v>
      </c>
      <c r="H571" s="6">
        <f>1+_xlfn.COUNTIFS(A:A,A571,O:O,"&lt;"&amp;O571)</f>
        <v>5</v>
      </c>
      <c r="I571" s="2">
        <f>_xlfn.AVERAGEIF(A:A,A571,G:G)</f>
        <v>52.620704761904776</v>
      </c>
      <c r="J571" s="2">
        <f t="shared" si="80"/>
        <v>-0.6273047619047745</v>
      </c>
      <c r="K571" s="2">
        <f t="shared" si="81"/>
        <v>89.37269523809522</v>
      </c>
      <c r="L571" s="2">
        <f t="shared" si="82"/>
        <v>213.2279357191827</v>
      </c>
      <c r="M571" s="2">
        <f>SUMIF(A:A,A571,L:L)</f>
        <v>1906.851981248552</v>
      </c>
      <c r="N571" s="3">
        <f t="shared" si="83"/>
        <v>0.11182196511108701</v>
      </c>
      <c r="O571" s="7">
        <f t="shared" si="84"/>
        <v>8.942786857721313</v>
      </c>
      <c r="P571" s="3">
        <f t="shared" si="85"/>
        <v>0.11182196511108701</v>
      </c>
      <c r="Q571" s="3">
        <f>IF(ISNUMBER(P571),SUMIF(A:A,A571,P:P),"")</f>
        <v>0.9714715450260729</v>
      </c>
      <c r="R571" s="3">
        <f t="shared" si="86"/>
        <v>0.11510575444398206</v>
      </c>
      <c r="S571" s="8">
        <f t="shared" si="87"/>
        <v>8.687662965509382</v>
      </c>
    </row>
    <row r="572" spans="1:19" ht="15">
      <c r="A572" s="1">
        <v>57</v>
      </c>
      <c r="B572" s="5">
        <v>0.7916666666666666</v>
      </c>
      <c r="C572" s="1" t="s">
        <v>532</v>
      </c>
      <c r="D572" s="1">
        <v>6</v>
      </c>
      <c r="E572" s="1">
        <v>5</v>
      </c>
      <c r="F572" s="1" t="s">
        <v>566</v>
      </c>
      <c r="G572" s="2">
        <v>46.4075</v>
      </c>
      <c r="H572" s="6">
        <f>1+_xlfn.COUNTIFS(A:A,A572,O:O,"&lt;"&amp;O572)</f>
        <v>6</v>
      </c>
      <c r="I572" s="2">
        <f>_xlfn.AVERAGEIF(A:A,A572,G:G)</f>
        <v>52.620704761904776</v>
      </c>
      <c r="J572" s="2">
        <f t="shared" si="80"/>
        <v>-6.213204761904777</v>
      </c>
      <c r="K572" s="2">
        <f t="shared" si="81"/>
        <v>83.78679523809522</v>
      </c>
      <c r="L572" s="2">
        <f t="shared" si="82"/>
        <v>152.50657567309733</v>
      </c>
      <c r="M572" s="2">
        <f>SUMIF(A:A,A572,L:L)</f>
        <v>1906.851981248552</v>
      </c>
      <c r="N572" s="3">
        <f t="shared" si="83"/>
        <v>0.07997819294460412</v>
      </c>
      <c r="O572" s="7">
        <f t="shared" si="84"/>
        <v>12.503408281462889</v>
      </c>
      <c r="P572" s="3">
        <f t="shared" si="85"/>
        <v>0.07997819294460412</v>
      </c>
      <c r="Q572" s="3">
        <f>IF(ISNUMBER(P572),SUMIF(A:A,A572,P:P),"")</f>
        <v>0.9714715450260729</v>
      </c>
      <c r="R572" s="3">
        <f t="shared" si="86"/>
        <v>0.08232685080082054</v>
      </c>
      <c r="S572" s="8">
        <f t="shared" si="87"/>
        <v>12.146705361284548</v>
      </c>
    </row>
    <row r="573" spans="1:19" ht="15">
      <c r="A573" s="1">
        <v>57</v>
      </c>
      <c r="B573" s="5">
        <v>0.7916666666666666</v>
      </c>
      <c r="C573" s="1" t="s">
        <v>532</v>
      </c>
      <c r="D573" s="1">
        <v>6</v>
      </c>
      <c r="E573" s="1">
        <v>1</v>
      </c>
      <c r="F573" s="1" t="s">
        <v>563</v>
      </c>
      <c r="G573" s="2">
        <v>29.2266333333333</v>
      </c>
      <c r="H573" s="6">
        <f>1+_xlfn.COUNTIFS(A:A,A573,O:O,"&lt;"&amp;O573)</f>
        <v>7</v>
      </c>
      <c r="I573" s="2">
        <f>_xlfn.AVERAGEIF(A:A,A573,G:G)</f>
        <v>52.620704761904776</v>
      </c>
      <c r="J573" s="2">
        <f t="shared" si="80"/>
        <v>-23.394071428571475</v>
      </c>
      <c r="K573" s="2">
        <f t="shared" si="81"/>
        <v>66.60592857142852</v>
      </c>
      <c r="L573" s="2">
        <f t="shared" si="82"/>
        <v>54.39954088899283</v>
      </c>
      <c r="M573" s="2">
        <f>SUMIF(A:A,A573,L:L)</f>
        <v>1906.851981248552</v>
      </c>
      <c r="N573" s="3">
        <f t="shared" si="83"/>
        <v>0.028528454973927014</v>
      </c>
      <c r="O573" s="7">
        <f t="shared" si="84"/>
        <v>35.05272195476163</v>
      </c>
      <c r="P573" s="3">
        <f t="shared" si="85"/>
      </c>
      <c r="Q573" s="3">
        <f>IF(ISNUMBER(P573),SUMIF(A:A,A573,P:P),"")</f>
      </c>
      <c r="R573" s="3">
        <f t="shared" si="86"/>
      </c>
      <c r="S573" s="8">
        <f t="shared" si="87"/>
      </c>
    </row>
    <row r="574" spans="1:19" ht="15">
      <c r="A574" s="1">
        <v>6</v>
      </c>
      <c r="B574" s="5">
        <v>0.8055555555555555</v>
      </c>
      <c r="C574" s="1" t="s">
        <v>23</v>
      </c>
      <c r="D574" s="1">
        <v>7</v>
      </c>
      <c r="E574" s="1">
        <v>7</v>
      </c>
      <c r="F574" s="1" t="s">
        <v>79</v>
      </c>
      <c r="G574" s="2">
        <v>72.8653000000001</v>
      </c>
      <c r="H574" s="6">
        <f>1+_xlfn.COUNTIFS(A:A,A574,O:O,"&lt;"&amp;O574)</f>
        <v>1</v>
      </c>
      <c r="I574" s="2">
        <f>_xlfn.AVERAGEIF(A:A,A574,G:G)</f>
        <v>51.09349393939394</v>
      </c>
      <c r="J574" s="2">
        <f t="shared" si="80"/>
        <v>21.771806060606167</v>
      </c>
      <c r="K574" s="2">
        <f t="shared" si="81"/>
        <v>111.77180606060617</v>
      </c>
      <c r="L574" s="2">
        <f t="shared" si="82"/>
        <v>817.5469756067225</v>
      </c>
      <c r="M574" s="2">
        <f>SUMIF(A:A,A574,L:L)</f>
        <v>3162.984227502391</v>
      </c>
      <c r="N574" s="3">
        <f t="shared" si="83"/>
        <v>0.2584733014151916</v>
      </c>
      <c r="O574" s="7">
        <f t="shared" si="84"/>
        <v>3.86887154117971</v>
      </c>
      <c r="P574" s="3">
        <f t="shared" si="85"/>
        <v>0.2584733014151916</v>
      </c>
      <c r="Q574" s="3">
        <f>IF(ISNUMBER(P574),SUMIF(A:A,A574,P:P),"")</f>
        <v>0.8682706650996352</v>
      </c>
      <c r="R574" s="3">
        <f t="shared" si="86"/>
        <v>0.29768747443002863</v>
      </c>
      <c r="S574" s="8">
        <f t="shared" si="87"/>
        <v>3.3592276662451575</v>
      </c>
    </row>
    <row r="575" spans="1:19" ht="15">
      <c r="A575" s="1">
        <v>6</v>
      </c>
      <c r="B575" s="5">
        <v>0.8055555555555555</v>
      </c>
      <c r="C575" s="1" t="s">
        <v>23</v>
      </c>
      <c r="D575" s="1">
        <v>7</v>
      </c>
      <c r="E575" s="1">
        <v>9</v>
      </c>
      <c r="F575" s="1" t="s">
        <v>81</v>
      </c>
      <c r="G575" s="2">
        <v>66.62796666666671</v>
      </c>
      <c r="H575" s="6">
        <f>1+_xlfn.COUNTIFS(A:A,A575,O:O,"&lt;"&amp;O575)</f>
        <v>2</v>
      </c>
      <c r="I575" s="2">
        <f>_xlfn.AVERAGEIF(A:A,A575,G:G)</f>
        <v>51.09349393939394</v>
      </c>
      <c r="J575" s="2">
        <f t="shared" si="80"/>
        <v>15.534472727272771</v>
      </c>
      <c r="K575" s="2">
        <f t="shared" si="81"/>
        <v>105.53447272727277</v>
      </c>
      <c r="L575" s="2">
        <f t="shared" si="82"/>
        <v>562.3184709239433</v>
      </c>
      <c r="M575" s="2">
        <f>SUMIF(A:A,A575,L:L)</f>
        <v>3162.984227502391</v>
      </c>
      <c r="N575" s="3">
        <f t="shared" si="83"/>
        <v>0.17778099113948814</v>
      </c>
      <c r="O575" s="7">
        <f t="shared" si="84"/>
        <v>5.624898329064852</v>
      </c>
      <c r="P575" s="3">
        <f t="shared" si="85"/>
        <v>0.17778099113948814</v>
      </c>
      <c r="Q575" s="3">
        <f>IF(ISNUMBER(P575),SUMIF(A:A,A575,P:P),"")</f>
        <v>0.8682706650996352</v>
      </c>
      <c r="R575" s="3">
        <f t="shared" si="86"/>
        <v>0.20475296274012383</v>
      </c>
      <c r="S575" s="8">
        <f t="shared" si="87"/>
        <v>4.883934213294965</v>
      </c>
    </row>
    <row r="576" spans="1:19" ht="15">
      <c r="A576" s="1">
        <v>6</v>
      </c>
      <c r="B576" s="5">
        <v>0.8055555555555555</v>
      </c>
      <c r="C576" s="1" t="s">
        <v>23</v>
      </c>
      <c r="D576" s="1">
        <v>7</v>
      </c>
      <c r="E576" s="1">
        <v>2</v>
      </c>
      <c r="F576" s="1" t="s">
        <v>74</v>
      </c>
      <c r="G576" s="2">
        <v>59.5082</v>
      </c>
      <c r="H576" s="6">
        <f>1+_xlfn.COUNTIFS(A:A,A576,O:O,"&lt;"&amp;O576)</f>
        <v>3</v>
      </c>
      <c r="I576" s="2">
        <f>_xlfn.AVERAGEIF(A:A,A576,G:G)</f>
        <v>51.09349393939394</v>
      </c>
      <c r="J576" s="2">
        <f t="shared" si="80"/>
        <v>8.414706060606065</v>
      </c>
      <c r="K576" s="2">
        <f t="shared" si="81"/>
        <v>98.41470606060606</v>
      </c>
      <c r="L576" s="2">
        <f t="shared" si="82"/>
        <v>366.8240713994</v>
      </c>
      <c r="M576" s="2">
        <f>SUMIF(A:A,A576,L:L)</f>
        <v>3162.984227502391</v>
      </c>
      <c r="N576" s="3">
        <f t="shared" si="83"/>
        <v>0.1159740438190733</v>
      </c>
      <c r="O576" s="7">
        <f t="shared" si="84"/>
        <v>8.622619053967473</v>
      </c>
      <c r="P576" s="3">
        <f t="shared" si="85"/>
        <v>0.1159740438190733</v>
      </c>
      <c r="Q576" s="3">
        <f>IF(ISNUMBER(P576),SUMIF(A:A,A576,P:P),"")</f>
        <v>0.8682706650996352</v>
      </c>
      <c r="R576" s="3">
        <f t="shared" si="86"/>
        <v>0.13356899925412674</v>
      </c>
      <c r="S576" s="8">
        <f t="shared" si="87"/>
        <v>7.4867671808891245</v>
      </c>
    </row>
    <row r="577" spans="1:19" ht="15">
      <c r="A577" s="1">
        <v>6</v>
      </c>
      <c r="B577" s="5">
        <v>0.8055555555555555</v>
      </c>
      <c r="C577" s="1" t="s">
        <v>23</v>
      </c>
      <c r="D577" s="1">
        <v>7</v>
      </c>
      <c r="E577" s="1">
        <v>5</v>
      </c>
      <c r="F577" s="1" t="s">
        <v>77</v>
      </c>
      <c r="G577" s="2">
        <v>57.1959666666666</v>
      </c>
      <c r="H577" s="6">
        <f>1+_xlfn.COUNTIFS(A:A,A577,O:O,"&lt;"&amp;O577)</f>
        <v>4</v>
      </c>
      <c r="I577" s="2">
        <f>_xlfn.AVERAGEIF(A:A,A577,G:G)</f>
        <v>51.09349393939394</v>
      </c>
      <c r="J577" s="2">
        <f t="shared" si="80"/>
        <v>6.102472727272662</v>
      </c>
      <c r="K577" s="2">
        <f t="shared" si="81"/>
        <v>96.10247272727267</v>
      </c>
      <c r="L577" s="2">
        <f t="shared" si="82"/>
        <v>319.3055124158413</v>
      </c>
      <c r="M577" s="2">
        <f>SUMIF(A:A,A577,L:L)</f>
        <v>3162.984227502391</v>
      </c>
      <c r="N577" s="3">
        <f t="shared" si="83"/>
        <v>0.10095071282349602</v>
      </c>
      <c r="O577" s="7">
        <f t="shared" si="84"/>
        <v>9.905824060384965</v>
      </c>
      <c r="P577" s="3">
        <f t="shared" si="85"/>
        <v>0.10095071282349602</v>
      </c>
      <c r="Q577" s="3">
        <f>IF(ISNUMBER(P577),SUMIF(A:A,A577,P:P),"")</f>
        <v>0.8682706650996352</v>
      </c>
      <c r="R577" s="3">
        <f t="shared" si="86"/>
        <v>0.11626640963611479</v>
      </c>
      <c r="S577" s="8">
        <f t="shared" si="87"/>
        <v>8.600936445270424</v>
      </c>
    </row>
    <row r="578" spans="1:19" ht="15">
      <c r="A578" s="1">
        <v>6</v>
      </c>
      <c r="B578" s="5">
        <v>0.8055555555555555</v>
      </c>
      <c r="C578" s="1" t="s">
        <v>23</v>
      </c>
      <c r="D578" s="1">
        <v>7</v>
      </c>
      <c r="E578" s="1">
        <v>8</v>
      </c>
      <c r="F578" s="1" t="s">
        <v>80</v>
      </c>
      <c r="G578" s="2">
        <v>55.816900000000004</v>
      </c>
      <c r="H578" s="6">
        <f>1+_xlfn.COUNTIFS(A:A,A578,O:O,"&lt;"&amp;O578)</f>
        <v>5</v>
      </c>
      <c r="I578" s="2">
        <f>_xlfn.AVERAGEIF(A:A,A578,G:G)</f>
        <v>51.09349393939394</v>
      </c>
      <c r="J578" s="2">
        <f t="shared" si="80"/>
        <v>4.723406060606067</v>
      </c>
      <c r="K578" s="2">
        <f t="shared" si="81"/>
        <v>94.72340606060607</v>
      </c>
      <c r="L578" s="2">
        <f t="shared" si="82"/>
        <v>293.94843583392367</v>
      </c>
      <c r="M578" s="2">
        <f>SUMIF(A:A,A578,L:L)</f>
        <v>3162.984227502391</v>
      </c>
      <c r="N578" s="3">
        <f t="shared" si="83"/>
        <v>0.09293389239124855</v>
      </c>
      <c r="O578" s="7">
        <f t="shared" si="84"/>
        <v>10.760336990836818</v>
      </c>
      <c r="P578" s="3">
        <f t="shared" si="85"/>
        <v>0.09293389239124855</v>
      </c>
      <c r="Q578" s="3">
        <f>IF(ISNUMBER(P578),SUMIF(A:A,A578,P:P),"")</f>
        <v>0.8682706650996352</v>
      </c>
      <c r="R578" s="3">
        <f t="shared" si="86"/>
        <v>0.10703332051484692</v>
      </c>
      <c r="S578" s="8">
        <f t="shared" si="87"/>
        <v>9.342884955730089</v>
      </c>
    </row>
    <row r="579" spans="1:19" ht="15">
      <c r="A579" s="1">
        <v>6</v>
      </c>
      <c r="B579" s="5">
        <v>0.8055555555555555</v>
      </c>
      <c r="C579" s="1" t="s">
        <v>23</v>
      </c>
      <c r="D579" s="1">
        <v>7</v>
      </c>
      <c r="E579" s="1">
        <v>4</v>
      </c>
      <c r="F579" s="1" t="s">
        <v>76</v>
      </c>
      <c r="G579" s="2">
        <v>51.7940666666666</v>
      </c>
      <c r="H579" s="6">
        <f>1+_xlfn.COUNTIFS(A:A,A579,O:O,"&lt;"&amp;O579)</f>
        <v>6</v>
      </c>
      <c r="I579" s="2">
        <f>_xlfn.AVERAGEIF(A:A,A579,G:G)</f>
        <v>51.09349393939394</v>
      </c>
      <c r="J579" s="2">
        <f t="shared" si="80"/>
        <v>0.7005727272726645</v>
      </c>
      <c r="K579" s="2">
        <f t="shared" si="81"/>
        <v>90.70057272727266</v>
      </c>
      <c r="L579" s="2">
        <f t="shared" si="82"/>
        <v>230.9114638405793</v>
      </c>
      <c r="M579" s="2">
        <f>SUMIF(A:A,A579,L:L)</f>
        <v>3162.984227502391</v>
      </c>
      <c r="N579" s="3">
        <f t="shared" si="83"/>
        <v>0.07300430455289228</v>
      </c>
      <c r="O579" s="7">
        <f t="shared" si="84"/>
        <v>13.697822424641974</v>
      </c>
      <c r="P579" s="3">
        <f t="shared" si="85"/>
        <v>0.07300430455289228</v>
      </c>
      <c r="Q579" s="3">
        <f>IF(ISNUMBER(P579),SUMIF(A:A,A579,P:P),"")</f>
        <v>0.8682706650996352</v>
      </c>
      <c r="R579" s="3">
        <f t="shared" si="86"/>
        <v>0.08408012326952788</v>
      </c>
      <c r="S579" s="8">
        <f t="shared" si="87"/>
        <v>11.893417387060584</v>
      </c>
    </row>
    <row r="580" spans="1:19" ht="15">
      <c r="A580" s="1">
        <v>6</v>
      </c>
      <c r="B580" s="5">
        <v>0.8055555555555555</v>
      </c>
      <c r="C580" s="1" t="s">
        <v>23</v>
      </c>
      <c r="D580" s="1">
        <v>7</v>
      </c>
      <c r="E580" s="1">
        <v>6</v>
      </c>
      <c r="F580" s="1" t="s">
        <v>78</v>
      </c>
      <c r="G580" s="2">
        <v>45.2012</v>
      </c>
      <c r="H580" s="6">
        <f>1+_xlfn.COUNTIFS(A:A,A580,O:O,"&lt;"&amp;O580)</f>
        <v>7</v>
      </c>
      <c r="I580" s="2">
        <f>_xlfn.AVERAGEIF(A:A,A580,G:G)</f>
        <v>51.09349393939394</v>
      </c>
      <c r="J580" s="2">
        <f t="shared" si="80"/>
        <v>-5.892293939393937</v>
      </c>
      <c r="K580" s="2">
        <f t="shared" si="81"/>
        <v>84.10770606060606</v>
      </c>
      <c r="L580" s="2">
        <f t="shared" si="82"/>
        <v>155.47148889274715</v>
      </c>
      <c r="M580" s="2">
        <f>SUMIF(A:A,A580,L:L)</f>
        <v>3162.984227502391</v>
      </c>
      <c r="N580" s="3">
        <f t="shared" si="83"/>
        <v>0.049153418958245376</v>
      </c>
      <c r="O580" s="7">
        <f t="shared" si="84"/>
        <v>20.34446476346794</v>
      </c>
      <c r="P580" s="3">
        <f t="shared" si="85"/>
        <v>0.049153418958245376</v>
      </c>
      <c r="Q580" s="3">
        <f>IF(ISNUMBER(P580),SUMIF(A:A,A580,P:P),"")</f>
        <v>0.8682706650996352</v>
      </c>
      <c r="R580" s="3">
        <f t="shared" si="86"/>
        <v>0.05661071015523133</v>
      </c>
      <c r="S580" s="8">
        <f t="shared" si="87"/>
        <v>17.6645019512724</v>
      </c>
    </row>
    <row r="581" spans="1:19" ht="15">
      <c r="A581" s="1">
        <v>6</v>
      </c>
      <c r="B581" s="5">
        <v>0.8055555555555555</v>
      </c>
      <c r="C581" s="1" t="s">
        <v>23</v>
      </c>
      <c r="D581" s="1">
        <v>7</v>
      </c>
      <c r="E581" s="1">
        <v>1</v>
      </c>
      <c r="F581" s="1" t="s">
        <v>73</v>
      </c>
      <c r="G581" s="2">
        <v>41.5491</v>
      </c>
      <c r="H581" s="6">
        <f>1+_xlfn.COUNTIFS(A:A,A581,O:O,"&lt;"&amp;O581)</f>
        <v>8</v>
      </c>
      <c r="I581" s="2">
        <f>_xlfn.AVERAGEIF(A:A,A581,G:G)</f>
        <v>51.09349393939394</v>
      </c>
      <c r="J581" s="2">
        <f t="shared" si="80"/>
        <v>-9.544393939393935</v>
      </c>
      <c r="K581" s="2">
        <f t="shared" si="81"/>
        <v>80.45560606060607</v>
      </c>
      <c r="L581" s="2">
        <f t="shared" si="82"/>
        <v>124.87788797601691</v>
      </c>
      <c r="M581" s="2">
        <f>SUMIF(A:A,A581,L:L)</f>
        <v>3162.984227502391</v>
      </c>
      <c r="N581" s="3">
        <f t="shared" si="83"/>
        <v>0.03948103404695922</v>
      </c>
      <c r="O581" s="7">
        <f t="shared" si="84"/>
        <v>25.328617249755613</v>
      </c>
      <c r="P581" s="3">
        <f t="shared" si="85"/>
      </c>
      <c r="Q581" s="3">
        <f>IF(ISNUMBER(P581),SUMIF(A:A,A581,P:P),"")</f>
      </c>
      <c r="R581" s="3">
        <f t="shared" si="86"/>
      </c>
      <c r="S581" s="8">
        <f t="shared" si="87"/>
      </c>
    </row>
    <row r="582" spans="1:19" ht="15">
      <c r="A582" s="1">
        <v>6</v>
      </c>
      <c r="B582" s="5">
        <v>0.8055555555555555</v>
      </c>
      <c r="C582" s="1" t="s">
        <v>23</v>
      </c>
      <c r="D582" s="1">
        <v>7</v>
      </c>
      <c r="E582" s="1">
        <v>3</v>
      </c>
      <c r="F582" s="1" t="s">
        <v>75</v>
      </c>
      <c r="G582" s="2">
        <v>40.627566666666596</v>
      </c>
      <c r="H582" s="6">
        <f>1+_xlfn.COUNTIFS(A:A,A582,O:O,"&lt;"&amp;O582)</f>
        <v>9</v>
      </c>
      <c r="I582" s="2">
        <f>_xlfn.AVERAGEIF(A:A,A582,G:G)</f>
        <v>51.09349393939394</v>
      </c>
      <c r="J582" s="2">
        <f t="shared" si="80"/>
        <v>-10.465927272727342</v>
      </c>
      <c r="K582" s="2">
        <f t="shared" si="81"/>
        <v>79.53407272727266</v>
      </c>
      <c r="L582" s="2">
        <f t="shared" si="82"/>
        <v>118.16055835614709</v>
      </c>
      <c r="M582" s="2">
        <f>SUMIF(A:A,A582,L:L)</f>
        <v>3162.984227502391</v>
      </c>
      <c r="N582" s="3">
        <f t="shared" si="83"/>
        <v>0.037357302426212546</v>
      </c>
      <c r="O582" s="7">
        <f t="shared" si="84"/>
        <v>26.768528107059698</v>
      </c>
      <c r="P582" s="3">
        <f t="shared" si="85"/>
      </c>
      <c r="Q582" s="3">
        <f>IF(ISNUMBER(P582),SUMIF(A:A,A582,P:P),"")</f>
      </c>
      <c r="R582" s="3">
        <f t="shared" si="86"/>
      </c>
      <c r="S582" s="8">
        <f t="shared" si="87"/>
      </c>
    </row>
    <row r="583" spans="1:19" ht="15">
      <c r="A583" s="1">
        <v>6</v>
      </c>
      <c r="B583" s="5">
        <v>0.8055555555555555</v>
      </c>
      <c r="C583" s="1" t="s">
        <v>23</v>
      </c>
      <c r="D583" s="1">
        <v>7</v>
      </c>
      <c r="E583" s="1">
        <v>10</v>
      </c>
      <c r="F583" s="1" t="s">
        <v>82</v>
      </c>
      <c r="G583" s="2">
        <v>33.9177</v>
      </c>
      <c r="H583" s="6">
        <f>1+_xlfn.COUNTIFS(A:A,A583,O:O,"&lt;"&amp;O583)</f>
        <v>11</v>
      </c>
      <c r="I583" s="2">
        <f>_xlfn.AVERAGEIF(A:A,A583,G:G)</f>
        <v>51.09349393939394</v>
      </c>
      <c r="J583" s="2">
        <f t="shared" si="80"/>
        <v>-17.175793939393934</v>
      </c>
      <c r="K583" s="2">
        <f t="shared" si="81"/>
        <v>72.82420606060606</v>
      </c>
      <c r="L583" s="2">
        <f t="shared" si="82"/>
        <v>79.00035638318188</v>
      </c>
      <c r="M583" s="2">
        <f>SUMIF(A:A,A583,L:L)</f>
        <v>3162.984227502391</v>
      </c>
      <c r="N583" s="3">
        <f t="shared" si="83"/>
        <v>0.024976525553389646</v>
      </c>
      <c r="O583" s="7">
        <f t="shared" si="84"/>
        <v>40.037594414899985</v>
      </c>
      <c r="P583" s="3">
        <f t="shared" si="85"/>
      </c>
      <c r="Q583" s="3">
        <f>IF(ISNUMBER(P583),SUMIF(A:A,A583,P:P),"")</f>
      </c>
      <c r="R583" s="3">
        <f t="shared" si="86"/>
      </c>
      <c r="S583" s="8">
        <f t="shared" si="87"/>
      </c>
    </row>
    <row r="584" spans="1:19" ht="15">
      <c r="A584" s="1">
        <v>6</v>
      </c>
      <c r="B584" s="5">
        <v>0.8055555555555555</v>
      </c>
      <c r="C584" s="1" t="s">
        <v>23</v>
      </c>
      <c r="D584" s="1">
        <v>7</v>
      </c>
      <c r="E584" s="1">
        <v>11</v>
      </c>
      <c r="F584" s="1" t="s">
        <v>83</v>
      </c>
      <c r="G584" s="2">
        <v>36.9244666666667</v>
      </c>
      <c r="H584" s="6">
        <f>1+_xlfn.COUNTIFS(A:A,A584,O:O,"&lt;"&amp;O584)</f>
        <v>10</v>
      </c>
      <c r="I584" s="2">
        <f>_xlfn.AVERAGEIF(A:A,A584,G:G)</f>
        <v>51.09349393939394</v>
      </c>
      <c r="J584" s="2">
        <f t="shared" si="80"/>
        <v>-14.169027272727234</v>
      </c>
      <c r="K584" s="2">
        <f t="shared" si="81"/>
        <v>75.83097272727277</v>
      </c>
      <c r="L584" s="2">
        <f t="shared" si="82"/>
        <v>94.61900587388732</v>
      </c>
      <c r="M584" s="2">
        <f>SUMIF(A:A,A584,L:L)</f>
        <v>3162.984227502391</v>
      </c>
      <c r="N584" s="3">
        <f t="shared" si="83"/>
        <v>0.029914472873803093</v>
      </c>
      <c r="O584" s="7">
        <f t="shared" si="84"/>
        <v>33.42863516995905</v>
      </c>
      <c r="P584" s="3">
        <f t="shared" si="85"/>
      </c>
      <c r="Q584" s="3">
        <f>IF(ISNUMBER(P584),SUMIF(A:A,A584,P:P),"")</f>
      </c>
      <c r="R584" s="3">
        <f t="shared" si="86"/>
      </c>
      <c r="S584" s="8">
        <f t="shared" si="87"/>
      </c>
    </row>
    <row r="585" spans="1:19" ht="15">
      <c r="A585" s="1">
        <v>58</v>
      </c>
      <c r="B585" s="5">
        <v>0.8173611111111111</v>
      </c>
      <c r="C585" s="1" t="s">
        <v>532</v>
      </c>
      <c r="D585" s="1">
        <v>7</v>
      </c>
      <c r="E585" s="1">
        <v>3</v>
      </c>
      <c r="F585" s="1" t="s">
        <v>571</v>
      </c>
      <c r="G585" s="2">
        <v>79.7248666666667</v>
      </c>
      <c r="H585" s="6">
        <f>1+_xlfn.COUNTIFS(A:A,A585,O:O,"&lt;"&amp;O585)</f>
        <v>1</v>
      </c>
      <c r="I585" s="2">
        <f>_xlfn.AVERAGEIF(A:A,A585,G:G)</f>
        <v>49.17664444444445</v>
      </c>
      <c r="J585" s="2">
        <f t="shared" si="80"/>
        <v>30.54822222222225</v>
      </c>
      <c r="K585" s="2">
        <f t="shared" si="81"/>
        <v>120.54822222222225</v>
      </c>
      <c r="L585" s="2">
        <f t="shared" si="82"/>
        <v>1384.22173062335</v>
      </c>
      <c r="M585" s="2">
        <f>SUMIF(A:A,A585,L:L)</f>
        <v>3338.770641028002</v>
      </c>
      <c r="N585" s="3">
        <f t="shared" si="83"/>
        <v>0.4145902427718576</v>
      </c>
      <c r="O585" s="7">
        <f t="shared" si="84"/>
        <v>2.412020102823028</v>
      </c>
      <c r="P585" s="3">
        <f t="shared" si="85"/>
        <v>0.4145902427718576</v>
      </c>
      <c r="Q585" s="3">
        <f>IF(ISNUMBER(P585),SUMIF(A:A,A585,P:P),"")</f>
        <v>0.8793396703216665</v>
      </c>
      <c r="R585" s="3">
        <f t="shared" si="86"/>
        <v>0.47147906180577354</v>
      </c>
      <c r="S585" s="8">
        <f t="shared" si="87"/>
        <v>2.120984962025634</v>
      </c>
    </row>
    <row r="586" spans="1:19" ht="15">
      <c r="A586" s="1">
        <v>58</v>
      </c>
      <c r="B586" s="5">
        <v>0.8173611111111111</v>
      </c>
      <c r="C586" s="1" t="s">
        <v>532</v>
      </c>
      <c r="D586" s="1">
        <v>7</v>
      </c>
      <c r="E586" s="1">
        <v>6</v>
      </c>
      <c r="F586" s="1" t="s">
        <v>574</v>
      </c>
      <c r="G586" s="2">
        <v>71.0768666666666</v>
      </c>
      <c r="H586" s="6">
        <f>1+_xlfn.COUNTIFS(A:A,A586,O:O,"&lt;"&amp;O586)</f>
        <v>2</v>
      </c>
      <c r="I586" s="2">
        <f>_xlfn.AVERAGEIF(A:A,A586,G:G)</f>
        <v>49.17664444444445</v>
      </c>
      <c r="J586" s="2">
        <f t="shared" si="80"/>
        <v>21.900222222222155</v>
      </c>
      <c r="K586" s="2">
        <f t="shared" si="81"/>
        <v>111.90022222222215</v>
      </c>
      <c r="L586" s="2">
        <f t="shared" si="82"/>
        <v>823.8704802015599</v>
      </c>
      <c r="M586" s="2">
        <f>SUMIF(A:A,A586,L:L)</f>
        <v>3338.770641028002</v>
      </c>
      <c r="N586" s="3">
        <f t="shared" si="83"/>
        <v>0.24675863327583697</v>
      </c>
      <c r="O586" s="7">
        <f t="shared" si="84"/>
        <v>4.052543113586461</v>
      </c>
      <c r="P586" s="3">
        <f t="shared" si="85"/>
        <v>0.24675863327583697</v>
      </c>
      <c r="Q586" s="3">
        <f>IF(ISNUMBER(P586),SUMIF(A:A,A586,P:P),"")</f>
        <v>0.8793396703216665</v>
      </c>
      <c r="R586" s="3">
        <f t="shared" si="86"/>
        <v>0.2806181065225586</v>
      </c>
      <c r="S586" s="8">
        <f t="shared" si="87"/>
        <v>3.5635619254654585</v>
      </c>
    </row>
    <row r="587" spans="1:19" ht="15">
      <c r="A587" s="1">
        <v>58</v>
      </c>
      <c r="B587" s="5">
        <v>0.8173611111111111</v>
      </c>
      <c r="C587" s="1" t="s">
        <v>532</v>
      </c>
      <c r="D587" s="1">
        <v>7</v>
      </c>
      <c r="E587" s="1">
        <v>8</v>
      </c>
      <c r="F587" s="1" t="s">
        <v>576</v>
      </c>
      <c r="G587" s="2">
        <v>51.6030666666667</v>
      </c>
      <c r="H587" s="6">
        <f>1+_xlfn.COUNTIFS(A:A,A587,O:O,"&lt;"&amp;O587)</f>
        <v>3</v>
      </c>
      <c r="I587" s="2">
        <f>_xlfn.AVERAGEIF(A:A,A587,G:G)</f>
        <v>49.17664444444445</v>
      </c>
      <c r="J587" s="2">
        <f t="shared" si="80"/>
        <v>2.42642222222225</v>
      </c>
      <c r="K587" s="2">
        <f t="shared" si="81"/>
        <v>92.42642222222224</v>
      </c>
      <c r="L587" s="2">
        <f t="shared" si="82"/>
        <v>256.1044408452459</v>
      </c>
      <c r="M587" s="2">
        <f>SUMIF(A:A,A587,L:L)</f>
        <v>3338.770641028002</v>
      </c>
      <c r="N587" s="3">
        <f t="shared" si="83"/>
        <v>0.07670620967434641</v>
      </c>
      <c r="O587" s="7">
        <f t="shared" si="84"/>
        <v>13.036754185162659</v>
      </c>
      <c r="P587" s="3">
        <f t="shared" si="85"/>
        <v>0.07670620967434641</v>
      </c>
      <c r="Q587" s="3">
        <f>IF(ISNUMBER(P587),SUMIF(A:A,A587,P:P),"")</f>
        <v>0.8793396703216665</v>
      </c>
      <c r="R587" s="3">
        <f t="shared" si="86"/>
        <v>0.08723160373998244</v>
      </c>
      <c r="S587" s="8">
        <f t="shared" si="87"/>
        <v>11.463735127245538</v>
      </c>
    </row>
    <row r="588" spans="1:19" ht="15">
      <c r="A588" s="1">
        <v>58</v>
      </c>
      <c r="B588" s="5">
        <v>0.8173611111111111</v>
      </c>
      <c r="C588" s="1" t="s">
        <v>532</v>
      </c>
      <c r="D588" s="1">
        <v>7</v>
      </c>
      <c r="E588" s="1">
        <v>5</v>
      </c>
      <c r="F588" s="1" t="s">
        <v>573</v>
      </c>
      <c r="G588" s="2">
        <v>51.2753666666667</v>
      </c>
      <c r="H588" s="6">
        <f>1+_xlfn.COUNTIFS(A:A,A588,O:O,"&lt;"&amp;O588)</f>
        <v>4</v>
      </c>
      <c r="I588" s="2">
        <f>_xlfn.AVERAGEIF(A:A,A588,G:G)</f>
        <v>49.17664444444445</v>
      </c>
      <c r="J588" s="2">
        <f t="shared" si="80"/>
        <v>2.09872222222225</v>
      </c>
      <c r="K588" s="2">
        <f t="shared" si="81"/>
        <v>92.09872222222225</v>
      </c>
      <c r="L588" s="2">
        <f t="shared" si="82"/>
        <v>251.11809671841746</v>
      </c>
      <c r="M588" s="2">
        <f>SUMIF(A:A,A588,L:L)</f>
        <v>3338.770641028002</v>
      </c>
      <c r="N588" s="3">
        <f t="shared" si="83"/>
        <v>0.07521274256835403</v>
      </c>
      <c r="O588" s="7">
        <f t="shared" si="84"/>
        <v>13.295619410383697</v>
      </c>
      <c r="P588" s="3">
        <f t="shared" si="85"/>
        <v>0.07521274256835403</v>
      </c>
      <c r="Q588" s="3">
        <f>IF(ISNUMBER(P588),SUMIF(A:A,A588,P:P),"")</f>
        <v>0.8793396703216665</v>
      </c>
      <c r="R588" s="3">
        <f t="shared" si="86"/>
        <v>0.08553320759524116</v>
      </c>
      <c r="S588" s="8">
        <f t="shared" si="87"/>
        <v>11.69136558904915</v>
      </c>
    </row>
    <row r="589" spans="1:19" ht="15">
      <c r="A589" s="1">
        <v>58</v>
      </c>
      <c r="B589" s="5">
        <v>0.8173611111111111</v>
      </c>
      <c r="C589" s="1" t="s">
        <v>532</v>
      </c>
      <c r="D589" s="1">
        <v>7</v>
      </c>
      <c r="E589" s="1">
        <v>2</v>
      </c>
      <c r="F589" s="1" t="s">
        <v>570</v>
      </c>
      <c r="G589" s="2">
        <v>49.1157333333333</v>
      </c>
      <c r="H589" s="6">
        <f>1+_xlfn.COUNTIFS(A:A,A589,O:O,"&lt;"&amp;O589)</f>
        <v>5</v>
      </c>
      <c r="I589" s="2">
        <f>_xlfn.AVERAGEIF(A:A,A589,G:G)</f>
        <v>49.17664444444445</v>
      </c>
      <c r="J589" s="2">
        <f t="shared" si="80"/>
        <v>-0.060911111111146</v>
      </c>
      <c r="K589" s="2">
        <f t="shared" si="81"/>
        <v>89.93908888888885</v>
      </c>
      <c r="L589" s="2">
        <f t="shared" si="82"/>
        <v>220.59872637264934</v>
      </c>
      <c r="M589" s="2">
        <f>SUMIF(A:A,A589,L:L)</f>
        <v>3338.770641028002</v>
      </c>
      <c r="N589" s="3">
        <f t="shared" si="83"/>
        <v>0.06607184203127153</v>
      </c>
      <c r="O589" s="7">
        <f t="shared" si="84"/>
        <v>15.1350404235242</v>
      </c>
      <c r="P589" s="3">
        <f t="shared" si="85"/>
        <v>0.06607184203127153</v>
      </c>
      <c r="Q589" s="3">
        <f>IF(ISNUMBER(P589),SUMIF(A:A,A589,P:P),"")</f>
        <v>0.8793396703216665</v>
      </c>
      <c r="R589" s="3">
        <f t="shared" si="86"/>
        <v>0.07513802033644422</v>
      </c>
      <c r="S589" s="8">
        <f t="shared" si="87"/>
        <v>13.308841456326867</v>
      </c>
    </row>
    <row r="590" spans="1:19" ht="15">
      <c r="A590" s="1">
        <v>58</v>
      </c>
      <c r="B590" s="5">
        <v>0.8173611111111111</v>
      </c>
      <c r="C590" s="1" t="s">
        <v>532</v>
      </c>
      <c r="D590" s="1">
        <v>7</v>
      </c>
      <c r="E590" s="1">
        <v>1</v>
      </c>
      <c r="F590" s="1" t="s">
        <v>569</v>
      </c>
      <c r="G590" s="2">
        <v>42.455999999999996</v>
      </c>
      <c r="H590" s="6">
        <f>1+_xlfn.COUNTIFS(A:A,A590,O:O,"&lt;"&amp;O590)</f>
        <v>6</v>
      </c>
      <c r="I590" s="2">
        <f>_xlfn.AVERAGEIF(A:A,A590,G:G)</f>
        <v>49.17664444444445</v>
      </c>
      <c r="J590" s="2">
        <f t="shared" si="80"/>
        <v>-6.720644444444453</v>
      </c>
      <c r="K590" s="2">
        <f t="shared" si="81"/>
        <v>83.27935555555555</v>
      </c>
      <c r="L590" s="2">
        <f t="shared" si="82"/>
        <v>147.93327586168073</v>
      </c>
      <c r="M590" s="2">
        <f>SUMIF(A:A,A590,L:L)</f>
        <v>3338.770641028002</v>
      </c>
      <c r="N590" s="3">
        <f t="shared" si="83"/>
        <v>0.04430770836541569</v>
      </c>
      <c r="O590" s="7">
        <f t="shared" si="84"/>
        <v>22.56943626496712</v>
      </c>
      <c r="P590" s="3">
        <f t="shared" si="85"/>
      </c>
      <c r="Q590" s="3">
        <f>IF(ISNUMBER(P590),SUMIF(A:A,A590,P:P),"")</f>
      </c>
      <c r="R590" s="3">
        <f t="shared" si="86"/>
      </c>
      <c r="S590" s="8">
        <f t="shared" si="87"/>
      </c>
    </row>
    <row r="591" spans="1:19" ht="15">
      <c r="A591" s="1">
        <v>58</v>
      </c>
      <c r="B591" s="5">
        <v>0.8173611111111111</v>
      </c>
      <c r="C591" s="1" t="s">
        <v>532</v>
      </c>
      <c r="D591" s="1">
        <v>7</v>
      </c>
      <c r="E591" s="1">
        <v>4</v>
      </c>
      <c r="F591" s="1" t="s">
        <v>572</v>
      </c>
      <c r="G591" s="2">
        <v>37.3191</v>
      </c>
      <c r="H591" s="6">
        <f>1+_xlfn.COUNTIFS(A:A,A591,O:O,"&lt;"&amp;O591)</f>
        <v>7</v>
      </c>
      <c r="I591" s="2">
        <f>_xlfn.AVERAGEIF(A:A,A591,G:G)</f>
        <v>49.17664444444445</v>
      </c>
      <c r="J591" s="2">
        <f t="shared" si="80"/>
        <v>-11.85754444444445</v>
      </c>
      <c r="K591" s="2">
        <f t="shared" si="81"/>
        <v>78.14245555555556</v>
      </c>
      <c r="L591" s="2">
        <f t="shared" si="82"/>
        <v>108.69516721914604</v>
      </c>
      <c r="M591" s="2">
        <f>SUMIF(A:A,A591,L:L)</f>
        <v>3338.770641028002</v>
      </c>
      <c r="N591" s="3">
        <f t="shared" si="83"/>
        <v>0.03255544597267663</v>
      </c>
      <c r="O591" s="7">
        <f t="shared" si="84"/>
        <v>30.716826943156832</v>
      </c>
      <c r="P591" s="3">
        <f t="shared" si="85"/>
      </c>
      <c r="Q591" s="3">
        <f>IF(ISNUMBER(P591),SUMIF(A:A,A591,P:P),"")</f>
      </c>
      <c r="R591" s="3">
        <f t="shared" si="86"/>
      </c>
      <c r="S591" s="8">
        <f t="shared" si="87"/>
      </c>
    </row>
    <row r="592" spans="1:19" ht="15">
      <c r="A592" s="1">
        <v>58</v>
      </c>
      <c r="B592" s="5">
        <v>0.8173611111111111</v>
      </c>
      <c r="C592" s="1" t="s">
        <v>532</v>
      </c>
      <c r="D592" s="1">
        <v>7</v>
      </c>
      <c r="E592" s="1">
        <v>7</v>
      </c>
      <c r="F592" s="1" t="s">
        <v>575</v>
      </c>
      <c r="G592" s="2">
        <v>34.8772333333333</v>
      </c>
      <c r="H592" s="6">
        <f>1+_xlfn.COUNTIFS(A:A,A592,O:O,"&lt;"&amp;O592)</f>
        <v>8</v>
      </c>
      <c r="I592" s="2">
        <f>_xlfn.AVERAGEIF(A:A,A592,G:G)</f>
        <v>49.17664444444445</v>
      </c>
      <c r="J592" s="2">
        <f t="shared" si="80"/>
        <v>-14.299411111111148</v>
      </c>
      <c r="K592" s="2">
        <f t="shared" si="81"/>
        <v>75.70058888888886</v>
      </c>
      <c r="L592" s="2">
        <f t="shared" si="82"/>
        <v>93.88168632061081</v>
      </c>
      <c r="M592" s="2">
        <f>SUMIF(A:A,A592,L:L)</f>
        <v>3338.770641028002</v>
      </c>
      <c r="N592" s="3">
        <f t="shared" si="83"/>
        <v>0.02811863898854244</v>
      </c>
      <c r="O592" s="7">
        <f t="shared" si="84"/>
        <v>35.563598949702794</v>
      </c>
      <c r="P592" s="3">
        <f t="shared" si="85"/>
      </c>
      <c r="Q592" s="3">
        <f>IF(ISNUMBER(P592),SUMIF(A:A,A592,P:P),"")</f>
      </c>
      <c r="R592" s="3">
        <f t="shared" si="86"/>
      </c>
      <c r="S592" s="8">
        <f t="shared" si="87"/>
      </c>
    </row>
    <row r="593" spans="1:19" ht="15">
      <c r="A593" s="1">
        <v>58</v>
      </c>
      <c r="B593" s="5">
        <v>0.8173611111111111</v>
      </c>
      <c r="C593" s="1" t="s">
        <v>532</v>
      </c>
      <c r="D593" s="1">
        <v>7</v>
      </c>
      <c r="E593" s="1">
        <v>9</v>
      </c>
      <c r="F593" s="1" t="s">
        <v>577</v>
      </c>
      <c r="G593" s="2">
        <v>25.141566666666698</v>
      </c>
      <c r="H593" s="6">
        <f>1+_xlfn.COUNTIFS(A:A,A593,O:O,"&lt;"&amp;O593)</f>
        <v>9</v>
      </c>
      <c r="I593" s="2">
        <f>_xlfn.AVERAGEIF(A:A,A593,G:G)</f>
        <v>49.17664444444445</v>
      </c>
      <c r="J593" s="2">
        <f t="shared" si="80"/>
        <v>-24.03507777777775</v>
      </c>
      <c r="K593" s="2">
        <f t="shared" si="81"/>
        <v>65.96492222222224</v>
      </c>
      <c r="L593" s="2">
        <f t="shared" si="82"/>
        <v>52.34703686534228</v>
      </c>
      <c r="M593" s="2">
        <f>SUMIF(A:A,A593,L:L)</f>
        <v>3338.770641028002</v>
      </c>
      <c r="N593" s="3">
        <f t="shared" si="83"/>
        <v>0.015678536351698816</v>
      </c>
      <c r="O593" s="7">
        <f t="shared" si="84"/>
        <v>63.78146387954428</v>
      </c>
      <c r="P593" s="3">
        <f t="shared" si="85"/>
      </c>
      <c r="Q593" s="3">
        <f>IF(ISNUMBER(P593),SUMIF(A:A,A593,P:P),"")</f>
      </c>
      <c r="R593" s="3">
        <f t="shared" si="86"/>
      </c>
      <c r="S593" s="8">
        <f t="shared" si="87"/>
      </c>
    </row>
    <row r="594" spans="1:19" ht="15">
      <c r="A594" s="1">
        <v>7</v>
      </c>
      <c r="B594" s="5">
        <v>0.8333333333333334</v>
      </c>
      <c r="C594" s="1" t="s">
        <v>23</v>
      </c>
      <c r="D594" s="1">
        <v>8</v>
      </c>
      <c r="E594" s="1">
        <v>6</v>
      </c>
      <c r="F594" s="1" t="s">
        <v>89</v>
      </c>
      <c r="G594" s="2">
        <v>70.81779999999989</v>
      </c>
      <c r="H594" s="6">
        <f>1+_xlfn.COUNTIFS(A:A,A594,O:O,"&lt;"&amp;O594)</f>
        <v>1</v>
      </c>
      <c r="I594" s="2">
        <f>_xlfn.AVERAGEIF(A:A,A594,G:G)</f>
        <v>49.397489743589716</v>
      </c>
      <c r="J594" s="2">
        <f t="shared" si="80"/>
        <v>21.420310256410175</v>
      </c>
      <c r="K594" s="2">
        <f t="shared" si="81"/>
        <v>111.42031025641018</v>
      </c>
      <c r="L594" s="2">
        <f t="shared" si="82"/>
        <v>800.4856575282348</v>
      </c>
      <c r="M594" s="2">
        <f>SUMIF(A:A,A594,L:L)</f>
        <v>3686.358985412808</v>
      </c>
      <c r="N594" s="3">
        <f t="shared" si="83"/>
        <v>0.2171480478965329</v>
      </c>
      <c r="O594" s="7">
        <f t="shared" si="84"/>
        <v>4.605153072692977</v>
      </c>
      <c r="P594" s="3">
        <f t="shared" si="85"/>
        <v>0.2171480478965329</v>
      </c>
      <c r="Q594" s="3">
        <f>IF(ISNUMBER(P594),SUMIF(A:A,A594,P:P),"")</f>
        <v>0.8882786263232512</v>
      </c>
      <c r="R594" s="3">
        <f t="shared" si="86"/>
        <v>0.24445938634744446</v>
      </c>
      <c r="S594" s="8">
        <f t="shared" si="87"/>
        <v>4.090659045420016</v>
      </c>
    </row>
    <row r="595" spans="1:19" ht="15">
      <c r="A595" s="1">
        <v>7</v>
      </c>
      <c r="B595" s="5">
        <v>0.8333333333333334</v>
      </c>
      <c r="C595" s="1" t="s">
        <v>23</v>
      </c>
      <c r="D595" s="1">
        <v>8</v>
      </c>
      <c r="E595" s="1">
        <v>8</v>
      </c>
      <c r="F595" s="1" t="s">
        <v>91</v>
      </c>
      <c r="G595" s="2">
        <v>60.9769666666666</v>
      </c>
      <c r="H595" s="6">
        <f>1+_xlfn.COUNTIFS(A:A,A595,O:O,"&lt;"&amp;O595)</f>
        <v>2</v>
      </c>
      <c r="I595" s="2">
        <f>_xlfn.AVERAGEIF(A:A,A595,G:G)</f>
        <v>49.397489743589716</v>
      </c>
      <c r="J595" s="2">
        <f t="shared" si="80"/>
        <v>11.579476923076882</v>
      </c>
      <c r="K595" s="2">
        <f t="shared" si="81"/>
        <v>101.57947692307688</v>
      </c>
      <c r="L595" s="2">
        <f t="shared" si="82"/>
        <v>443.5314069591204</v>
      </c>
      <c r="M595" s="2">
        <f>SUMIF(A:A,A595,L:L)</f>
        <v>3686.358985412808</v>
      </c>
      <c r="N595" s="3">
        <f t="shared" si="83"/>
        <v>0.12031693297212956</v>
      </c>
      <c r="O595" s="7">
        <f t="shared" si="84"/>
        <v>8.3113820748044</v>
      </c>
      <c r="P595" s="3">
        <f t="shared" si="85"/>
        <v>0.12031693297212956</v>
      </c>
      <c r="Q595" s="3">
        <f>IF(ISNUMBER(P595),SUMIF(A:A,A595,P:P),"")</f>
        <v>0.8882786263232512</v>
      </c>
      <c r="R595" s="3">
        <f t="shared" si="86"/>
        <v>0.13544954185168623</v>
      </c>
      <c r="S595" s="8">
        <f t="shared" si="87"/>
        <v>7.3828230522549445</v>
      </c>
    </row>
    <row r="596" spans="1:19" ht="15">
      <c r="A596" s="1">
        <v>7</v>
      </c>
      <c r="B596" s="5">
        <v>0.8333333333333334</v>
      </c>
      <c r="C596" s="1" t="s">
        <v>23</v>
      </c>
      <c r="D596" s="1">
        <v>8</v>
      </c>
      <c r="E596" s="1">
        <v>4</v>
      </c>
      <c r="F596" s="1" t="s">
        <v>87</v>
      </c>
      <c r="G596" s="2">
        <v>56.2021666666666</v>
      </c>
      <c r="H596" s="6">
        <f>1+_xlfn.COUNTIFS(A:A,A596,O:O,"&lt;"&amp;O596)</f>
        <v>3</v>
      </c>
      <c r="I596" s="2">
        <f>_xlfn.AVERAGEIF(A:A,A596,G:G)</f>
        <v>49.397489743589716</v>
      </c>
      <c r="J596" s="2">
        <f t="shared" si="80"/>
        <v>6.804676923076883</v>
      </c>
      <c r="K596" s="2">
        <f t="shared" si="81"/>
        <v>96.80467692307688</v>
      </c>
      <c r="L596" s="2">
        <f t="shared" si="82"/>
        <v>333.0459989363259</v>
      </c>
      <c r="M596" s="2">
        <f>SUMIF(A:A,A596,L:L)</f>
        <v>3686.358985412808</v>
      </c>
      <c r="N596" s="3">
        <f t="shared" si="83"/>
        <v>0.09034551443693173</v>
      </c>
      <c r="O596" s="7">
        <f t="shared" si="84"/>
        <v>11.068618140395655</v>
      </c>
      <c r="P596" s="3">
        <f t="shared" si="85"/>
        <v>0.09034551443693173</v>
      </c>
      <c r="Q596" s="3">
        <f>IF(ISNUMBER(P596),SUMIF(A:A,A596,P:P),"")</f>
        <v>0.8882786263232512</v>
      </c>
      <c r="R596" s="3">
        <f t="shared" si="86"/>
        <v>0.10170853126443946</v>
      </c>
      <c r="S596" s="8">
        <f t="shared" si="87"/>
        <v>9.832016917047271</v>
      </c>
    </row>
    <row r="597" spans="1:19" ht="15">
      <c r="A597" s="1">
        <v>7</v>
      </c>
      <c r="B597" s="5">
        <v>0.8333333333333334</v>
      </c>
      <c r="C597" s="1" t="s">
        <v>23</v>
      </c>
      <c r="D597" s="1">
        <v>8</v>
      </c>
      <c r="E597" s="1">
        <v>13</v>
      </c>
      <c r="F597" s="1" t="s">
        <v>96</v>
      </c>
      <c r="G597" s="2">
        <v>55.81533333333329</v>
      </c>
      <c r="H597" s="6">
        <f>1+_xlfn.COUNTIFS(A:A,A597,O:O,"&lt;"&amp;O597)</f>
        <v>4</v>
      </c>
      <c r="I597" s="2">
        <f>_xlfn.AVERAGEIF(A:A,A597,G:G)</f>
        <v>49.397489743589716</v>
      </c>
      <c r="J597" s="2">
        <f t="shared" si="80"/>
        <v>6.417843589743576</v>
      </c>
      <c r="K597" s="2">
        <f t="shared" si="81"/>
        <v>96.41784358974357</v>
      </c>
      <c r="L597" s="2">
        <f t="shared" si="82"/>
        <v>325.40501790182407</v>
      </c>
      <c r="M597" s="2">
        <f>SUMIF(A:A,A597,L:L)</f>
        <v>3686.358985412808</v>
      </c>
      <c r="N597" s="3">
        <f t="shared" si="83"/>
        <v>0.08827274261391131</v>
      </c>
      <c r="O597" s="7">
        <f t="shared" si="84"/>
        <v>11.32852532263346</v>
      </c>
      <c r="P597" s="3">
        <f t="shared" si="85"/>
        <v>0.08827274261391131</v>
      </c>
      <c r="Q597" s="3">
        <f>IF(ISNUMBER(P597),SUMIF(A:A,A597,P:P),"")</f>
        <v>0.8882786263232512</v>
      </c>
      <c r="R597" s="3">
        <f t="shared" si="86"/>
        <v>0.09937506093024939</v>
      </c>
      <c r="S597" s="8">
        <f t="shared" si="87"/>
        <v>10.062886911857015</v>
      </c>
    </row>
    <row r="598" spans="1:19" ht="15">
      <c r="A598" s="1">
        <v>7</v>
      </c>
      <c r="B598" s="5">
        <v>0.8333333333333334</v>
      </c>
      <c r="C598" s="1" t="s">
        <v>23</v>
      </c>
      <c r="D598" s="1">
        <v>8</v>
      </c>
      <c r="E598" s="1">
        <v>7</v>
      </c>
      <c r="F598" s="1" t="s">
        <v>90</v>
      </c>
      <c r="G598" s="2">
        <v>54.2987666666667</v>
      </c>
      <c r="H598" s="6">
        <f>1+_xlfn.COUNTIFS(A:A,A598,O:O,"&lt;"&amp;O598)</f>
        <v>5</v>
      </c>
      <c r="I598" s="2">
        <f>_xlfn.AVERAGEIF(A:A,A598,G:G)</f>
        <v>49.397489743589716</v>
      </c>
      <c r="J598" s="2">
        <f t="shared" si="80"/>
        <v>4.901276923076985</v>
      </c>
      <c r="K598" s="2">
        <f t="shared" si="81"/>
        <v>94.90127692307698</v>
      </c>
      <c r="L598" s="2">
        <f t="shared" si="82"/>
        <v>297.1023271684747</v>
      </c>
      <c r="M598" s="2">
        <f>SUMIF(A:A,A598,L:L)</f>
        <v>3686.358985412808</v>
      </c>
      <c r="N598" s="3">
        <f t="shared" si="83"/>
        <v>0.08059506096506887</v>
      </c>
      <c r="O598" s="7">
        <f t="shared" si="84"/>
        <v>12.407708214693395</v>
      </c>
      <c r="P598" s="3">
        <f t="shared" si="85"/>
        <v>0.08059506096506887</v>
      </c>
      <c r="Q598" s="3">
        <f>IF(ISNUMBER(P598),SUMIF(A:A,A598,P:P),"")</f>
        <v>0.8882786263232512</v>
      </c>
      <c r="R598" s="3">
        <f t="shared" si="86"/>
        <v>0.09073173503978889</v>
      </c>
      <c r="S598" s="8">
        <f t="shared" si="87"/>
        <v>11.021502008767568</v>
      </c>
    </row>
    <row r="599" spans="1:19" ht="15">
      <c r="A599" s="1">
        <v>7</v>
      </c>
      <c r="B599" s="5">
        <v>0.8333333333333334</v>
      </c>
      <c r="C599" s="1" t="s">
        <v>23</v>
      </c>
      <c r="D599" s="1">
        <v>8</v>
      </c>
      <c r="E599" s="1">
        <v>11</v>
      </c>
      <c r="F599" s="1" t="s">
        <v>94</v>
      </c>
      <c r="G599" s="2">
        <v>53.9860999999999</v>
      </c>
      <c r="H599" s="6">
        <f>1+_xlfn.COUNTIFS(A:A,A599,O:O,"&lt;"&amp;O599)</f>
        <v>6</v>
      </c>
      <c r="I599" s="2">
        <f>_xlfn.AVERAGEIF(A:A,A599,G:G)</f>
        <v>49.397489743589716</v>
      </c>
      <c r="J599" s="2">
        <f t="shared" si="80"/>
        <v>4.588610256410185</v>
      </c>
      <c r="K599" s="2">
        <f t="shared" si="81"/>
        <v>94.58861025641019</v>
      </c>
      <c r="L599" s="2">
        <f t="shared" si="82"/>
        <v>291.58064284944845</v>
      </c>
      <c r="M599" s="2">
        <f>SUMIF(A:A,A599,L:L)</f>
        <v>3686.358985412808</v>
      </c>
      <c r="N599" s="3">
        <f t="shared" si="83"/>
        <v>0.07909719156578465</v>
      </c>
      <c r="O599" s="7">
        <f t="shared" si="84"/>
        <v>12.64267390793902</v>
      </c>
      <c r="P599" s="3">
        <f t="shared" si="85"/>
        <v>0.07909719156578465</v>
      </c>
      <c r="Q599" s="3">
        <f>IF(ISNUMBER(P599),SUMIF(A:A,A599,P:P),"")</f>
        <v>0.8882786263232512</v>
      </c>
      <c r="R599" s="3">
        <f t="shared" si="86"/>
        <v>0.0890454742710432</v>
      </c>
      <c r="S599" s="8">
        <f t="shared" si="87"/>
        <v>11.230217011996881</v>
      </c>
    </row>
    <row r="600" spans="1:19" ht="15">
      <c r="A600" s="1">
        <v>7</v>
      </c>
      <c r="B600" s="5">
        <v>0.8333333333333334</v>
      </c>
      <c r="C600" s="1" t="s">
        <v>23</v>
      </c>
      <c r="D600" s="1">
        <v>8</v>
      </c>
      <c r="E600" s="1">
        <v>9</v>
      </c>
      <c r="F600" s="1" t="s">
        <v>92</v>
      </c>
      <c r="G600" s="2">
        <v>53.526533333333305</v>
      </c>
      <c r="H600" s="6">
        <f>1+_xlfn.COUNTIFS(A:A,A600,O:O,"&lt;"&amp;O600)</f>
        <v>7</v>
      </c>
      <c r="I600" s="2">
        <f>_xlfn.AVERAGEIF(A:A,A600,G:G)</f>
        <v>49.397489743589716</v>
      </c>
      <c r="J600" s="2">
        <f t="shared" si="80"/>
        <v>4.129043589743588</v>
      </c>
      <c r="K600" s="2">
        <f t="shared" si="81"/>
        <v>94.12904358974359</v>
      </c>
      <c r="L600" s="2">
        <f t="shared" si="82"/>
        <v>283.6504344420876</v>
      </c>
      <c r="M600" s="2">
        <f>SUMIF(A:A,A600,L:L)</f>
        <v>3686.358985412808</v>
      </c>
      <c r="N600" s="3">
        <f t="shared" si="83"/>
        <v>0.07694596092364121</v>
      </c>
      <c r="O600" s="7">
        <f t="shared" si="84"/>
        <v>12.996133754081894</v>
      </c>
      <c r="P600" s="3">
        <f t="shared" si="85"/>
        <v>0.07694596092364121</v>
      </c>
      <c r="Q600" s="3">
        <f>IF(ISNUMBER(P600),SUMIF(A:A,A600,P:P),"")</f>
        <v>0.8882786263232512</v>
      </c>
      <c r="R600" s="3">
        <f t="shared" si="86"/>
        <v>0.08662367712497454</v>
      </c>
      <c r="S600" s="8">
        <f t="shared" si="87"/>
        <v>11.544187838589101</v>
      </c>
    </row>
    <row r="601" spans="1:19" ht="15">
      <c r="A601" s="1">
        <v>7</v>
      </c>
      <c r="B601" s="5">
        <v>0.8333333333333334</v>
      </c>
      <c r="C601" s="1" t="s">
        <v>23</v>
      </c>
      <c r="D601" s="1">
        <v>8</v>
      </c>
      <c r="E601" s="1">
        <v>1</v>
      </c>
      <c r="F601" s="1" t="s">
        <v>84</v>
      </c>
      <c r="G601" s="2">
        <v>53.0907333333334</v>
      </c>
      <c r="H601" s="6">
        <f>1+_xlfn.COUNTIFS(A:A,A601,O:O,"&lt;"&amp;O601)</f>
        <v>8</v>
      </c>
      <c r="I601" s="2">
        <f>_xlfn.AVERAGEIF(A:A,A601,G:G)</f>
        <v>49.397489743589716</v>
      </c>
      <c r="J601" s="2">
        <f t="shared" si="80"/>
        <v>3.6932435897436804</v>
      </c>
      <c r="K601" s="2">
        <f t="shared" si="81"/>
        <v>93.69324358974367</v>
      </c>
      <c r="L601" s="2">
        <f t="shared" si="82"/>
        <v>276.3296716417787</v>
      </c>
      <c r="M601" s="2">
        <f>SUMIF(A:A,A601,L:L)</f>
        <v>3686.358985412808</v>
      </c>
      <c r="N601" s="3">
        <f t="shared" si="83"/>
        <v>0.07496005482245094</v>
      </c>
      <c r="O601" s="7">
        <f t="shared" si="84"/>
        <v>13.340438482450184</v>
      </c>
      <c r="P601" s="3">
        <f t="shared" si="85"/>
        <v>0.07496005482245094</v>
      </c>
      <c r="Q601" s="3">
        <f>IF(ISNUMBER(P601),SUMIF(A:A,A601,P:P),"")</f>
        <v>0.8882786263232512</v>
      </c>
      <c r="R601" s="3">
        <f t="shared" si="86"/>
        <v>0.08438799786585478</v>
      </c>
      <c r="S601" s="8">
        <f t="shared" si="87"/>
        <v>11.850026369740688</v>
      </c>
    </row>
    <row r="602" spans="1:19" ht="15">
      <c r="A602" s="1">
        <v>7</v>
      </c>
      <c r="B602" s="5">
        <v>0.8333333333333334</v>
      </c>
      <c r="C602" s="1" t="s">
        <v>23</v>
      </c>
      <c r="D602" s="1">
        <v>8</v>
      </c>
      <c r="E602" s="1">
        <v>5</v>
      </c>
      <c r="F602" s="1" t="s">
        <v>88</v>
      </c>
      <c r="G602" s="2">
        <v>49.5456</v>
      </c>
      <c r="H602" s="6">
        <f>1+_xlfn.COUNTIFS(A:A,A602,O:O,"&lt;"&amp;O602)</f>
        <v>9</v>
      </c>
      <c r="I602" s="2">
        <f>_xlfn.AVERAGEIF(A:A,A602,G:G)</f>
        <v>49.397489743589716</v>
      </c>
      <c r="J602" s="2">
        <f t="shared" si="80"/>
        <v>0.14811025641028408</v>
      </c>
      <c r="K602" s="2">
        <f t="shared" si="81"/>
        <v>90.14811025641029</v>
      </c>
      <c r="L602" s="2">
        <f t="shared" si="82"/>
        <v>223.38273826956834</v>
      </c>
      <c r="M602" s="2">
        <f>SUMIF(A:A,A602,L:L)</f>
        <v>3686.358985412808</v>
      </c>
      <c r="N602" s="3">
        <f t="shared" si="83"/>
        <v>0.06059712012679996</v>
      </c>
      <c r="O602" s="7">
        <f t="shared" si="84"/>
        <v>16.502434404596986</v>
      </c>
      <c r="P602" s="3">
        <f t="shared" si="85"/>
        <v>0.06059712012679996</v>
      </c>
      <c r="Q602" s="3">
        <f>IF(ISNUMBER(P602),SUMIF(A:A,A602,P:P),"")</f>
        <v>0.8882786263232512</v>
      </c>
      <c r="R602" s="3">
        <f t="shared" si="86"/>
        <v>0.06821859530451903</v>
      </c>
      <c r="S602" s="8">
        <f t="shared" si="87"/>
        <v>14.65875976390497</v>
      </c>
    </row>
    <row r="603" spans="1:19" ht="15">
      <c r="A603" s="1">
        <v>7</v>
      </c>
      <c r="B603" s="5">
        <v>0.8333333333333334</v>
      </c>
      <c r="C603" s="1" t="s">
        <v>23</v>
      </c>
      <c r="D603" s="1">
        <v>8</v>
      </c>
      <c r="E603" s="1">
        <v>2</v>
      </c>
      <c r="F603" s="1" t="s">
        <v>85</v>
      </c>
      <c r="G603" s="2">
        <v>42.1169</v>
      </c>
      <c r="H603" s="6">
        <f>1+_xlfn.COUNTIFS(A:A,A603,O:O,"&lt;"&amp;O603)</f>
        <v>11</v>
      </c>
      <c r="I603" s="2">
        <f>_xlfn.AVERAGEIF(A:A,A603,G:G)</f>
        <v>49.397489743589716</v>
      </c>
      <c r="J603" s="2">
        <f t="shared" si="80"/>
        <v>-7.280589743589715</v>
      </c>
      <c r="K603" s="2">
        <f t="shared" si="81"/>
        <v>82.71941025641028</v>
      </c>
      <c r="L603" s="2">
        <f t="shared" si="82"/>
        <v>143.04576519453374</v>
      </c>
      <c r="M603" s="2">
        <f>SUMIF(A:A,A603,L:L)</f>
        <v>3686.358985412808</v>
      </c>
      <c r="N603" s="3">
        <f t="shared" si="83"/>
        <v>0.038804078973473904</v>
      </c>
      <c r="O603" s="7">
        <f t="shared" si="84"/>
        <v>25.77048667186742</v>
      </c>
      <c r="P603" s="3">
        <f t="shared" si="85"/>
      </c>
      <c r="Q603" s="3">
        <f>IF(ISNUMBER(P603),SUMIF(A:A,A603,P:P),"")</f>
      </c>
      <c r="R603" s="3">
        <f t="shared" si="86"/>
      </c>
      <c r="S603" s="8">
        <f t="shared" si="87"/>
      </c>
    </row>
    <row r="604" spans="1:19" ht="15">
      <c r="A604" s="1">
        <v>7</v>
      </c>
      <c r="B604" s="5">
        <v>0.8333333333333334</v>
      </c>
      <c r="C604" s="1" t="s">
        <v>23</v>
      </c>
      <c r="D604" s="1">
        <v>8</v>
      </c>
      <c r="E604" s="1">
        <v>3</v>
      </c>
      <c r="F604" s="1" t="s">
        <v>86</v>
      </c>
      <c r="G604" s="2">
        <v>45.2588</v>
      </c>
      <c r="H604" s="6">
        <f>1+_xlfn.COUNTIFS(A:A,A604,O:O,"&lt;"&amp;O604)</f>
        <v>10</v>
      </c>
      <c r="I604" s="2">
        <f>_xlfn.AVERAGEIF(A:A,A604,G:G)</f>
        <v>49.397489743589716</v>
      </c>
      <c r="J604" s="2">
        <f t="shared" si="80"/>
        <v>-4.138689743589715</v>
      </c>
      <c r="K604" s="2">
        <f t="shared" si="81"/>
        <v>85.86131025641029</v>
      </c>
      <c r="L604" s="2">
        <f t="shared" si="82"/>
        <v>172.72117953966313</v>
      </c>
      <c r="M604" s="2">
        <f>SUMIF(A:A,A604,L:L)</f>
        <v>3686.358985412808</v>
      </c>
      <c r="N604" s="3">
        <f t="shared" si="83"/>
        <v>0.04685413987708019</v>
      </c>
      <c r="O604" s="7">
        <f t="shared" si="84"/>
        <v>21.34283123377052</v>
      </c>
      <c r="P604" s="3">
        <f t="shared" si="85"/>
      </c>
      <c r="Q604" s="3">
        <f>IF(ISNUMBER(P604),SUMIF(A:A,A604,P:P),"")</f>
      </c>
      <c r="R604" s="3">
        <f t="shared" si="86"/>
      </c>
      <c r="S604" s="8">
        <f t="shared" si="87"/>
      </c>
    </row>
    <row r="605" spans="1:19" ht="15">
      <c r="A605" s="1">
        <v>7</v>
      </c>
      <c r="B605" s="5">
        <v>0.8333333333333334</v>
      </c>
      <c r="C605" s="1" t="s">
        <v>23</v>
      </c>
      <c r="D605" s="1">
        <v>8</v>
      </c>
      <c r="E605" s="1">
        <v>10</v>
      </c>
      <c r="F605" s="1" t="s">
        <v>93</v>
      </c>
      <c r="G605" s="2">
        <v>18.525466666666702</v>
      </c>
      <c r="H605" s="6">
        <f>1+_xlfn.COUNTIFS(A:A,A605,O:O,"&lt;"&amp;O605)</f>
        <v>13</v>
      </c>
      <c r="I605" s="2">
        <f>_xlfn.AVERAGEIF(A:A,A605,G:G)</f>
        <v>49.397489743589716</v>
      </c>
      <c r="J605" s="2">
        <f t="shared" si="80"/>
        <v>-30.872023076923014</v>
      </c>
      <c r="K605" s="2">
        <f t="shared" si="81"/>
        <v>59.127976923076986</v>
      </c>
      <c r="L605" s="2">
        <f t="shared" si="82"/>
        <v>34.73259611689942</v>
      </c>
      <c r="M605" s="2">
        <f>SUMIF(A:A,A605,L:L)</f>
        <v>3686.358985412808</v>
      </c>
      <c r="N605" s="3">
        <f t="shared" si="83"/>
        <v>0.009421924520736815</v>
      </c>
      <c r="O605" s="7">
        <f t="shared" si="84"/>
        <v>106.13542889237642</v>
      </c>
      <c r="P605" s="3">
        <f t="shared" si="85"/>
      </c>
      <c r="Q605" s="3">
        <f>IF(ISNUMBER(P605),SUMIF(A:A,A605,P:P),"")</f>
      </c>
      <c r="R605" s="3">
        <f t="shared" si="86"/>
      </c>
      <c r="S605" s="8">
        <f t="shared" si="87"/>
      </c>
    </row>
    <row r="606" spans="1:19" ht="15">
      <c r="A606" s="1">
        <v>7</v>
      </c>
      <c r="B606" s="5">
        <v>0.8333333333333334</v>
      </c>
      <c r="C606" s="1" t="s">
        <v>23</v>
      </c>
      <c r="D606" s="1">
        <v>8</v>
      </c>
      <c r="E606" s="1">
        <v>12</v>
      </c>
      <c r="F606" s="1" t="s">
        <v>95</v>
      </c>
      <c r="G606" s="2">
        <v>28.006199999999996</v>
      </c>
      <c r="H606" s="6">
        <f>1+_xlfn.COUNTIFS(A:A,A606,O:O,"&lt;"&amp;O606)</f>
        <v>12</v>
      </c>
      <c r="I606" s="2">
        <f>_xlfn.AVERAGEIF(A:A,A606,G:G)</f>
        <v>49.397489743589716</v>
      </c>
      <c r="J606" s="2">
        <f t="shared" si="80"/>
        <v>-21.39128974358972</v>
      </c>
      <c r="K606" s="2">
        <f t="shared" si="81"/>
        <v>68.60871025641028</v>
      </c>
      <c r="L606" s="2">
        <f t="shared" si="82"/>
        <v>61.3455488648489</v>
      </c>
      <c r="M606" s="2">
        <f>SUMIF(A:A,A606,L:L)</f>
        <v>3686.358985412808</v>
      </c>
      <c r="N606" s="3">
        <f t="shared" si="83"/>
        <v>0.016641230305457964</v>
      </c>
      <c r="O606" s="7">
        <f t="shared" si="84"/>
        <v>60.091710867796934</v>
      </c>
      <c r="P606" s="3">
        <f t="shared" si="85"/>
      </c>
      <c r="Q606" s="3">
        <f>IF(ISNUMBER(P606),SUMIF(A:A,A606,P:P),"")</f>
      </c>
      <c r="R606" s="3">
        <f t="shared" si="86"/>
      </c>
      <c r="S606" s="8">
        <f t="shared" si="87"/>
      </c>
    </row>
  </sheetData>
  <sheetProtection/>
  <autoFilter ref="A1:S88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2017-02-24T22:30:32Z</dcterms:modified>
  <cp:category/>
  <cp:version/>
  <cp:contentType/>
  <cp:contentStatus/>
</cp:coreProperties>
</file>