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ard\Dropbox\CP 2016\"/>
    </mc:Choice>
  </mc:AlternateContent>
  <bookViews>
    <workbookView xWindow="0" yWindow="0" windowWidth="23040" windowHeight="8520"/>
  </bookViews>
  <sheets>
    <sheet name="PRICES" sheetId="1" r:id="rId1"/>
  </sheets>
  <definedNames>
    <definedName name="_xlnm._FilterDatabase" localSheetId="0" hidden="1">PRICES!$A$1:$T$101</definedName>
  </definedNames>
  <calcPr calcId="152511"/>
</workbook>
</file>

<file path=xl/calcChain.xml><?xml version="1.0" encoding="utf-8"?>
<calcChain xmlns="http://schemas.openxmlformats.org/spreadsheetml/2006/main">
  <c r="J352" i="1" l="1"/>
  <c r="K352" i="1" s="1"/>
  <c r="L352" i="1" s="1"/>
  <c r="M352" i="1" s="1"/>
  <c r="J356" i="1"/>
  <c r="K356" i="1" s="1"/>
  <c r="L356" i="1" s="1"/>
  <c r="M356" i="1" s="1"/>
  <c r="J358" i="1"/>
  <c r="K358" i="1" s="1"/>
  <c r="L358" i="1" s="1"/>
  <c r="M358" i="1" s="1"/>
  <c r="J362" i="1"/>
  <c r="K362" i="1" s="1"/>
  <c r="L362" i="1" s="1"/>
  <c r="M362" i="1" s="1"/>
  <c r="J363" i="1"/>
  <c r="K363" i="1" s="1"/>
  <c r="L363" i="1" s="1"/>
  <c r="M363" i="1" s="1"/>
  <c r="J361" i="1"/>
  <c r="K361" i="1" s="1"/>
  <c r="L361" i="1" s="1"/>
  <c r="M361" i="1" s="1"/>
  <c r="J365" i="1"/>
  <c r="K365" i="1" s="1"/>
  <c r="L365" i="1" s="1"/>
  <c r="M365" i="1" s="1"/>
  <c r="J364" i="1"/>
  <c r="K364" i="1" s="1"/>
  <c r="L364" i="1" s="1"/>
  <c r="M364" i="1" s="1"/>
  <c r="J366" i="1"/>
  <c r="K366" i="1" s="1"/>
  <c r="L366" i="1" s="1"/>
  <c r="M366" i="1" s="1"/>
  <c r="J71" i="1"/>
  <c r="K71" i="1" s="1"/>
  <c r="L71" i="1" s="1"/>
  <c r="M71" i="1" s="1"/>
  <c r="J69" i="1"/>
  <c r="K69" i="1" s="1"/>
  <c r="L69" i="1" s="1"/>
  <c r="M69" i="1" s="1"/>
  <c r="J72" i="1"/>
  <c r="K72" i="1" s="1"/>
  <c r="L72" i="1" s="1"/>
  <c r="M72" i="1" s="1"/>
  <c r="J70" i="1"/>
  <c r="K70" i="1" s="1"/>
  <c r="L70" i="1" s="1"/>
  <c r="M70" i="1" s="1"/>
  <c r="J74" i="1"/>
  <c r="K74" i="1" s="1"/>
  <c r="L74" i="1" s="1"/>
  <c r="M74" i="1" s="1"/>
  <c r="J77" i="1"/>
  <c r="K77" i="1" s="1"/>
  <c r="L77" i="1" s="1"/>
  <c r="M77" i="1" s="1"/>
  <c r="J80" i="1"/>
  <c r="K80" i="1" s="1"/>
  <c r="L80" i="1" s="1"/>
  <c r="M80" i="1" s="1"/>
  <c r="J75" i="1"/>
  <c r="K75" i="1" s="1"/>
  <c r="L75" i="1" s="1"/>
  <c r="M75" i="1" s="1"/>
  <c r="J81" i="1"/>
  <c r="K81" i="1" s="1"/>
  <c r="L81" i="1" s="1"/>
  <c r="M81" i="1" s="1"/>
  <c r="J73" i="1"/>
  <c r="K73" i="1" s="1"/>
  <c r="L73" i="1" s="1"/>
  <c r="M73" i="1" s="1"/>
  <c r="J79" i="1"/>
  <c r="K79" i="1" s="1"/>
  <c r="L79" i="1" s="1"/>
  <c r="M79" i="1" s="1"/>
  <c r="J78" i="1"/>
  <c r="K78" i="1" s="1"/>
  <c r="L78" i="1" s="1"/>
  <c r="M78" i="1" s="1"/>
  <c r="J76" i="1"/>
  <c r="K76" i="1" s="1"/>
  <c r="L76" i="1" s="1"/>
  <c r="M76" i="1" s="1"/>
  <c r="J115" i="1"/>
  <c r="K115" i="1" s="1"/>
  <c r="L115" i="1" s="1"/>
  <c r="M115" i="1" s="1"/>
  <c r="J118" i="1"/>
  <c r="K118" i="1" s="1"/>
  <c r="L118" i="1" s="1"/>
  <c r="M118" i="1" s="1"/>
  <c r="J111" i="1"/>
  <c r="K111" i="1" s="1"/>
  <c r="L111" i="1" s="1"/>
  <c r="M111" i="1" s="1"/>
  <c r="J107" i="1"/>
  <c r="K107" i="1" s="1"/>
  <c r="L107" i="1" s="1"/>
  <c r="M107" i="1" s="1"/>
  <c r="J110" i="1"/>
  <c r="K110" i="1" s="1"/>
  <c r="L110" i="1" s="1"/>
  <c r="M110" i="1" s="1"/>
  <c r="J109" i="1"/>
  <c r="K109" i="1" s="1"/>
  <c r="L109" i="1" s="1"/>
  <c r="M109" i="1" s="1"/>
  <c r="J108" i="1"/>
  <c r="K108" i="1" s="1"/>
  <c r="L108" i="1" s="1"/>
  <c r="M108" i="1" s="1"/>
  <c r="J113" i="1"/>
  <c r="K113" i="1" s="1"/>
  <c r="L113" i="1" s="1"/>
  <c r="M113" i="1" s="1"/>
  <c r="J116" i="1"/>
  <c r="K116" i="1" s="1"/>
  <c r="L116" i="1" s="1"/>
  <c r="M116" i="1" s="1"/>
  <c r="J114" i="1"/>
  <c r="K114" i="1" s="1"/>
  <c r="L114" i="1" s="1"/>
  <c r="M114" i="1" s="1"/>
  <c r="J117" i="1"/>
  <c r="K117" i="1" s="1"/>
  <c r="L117" i="1" s="1"/>
  <c r="M117" i="1" s="1"/>
  <c r="J112" i="1"/>
  <c r="K112" i="1" s="1"/>
  <c r="L112" i="1" s="1"/>
  <c r="M112" i="1" s="1"/>
  <c r="J173" i="1"/>
  <c r="K173" i="1" s="1"/>
  <c r="L173" i="1" s="1"/>
  <c r="M173" i="1" s="1"/>
  <c r="J172" i="1"/>
  <c r="K172" i="1" s="1"/>
  <c r="L172" i="1" s="1"/>
  <c r="M172" i="1" s="1"/>
  <c r="J174" i="1"/>
  <c r="K174" i="1" s="1"/>
  <c r="L174" i="1" s="1"/>
  <c r="M174" i="1" s="1"/>
  <c r="J170" i="1"/>
  <c r="K170" i="1" s="1"/>
  <c r="L170" i="1" s="1"/>
  <c r="M170" i="1" s="1"/>
  <c r="J175" i="1"/>
  <c r="K175" i="1" s="1"/>
  <c r="L175" i="1" s="1"/>
  <c r="M175" i="1" s="1"/>
  <c r="J171" i="1"/>
  <c r="K171" i="1" s="1"/>
  <c r="L171" i="1" s="1"/>
  <c r="M171" i="1" s="1"/>
  <c r="J176" i="1"/>
  <c r="K176" i="1" s="1"/>
  <c r="L176" i="1" s="1"/>
  <c r="M176" i="1" s="1"/>
  <c r="J177" i="1"/>
  <c r="K177" i="1" s="1"/>
  <c r="L177" i="1" s="1"/>
  <c r="M177" i="1" s="1"/>
  <c r="J233" i="1"/>
  <c r="K233" i="1" s="1"/>
  <c r="L233" i="1" s="1"/>
  <c r="M233" i="1" s="1"/>
  <c r="J239" i="1"/>
  <c r="K239" i="1" s="1"/>
  <c r="L239" i="1" s="1"/>
  <c r="M239" i="1" s="1"/>
  <c r="J236" i="1"/>
  <c r="K236" i="1" s="1"/>
  <c r="L236" i="1" s="1"/>
  <c r="M236" i="1" s="1"/>
  <c r="J231" i="1"/>
  <c r="K231" i="1" s="1"/>
  <c r="L231" i="1" s="1"/>
  <c r="M231" i="1" s="1"/>
  <c r="J237" i="1"/>
  <c r="K237" i="1" s="1"/>
  <c r="L237" i="1" s="1"/>
  <c r="M237" i="1" s="1"/>
  <c r="J241" i="1"/>
  <c r="K241" i="1" s="1"/>
  <c r="L241" i="1" s="1"/>
  <c r="M241" i="1" s="1"/>
  <c r="J238" i="1"/>
  <c r="K238" i="1" s="1"/>
  <c r="L238" i="1" s="1"/>
  <c r="M238" i="1" s="1"/>
  <c r="J232" i="1"/>
  <c r="K232" i="1" s="1"/>
  <c r="L232" i="1" s="1"/>
  <c r="M232" i="1" s="1"/>
  <c r="J234" i="1"/>
  <c r="K234" i="1" s="1"/>
  <c r="L234" i="1" s="1"/>
  <c r="M234" i="1" s="1"/>
  <c r="J243" i="1"/>
  <c r="K243" i="1" s="1"/>
  <c r="L243" i="1" s="1"/>
  <c r="M243" i="1" s="1"/>
  <c r="J242" i="1"/>
  <c r="K242" i="1" s="1"/>
  <c r="L242" i="1" s="1"/>
  <c r="M242" i="1" s="1"/>
  <c r="J240" i="1"/>
  <c r="K240" i="1" s="1"/>
  <c r="L240" i="1" s="1"/>
  <c r="M240" i="1" s="1"/>
  <c r="J235" i="1"/>
  <c r="K235" i="1" s="1"/>
  <c r="L235" i="1" s="1"/>
  <c r="M235" i="1" s="1"/>
  <c r="J244" i="1"/>
  <c r="K244" i="1" s="1"/>
  <c r="L244" i="1" s="1"/>
  <c r="M244" i="1" s="1"/>
  <c r="J245" i="1"/>
  <c r="K245" i="1" s="1"/>
  <c r="L245" i="1" s="1"/>
  <c r="M245" i="1" s="1"/>
  <c r="J289" i="1"/>
  <c r="K289" i="1" s="1"/>
  <c r="L289" i="1" s="1"/>
  <c r="M289" i="1" s="1"/>
  <c r="J292" i="1"/>
  <c r="K292" i="1" s="1"/>
  <c r="L292" i="1" s="1"/>
  <c r="M292" i="1" s="1"/>
  <c r="J290" i="1"/>
  <c r="K290" i="1" s="1"/>
  <c r="L290" i="1" s="1"/>
  <c r="M290" i="1" s="1"/>
  <c r="J286" i="1"/>
  <c r="K286" i="1" s="1"/>
  <c r="L286" i="1" s="1"/>
  <c r="M286" i="1" s="1"/>
  <c r="J288" i="1"/>
  <c r="K288" i="1" s="1"/>
  <c r="L288" i="1" s="1"/>
  <c r="M288" i="1" s="1"/>
  <c r="J287" i="1"/>
  <c r="K287" i="1" s="1"/>
  <c r="L287" i="1" s="1"/>
  <c r="M287" i="1" s="1"/>
  <c r="J293" i="1"/>
  <c r="K293" i="1" s="1"/>
  <c r="L293" i="1" s="1"/>
  <c r="M293" i="1" s="1"/>
  <c r="J291" i="1"/>
  <c r="K291" i="1" s="1"/>
  <c r="L291" i="1" s="1"/>
  <c r="M291" i="1" s="1"/>
  <c r="J294" i="1"/>
  <c r="K294" i="1" s="1"/>
  <c r="L294" i="1" s="1"/>
  <c r="M294" i="1" s="1"/>
  <c r="J296" i="1"/>
  <c r="K296" i="1" s="1"/>
  <c r="L296" i="1" s="1"/>
  <c r="M296" i="1" s="1"/>
  <c r="J298" i="1"/>
  <c r="K298" i="1" s="1"/>
  <c r="L298" i="1" s="1"/>
  <c r="M298" i="1" s="1"/>
  <c r="J297" i="1"/>
  <c r="K297" i="1" s="1"/>
  <c r="L297" i="1" s="1"/>
  <c r="M297" i="1" s="1"/>
  <c r="J299" i="1"/>
  <c r="K299" i="1" s="1"/>
  <c r="L299" i="1" s="1"/>
  <c r="M299" i="1" s="1"/>
  <c r="J300" i="1"/>
  <c r="K300" i="1" s="1"/>
  <c r="L300" i="1" s="1"/>
  <c r="M300" i="1" s="1"/>
  <c r="J295" i="1"/>
  <c r="K295" i="1" s="1"/>
  <c r="L295" i="1" s="1"/>
  <c r="M295" i="1" s="1"/>
  <c r="J369" i="1"/>
  <c r="K369" i="1" s="1"/>
  <c r="L369" i="1" s="1"/>
  <c r="M369" i="1" s="1"/>
  <c r="J372" i="1"/>
  <c r="K372" i="1" s="1"/>
  <c r="L372" i="1" s="1"/>
  <c r="M372" i="1" s="1"/>
  <c r="J370" i="1"/>
  <c r="K370" i="1" s="1"/>
  <c r="L370" i="1" s="1"/>
  <c r="M370" i="1" s="1"/>
  <c r="J371" i="1"/>
  <c r="K371" i="1" s="1"/>
  <c r="L371" i="1" s="1"/>
  <c r="M371" i="1" s="1"/>
  <c r="J367" i="1"/>
  <c r="K367" i="1" s="1"/>
  <c r="L367" i="1" s="1"/>
  <c r="M367" i="1" s="1"/>
  <c r="J378" i="1"/>
  <c r="K378" i="1" s="1"/>
  <c r="L378" i="1" s="1"/>
  <c r="M378" i="1" s="1"/>
  <c r="J368" i="1"/>
  <c r="K368" i="1" s="1"/>
  <c r="L368" i="1" s="1"/>
  <c r="M368" i="1" s="1"/>
  <c r="J375" i="1"/>
  <c r="K375" i="1" s="1"/>
  <c r="L375" i="1" s="1"/>
  <c r="M375" i="1" s="1"/>
  <c r="J376" i="1"/>
  <c r="K376" i="1" s="1"/>
  <c r="L376" i="1" s="1"/>
  <c r="M376" i="1" s="1"/>
  <c r="J373" i="1"/>
  <c r="K373" i="1" s="1"/>
  <c r="L373" i="1" s="1"/>
  <c r="M373" i="1" s="1"/>
  <c r="J379" i="1"/>
  <c r="K379" i="1" s="1"/>
  <c r="L379" i="1" s="1"/>
  <c r="M379" i="1" s="1"/>
  <c r="J374" i="1"/>
  <c r="K374" i="1" s="1"/>
  <c r="L374" i="1" s="1"/>
  <c r="M374" i="1" s="1"/>
  <c r="J381" i="1"/>
  <c r="K381" i="1" s="1"/>
  <c r="L381" i="1" s="1"/>
  <c r="M381" i="1" s="1"/>
  <c r="J377" i="1"/>
  <c r="K377" i="1" s="1"/>
  <c r="L377" i="1" s="1"/>
  <c r="M377" i="1" s="1"/>
  <c r="J382" i="1"/>
  <c r="K382" i="1" s="1"/>
  <c r="L382" i="1" s="1"/>
  <c r="M382" i="1" s="1"/>
  <c r="J380" i="1"/>
  <c r="K380" i="1" s="1"/>
  <c r="L380" i="1" s="1"/>
  <c r="M380" i="1" s="1"/>
  <c r="J422" i="1"/>
  <c r="K422" i="1" s="1"/>
  <c r="L422" i="1" s="1"/>
  <c r="M422" i="1" s="1"/>
  <c r="J430" i="1"/>
  <c r="K430" i="1" s="1"/>
  <c r="L430" i="1" s="1"/>
  <c r="M430" i="1" s="1"/>
  <c r="J427" i="1"/>
  <c r="K427" i="1" s="1"/>
  <c r="L427" i="1" s="1"/>
  <c r="M427" i="1" s="1"/>
  <c r="J435" i="1"/>
  <c r="K435" i="1" s="1"/>
  <c r="L435" i="1" s="1"/>
  <c r="M435" i="1" s="1"/>
  <c r="J424" i="1"/>
  <c r="K424" i="1" s="1"/>
  <c r="L424" i="1" s="1"/>
  <c r="M424" i="1" s="1"/>
  <c r="J431" i="1"/>
  <c r="K431" i="1" s="1"/>
  <c r="L431" i="1" s="1"/>
  <c r="M431" i="1" s="1"/>
  <c r="J423" i="1"/>
  <c r="K423" i="1" s="1"/>
  <c r="L423" i="1" s="1"/>
  <c r="M423" i="1" s="1"/>
  <c r="J428" i="1"/>
  <c r="K428" i="1" s="1"/>
  <c r="L428" i="1" s="1"/>
  <c r="M428" i="1" s="1"/>
  <c r="J426" i="1"/>
  <c r="K426" i="1" s="1"/>
  <c r="L426" i="1" s="1"/>
  <c r="M426" i="1" s="1"/>
  <c r="J433" i="1"/>
  <c r="K433" i="1" s="1"/>
  <c r="L433" i="1" s="1"/>
  <c r="M433" i="1" s="1"/>
  <c r="J436" i="1"/>
  <c r="K436" i="1" s="1"/>
  <c r="L436" i="1" s="1"/>
  <c r="M436" i="1" s="1"/>
  <c r="J425" i="1"/>
  <c r="K425" i="1" s="1"/>
  <c r="L425" i="1" s="1"/>
  <c r="M425" i="1" s="1"/>
  <c r="J432" i="1"/>
  <c r="K432" i="1" s="1"/>
  <c r="L432" i="1" s="1"/>
  <c r="M432" i="1" s="1"/>
  <c r="J429" i="1"/>
  <c r="K429" i="1" s="1"/>
  <c r="L429" i="1" s="1"/>
  <c r="M429" i="1" s="1"/>
  <c r="J434" i="1"/>
  <c r="K434" i="1" s="1"/>
  <c r="L434" i="1" s="1"/>
  <c r="M434" i="1" s="1"/>
  <c r="J437" i="1"/>
  <c r="K437" i="1" s="1"/>
  <c r="L437" i="1" s="1"/>
  <c r="M437" i="1" s="1"/>
  <c r="N76" i="1" l="1"/>
  <c r="N435" i="1"/>
  <c r="O435" i="1" s="1"/>
  <c r="P435" i="1" s="1"/>
  <c r="N428" i="1"/>
  <c r="O428" i="1" s="1"/>
  <c r="P428" i="1" s="1"/>
  <c r="N425" i="1"/>
  <c r="O425" i="1" s="1"/>
  <c r="P425" i="1" s="1"/>
  <c r="N437" i="1"/>
  <c r="O437" i="1" s="1"/>
  <c r="P437" i="1" s="1"/>
  <c r="N382" i="1"/>
  <c r="O382" i="1" s="1"/>
  <c r="P382" i="1" s="1"/>
  <c r="N427" i="1"/>
  <c r="O427" i="1" s="1"/>
  <c r="P427" i="1" s="1"/>
  <c r="N423" i="1"/>
  <c r="O423" i="1" s="1"/>
  <c r="P423" i="1" s="1"/>
  <c r="N436" i="1"/>
  <c r="O436" i="1" s="1"/>
  <c r="P436" i="1" s="1"/>
  <c r="N434" i="1"/>
  <c r="O434" i="1" s="1"/>
  <c r="P434" i="1" s="1"/>
  <c r="N430" i="1"/>
  <c r="O430" i="1" s="1"/>
  <c r="P430" i="1" s="1"/>
  <c r="N431" i="1"/>
  <c r="O431" i="1" s="1"/>
  <c r="P431" i="1" s="1"/>
  <c r="N433" i="1"/>
  <c r="O433" i="1" s="1"/>
  <c r="P433" i="1" s="1"/>
  <c r="N429" i="1"/>
  <c r="O429" i="1" s="1"/>
  <c r="P429" i="1" s="1"/>
  <c r="N380" i="1"/>
  <c r="O380" i="1" s="1"/>
  <c r="P380" i="1" s="1"/>
  <c r="N422" i="1"/>
  <c r="O422" i="1" s="1"/>
  <c r="P422" i="1" s="1"/>
  <c r="N424" i="1"/>
  <c r="O424" i="1" s="1"/>
  <c r="P424" i="1" s="1"/>
  <c r="N426" i="1"/>
  <c r="O426" i="1" s="1"/>
  <c r="P426" i="1" s="1"/>
  <c r="N432" i="1"/>
  <c r="O432" i="1" s="1"/>
  <c r="P432" i="1" s="1"/>
  <c r="N294" i="1"/>
  <c r="O294" i="1" s="1"/>
  <c r="P294" i="1" s="1"/>
  <c r="N232" i="1"/>
  <c r="O232" i="1" s="1"/>
  <c r="P232" i="1" s="1"/>
  <c r="N240" i="1"/>
  <c r="N299" i="1"/>
  <c r="O299" i="1" s="1"/>
  <c r="P299" i="1" s="1"/>
  <c r="N289" i="1"/>
  <c r="N288" i="1"/>
  <c r="O288" i="1" s="1"/>
  <c r="P288" i="1" s="1"/>
  <c r="N372" i="1"/>
  <c r="O372" i="1" s="1"/>
  <c r="P372" i="1" s="1"/>
  <c r="N231" i="1"/>
  <c r="O231" i="1" s="1"/>
  <c r="P231" i="1" s="1"/>
  <c r="N381" i="1"/>
  <c r="O381" i="1" s="1"/>
  <c r="P381" i="1" s="1"/>
  <c r="N378" i="1"/>
  <c r="O378" i="1" s="1"/>
  <c r="P378" i="1" s="1"/>
  <c r="N237" i="1"/>
  <c r="O237" i="1" s="1"/>
  <c r="P237" i="1" s="1"/>
  <c r="N241" i="1"/>
  <c r="O241" i="1" s="1"/>
  <c r="P241" i="1" s="1"/>
  <c r="N238" i="1"/>
  <c r="O238" i="1" s="1"/>
  <c r="P238" i="1" s="1"/>
  <c r="N368" i="1"/>
  <c r="O368" i="1" s="1"/>
  <c r="P368" i="1" s="1"/>
  <c r="N300" i="1"/>
  <c r="O300" i="1" s="1"/>
  <c r="P300" i="1" s="1"/>
  <c r="N370" i="1"/>
  <c r="O370" i="1" s="1"/>
  <c r="P370" i="1" s="1"/>
  <c r="N295" i="1"/>
  <c r="O295" i="1" s="1"/>
  <c r="P295" i="1" s="1"/>
  <c r="N371" i="1"/>
  <c r="O371" i="1" s="1"/>
  <c r="P371" i="1" s="1"/>
  <c r="N375" i="1"/>
  <c r="O375" i="1" s="1"/>
  <c r="P375" i="1" s="1"/>
  <c r="N379" i="1"/>
  <c r="O379" i="1" s="1"/>
  <c r="P379" i="1" s="1"/>
  <c r="N374" i="1"/>
  <c r="O374" i="1" s="1"/>
  <c r="P374" i="1" s="1"/>
  <c r="N369" i="1"/>
  <c r="O369" i="1" s="1"/>
  <c r="P369" i="1" s="1"/>
  <c r="N367" i="1"/>
  <c r="O367" i="1" s="1"/>
  <c r="P367" i="1" s="1"/>
  <c r="N376" i="1"/>
  <c r="O376" i="1" s="1"/>
  <c r="P376" i="1" s="1"/>
  <c r="O289" i="1"/>
  <c r="P289" i="1" s="1"/>
  <c r="N170" i="1"/>
  <c r="O170" i="1" s="1"/>
  <c r="P170" i="1" s="1"/>
  <c r="N115" i="1"/>
  <c r="N377" i="1"/>
  <c r="O377" i="1" s="1"/>
  <c r="P377" i="1" s="1"/>
  <c r="N373" i="1"/>
  <c r="O373" i="1" s="1"/>
  <c r="P373" i="1" s="1"/>
  <c r="O240" i="1"/>
  <c r="P240" i="1" s="1"/>
  <c r="N234" i="1"/>
  <c r="O234" i="1" s="1"/>
  <c r="P234" i="1" s="1"/>
  <c r="N235" i="1"/>
  <c r="O235" i="1" s="1"/>
  <c r="P235" i="1" s="1"/>
  <c r="N292" i="1"/>
  <c r="O292" i="1" s="1"/>
  <c r="P292" i="1" s="1"/>
  <c r="N287" i="1"/>
  <c r="O287" i="1" s="1"/>
  <c r="P287" i="1" s="1"/>
  <c r="N296" i="1"/>
  <c r="O296" i="1" s="1"/>
  <c r="P296" i="1" s="1"/>
  <c r="N243" i="1"/>
  <c r="O243" i="1" s="1"/>
  <c r="P243" i="1" s="1"/>
  <c r="N244" i="1"/>
  <c r="O244" i="1" s="1"/>
  <c r="P244" i="1" s="1"/>
  <c r="N290" i="1"/>
  <c r="O290" i="1" s="1"/>
  <c r="P290" i="1" s="1"/>
  <c r="N293" i="1"/>
  <c r="O293" i="1" s="1"/>
  <c r="P293" i="1" s="1"/>
  <c r="N298" i="1"/>
  <c r="O298" i="1" s="1"/>
  <c r="P298" i="1" s="1"/>
  <c r="N242" i="1"/>
  <c r="O242" i="1" s="1"/>
  <c r="P242" i="1" s="1"/>
  <c r="N245" i="1"/>
  <c r="O245" i="1" s="1"/>
  <c r="P245" i="1" s="1"/>
  <c r="N286" i="1"/>
  <c r="O286" i="1" s="1"/>
  <c r="P286" i="1" s="1"/>
  <c r="N291" i="1"/>
  <c r="O291" i="1" s="1"/>
  <c r="P291" i="1" s="1"/>
  <c r="N297" i="1"/>
  <c r="O297" i="1" s="1"/>
  <c r="P297" i="1" s="1"/>
  <c r="N239" i="1"/>
  <c r="O239" i="1" s="1"/>
  <c r="P239" i="1" s="1"/>
  <c r="N233" i="1"/>
  <c r="O233" i="1" s="1"/>
  <c r="P233" i="1" s="1"/>
  <c r="N175" i="1"/>
  <c r="O175" i="1" s="1"/>
  <c r="P175" i="1" s="1"/>
  <c r="N173" i="1"/>
  <c r="O173" i="1" s="1"/>
  <c r="P173" i="1" s="1"/>
  <c r="N74" i="1"/>
  <c r="O74" i="1" s="1"/>
  <c r="P74" i="1" s="1"/>
  <c r="N69" i="1"/>
  <c r="O69" i="1" s="1"/>
  <c r="P69" i="1" s="1"/>
  <c r="N236" i="1"/>
  <c r="O236" i="1" s="1"/>
  <c r="P236" i="1" s="1"/>
  <c r="N109" i="1"/>
  <c r="O109" i="1" s="1"/>
  <c r="P109" i="1" s="1"/>
  <c r="N71" i="1"/>
  <c r="O71" i="1" s="1"/>
  <c r="P71" i="1" s="1"/>
  <c r="N177" i="1"/>
  <c r="O177" i="1" s="1"/>
  <c r="P177" i="1" s="1"/>
  <c r="N112" i="1"/>
  <c r="O112" i="1" s="1"/>
  <c r="P112" i="1" s="1"/>
  <c r="N117" i="1"/>
  <c r="O117" i="1" s="1"/>
  <c r="P117" i="1" s="1"/>
  <c r="N108" i="1"/>
  <c r="O108" i="1" s="1"/>
  <c r="P108" i="1" s="1"/>
  <c r="N77" i="1"/>
  <c r="O77" i="1" s="1"/>
  <c r="P77" i="1" s="1"/>
  <c r="N80" i="1"/>
  <c r="O80" i="1" s="1"/>
  <c r="P80" i="1" s="1"/>
  <c r="N75" i="1"/>
  <c r="O75" i="1" s="1"/>
  <c r="P75" i="1" s="1"/>
  <c r="N81" i="1"/>
  <c r="O81" i="1" s="1"/>
  <c r="P81" i="1" s="1"/>
  <c r="N73" i="1"/>
  <c r="O73" i="1" s="1"/>
  <c r="P73" i="1" s="1"/>
  <c r="N72" i="1"/>
  <c r="O72" i="1" s="1"/>
  <c r="P72" i="1" s="1"/>
  <c r="N70" i="1"/>
  <c r="O70" i="1" s="1"/>
  <c r="P70" i="1" s="1"/>
  <c r="N79" i="1"/>
  <c r="O79" i="1" s="1"/>
  <c r="P79" i="1" s="1"/>
  <c r="N78" i="1"/>
  <c r="O78" i="1" s="1"/>
  <c r="P78" i="1" s="1"/>
  <c r="N171" i="1"/>
  <c r="O171" i="1" s="1"/>
  <c r="P171" i="1" s="1"/>
  <c r="N176" i="1"/>
  <c r="O176" i="1" s="1"/>
  <c r="P176" i="1" s="1"/>
  <c r="O115" i="1"/>
  <c r="P115" i="1" s="1"/>
  <c r="N114" i="1"/>
  <c r="O114" i="1" s="1"/>
  <c r="P114" i="1" s="1"/>
  <c r="N118" i="1"/>
  <c r="O118" i="1" s="1"/>
  <c r="P118" i="1" s="1"/>
  <c r="N111" i="1"/>
  <c r="O111" i="1" s="1"/>
  <c r="P111" i="1" s="1"/>
  <c r="N172" i="1"/>
  <c r="O172" i="1" s="1"/>
  <c r="P172" i="1" s="1"/>
  <c r="N107" i="1"/>
  <c r="O107" i="1" s="1"/>
  <c r="P107" i="1" s="1"/>
  <c r="N110" i="1"/>
  <c r="O110" i="1" s="1"/>
  <c r="P110" i="1" s="1"/>
  <c r="N113" i="1"/>
  <c r="O113" i="1" s="1"/>
  <c r="P113" i="1" s="1"/>
  <c r="N116" i="1"/>
  <c r="O116" i="1" s="1"/>
  <c r="P116" i="1" s="1"/>
  <c r="N174" i="1"/>
  <c r="O174" i="1" s="1"/>
  <c r="P174" i="1" s="1"/>
  <c r="O76" i="1"/>
  <c r="P76" i="1" s="1"/>
  <c r="J324" i="1"/>
  <c r="K324" i="1" s="1"/>
  <c r="L324" i="1" s="1"/>
  <c r="M324" i="1" s="1"/>
  <c r="J328" i="1"/>
  <c r="K328" i="1" s="1"/>
  <c r="L328" i="1" s="1"/>
  <c r="M328" i="1" s="1"/>
  <c r="J326" i="1"/>
  <c r="K326" i="1" s="1"/>
  <c r="L326" i="1" s="1"/>
  <c r="M326" i="1" s="1"/>
  <c r="J336" i="1"/>
  <c r="K336" i="1" s="1"/>
  <c r="L336" i="1" s="1"/>
  <c r="M336" i="1" s="1"/>
  <c r="J334" i="1"/>
  <c r="K334" i="1" s="1"/>
  <c r="L334" i="1" s="1"/>
  <c r="M334" i="1" s="1"/>
  <c r="J329" i="1"/>
  <c r="K329" i="1" s="1"/>
  <c r="L329" i="1" s="1"/>
  <c r="M329" i="1" s="1"/>
  <c r="J333" i="1"/>
  <c r="K333" i="1" s="1"/>
  <c r="L333" i="1" s="1"/>
  <c r="M333" i="1" s="1"/>
  <c r="J331" i="1"/>
  <c r="K331" i="1" s="1"/>
  <c r="L331" i="1" s="1"/>
  <c r="M331" i="1" s="1"/>
  <c r="J327" i="1"/>
  <c r="K327" i="1" s="1"/>
  <c r="L327" i="1" s="1"/>
  <c r="M327" i="1" s="1"/>
  <c r="J335" i="1"/>
  <c r="K335" i="1" s="1"/>
  <c r="L335" i="1" s="1"/>
  <c r="M335" i="1" s="1"/>
  <c r="J332" i="1"/>
  <c r="K332" i="1" s="1"/>
  <c r="L332" i="1" s="1"/>
  <c r="M332" i="1" s="1"/>
  <c r="J330" i="1"/>
  <c r="K330" i="1" s="1"/>
  <c r="L330" i="1" s="1"/>
  <c r="M330" i="1" s="1"/>
  <c r="J403" i="1"/>
  <c r="K403" i="1" s="1"/>
  <c r="L403" i="1" s="1"/>
  <c r="M403" i="1" s="1"/>
  <c r="J402" i="1"/>
  <c r="K402" i="1" s="1"/>
  <c r="L402" i="1" s="1"/>
  <c r="M402" i="1" s="1"/>
  <c r="J398" i="1"/>
  <c r="K398" i="1" s="1"/>
  <c r="L398" i="1" s="1"/>
  <c r="M398" i="1" s="1"/>
  <c r="J396" i="1"/>
  <c r="K396" i="1" s="1"/>
  <c r="L396" i="1" s="1"/>
  <c r="M396" i="1" s="1"/>
  <c r="J399" i="1"/>
  <c r="K399" i="1" s="1"/>
  <c r="L399" i="1" s="1"/>
  <c r="M399" i="1" s="1"/>
  <c r="J401" i="1"/>
  <c r="K401" i="1" s="1"/>
  <c r="L401" i="1" s="1"/>
  <c r="M401" i="1" s="1"/>
  <c r="J397" i="1"/>
  <c r="K397" i="1" s="1"/>
  <c r="L397" i="1" s="1"/>
  <c r="M397" i="1" s="1"/>
  <c r="J405" i="1"/>
  <c r="K405" i="1" s="1"/>
  <c r="L405" i="1" s="1"/>
  <c r="M405" i="1" s="1"/>
  <c r="J406" i="1"/>
  <c r="K406" i="1" s="1"/>
  <c r="L406" i="1" s="1"/>
  <c r="M406" i="1" s="1"/>
  <c r="J407" i="1"/>
  <c r="K407" i="1" s="1"/>
  <c r="L407" i="1" s="1"/>
  <c r="M407" i="1" s="1"/>
  <c r="J400" i="1"/>
  <c r="K400" i="1" s="1"/>
  <c r="L400" i="1" s="1"/>
  <c r="M400" i="1" s="1"/>
  <c r="J404" i="1"/>
  <c r="K404" i="1" s="1"/>
  <c r="L404" i="1" s="1"/>
  <c r="M404" i="1" s="1"/>
  <c r="J66" i="1"/>
  <c r="K66" i="1" s="1"/>
  <c r="L66" i="1" s="1"/>
  <c r="M66" i="1" s="1"/>
  <c r="J60" i="1"/>
  <c r="K60" i="1" s="1"/>
  <c r="L60" i="1" s="1"/>
  <c r="M60" i="1" s="1"/>
  <c r="J67" i="1"/>
  <c r="K67" i="1" s="1"/>
  <c r="L67" i="1" s="1"/>
  <c r="M67" i="1" s="1"/>
  <c r="J61" i="1"/>
  <c r="K61" i="1" s="1"/>
  <c r="L61" i="1" s="1"/>
  <c r="M61" i="1" s="1"/>
  <c r="J59" i="1"/>
  <c r="K59" i="1" s="1"/>
  <c r="L59" i="1" s="1"/>
  <c r="M59" i="1" s="1"/>
  <c r="J63" i="1"/>
  <c r="K63" i="1" s="1"/>
  <c r="L63" i="1" s="1"/>
  <c r="M63" i="1" s="1"/>
  <c r="J62" i="1"/>
  <c r="K62" i="1" s="1"/>
  <c r="L62" i="1" s="1"/>
  <c r="M62" i="1" s="1"/>
  <c r="J64" i="1"/>
  <c r="K64" i="1" s="1"/>
  <c r="L64" i="1" s="1"/>
  <c r="M64" i="1" s="1"/>
  <c r="J65" i="1"/>
  <c r="K65" i="1" s="1"/>
  <c r="L65" i="1" s="1"/>
  <c r="M65" i="1" s="1"/>
  <c r="J68" i="1"/>
  <c r="K68" i="1" s="1"/>
  <c r="L68" i="1" s="1"/>
  <c r="M68" i="1" s="1"/>
  <c r="J140" i="1"/>
  <c r="K140" i="1" s="1"/>
  <c r="L140" i="1" s="1"/>
  <c r="M140" i="1" s="1"/>
  <c r="J139" i="1"/>
  <c r="K139" i="1" s="1"/>
  <c r="L139" i="1" s="1"/>
  <c r="M139" i="1" s="1"/>
  <c r="J141" i="1"/>
  <c r="K141" i="1" s="1"/>
  <c r="L141" i="1" s="1"/>
  <c r="M141" i="1" s="1"/>
  <c r="J142" i="1"/>
  <c r="K142" i="1" s="1"/>
  <c r="L142" i="1" s="1"/>
  <c r="M142" i="1" s="1"/>
  <c r="J143" i="1"/>
  <c r="K143" i="1" s="1"/>
  <c r="L143" i="1" s="1"/>
  <c r="M143" i="1" s="1"/>
  <c r="J144" i="1"/>
  <c r="K144" i="1" s="1"/>
  <c r="L144" i="1" s="1"/>
  <c r="M144" i="1" s="1"/>
  <c r="J145" i="1"/>
  <c r="K145" i="1" s="1"/>
  <c r="L145" i="1" s="1"/>
  <c r="M145" i="1" s="1"/>
  <c r="J146" i="1"/>
  <c r="K146" i="1" s="1"/>
  <c r="L146" i="1" s="1"/>
  <c r="M146" i="1" s="1"/>
  <c r="J183" i="1"/>
  <c r="K183" i="1" s="1"/>
  <c r="L183" i="1" s="1"/>
  <c r="M183" i="1" s="1"/>
  <c r="J179" i="1"/>
  <c r="K179" i="1" s="1"/>
  <c r="L179" i="1" s="1"/>
  <c r="M179" i="1" s="1"/>
  <c r="J181" i="1"/>
  <c r="K181" i="1" s="1"/>
  <c r="L181" i="1" s="1"/>
  <c r="M181" i="1" s="1"/>
  <c r="J180" i="1"/>
  <c r="K180" i="1" s="1"/>
  <c r="L180" i="1" s="1"/>
  <c r="M180" i="1" s="1"/>
  <c r="J178" i="1"/>
  <c r="K178" i="1" s="1"/>
  <c r="L178" i="1" s="1"/>
  <c r="M178" i="1" s="1"/>
  <c r="J185" i="1"/>
  <c r="K185" i="1" s="1"/>
  <c r="L185" i="1" s="1"/>
  <c r="M185" i="1" s="1"/>
  <c r="J184" i="1"/>
  <c r="K184" i="1" s="1"/>
  <c r="L184" i="1" s="1"/>
  <c r="M184" i="1" s="1"/>
  <c r="J182" i="1"/>
  <c r="K182" i="1" s="1"/>
  <c r="L182" i="1" s="1"/>
  <c r="M182" i="1" s="1"/>
  <c r="J186" i="1"/>
  <c r="K186" i="1" s="1"/>
  <c r="L186" i="1" s="1"/>
  <c r="M186" i="1" s="1"/>
  <c r="J252" i="1"/>
  <c r="K252" i="1" s="1"/>
  <c r="L252" i="1" s="1"/>
  <c r="M252" i="1" s="1"/>
  <c r="J249" i="1"/>
  <c r="K249" i="1" s="1"/>
  <c r="L249" i="1" s="1"/>
  <c r="M249" i="1" s="1"/>
  <c r="J253" i="1"/>
  <c r="K253" i="1" s="1"/>
  <c r="L253" i="1" s="1"/>
  <c r="M253" i="1" s="1"/>
  <c r="J251" i="1"/>
  <c r="K251" i="1" s="1"/>
  <c r="L251" i="1" s="1"/>
  <c r="M251" i="1" s="1"/>
  <c r="J250" i="1"/>
  <c r="K250" i="1" s="1"/>
  <c r="L250" i="1" s="1"/>
  <c r="M250" i="1" s="1"/>
  <c r="J248" i="1"/>
  <c r="K248" i="1" s="1"/>
  <c r="L248" i="1" s="1"/>
  <c r="M248" i="1" s="1"/>
  <c r="J246" i="1"/>
  <c r="K246" i="1" s="1"/>
  <c r="L246" i="1" s="1"/>
  <c r="M246" i="1" s="1"/>
  <c r="J247" i="1"/>
  <c r="K247" i="1" s="1"/>
  <c r="L247" i="1" s="1"/>
  <c r="M247" i="1" s="1"/>
  <c r="J254" i="1"/>
  <c r="K254" i="1" s="1"/>
  <c r="L254" i="1" s="1"/>
  <c r="M254" i="1" s="1"/>
  <c r="J306" i="1"/>
  <c r="K306" i="1" s="1"/>
  <c r="L306" i="1" s="1"/>
  <c r="M306" i="1" s="1"/>
  <c r="J304" i="1"/>
  <c r="K304" i="1" s="1"/>
  <c r="L304" i="1" s="1"/>
  <c r="M304" i="1" s="1"/>
  <c r="J312" i="1"/>
  <c r="K312" i="1" s="1"/>
  <c r="L312" i="1" s="1"/>
  <c r="M312" i="1" s="1"/>
  <c r="J301" i="1"/>
  <c r="K301" i="1" s="1"/>
  <c r="L301" i="1" s="1"/>
  <c r="M301" i="1" s="1"/>
  <c r="J307" i="1"/>
  <c r="K307" i="1" s="1"/>
  <c r="L307" i="1" s="1"/>
  <c r="M307" i="1" s="1"/>
  <c r="J305" i="1"/>
  <c r="K305" i="1" s="1"/>
  <c r="L305" i="1" s="1"/>
  <c r="M305" i="1" s="1"/>
  <c r="J309" i="1"/>
  <c r="K309" i="1" s="1"/>
  <c r="L309" i="1" s="1"/>
  <c r="M309" i="1" s="1"/>
  <c r="J308" i="1"/>
  <c r="K308" i="1" s="1"/>
  <c r="L308" i="1" s="1"/>
  <c r="M308" i="1" s="1"/>
  <c r="J302" i="1"/>
  <c r="K302" i="1" s="1"/>
  <c r="L302" i="1" s="1"/>
  <c r="M302" i="1" s="1"/>
  <c r="J303" i="1"/>
  <c r="K303" i="1" s="1"/>
  <c r="L303" i="1" s="1"/>
  <c r="M303" i="1" s="1"/>
  <c r="J310" i="1"/>
  <c r="K310" i="1" s="1"/>
  <c r="L310" i="1" s="1"/>
  <c r="M310" i="1" s="1"/>
  <c r="J311" i="1"/>
  <c r="K311" i="1" s="1"/>
  <c r="L311" i="1" s="1"/>
  <c r="M311" i="1" s="1"/>
  <c r="J313" i="1"/>
  <c r="K313" i="1" s="1"/>
  <c r="L313" i="1" s="1"/>
  <c r="M313" i="1" s="1"/>
  <c r="J355" i="1"/>
  <c r="K355" i="1" s="1"/>
  <c r="L355" i="1" s="1"/>
  <c r="M355" i="1" s="1"/>
  <c r="J354" i="1"/>
  <c r="K354" i="1" s="1"/>
  <c r="L354" i="1" s="1"/>
  <c r="M354" i="1" s="1"/>
  <c r="J357" i="1"/>
  <c r="K357" i="1" s="1"/>
  <c r="L357" i="1" s="1"/>
  <c r="M357" i="1" s="1"/>
  <c r="J360" i="1"/>
  <c r="K360" i="1" s="1"/>
  <c r="L360" i="1" s="1"/>
  <c r="M360" i="1" s="1"/>
  <c r="J353" i="1"/>
  <c r="K353" i="1" s="1"/>
  <c r="L353" i="1" s="1"/>
  <c r="M353" i="1" s="1"/>
  <c r="J359" i="1"/>
  <c r="K359" i="1" s="1"/>
  <c r="L359" i="1" s="1"/>
  <c r="M359" i="1" s="1"/>
  <c r="N363" i="1" l="1"/>
  <c r="O363" i="1" s="1"/>
  <c r="P363" i="1" s="1"/>
  <c r="N352" i="1"/>
  <c r="O352" i="1" s="1"/>
  <c r="P352" i="1" s="1"/>
  <c r="N361" i="1"/>
  <c r="O361" i="1" s="1"/>
  <c r="P361" i="1" s="1"/>
  <c r="Q361" i="1" s="1"/>
  <c r="N366" i="1"/>
  <c r="O366" i="1" s="1"/>
  <c r="P366" i="1" s="1"/>
  <c r="Q366" i="1" s="1"/>
  <c r="N362" i="1"/>
  <c r="O362" i="1" s="1"/>
  <c r="P362" i="1" s="1"/>
  <c r="N365" i="1"/>
  <c r="O365" i="1" s="1"/>
  <c r="P365" i="1" s="1"/>
  <c r="N364" i="1"/>
  <c r="O364" i="1" s="1"/>
  <c r="P364" i="1" s="1"/>
  <c r="N358" i="1"/>
  <c r="O358" i="1" s="1"/>
  <c r="P358" i="1" s="1"/>
  <c r="N356" i="1"/>
  <c r="O356" i="1" s="1"/>
  <c r="P356" i="1" s="1"/>
  <c r="Q352" i="1"/>
  <c r="I111" i="1"/>
  <c r="Q111" i="1"/>
  <c r="I78" i="1"/>
  <c r="Q78" i="1"/>
  <c r="I73" i="1"/>
  <c r="Q73" i="1"/>
  <c r="I109" i="1"/>
  <c r="Q109" i="1"/>
  <c r="Q239" i="1"/>
  <c r="I239" i="1"/>
  <c r="I286" i="1"/>
  <c r="Q286" i="1"/>
  <c r="I293" i="1"/>
  <c r="Q293" i="1"/>
  <c r="I296" i="1"/>
  <c r="Q296" i="1"/>
  <c r="I234" i="1"/>
  <c r="Q234" i="1"/>
  <c r="I376" i="1"/>
  <c r="Q376" i="1"/>
  <c r="I370" i="1"/>
  <c r="Q370" i="1"/>
  <c r="I237" i="1"/>
  <c r="Q237" i="1"/>
  <c r="Q436" i="1"/>
  <c r="I436" i="1"/>
  <c r="Q435" i="1"/>
  <c r="I435" i="1"/>
  <c r="I118" i="1"/>
  <c r="Q118" i="1"/>
  <c r="I176" i="1"/>
  <c r="Q176" i="1"/>
  <c r="I117" i="1"/>
  <c r="Q117" i="1"/>
  <c r="I236" i="1"/>
  <c r="Q236" i="1"/>
  <c r="Q173" i="1"/>
  <c r="I173" i="1"/>
  <c r="I290" i="1"/>
  <c r="Q290" i="1"/>
  <c r="I287" i="1"/>
  <c r="Q287" i="1"/>
  <c r="I367" i="1"/>
  <c r="Q367" i="1"/>
  <c r="I375" i="1"/>
  <c r="Q375" i="1"/>
  <c r="I300" i="1"/>
  <c r="Q300" i="1"/>
  <c r="I426" i="1"/>
  <c r="Q426" i="1"/>
  <c r="I429" i="1"/>
  <c r="Q429" i="1"/>
  <c r="Q423" i="1"/>
  <c r="I423" i="1"/>
  <c r="Q437" i="1"/>
  <c r="I437" i="1"/>
  <c r="I174" i="1"/>
  <c r="Q174" i="1"/>
  <c r="I107" i="1"/>
  <c r="Q107" i="1"/>
  <c r="I171" i="1"/>
  <c r="Q171" i="1"/>
  <c r="Q175" i="1"/>
  <c r="I175" i="1"/>
  <c r="I242" i="1"/>
  <c r="Q242" i="1"/>
  <c r="I369" i="1"/>
  <c r="Q369" i="1"/>
  <c r="I371" i="1"/>
  <c r="Q371" i="1"/>
  <c r="I378" i="1"/>
  <c r="Q378" i="1"/>
  <c r="I372" i="1"/>
  <c r="Q372" i="1"/>
  <c r="I424" i="1"/>
  <c r="Q424" i="1"/>
  <c r="I433" i="1"/>
  <c r="Q433" i="1"/>
  <c r="Q358" i="1"/>
  <c r="Q356" i="1"/>
  <c r="I116" i="1"/>
  <c r="Q116" i="1"/>
  <c r="I172" i="1"/>
  <c r="Q172" i="1"/>
  <c r="I72" i="1"/>
  <c r="Q72" i="1"/>
  <c r="I80" i="1"/>
  <c r="Q80" i="1"/>
  <c r="Q233" i="1"/>
  <c r="I233" i="1"/>
  <c r="I298" i="1"/>
  <c r="Q298" i="1"/>
  <c r="I243" i="1"/>
  <c r="Q243" i="1"/>
  <c r="I377" i="1"/>
  <c r="Q377" i="1"/>
  <c r="Q374" i="1"/>
  <c r="I374" i="1"/>
  <c r="I241" i="1"/>
  <c r="Q241" i="1"/>
  <c r="Q381" i="1"/>
  <c r="I381" i="1"/>
  <c r="I431" i="1"/>
  <c r="Q431" i="1"/>
  <c r="Q428" i="1"/>
  <c r="I428" i="1"/>
  <c r="I113" i="1"/>
  <c r="Q113" i="1"/>
  <c r="I69" i="1"/>
  <c r="Q69" i="1"/>
  <c r="I70" i="1"/>
  <c r="Q70" i="1"/>
  <c r="I77" i="1"/>
  <c r="Q77" i="1"/>
  <c r="I75" i="1"/>
  <c r="Q75" i="1"/>
  <c r="I112" i="1"/>
  <c r="Q112" i="1"/>
  <c r="Q177" i="1"/>
  <c r="I177" i="1"/>
  <c r="I231" i="1"/>
  <c r="Q231" i="1"/>
  <c r="I245" i="1"/>
  <c r="Q245" i="1"/>
  <c r="I232" i="1"/>
  <c r="Q232" i="1"/>
  <c r="I299" i="1"/>
  <c r="Q299" i="1"/>
  <c r="I289" i="1"/>
  <c r="Q289" i="1"/>
  <c r="I294" i="1"/>
  <c r="Q294" i="1"/>
  <c r="I422" i="1"/>
  <c r="Q422" i="1"/>
  <c r="Q427" i="1"/>
  <c r="I427" i="1"/>
  <c r="Q434" i="1"/>
  <c r="I434" i="1"/>
  <c r="Q380" i="1"/>
  <c r="I380" i="1"/>
  <c r="I110" i="1"/>
  <c r="Q110" i="1"/>
  <c r="Q365" i="1"/>
  <c r="Q362" i="1"/>
  <c r="Q170" i="1"/>
  <c r="I170" i="1"/>
  <c r="Q71" i="1"/>
  <c r="I76" i="1"/>
  <c r="Q76" i="1"/>
  <c r="Q363" i="1"/>
  <c r="I240" i="1"/>
  <c r="Q240" i="1"/>
  <c r="I295" i="1"/>
  <c r="Q295" i="1"/>
  <c r="Q425" i="1"/>
  <c r="I425" i="1"/>
  <c r="I115" i="1"/>
  <c r="Q115" i="1"/>
  <c r="I81" i="1"/>
  <c r="Q81" i="1"/>
  <c r="I108" i="1"/>
  <c r="Q108" i="1"/>
  <c r="I291" i="1"/>
  <c r="Q291" i="1"/>
  <c r="I244" i="1"/>
  <c r="Q244" i="1"/>
  <c r="I373" i="1"/>
  <c r="Q373" i="1"/>
  <c r="I292" i="1"/>
  <c r="Q292" i="1"/>
  <c r="I74" i="1"/>
  <c r="Q74" i="1"/>
  <c r="I79" i="1"/>
  <c r="Q79" i="1"/>
  <c r="I114" i="1"/>
  <c r="Q114" i="1"/>
  <c r="Q364" i="1"/>
  <c r="I235" i="1"/>
  <c r="Q235" i="1"/>
  <c r="I368" i="1"/>
  <c r="Q368" i="1"/>
  <c r="I288" i="1"/>
  <c r="Q288" i="1"/>
  <c r="I297" i="1"/>
  <c r="Q297" i="1"/>
  <c r="I379" i="1"/>
  <c r="Q379" i="1"/>
  <c r="Q382" i="1"/>
  <c r="I382" i="1"/>
  <c r="I432" i="1"/>
  <c r="Q432" i="1"/>
  <c r="I238" i="1"/>
  <c r="Q238" i="1"/>
  <c r="I430" i="1"/>
  <c r="Q430" i="1"/>
  <c r="N252" i="1"/>
  <c r="O252" i="1" s="1"/>
  <c r="P252" i="1" s="1"/>
  <c r="N66" i="1"/>
  <c r="O66" i="1" s="1"/>
  <c r="P66" i="1" s="1"/>
  <c r="N140" i="1"/>
  <c r="O140" i="1" s="1"/>
  <c r="P140" i="1" s="1"/>
  <c r="N306" i="1"/>
  <c r="O306" i="1" s="1"/>
  <c r="P306" i="1" s="1"/>
  <c r="N312" i="1"/>
  <c r="O312" i="1" s="1"/>
  <c r="P312" i="1" s="1"/>
  <c r="N254" i="1"/>
  <c r="O254" i="1" s="1"/>
  <c r="P254" i="1" s="1"/>
  <c r="N249" i="1"/>
  <c r="O249" i="1" s="1"/>
  <c r="P249" i="1" s="1"/>
  <c r="N251" i="1"/>
  <c r="O251" i="1" s="1"/>
  <c r="P251" i="1" s="1"/>
  <c r="N248" i="1"/>
  <c r="O248" i="1" s="1"/>
  <c r="P248" i="1" s="1"/>
  <c r="N247" i="1"/>
  <c r="O247" i="1" s="1"/>
  <c r="P247" i="1" s="1"/>
  <c r="N307" i="1"/>
  <c r="O307" i="1" s="1"/>
  <c r="P307" i="1" s="1"/>
  <c r="N304" i="1"/>
  <c r="O304" i="1" s="1"/>
  <c r="P304" i="1" s="1"/>
  <c r="N253" i="1"/>
  <c r="O253" i="1" s="1"/>
  <c r="P253" i="1" s="1"/>
  <c r="N250" i="1"/>
  <c r="O250" i="1" s="1"/>
  <c r="P250" i="1" s="1"/>
  <c r="N246" i="1"/>
  <c r="O246" i="1" s="1"/>
  <c r="P246" i="1" s="1"/>
  <c r="N301" i="1"/>
  <c r="O301" i="1" s="1"/>
  <c r="P301" i="1" s="1"/>
  <c r="N302" i="1"/>
  <c r="O302" i="1" s="1"/>
  <c r="P302" i="1" s="1"/>
  <c r="N310" i="1"/>
  <c r="O310" i="1" s="1"/>
  <c r="P310" i="1" s="1"/>
  <c r="N313" i="1"/>
  <c r="O313" i="1" s="1"/>
  <c r="P313" i="1" s="1"/>
  <c r="N354" i="1"/>
  <c r="O354" i="1" s="1"/>
  <c r="P354" i="1" s="1"/>
  <c r="N360" i="1"/>
  <c r="O360" i="1" s="1"/>
  <c r="P360" i="1" s="1"/>
  <c r="N359" i="1"/>
  <c r="O359" i="1" s="1"/>
  <c r="P359" i="1" s="1"/>
  <c r="N308" i="1"/>
  <c r="N353" i="1"/>
  <c r="O353" i="1" s="1"/>
  <c r="P353" i="1" s="1"/>
  <c r="N309" i="1"/>
  <c r="O309" i="1" s="1"/>
  <c r="P309" i="1" s="1"/>
  <c r="N303" i="1"/>
  <c r="O303" i="1" s="1"/>
  <c r="P303" i="1" s="1"/>
  <c r="N305" i="1"/>
  <c r="O305" i="1" s="1"/>
  <c r="P305" i="1" s="1"/>
  <c r="N311" i="1"/>
  <c r="O311" i="1" s="1"/>
  <c r="P311" i="1" s="1"/>
  <c r="N357" i="1"/>
  <c r="O357" i="1" s="1"/>
  <c r="P357" i="1" s="1"/>
  <c r="N355" i="1"/>
  <c r="O355" i="1" s="1"/>
  <c r="P355" i="1" s="1"/>
  <c r="O308" i="1"/>
  <c r="P308" i="1" s="1"/>
  <c r="N60" i="1"/>
  <c r="O60" i="1" s="1"/>
  <c r="P60" i="1" s="1"/>
  <c r="N67" i="1"/>
  <c r="O67" i="1" s="1"/>
  <c r="P67" i="1" s="1"/>
  <c r="N63" i="1"/>
  <c r="O63" i="1" s="1"/>
  <c r="P63" i="1" s="1"/>
  <c r="N62" i="1"/>
  <c r="N64" i="1"/>
  <c r="O64" i="1" s="1"/>
  <c r="P64" i="1" s="1"/>
  <c r="N61" i="1"/>
  <c r="O61" i="1" s="1"/>
  <c r="P61" i="1" s="1"/>
  <c r="N59" i="1"/>
  <c r="O59" i="1" s="1"/>
  <c r="P59" i="1" s="1"/>
  <c r="N65" i="1"/>
  <c r="O65" i="1" s="1"/>
  <c r="P65" i="1" s="1"/>
  <c r="N407" i="1"/>
  <c r="O407" i="1" s="1"/>
  <c r="P407" i="1" s="1"/>
  <c r="N400" i="1"/>
  <c r="O400" i="1" s="1"/>
  <c r="P400" i="1" s="1"/>
  <c r="N399" i="1"/>
  <c r="O399" i="1" s="1"/>
  <c r="P399" i="1" s="1"/>
  <c r="N401" i="1"/>
  <c r="O401" i="1" s="1"/>
  <c r="P401" i="1" s="1"/>
  <c r="N397" i="1"/>
  <c r="O397" i="1" s="1"/>
  <c r="P397" i="1" s="1"/>
  <c r="N403" i="1"/>
  <c r="O403" i="1" s="1"/>
  <c r="P403" i="1" s="1"/>
  <c r="N405" i="1"/>
  <c r="O405" i="1" s="1"/>
  <c r="P405" i="1" s="1"/>
  <c r="N406" i="1"/>
  <c r="O406" i="1" s="1"/>
  <c r="P406" i="1" s="1"/>
  <c r="N402" i="1"/>
  <c r="O402" i="1" s="1"/>
  <c r="P402" i="1" s="1"/>
  <c r="N398" i="1"/>
  <c r="O398" i="1" s="1"/>
  <c r="P398" i="1" s="1"/>
  <c r="N143" i="1"/>
  <c r="O143" i="1" s="1"/>
  <c r="P143" i="1" s="1"/>
  <c r="N183" i="1"/>
  <c r="O183" i="1" s="1"/>
  <c r="P183" i="1" s="1"/>
  <c r="N178" i="1"/>
  <c r="O178" i="1" s="1"/>
  <c r="P178" i="1" s="1"/>
  <c r="N185" i="1"/>
  <c r="O185" i="1" s="1"/>
  <c r="P185" i="1" s="1"/>
  <c r="N184" i="1"/>
  <c r="O184" i="1" s="1"/>
  <c r="P184" i="1" s="1"/>
  <c r="N182" i="1"/>
  <c r="O182" i="1" s="1"/>
  <c r="P182" i="1" s="1"/>
  <c r="N186" i="1"/>
  <c r="O186" i="1" s="1"/>
  <c r="P186" i="1" s="1"/>
  <c r="N139" i="1"/>
  <c r="O139" i="1" s="1"/>
  <c r="P139" i="1" s="1"/>
  <c r="N144" i="1"/>
  <c r="O144" i="1" s="1"/>
  <c r="P144" i="1" s="1"/>
  <c r="N179" i="1"/>
  <c r="O179" i="1" s="1"/>
  <c r="P179" i="1" s="1"/>
  <c r="N181" i="1"/>
  <c r="O181" i="1" s="1"/>
  <c r="P181" i="1" s="1"/>
  <c r="N180" i="1"/>
  <c r="O180" i="1" s="1"/>
  <c r="P180" i="1" s="1"/>
  <c r="N141" i="1"/>
  <c r="O141" i="1" s="1"/>
  <c r="P141" i="1" s="1"/>
  <c r="N145" i="1"/>
  <c r="O145" i="1" s="1"/>
  <c r="P145" i="1" s="1"/>
  <c r="N68" i="1"/>
  <c r="O68" i="1" s="1"/>
  <c r="P68" i="1" s="1"/>
  <c r="N142" i="1"/>
  <c r="O142" i="1" s="1"/>
  <c r="P142" i="1" s="1"/>
  <c r="N146" i="1"/>
  <c r="O146" i="1" s="1"/>
  <c r="P146" i="1" s="1"/>
  <c r="N404" i="1"/>
  <c r="O404" i="1" s="1"/>
  <c r="P404" i="1" s="1"/>
  <c r="N396" i="1"/>
  <c r="O396" i="1" s="1"/>
  <c r="P396" i="1" s="1"/>
  <c r="O62" i="1"/>
  <c r="P62" i="1" s="1"/>
  <c r="J325" i="1"/>
  <c r="K325" i="1" s="1"/>
  <c r="L325" i="1" s="1"/>
  <c r="M325" i="1" s="1"/>
  <c r="N334" i="1" s="1"/>
  <c r="O334" i="1" s="1"/>
  <c r="P334" i="1" s="1"/>
  <c r="J230" i="1"/>
  <c r="K230" i="1" s="1"/>
  <c r="L230" i="1" s="1"/>
  <c r="M230" i="1" s="1"/>
  <c r="J277" i="1"/>
  <c r="K277" i="1" s="1"/>
  <c r="L277" i="1" s="1"/>
  <c r="M277" i="1" s="1"/>
  <c r="J193" i="1"/>
  <c r="K193" i="1" s="1"/>
  <c r="L193" i="1" s="1"/>
  <c r="M193" i="1" s="1"/>
  <c r="J350" i="1"/>
  <c r="K350" i="1" s="1"/>
  <c r="L350" i="1" s="1"/>
  <c r="M350" i="1" s="1"/>
  <c r="J38" i="1"/>
  <c r="K38" i="1" s="1"/>
  <c r="L38" i="1" s="1"/>
  <c r="M38" i="1" s="1"/>
  <c r="J148" i="1"/>
  <c r="K148" i="1" s="1"/>
  <c r="L148" i="1" s="1"/>
  <c r="M148" i="1" s="1"/>
  <c r="J266" i="1"/>
  <c r="K266" i="1" s="1"/>
  <c r="L266" i="1" s="1"/>
  <c r="M266" i="1" s="1"/>
  <c r="J419" i="1"/>
  <c r="K419" i="1" s="1"/>
  <c r="L419" i="1" s="1"/>
  <c r="M419" i="1" s="1"/>
  <c r="J195" i="1"/>
  <c r="K195" i="1" s="1"/>
  <c r="L195" i="1" s="1"/>
  <c r="M195" i="1" s="1"/>
  <c r="J39" i="1"/>
  <c r="K39" i="1" s="1"/>
  <c r="L39" i="1" s="1"/>
  <c r="M39" i="1" s="1"/>
  <c r="J264" i="1"/>
  <c r="K264" i="1" s="1"/>
  <c r="L264" i="1" s="1"/>
  <c r="M264" i="1" s="1"/>
  <c r="J191" i="1"/>
  <c r="K191" i="1" s="1"/>
  <c r="L191" i="1" s="1"/>
  <c r="M191" i="1" s="1"/>
  <c r="J280" i="1"/>
  <c r="K280" i="1" s="1"/>
  <c r="L280" i="1" s="1"/>
  <c r="M280" i="1" s="1"/>
  <c r="J151" i="1"/>
  <c r="K151" i="1" s="1"/>
  <c r="L151" i="1" s="1"/>
  <c r="M151" i="1" s="1"/>
  <c r="J152" i="1"/>
  <c r="K152" i="1" s="1"/>
  <c r="L152" i="1" s="1"/>
  <c r="M152" i="1" s="1"/>
  <c r="J281" i="1"/>
  <c r="K281" i="1" s="1"/>
  <c r="L281" i="1" s="1"/>
  <c r="M281" i="1" s="1"/>
  <c r="J226" i="1"/>
  <c r="K226" i="1" s="1"/>
  <c r="L226" i="1" s="1"/>
  <c r="M226" i="1" s="1"/>
  <c r="J228" i="1"/>
  <c r="K228" i="1" s="1"/>
  <c r="L228" i="1" s="1"/>
  <c r="M228" i="1" s="1"/>
  <c r="J342" i="1"/>
  <c r="K342" i="1" s="1"/>
  <c r="L342" i="1" s="1"/>
  <c r="M342" i="1" s="1"/>
  <c r="J339" i="1"/>
  <c r="K339" i="1" s="1"/>
  <c r="L339" i="1" s="1"/>
  <c r="M339" i="1" s="1"/>
  <c r="J284" i="1"/>
  <c r="K284" i="1" s="1"/>
  <c r="L284" i="1" s="1"/>
  <c r="M284" i="1" s="1"/>
  <c r="J268" i="1"/>
  <c r="K268" i="1" s="1"/>
  <c r="L268" i="1" s="1"/>
  <c r="M268" i="1" s="1"/>
  <c r="J274" i="1"/>
  <c r="K274" i="1" s="1"/>
  <c r="L274" i="1" s="1"/>
  <c r="M274" i="1" s="1"/>
  <c r="J417" i="1"/>
  <c r="K417" i="1" s="1"/>
  <c r="L417" i="1" s="1"/>
  <c r="M417" i="1" s="1"/>
  <c r="J105" i="1"/>
  <c r="K105" i="1" s="1"/>
  <c r="L105" i="1" s="1"/>
  <c r="M105" i="1" s="1"/>
  <c r="J37" i="1"/>
  <c r="K37" i="1" s="1"/>
  <c r="L37" i="1" s="1"/>
  <c r="M37" i="1" s="1"/>
  <c r="J272" i="1"/>
  <c r="K272" i="1" s="1"/>
  <c r="L272" i="1" s="1"/>
  <c r="M272" i="1" s="1"/>
  <c r="J408" i="1"/>
  <c r="K408" i="1" s="1"/>
  <c r="L408" i="1" s="1"/>
  <c r="M408" i="1" s="1"/>
  <c r="J45" i="1"/>
  <c r="K45" i="1" s="1"/>
  <c r="L45" i="1" s="1"/>
  <c r="M45" i="1" s="1"/>
  <c r="J410" i="1"/>
  <c r="K410" i="1" s="1"/>
  <c r="L410" i="1" s="1"/>
  <c r="M410" i="1" s="1"/>
  <c r="J219" i="1"/>
  <c r="K219" i="1" s="1"/>
  <c r="L219" i="1" s="1"/>
  <c r="M219" i="1" s="1"/>
  <c r="J223" i="1"/>
  <c r="K223" i="1" s="1"/>
  <c r="L223" i="1" s="1"/>
  <c r="M223" i="1" s="1"/>
  <c r="J283" i="1"/>
  <c r="K283" i="1" s="1"/>
  <c r="L283" i="1" s="1"/>
  <c r="M283" i="1" s="1"/>
  <c r="J46" i="1"/>
  <c r="K46" i="1" s="1"/>
  <c r="L46" i="1" s="1"/>
  <c r="M46" i="1" s="1"/>
  <c r="J285" i="1"/>
  <c r="K285" i="1" s="1"/>
  <c r="L285" i="1" s="1"/>
  <c r="M285" i="1" s="1"/>
  <c r="J278" i="1"/>
  <c r="K278" i="1" s="1"/>
  <c r="L278" i="1" s="1"/>
  <c r="M278" i="1" s="1"/>
  <c r="J267" i="1"/>
  <c r="K267" i="1" s="1"/>
  <c r="L267" i="1" s="1"/>
  <c r="M267" i="1" s="1"/>
  <c r="J225" i="1"/>
  <c r="K225" i="1" s="1"/>
  <c r="L225" i="1" s="1"/>
  <c r="M225" i="1" s="1"/>
  <c r="J40" i="1"/>
  <c r="K40" i="1" s="1"/>
  <c r="L40" i="1" s="1"/>
  <c r="M40" i="1" s="1"/>
  <c r="J220" i="1"/>
  <c r="K220" i="1" s="1"/>
  <c r="L220" i="1" s="1"/>
  <c r="M220" i="1" s="1"/>
  <c r="J100" i="1"/>
  <c r="K100" i="1" s="1"/>
  <c r="L100" i="1" s="1"/>
  <c r="M100" i="1" s="1"/>
  <c r="J188" i="1"/>
  <c r="K188" i="1" s="1"/>
  <c r="L188" i="1" s="1"/>
  <c r="M188" i="1" s="1"/>
  <c r="J412" i="1"/>
  <c r="K412" i="1" s="1"/>
  <c r="L412" i="1" s="1"/>
  <c r="M412" i="1" s="1"/>
  <c r="J415" i="1"/>
  <c r="K415" i="1" s="1"/>
  <c r="L415" i="1" s="1"/>
  <c r="M415" i="1" s="1"/>
  <c r="J421" i="1"/>
  <c r="K421" i="1" s="1"/>
  <c r="L421" i="1" s="1"/>
  <c r="M421" i="1" s="1"/>
  <c r="J270" i="1"/>
  <c r="K270" i="1" s="1"/>
  <c r="L270" i="1" s="1"/>
  <c r="M270" i="1" s="1"/>
  <c r="J192" i="1"/>
  <c r="K192" i="1" s="1"/>
  <c r="L192" i="1" s="1"/>
  <c r="M192" i="1" s="1"/>
  <c r="J102" i="1"/>
  <c r="K102" i="1" s="1"/>
  <c r="L102" i="1" s="1"/>
  <c r="M102" i="1" s="1"/>
  <c r="J344" i="1"/>
  <c r="K344" i="1" s="1"/>
  <c r="L344" i="1" s="1"/>
  <c r="M344" i="1" s="1"/>
  <c r="J229" i="1"/>
  <c r="K229" i="1" s="1"/>
  <c r="L229" i="1" s="1"/>
  <c r="M229" i="1" s="1"/>
  <c r="J149" i="1"/>
  <c r="K149" i="1" s="1"/>
  <c r="L149" i="1" s="1"/>
  <c r="M149" i="1" s="1"/>
  <c r="J103" i="1"/>
  <c r="K103" i="1" s="1"/>
  <c r="L103" i="1" s="1"/>
  <c r="M103" i="1" s="1"/>
  <c r="J414" i="1"/>
  <c r="K414" i="1" s="1"/>
  <c r="L414" i="1" s="1"/>
  <c r="M414" i="1" s="1"/>
  <c r="J275" i="1"/>
  <c r="K275" i="1" s="1"/>
  <c r="L275" i="1" s="1"/>
  <c r="M275" i="1" s="1"/>
  <c r="J349" i="1"/>
  <c r="K349" i="1" s="1"/>
  <c r="L349" i="1" s="1"/>
  <c r="M349" i="1" s="1"/>
  <c r="J416" i="1"/>
  <c r="K416" i="1" s="1"/>
  <c r="L416" i="1" s="1"/>
  <c r="M416" i="1" s="1"/>
  <c r="J155" i="1"/>
  <c r="K155" i="1" s="1"/>
  <c r="L155" i="1" s="1"/>
  <c r="M155" i="1" s="1"/>
  <c r="J282" i="1"/>
  <c r="K282" i="1" s="1"/>
  <c r="L282" i="1" s="1"/>
  <c r="M282" i="1" s="1"/>
  <c r="J58" i="1"/>
  <c r="K58" i="1" s="1"/>
  <c r="L58" i="1" s="1"/>
  <c r="M58" i="1" s="1"/>
  <c r="J101" i="1"/>
  <c r="K101" i="1" s="1"/>
  <c r="L101" i="1" s="1"/>
  <c r="M101" i="1" s="1"/>
  <c r="J224" i="1"/>
  <c r="K224" i="1" s="1"/>
  <c r="L224" i="1" s="1"/>
  <c r="M224" i="1" s="1"/>
  <c r="J217" i="1"/>
  <c r="K217" i="1" s="1"/>
  <c r="L217" i="1" s="1"/>
  <c r="M217" i="1" s="1"/>
  <c r="J154" i="1"/>
  <c r="K154" i="1" s="1"/>
  <c r="L154" i="1" s="1"/>
  <c r="M154" i="1" s="1"/>
  <c r="J413" i="1"/>
  <c r="K413" i="1" s="1"/>
  <c r="L413" i="1" s="1"/>
  <c r="M413" i="1" s="1"/>
  <c r="J347" i="1"/>
  <c r="K347" i="1" s="1"/>
  <c r="L347" i="1" s="1"/>
  <c r="M347" i="1" s="1"/>
  <c r="J418" i="1"/>
  <c r="K418" i="1" s="1"/>
  <c r="L418" i="1" s="1"/>
  <c r="M418" i="1" s="1"/>
  <c r="J44" i="1"/>
  <c r="K44" i="1" s="1"/>
  <c r="L44" i="1" s="1"/>
  <c r="M44" i="1" s="1"/>
  <c r="J153" i="1"/>
  <c r="K153" i="1" s="1"/>
  <c r="L153" i="1" s="1"/>
  <c r="M153" i="1" s="1"/>
  <c r="J221" i="1"/>
  <c r="K221" i="1" s="1"/>
  <c r="L221" i="1" s="1"/>
  <c r="M221" i="1" s="1"/>
  <c r="J348" i="1"/>
  <c r="K348" i="1" s="1"/>
  <c r="L348" i="1" s="1"/>
  <c r="M348" i="1" s="1"/>
  <c r="J147" i="1"/>
  <c r="K147" i="1" s="1"/>
  <c r="L147" i="1" s="1"/>
  <c r="M147" i="1" s="1"/>
  <c r="J420" i="1"/>
  <c r="K420" i="1" s="1"/>
  <c r="L420" i="1" s="1"/>
  <c r="M420" i="1" s="1"/>
  <c r="J216" i="1"/>
  <c r="K216" i="1" s="1"/>
  <c r="L216" i="1" s="1"/>
  <c r="M216" i="1" s="1"/>
  <c r="J47" i="1"/>
  <c r="K47" i="1" s="1"/>
  <c r="L47" i="1" s="1"/>
  <c r="M47" i="1" s="1"/>
  <c r="J43" i="1"/>
  <c r="K43" i="1" s="1"/>
  <c r="L43" i="1" s="1"/>
  <c r="M43" i="1" s="1"/>
  <c r="J194" i="1"/>
  <c r="K194" i="1" s="1"/>
  <c r="L194" i="1" s="1"/>
  <c r="M194" i="1" s="1"/>
  <c r="J346" i="1"/>
  <c r="K346" i="1" s="1"/>
  <c r="L346" i="1" s="1"/>
  <c r="M346" i="1" s="1"/>
  <c r="J106" i="1"/>
  <c r="K106" i="1" s="1"/>
  <c r="L106" i="1" s="1"/>
  <c r="M106" i="1" s="1"/>
  <c r="J409" i="1"/>
  <c r="K409" i="1" s="1"/>
  <c r="L409" i="1" s="1"/>
  <c r="M409" i="1" s="1"/>
  <c r="J279" i="1"/>
  <c r="K279" i="1" s="1"/>
  <c r="L279" i="1" s="1"/>
  <c r="M279" i="1" s="1"/>
  <c r="J189" i="1"/>
  <c r="K189" i="1" s="1"/>
  <c r="L189" i="1" s="1"/>
  <c r="M189" i="1" s="1"/>
  <c r="J269" i="1"/>
  <c r="K269" i="1" s="1"/>
  <c r="L269" i="1" s="1"/>
  <c r="M269" i="1" s="1"/>
  <c r="J340" i="1"/>
  <c r="K340" i="1" s="1"/>
  <c r="L340" i="1" s="1"/>
  <c r="M340" i="1" s="1"/>
  <c r="J150" i="1"/>
  <c r="K150" i="1" s="1"/>
  <c r="L150" i="1" s="1"/>
  <c r="M150" i="1" s="1"/>
  <c r="J197" i="1"/>
  <c r="K197" i="1" s="1"/>
  <c r="L197" i="1" s="1"/>
  <c r="M197" i="1" s="1"/>
  <c r="J411" i="1"/>
  <c r="K411" i="1" s="1"/>
  <c r="L411" i="1" s="1"/>
  <c r="M411" i="1" s="1"/>
  <c r="J343" i="1"/>
  <c r="K343" i="1" s="1"/>
  <c r="L343" i="1" s="1"/>
  <c r="M343" i="1" s="1"/>
  <c r="J341" i="1"/>
  <c r="K341" i="1" s="1"/>
  <c r="L341" i="1" s="1"/>
  <c r="M341" i="1" s="1"/>
  <c r="J187" i="1"/>
  <c r="K187" i="1" s="1"/>
  <c r="L187" i="1" s="1"/>
  <c r="M187" i="1" s="1"/>
  <c r="J218" i="1"/>
  <c r="K218" i="1" s="1"/>
  <c r="L218" i="1" s="1"/>
  <c r="M218" i="1" s="1"/>
  <c r="J222" i="1"/>
  <c r="K222" i="1" s="1"/>
  <c r="L222" i="1" s="1"/>
  <c r="M222" i="1" s="1"/>
  <c r="J276" i="1"/>
  <c r="K276" i="1" s="1"/>
  <c r="L276" i="1" s="1"/>
  <c r="M276" i="1" s="1"/>
  <c r="J338" i="1"/>
  <c r="K338" i="1" s="1"/>
  <c r="L338" i="1" s="1"/>
  <c r="M338" i="1" s="1"/>
  <c r="J345" i="1"/>
  <c r="K345" i="1" s="1"/>
  <c r="L345" i="1" s="1"/>
  <c r="M345" i="1" s="1"/>
  <c r="J265" i="1"/>
  <c r="K265" i="1" s="1"/>
  <c r="L265" i="1" s="1"/>
  <c r="M265" i="1" s="1"/>
  <c r="J227" i="1"/>
  <c r="K227" i="1" s="1"/>
  <c r="L227" i="1" s="1"/>
  <c r="M227" i="1" s="1"/>
  <c r="J351" i="1"/>
  <c r="K351" i="1" s="1"/>
  <c r="L351" i="1" s="1"/>
  <c r="M351" i="1" s="1"/>
  <c r="J263" i="1"/>
  <c r="K263" i="1" s="1"/>
  <c r="L263" i="1" s="1"/>
  <c r="M263" i="1" s="1"/>
  <c r="J190" i="1"/>
  <c r="K190" i="1" s="1"/>
  <c r="L190" i="1" s="1"/>
  <c r="M190" i="1" s="1"/>
  <c r="J271" i="1"/>
  <c r="K271" i="1" s="1"/>
  <c r="L271" i="1" s="1"/>
  <c r="M271" i="1" s="1"/>
  <c r="J196" i="1"/>
  <c r="K196" i="1" s="1"/>
  <c r="L196" i="1" s="1"/>
  <c r="M196" i="1" s="1"/>
  <c r="J337" i="1"/>
  <c r="K337" i="1" s="1"/>
  <c r="L337" i="1" s="1"/>
  <c r="M337" i="1" s="1"/>
  <c r="J42" i="1"/>
  <c r="K42" i="1" s="1"/>
  <c r="L42" i="1" s="1"/>
  <c r="M42" i="1" s="1"/>
  <c r="J104" i="1"/>
  <c r="K104" i="1" s="1"/>
  <c r="L104" i="1" s="1"/>
  <c r="M104" i="1" s="1"/>
  <c r="J41" i="1"/>
  <c r="K41" i="1" s="1"/>
  <c r="L41" i="1" s="1"/>
  <c r="M41" i="1" s="1"/>
  <c r="J273" i="1"/>
  <c r="K273" i="1" s="1"/>
  <c r="L273" i="1" s="1"/>
  <c r="M273" i="1" s="1"/>
  <c r="J260" i="1"/>
  <c r="K260" i="1" s="1"/>
  <c r="L260" i="1" s="1"/>
  <c r="M260" i="1" s="1"/>
  <c r="J385" i="1"/>
  <c r="K385" i="1" s="1"/>
  <c r="L385" i="1" s="1"/>
  <c r="M385" i="1" s="1"/>
  <c r="J314" i="1"/>
  <c r="K314" i="1" s="1"/>
  <c r="L314" i="1" s="1"/>
  <c r="M314" i="1" s="1"/>
  <c r="J316" i="1"/>
  <c r="K316" i="1" s="1"/>
  <c r="L316" i="1" s="1"/>
  <c r="M316" i="1" s="1"/>
  <c r="J256" i="1"/>
  <c r="K256" i="1" s="1"/>
  <c r="L256" i="1" s="1"/>
  <c r="M256" i="1" s="1"/>
  <c r="J261" i="1"/>
  <c r="K261" i="1" s="1"/>
  <c r="L261" i="1" s="1"/>
  <c r="M261" i="1" s="1"/>
  <c r="J387" i="1"/>
  <c r="K387" i="1" s="1"/>
  <c r="L387" i="1" s="1"/>
  <c r="M387" i="1" s="1"/>
  <c r="J48" i="1"/>
  <c r="K48" i="1" s="1"/>
  <c r="L48" i="1" s="1"/>
  <c r="M48" i="1" s="1"/>
  <c r="J386" i="1"/>
  <c r="K386" i="1" s="1"/>
  <c r="L386" i="1" s="1"/>
  <c r="M386" i="1" s="1"/>
  <c r="J20" i="1"/>
  <c r="K20" i="1" s="1"/>
  <c r="L20" i="1" s="1"/>
  <c r="M20" i="1" s="1"/>
  <c r="J322" i="1"/>
  <c r="K322" i="1" s="1"/>
  <c r="L322" i="1" s="1"/>
  <c r="M322" i="1" s="1"/>
  <c r="J52" i="1"/>
  <c r="K52" i="1" s="1"/>
  <c r="L52" i="1" s="1"/>
  <c r="M52" i="1" s="1"/>
  <c r="J55" i="1"/>
  <c r="K55" i="1" s="1"/>
  <c r="L55" i="1" s="1"/>
  <c r="M55" i="1" s="1"/>
  <c r="J56" i="1"/>
  <c r="K56" i="1" s="1"/>
  <c r="L56" i="1" s="1"/>
  <c r="M56" i="1" s="1"/>
  <c r="J258" i="1"/>
  <c r="K258" i="1" s="1"/>
  <c r="L258" i="1" s="1"/>
  <c r="M258" i="1" s="1"/>
  <c r="J57" i="1"/>
  <c r="K57" i="1" s="1"/>
  <c r="L57" i="1" s="1"/>
  <c r="M57" i="1" s="1"/>
  <c r="J394" i="1"/>
  <c r="K394" i="1" s="1"/>
  <c r="L394" i="1" s="1"/>
  <c r="M394" i="1" s="1"/>
  <c r="J395" i="1"/>
  <c r="K395" i="1" s="1"/>
  <c r="L395" i="1" s="1"/>
  <c r="M395" i="1" s="1"/>
  <c r="J51" i="1"/>
  <c r="K51" i="1" s="1"/>
  <c r="L51" i="1" s="1"/>
  <c r="M51" i="1" s="1"/>
  <c r="J255" i="1"/>
  <c r="K255" i="1" s="1"/>
  <c r="L255" i="1" s="1"/>
  <c r="M255" i="1" s="1"/>
  <c r="J54" i="1"/>
  <c r="K54" i="1" s="1"/>
  <c r="L54" i="1" s="1"/>
  <c r="M54" i="1" s="1"/>
  <c r="J393" i="1"/>
  <c r="K393" i="1" s="1"/>
  <c r="L393" i="1" s="1"/>
  <c r="M393" i="1" s="1"/>
  <c r="J320" i="1"/>
  <c r="K320" i="1" s="1"/>
  <c r="L320" i="1" s="1"/>
  <c r="M320" i="1" s="1"/>
  <c r="J16" i="1"/>
  <c r="K16" i="1" s="1"/>
  <c r="L16" i="1" s="1"/>
  <c r="M16" i="1" s="1"/>
  <c r="J53" i="1"/>
  <c r="K53" i="1" s="1"/>
  <c r="L53" i="1" s="1"/>
  <c r="M53" i="1" s="1"/>
  <c r="J321" i="1"/>
  <c r="K321" i="1" s="1"/>
  <c r="L321" i="1" s="1"/>
  <c r="M321" i="1" s="1"/>
  <c r="J323" i="1"/>
  <c r="K323" i="1" s="1"/>
  <c r="L323" i="1" s="1"/>
  <c r="M323" i="1" s="1"/>
  <c r="J384" i="1"/>
  <c r="K384" i="1" s="1"/>
  <c r="L384" i="1" s="1"/>
  <c r="M384" i="1" s="1"/>
  <c r="J392" i="1"/>
  <c r="K392" i="1" s="1"/>
  <c r="L392" i="1" s="1"/>
  <c r="M392" i="1" s="1"/>
  <c r="J389" i="1"/>
  <c r="K389" i="1" s="1"/>
  <c r="L389" i="1" s="1"/>
  <c r="M389" i="1" s="1"/>
  <c r="J257" i="1"/>
  <c r="K257" i="1" s="1"/>
  <c r="L257" i="1" s="1"/>
  <c r="M257" i="1" s="1"/>
  <c r="J138" i="1"/>
  <c r="K138" i="1" s="1"/>
  <c r="L138" i="1" s="1"/>
  <c r="M138" i="1" s="1"/>
  <c r="J391" i="1"/>
  <c r="K391" i="1" s="1"/>
  <c r="L391" i="1" s="1"/>
  <c r="M391" i="1" s="1"/>
  <c r="J318" i="1"/>
  <c r="K318" i="1" s="1"/>
  <c r="L318" i="1" s="1"/>
  <c r="M318" i="1" s="1"/>
  <c r="J50" i="1"/>
  <c r="K50" i="1" s="1"/>
  <c r="L50" i="1" s="1"/>
  <c r="M50" i="1" s="1"/>
  <c r="J315" i="1"/>
  <c r="K315" i="1" s="1"/>
  <c r="L315" i="1" s="1"/>
  <c r="M315" i="1" s="1"/>
  <c r="J17" i="1"/>
  <c r="K17" i="1" s="1"/>
  <c r="L17" i="1" s="1"/>
  <c r="M17" i="1" s="1"/>
  <c r="J383" i="1"/>
  <c r="K383" i="1" s="1"/>
  <c r="L383" i="1" s="1"/>
  <c r="M383" i="1" s="1"/>
  <c r="J19" i="1"/>
  <c r="K19" i="1" s="1"/>
  <c r="L19" i="1" s="1"/>
  <c r="M19" i="1" s="1"/>
  <c r="J317" i="1"/>
  <c r="K317" i="1" s="1"/>
  <c r="L317" i="1" s="1"/>
  <c r="M317" i="1" s="1"/>
  <c r="J22" i="1"/>
  <c r="K22" i="1" s="1"/>
  <c r="L22" i="1" s="1"/>
  <c r="M22" i="1" s="1"/>
  <c r="J18" i="1"/>
  <c r="K18" i="1" s="1"/>
  <c r="L18" i="1" s="1"/>
  <c r="M18" i="1" s="1"/>
  <c r="J319" i="1"/>
  <c r="K319" i="1" s="1"/>
  <c r="L319" i="1" s="1"/>
  <c r="M319" i="1" s="1"/>
  <c r="J134" i="1"/>
  <c r="K134" i="1" s="1"/>
  <c r="L134" i="1" s="1"/>
  <c r="M134" i="1" s="1"/>
  <c r="J262" i="1"/>
  <c r="K262" i="1" s="1"/>
  <c r="L262" i="1" s="1"/>
  <c r="M262" i="1" s="1"/>
  <c r="J49" i="1"/>
  <c r="K49" i="1" s="1"/>
  <c r="L49" i="1" s="1"/>
  <c r="M49" i="1" s="1"/>
  <c r="J388" i="1"/>
  <c r="K388" i="1" s="1"/>
  <c r="L388" i="1" s="1"/>
  <c r="M388" i="1" s="1"/>
  <c r="J390" i="1"/>
  <c r="K390" i="1" s="1"/>
  <c r="L390" i="1" s="1"/>
  <c r="M390" i="1" s="1"/>
  <c r="J259" i="1"/>
  <c r="K259" i="1" s="1"/>
  <c r="L259" i="1" s="1"/>
  <c r="M259" i="1" s="1"/>
  <c r="J137" i="1"/>
  <c r="K137" i="1" s="1"/>
  <c r="L137" i="1" s="1"/>
  <c r="M137" i="1" s="1"/>
  <c r="J21" i="1"/>
  <c r="K21" i="1" s="1"/>
  <c r="L21" i="1" s="1"/>
  <c r="M21" i="1" s="1"/>
  <c r="J490" i="1"/>
  <c r="K490" i="1" s="1"/>
  <c r="L490" i="1" s="1"/>
  <c r="M490" i="1" s="1"/>
  <c r="J501" i="1"/>
  <c r="K501" i="1" s="1"/>
  <c r="L501" i="1" s="1"/>
  <c r="M501" i="1" s="1"/>
  <c r="J132" i="1"/>
  <c r="K132" i="1" s="1"/>
  <c r="L132" i="1" s="1"/>
  <c r="M132" i="1" s="1"/>
  <c r="J494" i="1"/>
  <c r="K494" i="1" s="1"/>
  <c r="L494" i="1" s="1"/>
  <c r="M494" i="1" s="1"/>
  <c r="J497" i="1"/>
  <c r="K497" i="1" s="1"/>
  <c r="L497" i="1" s="1"/>
  <c r="M497" i="1" s="1"/>
  <c r="J500" i="1"/>
  <c r="K500" i="1" s="1"/>
  <c r="L500" i="1" s="1"/>
  <c r="M500" i="1" s="1"/>
  <c r="J486" i="1"/>
  <c r="K486" i="1" s="1"/>
  <c r="L486" i="1" s="1"/>
  <c r="M486" i="1" s="1"/>
  <c r="J495" i="1"/>
  <c r="K495" i="1" s="1"/>
  <c r="L495" i="1" s="1"/>
  <c r="M495" i="1" s="1"/>
  <c r="J502" i="1"/>
  <c r="K502" i="1" s="1"/>
  <c r="L502" i="1" s="1"/>
  <c r="M502" i="1" s="1"/>
  <c r="J491" i="1"/>
  <c r="K491" i="1" s="1"/>
  <c r="L491" i="1" s="1"/>
  <c r="M491" i="1" s="1"/>
  <c r="J478" i="1"/>
  <c r="K478" i="1" s="1"/>
  <c r="L478" i="1" s="1"/>
  <c r="M478" i="1" s="1"/>
  <c r="J131" i="1"/>
  <c r="K131" i="1" s="1"/>
  <c r="L131" i="1" s="1"/>
  <c r="M131" i="1" s="1"/>
  <c r="J496" i="1"/>
  <c r="K496" i="1" s="1"/>
  <c r="L496" i="1" s="1"/>
  <c r="M496" i="1" s="1"/>
  <c r="J135" i="1"/>
  <c r="K135" i="1" s="1"/>
  <c r="L135" i="1" s="1"/>
  <c r="M135" i="1" s="1"/>
  <c r="J136" i="1"/>
  <c r="K136" i="1" s="1"/>
  <c r="L136" i="1" s="1"/>
  <c r="M136" i="1" s="1"/>
  <c r="J492" i="1"/>
  <c r="K492" i="1" s="1"/>
  <c r="L492" i="1" s="1"/>
  <c r="M492" i="1" s="1"/>
  <c r="J484" i="1"/>
  <c r="K484" i="1" s="1"/>
  <c r="L484" i="1" s="1"/>
  <c r="M484" i="1" s="1"/>
  <c r="J499" i="1"/>
  <c r="K499" i="1" s="1"/>
  <c r="L499" i="1" s="1"/>
  <c r="M499" i="1" s="1"/>
  <c r="J503" i="1"/>
  <c r="K503" i="1" s="1"/>
  <c r="L503" i="1" s="1"/>
  <c r="M503" i="1" s="1"/>
  <c r="J130" i="1"/>
  <c r="K130" i="1" s="1"/>
  <c r="L130" i="1" s="1"/>
  <c r="M130" i="1" s="1"/>
  <c r="J498" i="1"/>
  <c r="K498" i="1" s="1"/>
  <c r="L498" i="1" s="1"/>
  <c r="M498" i="1" s="1"/>
  <c r="J133" i="1"/>
  <c r="K133" i="1" s="1"/>
  <c r="L133" i="1" s="1"/>
  <c r="M133" i="1" s="1"/>
  <c r="J493" i="1"/>
  <c r="K493" i="1" s="1"/>
  <c r="L493" i="1" s="1"/>
  <c r="M493" i="1" s="1"/>
  <c r="J448" i="1"/>
  <c r="K448" i="1" s="1"/>
  <c r="L448" i="1" s="1"/>
  <c r="M448" i="1" s="1"/>
  <c r="J161" i="1"/>
  <c r="K161" i="1" s="1"/>
  <c r="L161" i="1" s="1"/>
  <c r="M161" i="1" s="1"/>
  <c r="J464" i="1"/>
  <c r="K464" i="1" s="1"/>
  <c r="L464" i="1" s="1"/>
  <c r="M464" i="1" s="1"/>
  <c r="J91" i="1"/>
  <c r="K91" i="1" s="1"/>
  <c r="L91" i="1" s="1"/>
  <c r="M91" i="1" s="1"/>
  <c r="J456" i="1"/>
  <c r="K456" i="1" s="1"/>
  <c r="L456" i="1" s="1"/>
  <c r="M456" i="1" s="1"/>
  <c r="J451" i="1"/>
  <c r="K451" i="1" s="1"/>
  <c r="L451" i="1" s="1"/>
  <c r="M451" i="1" s="1"/>
  <c r="J99" i="1"/>
  <c r="K99" i="1" s="1"/>
  <c r="L99" i="1" s="1"/>
  <c r="M99" i="1" s="1"/>
  <c r="J15" i="1"/>
  <c r="K15" i="1" s="1"/>
  <c r="L15" i="1" s="1"/>
  <c r="M15" i="1" s="1"/>
  <c r="J126" i="1"/>
  <c r="K126" i="1" s="1"/>
  <c r="L126" i="1" s="1"/>
  <c r="M126" i="1" s="1"/>
  <c r="J209" i="1"/>
  <c r="K209" i="1" s="1"/>
  <c r="L209" i="1" s="1"/>
  <c r="M209" i="1" s="1"/>
  <c r="J467" i="1"/>
  <c r="K467" i="1" s="1"/>
  <c r="L467" i="1" s="1"/>
  <c r="M467" i="1" s="1"/>
  <c r="J124" i="1"/>
  <c r="K124" i="1" s="1"/>
  <c r="L124" i="1" s="1"/>
  <c r="M124" i="1" s="1"/>
  <c r="J166" i="1"/>
  <c r="K166" i="1" s="1"/>
  <c r="L166" i="1" s="1"/>
  <c r="M166" i="1" s="1"/>
  <c r="J476" i="1"/>
  <c r="K476" i="1" s="1"/>
  <c r="L476" i="1" s="1"/>
  <c r="M476" i="1" s="1"/>
  <c r="J157" i="1"/>
  <c r="K157" i="1" s="1"/>
  <c r="L157" i="1" s="1"/>
  <c r="M157" i="1" s="1"/>
  <c r="J85" i="1"/>
  <c r="K85" i="1" s="1"/>
  <c r="L85" i="1" s="1"/>
  <c r="M85" i="1" s="1"/>
  <c r="J5" i="1"/>
  <c r="K5" i="1" s="1"/>
  <c r="L5" i="1" s="1"/>
  <c r="M5" i="1" s="1"/>
  <c r="J453" i="1"/>
  <c r="K453" i="1" s="1"/>
  <c r="L453" i="1" s="1"/>
  <c r="M453" i="1" s="1"/>
  <c r="J203" i="1"/>
  <c r="K203" i="1" s="1"/>
  <c r="L203" i="1" s="1"/>
  <c r="M203" i="1" s="1"/>
  <c r="J443" i="1"/>
  <c r="K443" i="1" s="1"/>
  <c r="L443" i="1" s="1"/>
  <c r="M443" i="1" s="1"/>
  <c r="J469" i="1"/>
  <c r="K469" i="1" s="1"/>
  <c r="L469" i="1" s="1"/>
  <c r="M469" i="1" s="1"/>
  <c r="J88" i="1"/>
  <c r="K88" i="1" s="1"/>
  <c r="L88" i="1" s="1"/>
  <c r="M88" i="1" s="1"/>
  <c r="J97" i="1"/>
  <c r="K97" i="1" s="1"/>
  <c r="L97" i="1" s="1"/>
  <c r="M97" i="1" s="1"/>
  <c r="J487" i="1"/>
  <c r="K487" i="1" s="1"/>
  <c r="L487" i="1" s="1"/>
  <c r="M487" i="1" s="1"/>
  <c r="J24" i="1"/>
  <c r="K24" i="1" s="1"/>
  <c r="L24" i="1" s="1"/>
  <c r="M24" i="1" s="1"/>
  <c r="J6" i="1"/>
  <c r="K6" i="1" s="1"/>
  <c r="L6" i="1" s="1"/>
  <c r="M6" i="1" s="1"/>
  <c r="J165" i="1"/>
  <c r="K165" i="1" s="1"/>
  <c r="L165" i="1" s="1"/>
  <c r="M165" i="1" s="1"/>
  <c r="J471" i="1"/>
  <c r="K471" i="1" s="1"/>
  <c r="L471" i="1" s="1"/>
  <c r="M471" i="1" s="1"/>
  <c r="J473" i="1"/>
  <c r="K473" i="1" s="1"/>
  <c r="L473" i="1" s="1"/>
  <c r="M473" i="1" s="1"/>
  <c r="J452" i="1"/>
  <c r="K452" i="1" s="1"/>
  <c r="L452" i="1" s="1"/>
  <c r="M452" i="1" s="1"/>
  <c r="J468" i="1"/>
  <c r="K468" i="1" s="1"/>
  <c r="L468" i="1" s="1"/>
  <c r="M468" i="1" s="1"/>
  <c r="J212" i="1"/>
  <c r="K212" i="1" s="1"/>
  <c r="L212" i="1" s="1"/>
  <c r="M212" i="1" s="1"/>
  <c r="J83" i="1"/>
  <c r="K83" i="1" s="1"/>
  <c r="L83" i="1" s="1"/>
  <c r="M83" i="1" s="1"/>
  <c r="J121" i="1"/>
  <c r="K121" i="1" s="1"/>
  <c r="L121" i="1" s="1"/>
  <c r="M121" i="1" s="1"/>
  <c r="J25" i="1"/>
  <c r="K25" i="1" s="1"/>
  <c r="L25" i="1" s="1"/>
  <c r="M25" i="1" s="1"/>
  <c r="J441" i="1"/>
  <c r="K441" i="1" s="1"/>
  <c r="L441" i="1" s="1"/>
  <c r="M441" i="1" s="1"/>
  <c r="J9" i="1"/>
  <c r="K9" i="1" s="1"/>
  <c r="L9" i="1" s="1"/>
  <c r="M9" i="1" s="1"/>
  <c r="J214" i="1"/>
  <c r="K214" i="1" s="1"/>
  <c r="L214" i="1" s="1"/>
  <c r="M214" i="1" s="1"/>
  <c r="J8" i="1"/>
  <c r="K8" i="1" s="1"/>
  <c r="L8" i="1" s="1"/>
  <c r="M8" i="1" s="1"/>
  <c r="J127" i="1"/>
  <c r="K127" i="1" s="1"/>
  <c r="L127" i="1" s="1"/>
  <c r="M127" i="1" s="1"/>
  <c r="J96" i="1"/>
  <c r="K96" i="1" s="1"/>
  <c r="L96" i="1" s="1"/>
  <c r="M96" i="1" s="1"/>
  <c r="J447" i="1"/>
  <c r="K447" i="1" s="1"/>
  <c r="L447" i="1" s="1"/>
  <c r="M447" i="1" s="1"/>
  <c r="J483" i="1"/>
  <c r="K483" i="1" s="1"/>
  <c r="L483" i="1" s="1"/>
  <c r="M483" i="1" s="1"/>
  <c r="J479" i="1"/>
  <c r="K479" i="1" s="1"/>
  <c r="L479" i="1" s="1"/>
  <c r="M479" i="1" s="1"/>
  <c r="J457" i="1"/>
  <c r="K457" i="1" s="1"/>
  <c r="L457" i="1" s="1"/>
  <c r="M457" i="1" s="1"/>
  <c r="J93" i="1"/>
  <c r="K93" i="1" s="1"/>
  <c r="L93" i="1" s="1"/>
  <c r="M93" i="1" s="1"/>
  <c r="J98" i="1"/>
  <c r="K98" i="1" s="1"/>
  <c r="L98" i="1" s="1"/>
  <c r="M98" i="1" s="1"/>
  <c r="J438" i="1"/>
  <c r="K438" i="1" s="1"/>
  <c r="L438" i="1" s="1"/>
  <c r="M438" i="1" s="1"/>
  <c r="J168" i="1"/>
  <c r="K168" i="1" s="1"/>
  <c r="L168" i="1" s="1"/>
  <c r="M168" i="1" s="1"/>
  <c r="J439" i="1"/>
  <c r="K439" i="1" s="1"/>
  <c r="L439" i="1" s="1"/>
  <c r="M439" i="1" s="1"/>
  <c r="J454" i="1"/>
  <c r="K454" i="1" s="1"/>
  <c r="L454" i="1" s="1"/>
  <c r="M454" i="1" s="1"/>
  <c r="J2" i="1"/>
  <c r="K2" i="1" s="1"/>
  <c r="L2" i="1" s="1"/>
  <c r="M2" i="1" s="1"/>
  <c r="J472" i="1"/>
  <c r="K472" i="1" s="1"/>
  <c r="L472" i="1" s="1"/>
  <c r="M472" i="1" s="1"/>
  <c r="J35" i="1"/>
  <c r="K35" i="1" s="1"/>
  <c r="L35" i="1" s="1"/>
  <c r="M35" i="1" s="1"/>
  <c r="J442" i="1"/>
  <c r="K442" i="1" s="1"/>
  <c r="L442" i="1" s="1"/>
  <c r="M442" i="1" s="1"/>
  <c r="J95" i="1"/>
  <c r="K95" i="1" s="1"/>
  <c r="L95" i="1" s="1"/>
  <c r="M95" i="1" s="1"/>
  <c r="J198" i="1"/>
  <c r="K198" i="1" s="1"/>
  <c r="L198" i="1" s="1"/>
  <c r="M198" i="1" s="1"/>
  <c r="J213" i="1"/>
  <c r="K213" i="1" s="1"/>
  <c r="L213" i="1" s="1"/>
  <c r="M213" i="1" s="1"/>
  <c r="J12" i="1"/>
  <c r="K12" i="1" s="1"/>
  <c r="L12" i="1" s="1"/>
  <c r="M12" i="1" s="1"/>
  <c r="J158" i="1"/>
  <c r="K158" i="1" s="1"/>
  <c r="L158" i="1" s="1"/>
  <c r="M158" i="1" s="1"/>
  <c r="J123" i="1"/>
  <c r="K123" i="1" s="1"/>
  <c r="L123" i="1" s="1"/>
  <c r="M123" i="1" s="1"/>
  <c r="J28" i="1"/>
  <c r="K28" i="1" s="1"/>
  <c r="L28" i="1" s="1"/>
  <c r="M28" i="1" s="1"/>
  <c r="J449" i="1"/>
  <c r="K449" i="1" s="1"/>
  <c r="L449" i="1" s="1"/>
  <c r="M449" i="1" s="1"/>
  <c r="J466" i="1"/>
  <c r="K466" i="1" s="1"/>
  <c r="L466" i="1" s="1"/>
  <c r="M466" i="1" s="1"/>
  <c r="J119" i="1"/>
  <c r="K119" i="1" s="1"/>
  <c r="L119" i="1" s="1"/>
  <c r="M119" i="1" s="1"/>
  <c r="J162" i="1"/>
  <c r="K162" i="1" s="1"/>
  <c r="L162" i="1" s="1"/>
  <c r="M162" i="1" s="1"/>
  <c r="J200" i="1"/>
  <c r="K200" i="1" s="1"/>
  <c r="L200" i="1" s="1"/>
  <c r="M200" i="1" s="1"/>
  <c r="J23" i="1"/>
  <c r="K23" i="1" s="1"/>
  <c r="L23" i="1" s="1"/>
  <c r="M23" i="1" s="1"/>
  <c r="J159" i="1"/>
  <c r="K159" i="1" s="1"/>
  <c r="L159" i="1" s="1"/>
  <c r="M159" i="1" s="1"/>
  <c r="J208" i="1"/>
  <c r="K208" i="1" s="1"/>
  <c r="L208" i="1" s="1"/>
  <c r="M208" i="1" s="1"/>
  <c r="J10" i="1"/>
  <c r="K10" i="1" s="1"/>
  <c r="L10" i="1" s="1"/>
  <c r="M10" i="1" s="1"/>
  <c r="J215" i="1"/>
  <c r="K215" i="1" s="1"/>
  <c r="L215" i="1" s="1"/>
  <c r="M215" i="1" s="1"/>
  <c r="J27" i="1"/>
  <c r="K27" i="1" s="1"/>
  <c r="L27" i="1" s="1"/>
  <c r="M27" i="1" s="1"/>
  <c r="J164" i="1"/>
  <c r="K164" i="1" s="1"/>
  <c r="L164" i="1" s="1"/>
  <c r="M164" i="1" s="1"/>
  <c r="J199" i="1"/>
  <c r="K199" i="1" s="1"/>
  <c r="L199" i="1" s="1"/>
  <c r="M199" i="1" s="1"/>
  <c r="J475" i="1"/>
  <c r="K475" i="1" s="1"/>
  <c r="L475" i="1" s="1"/>
  <c r="M475" i="1" s="1"/>
  <c r="J459" i="1"/>
  <c r="K459" i="1" s="1"/>
  <c r="L459" i="1" s="1"/>
  <c r="M459" i="1" s="1"/>
  <c r="J33" i="1"/>
  <c r="K33" i="1" s="1"/>
  <c r="L33" i="1" s="1"/>
  <c r="M33" i="1" s="1"/>
  <c r="J7" i="1"/>
  <c r="K7" i="1" s="1"/>
  <c r="L7" i="1" s="1"/>
  <c r="M7" i="1" s="1"/>
  <c r="J455" i="1"/>
  <c r="K455" i="1" s="1"/>
  <c r="L455" i="1" s="1"/>
  <c r="M455" i="1" s="1"/>
  <c r="J82" i="1"/>
  <c r="K82" i="1" s="1"/>
  <c r="L82" i="1" s="1"/>
  <c r="M82" i="1" s="1"/>
  <c r="J160" i="1"/>
  <c r="K160" i="1" s="1"/>
  <c r="L160" i="1" s="1"/>
  <c r="M160" i="1" s="1"/>
  <c r="J87" i="1"/>
  <c r="K87" i="1" s="1"/>
  <c r="L87" i="1" s="1"/>
  <c r="M87" i="1" s="1"/>
  <c r="J163" i="1"/>
  <c r="K163" i="1" s="1"/>
  <c r="L163" i="1" s="1"/>
  <c r="M163" i="1" s="1"/>
  <c r="J206" i="1"/>
  <c r="K206" i="1" s="1"/>
  <c r="L206" i="1" s="1"/>
  <c r="M206" i="1" s="1"/>
  <c r="J11" i="1"/>
  <c r="K11" i="1" s="1"/>
  <c r="L11" i="1" s="1"/>
  <c r="M11" i="1" s="1"/>
  <c r="J86" i="1"/>
  <c r="K86" i="1" s="1"/>
  <c r="L86" i="1" s="1"/>
  <c r="M86" i="1" s="1"/>
  <c r="J485" i="1"/>
  <c r="K485" i="1" s="1"/>
  <c r="L485" i="1" s="1"/>
  <c r="M485" i="1" s="1"/>
  <c r="J94" i="1"/>
  <c r="K94" i="1" s="1"/>
  <c r="L94" i="1" s="1"/>
  <c r="M94" i="1" s="1"/>
  <c r="J13" i="1"/>
  <c r="K13" i="1" s="1"/>
  <c r="L13" i="1" s="1"/>
  <c r="M13" i="1" s="1"/>
  <c r="J458" i="1"/>
  <c r="K458" i="1" s="1"/>
  <c r="L458" i="1" s="1"/>
  <c r="M458" i="1" s="1"/>
  <c r="J202" i="1"/>
  <c r="K202" i="1" s="1"/>
  <c r="L202" i="1" s="1"/>
  <c r="M202" i="1" s="1"/>
  <c r="J444" i="1"/>
  <c r="K444" i="1" s="1"/>
  <c r="L444" i="1" s="1"/>
  <c r="M444" i="1" s="1"/>
  <c r="J480" i="1"/>
  <c r="K480" i="1" s="1"/>
  <c r="L480" i="1" s="1"/>
  <c r="M480" i="1" s="1"/>
  <c r="J211" i="1"/>
  <c r="K211" i="1" s="1"/>
  <c r="L211" i="1" s="1"/>
  <c r="M211" i="1" s="1"/>
  <c r="J29" i="1"/>
  <c r="K29" i="1" s="1"/>
  <c r="L29" i="1" s="1"/>
  <c r="M29" i="1" s="1"/>
  <c r="J440" i="1"/>
  <c r="K440" i="1" s="1"/>
  <c r="L440" i="1" s="1"/>
  <c r="M440" i="1" s="1"/>
  <c r="J30" i="1"/>
  <c r="K30" i="1" s="1"/>
  <c r="L30" i="1" s="1"/>
  <c r="M30" i="1" s="1"/>
  <c r="J460" i="1"/>
  <c r="K460" i="1" s="1"/>
  <c r="L460" i="1" s="1"/>
  <c r="M460" i="1" s="1"/>
  <c r="J167" i="1"/>
  <c r="K167" i="1" s="1"/>
  <c r="L167" i="1" s="1"/>
  <c r="M167" i="1" s="1"/>
  <c r="J3" i="1"/>
  <c r="K3" i="1" s="1"/>
  <c r="L3" i="1" s="1"/>
  <c r="M3" i="1" s="1"/>
  <c r="J156" i="1"/>
  <c r="K156" i="1" s="1"/>
  <c r="L156" i="1" s="1"/>
  <c r="M156" i="1" s="1"/>
  <c r="J462" i="1"/>
  <c r="K462" i="1" s="1"/>
  <c r="L462" i="1" s="1"/>
  <c r="M462" i="1" s="1"/>
  <c r="J465" i="1"/>
  <c r="K465" i="1" s="1"/>
  <c r="L465" i="1" s="1"/>
  <c r="M465" i="1" s="1"/>
  <c r="J26" i="1"/>
  <c r="K26" i="1" s="1"/>
  <c r="L26" i="1" s="1"/>
  <c r="M26" i="1" s="1"/>
  <c r="J204" i="1"/>
  <c r="K204" i="1" s="1"/>
  <c r="L204" i="1" s="1"/>
  <c r="M204" i="1" s="1"/>
  <c r="J14" i="1"/>
  <c r="K14" i="1" s="1"/>
  <c r="L14" i="1" s="1"/>
  <c r="M14" i="1" s="1"/>
  <c r="J36" i="1"/>
  <c r="K36" i="1" s="1"/>
  <c r="L36" i="1" s="1"/>
  <c r="M36" i="1" s="1"/>
  <c r="J92" i="1"/>
  <c r="K92" i="1" s="1"/>
  <c r="L92" i="1" s="1"/>
  <c r="M92" i="1" s="1"/>
  <c r="J210" i="1"/>
  <c r="K210" i="1" s="1"/>
  <c r="L210" i="1" s="1"/>
  <c r="M210" i="1" s="1"/>
  <c r="J89" i="1"/>
  <c r="K89" i="1" s="1"/>
  <c r="L89" i="1" s="1"/>
  <c r="M89" i="1" s="1"/>
  <c r="J207" i="1"/>
  <c r="K207" i="1" s="1"/>
  <c r="L207" i="1" s="1"/>
  <c r="M207" i="1" s="1"/>
  <c r="J4" i="1"/>
  <c r="K4" i="1" s="1"/>
  <c r="L4" i="1" s="1"/>
  <c r="M4" i="1" s="1"/>
  <c r="J201" i="1"/>
  <c r="K201" i="1" s="1"/>
  <c r="L201" i="1" s="1"/>
  <c r="M201" i="1" s="1"/>
  <c r="J120" i="1"/>
  <c r="K120" i="1" s="1"/>
  <c r="L120" i="1" s="1"/>
  <c r="M120" i="1" s="1"/>
  <c r="J481" i="1"/>
  <c r="K481" i="1" s="1"/>
  <c r="L481" i="1" s="1"/>
  <c r="M481" i="1" s="1"/>
  <c r="J90" i="1"/>
  <c r="K90" i="1" s="1"/>
  <c r="L90" i="1" s="1"/>
  <c r="M90" i="1" s="1"/>
  <c r="J84" i="1"/>
  <c r="K84" i="1" s="1"/>
  <c r="L84" i="1" s="1"/>
  <c r="M84" i="1" s="1"/>
  <c r="J128" i="1"/>
  <c r="K128" i="1" s="1"/>
  <c r="L128" i="1" s="1"/>
  <c r="M128" i="1" s="1"/>
  <c r="J205" i="1"/>
  <c r="K205" i="1" s="1"/>
  <c r="L205" i="1" s="1"/>
  <c r="M205" i="1" s="1"/>
  <c r="J125" i="1"/>
  <c r="K125" i="1" s="1"/>
  <c r="L125" i="1" s="1"/>
  <c r="M125" i="1" s="1"/>
  <c r="J122" i="1"/>
  <c r="K122" i="1" s="1"/>
  <c r="L122" i="1" s="1"/>
  <c r="M122" i="1" s="1"/>
  <c r="J463" i="1"/>
  <c r="K463" i="1" s="1"/>
  <c r="L463" i="1" s="1"/>
  <c r="M463" i="1" s="1"/>
  <c r="J446" i="1"/>
  <c r="K446" i="1" s="1"/>
  <c r="L446" i="1" s="1"/>
  <c r="M446" i="1" s="1"/>
  <c r="J477" i="1"/>
  <c r="K477" i="1" s="1"/>
  <c r="L477" i="1" s="1"/>
  <c r="M477" i="1" s="1"/>
  <c r="J34" i="1"/>
  <c r="K34" i="1" s="1"/>
  <c r="L34" i="1" s="1"/>
  <c r="M34" i="1" s="1"/>
  <c r="J482" i="1"/>
  <c r="K482" i="1" s="1"/>
  <c r="L482" i="1" s="1"/>
  <c r="M482" i="1" s="1"/>
  <c r="J445" i="1"/>
  <c r="K445" i="1" s="1"/>
  <c r="L445" i="1" s="1"/>
  <c r="M445" i="1" s="1"/>
  <c r="J489" i="1"/>
  <c r="K489" i="1" s="1"/>
  <c r="L489" i="1" s="1"/>
  <c r="M489" i="1" s="1"/>
  <c r="J461" i="1"/>
  <c r="K461" i="1" s="1"/>
  <c r="L461" i="1" s="1"/>
  <c r="M461" i="1" s="1"/>
  <c r="J470" i="1"/>
  <c r="K470" i="1" s="1"/>
  <c r="L470" i="1" s="1"/>
  <c r="M470" i="1" s="1"/>
  <c r="J32" i="1"/>
  <c r="K32" i="1" s="1"/>
  <c r="L32" i="1" s="1"/>
  <c r="M32" i="1" s="1"/>
  <c r="J129" i="1"/>
  <c r="K129" i="1" s="1"/>
  <c r="L129" i="1" s="1"/>
  <c r="M129" i="1" s="1"/>
  <c r="J31" i="1"/>
  <c r="K31" i="1" s="1"/>
  <c r="L31" i="1" s="1"/>
  <c r="M31" i="1" s="1"/>
  <c r="J169" i="1"/>
  <c r="K169" i="1" s="1"/>
  <c r="L169" i="1" s="1"/>
  <c r="M169" i="1" s="1"/>
  <c r="J488" i="1"/>
  <c r="K488" i="1" s="1"/>
  <c r="L488" i="1" s="1"/>
  <c r="M488" i="1" s="1"/>
  <c r="J474" i="1"/>
  <c r="K474" i="1" s="1"/>
  <c r="L474" i="1" s="1"/>
  <c r="M474" i="1" s="1"/>
  <c r="J450" i="1"/>
  <c r="K450" i="1" s="1"/>
  <c r="L450" i="1" s="1"/>
  <c r="M450" i="1" s="1"/>
  <c r="I352" i="1" l="1"/>
  <c r="N335" i="1"/>
  <c r="O335" i="1" s="1"/>
  <c r="P335" i="1" s="1"/>
  <c r="N336" i="1"/>
  <c r="O336" i="1" s="1"/>
  <c r="P336" i="1" s="1"/>
  <c r="N327" i="1"/>
  <c r="O327" i="1" s="1"/>
  <c r="P327" i="1" s="1"/>
  <c r="N329" i="1"/>
  <c r="O329" i="1" s="1"/>
  <c r="P329" i="1" s="1"/>
  <c r="N333" i="1"/>
  <c r="O333" i="1" s="1"/>
  <c r="P333" i="1" s="1"/>
  <c r="N332" i="1"/>
  <c r="O332" i="1" s="1"/>
  <c r="P332" i="1" s="1"/>
  <c r="Q332" i="1" s="1"/>
  <c r="N330" i="1"/>
  <c r="O330" i="1" s="1"/>
  <c r="P330" i="1" s="1"/>
  <c r="N331" i="1"/>
  <c r="O331" i="1" s="1"/>
  <c r="P331" i="1" s="1"/>
  <c r="R382" i="1"/>
  <c r="S382" i="1" s="1"/>
  <c r="T382" i="1" s="1"/>
  <c r="I364" i="1"/>
  <c r="I363" i="1"/>
  <c r="I71" i="1"/>
  <c r="I362" i="1"/>
  <c r="R380" i="1"/>
  <c r="S380" i="1" s="1"/>
  <c r="T380" i="1" s="1"/>
  <c r="R434" i="1"/>
  <c r="S434" i="1" s="1"/>
  <c r="T434" i="1" s="1"/>
  <c r="R428" i="1"/>
  <c r="S428" i="1" s="1"/>
  <c r="T428" i="1" s="1"/>
  <c r="R381" i="1"/>
  <c r="S381" i="1" s="1"/>
  <c r="T381" i="1" s="1"/>
  <c r="R374" i="1"/>
  <c r="S374" i="1" s="1"/>
  <c r="T374" i="1" s="1"/>
  <c r="I358" i="1"/>
  <c r="R430" i="1"/>
  <c r="S430" i="1" s="1"/>
  <c r="T430" i="1" s="1"/>
  <c r="R432" i="1"/>
  <c r="S432" i="1" s="1"/>
  <c r="T432" i="1" s="1"/>
  <c r="R379" i="1"/>
  <c r="S379" i="1" s="1"/>
  <c r="T379" i="1" s="1"/>
  <c r="R288" i="1"/>
  <c r="S288" i="1" s="1"/>
  <c r="T288" i="1" s="1"/>
  <c r="R235" i="1"/>
  <c r="S235" i="1" s="1"/>
  <c r="T235" i="1" s="1"/>
  <c r="R114" i="1"/>
  <c r="S114" i="1" s="1"/>
  <c r="T114" i="1" s="1"/>
  <c r="R366" i="1"/>
  <c r="S366" i="1" s="1"/>
  <c r="T366" i="1" s="1"/>
  <c r="R292" i="1"/>
  <c r="S292" i="1" s="1"/>
  <c r="T292" i="1" s="1"/>
  <c r="R244" i="1"/>
  <c r="S244" i="1" s="1"/>
  <c r="T244" i="1" s="1"/>
  <c r="R108" i="1"/>
  <c r="S108" i="1" s="1"/>
  <c r="T108" i="1" s="1"/>
  <c r="R115" i="1"/>
  <c r="S115" i="1" s="1"/>
  <c r="T115" i="1" s="1"/>
  <c r="R240" i="1"/>
  <c r="S240" i="1" s="1"/>
  <c r="T240" i="1" s="1"/>
  <c r="R76" i="1"/>
  <c r="S76" i="1" s="1"/>
  <c r="T76" i="1" s="1"/>
  <c r="R294" i="1"/>
  <c r="S294" i="1" s="1"/>
  <c r="T294" i="1" s="1"/>
  <c r="R299" i="1"/>
  <c r="S299" i="1" s="1"/>
  <c r="T299" i="1" s="1"/>
  <c r="R245" i="1"/>
  <c r="S245" i="1" s="1"/>
  <c r="T245" i="1" s="1"/>
  <c r="R75" i="1"/>
  <c r="S75" i="1" s="1"/>
  <c r="T75" i="1" s="1"/>
  <c r="R70" i="1"/>
  <c r="S70" i="1" s="1"/>
  <c r="T70" i="1" s="1"/>
  <c r="R113" i="1"/>
  <c r="S113" i="1" s="1"/>
  <c r="T113" i="1" s="1"/>
  <c r="R431" i="1"/>
  <c r="S431" i="1" s="1"/>
  <c r="T431" i="1" s="1"/>
  <c r="R241" i="1"/>
  <c r="S241" i="1" s="1"/>
  <c r="T241" i="1" s="1"/>
  <c r="R377" i="1"/>
  <c r="S377" i="1" s="1"/>
  <c r="T377" i="1" s="1"/>
  <c r="R298" i="1"/>
  <c r="S298" i="1" s="1"/>
  <c r="T298" i="1" s="1"/>
  <c r="R80" i="1"/>
  <c r="S80" i="1" s="1"/>
  <c r="T80" i="1" s="1"/>
  <c r="R172" i="1"/>
  <c r="S172" i="1" s="1"/>
  <c r="T172" i="1" s="1"/>
  <c r="R424" i="1"/>
  <c r="S424" i="1" s="1"/>
  <c r="T424" i="1" s="1"/>
  <c r="R378" i="1"/>
  <c r="S378" i="1" s="1"/>
  <c r="T378" i="1" s="1"/>
  <c r="R369" i="1"/>
  <c r="S369" i="1" s="1"/>
  <c r="T369" i="1" s="1"/>
  <c r="R107" i="1"/>
  <c r="S107" i="1" s="1"/>
  <c r="T107" i="1" s="1"/>
  <c r="R426" i="1"/>
  <c r="S426" i="1" s="1"/>
  <c r="T426" i="1" s="1"/>
  <c r="R375" i="1"/>
  <c r="S375" i="1" s="1"/>
  <c r="T375" i="1" s="1"/>
  <c r="R287" i="1"/>
  <c r="S287" i="1" s="1"/>
  <c r="T287" i="1" s="1"/>
  <c r="R117" i="1"/>
  <c r="S117" i="1" s="1"/>
  <c r="T117" i="1" s="1"/>
  <c r="R118" i="1"/>
  <c r="S118" i="1" s="1"/>
  <c r="T118" i="1" s="1"/>
  <c r="R370" i="1"/>
  <c r="S370" i="1" s="1"/>
  <c r="T370" i="1" s="1"/>
  <c r="R234" i="1"/>
  <c r="S234" i="1" s="1"/>
  <c r="T234" i="1" s="1"/>
  <c r="R293" i="1"/>
  <c r="S293" i="1" s="1"/>
  <c r="T293" i="1" s="1"/>
  <c r="R73" i="1"/>
  <c r="S73" i="1" s="1"/>
  <c r="T73" i="1" s="1"/>
  <c r="R111" i="1"/>
  <c r="S111" i="1" s="1"/>
  <c r="T111" i="1" s="1"/>
  <c r="R425" i="1"/>
  <c r="S425" i="1" s="1"/>
  <c r="T425" i="1" s="1"/>
  <c r="R170" i="1"/>
  <c r="S170" i="1" s="1"/>
  <c r="T170" i="1" s="1"/>
  <c r="I365" i="1"/>
  <c r="R177" i="1"/>
  <c r="S177" i="1" s="1"/>
  <c r="T177" i="1" s="1"/>
  <c r="I356" i="1"/>
  <c r="R175" i="1"/>
  <c r="S175" i="1" s="1"/>
  <c r="T175" i="1" s="1"/>
  <c r="R437" i="1"/>
  <c r="S437" i="1" s="1"/>
  <c r="T437" i="1" s="1"/>
  <c r="R173" i="1"/>
  <c r="S173" i="1" s="1"/>
  <c r="T173" i="1" s="1"/>
  <c r="R436" i="1"/>
  <c r="S436" i="1" s="1"/>
  <c r="T436" i="1" s="1"/>
  <c r="R239" i="1"/>
  <c r="S239" i="1" s="1"/>
  <c r="T239" i="1" s="1"/>
  <c r="I366" i="1"/>
  <c r="R427" i="1"/>
  <c r="S427" i="1" s="1"/>
  <c r="T427" i="1" s="1"/>
  <c r="R238" i="1"/>
  <c r="S238" i="1" s="1"/>
  <c r="T238" i="1" s="1"/>
  <c r="R297" i="1"/>
  <c r="S297" i="1" s="1"/>
  <c r="T297" i="1" s="1"/>
  <c r="R368" i="1"/>
  <c r="S368" i="1" s="1"/>
  <c r="T368" i="1" s="1"/>
  <c r="R364" i="1"/>
  <c r="S364" i="1" s="1"/>
  <c r="T364" i="1" s="1"/>
  <c r="R79" i="1"/>
  <c r="S79" i="1" s="1"/>
  <c r="T79" i="1" s="1"/>
  <c r="R74" i="1"/>
  <c r="S74" i="1" s="1"/>
  <c r="T74" i="1" s="1"/>
  <c r="R373" i="1"/>
  <c r="S373" i="1" s="1"/>
  <c r="T373" i="1" s="1"/>
  <c r="R291" i="1"/>
  <c r="S291" i="1" s="1"/>
  <c r="T291" i="1" s="1"/>
  <c r="R81" i="1"/>
  <c r="S81" i="1" s="1"/>
  <c r="T81" i="1" s="1"/>
  <c r="R295" i="1"/>
  <c r="S295" i="1" s="1"/>
  <c r="T295" i="1" s="1"/>
  <c r="R71" i="1"/>
  <c r="S71" i="1" s="1"/>
  <c r="T71" i="1" s="1"/>
  <c r="R110" i="1"/>
  <c r="S110" i="1" s="1"/>
  <c r="T110" i="1" s="1"/>
  <c r="R422" i="1"/>
  <c r="S422" i="1" s="1"/>
  <c r="T422" i="1" s="1"/>
  <c r="R289" i="1"/>
  <c r="S289" i="1" s="1"/>
  <c r="T289" i="1" s="1"/>
  <c r="R232" i="1"/>
  <c r="S232" i="1" s="1"/>
  <c r="T232" i="1" s="1"/>
  <c r="R231" i="1"/>
  <c r="S231" i="1" s="1"/>
  <c r="T231" i="1" s="1"/>
  <c r="R112" i="1"/>
  <c r="S112" i="1" s="1"/>
  <c r="T112" i="1" s="1"/>
  <c r="R77" i="1"/>
  <c r="S77" i="1" s="1"/>
  <c r="T77" i="1" s="1"/>
  <c r="R69" i="1"/>
  <c r="S69" i="1" s="1"/>
  <c r="T69" i="1" s="1"/>
  <c r="R243" i="1"/>
  <c r="S243" i="1" s="1"/>
  <c r="T243" i="1" s="1"/>
  <c r="R72" i="1"/>
  <c r="S72" i="1" s="1"/>
  <c r="T72" i="1" s="1"/>
  <c r="R116" i="1"/>
  <c r="S116" i="1" s="1"/>
  <c r="T116" i="1" s="1"/>
  <c r="R433" i="1"/>
  <c r="S433" i="1" s="1"/>
  <c r="T433" i="1" s="1"/>
  <c r="R372" i="1"/>
  <c r="S372" i="1" s="1"/>
  <c r="T372" i="1" s="1"/>
  <c r="R371" i="1"/>
  <c r="S371" i="1" s="1"/>
  <c r="T371" i="1" s="1"/>
  <c r="R242" i="1"/>
  <c r="S242" i="1" s="1"/>
  <c r="T242" i="1" s="1"/>
  <c r="R171" i="1"/>
  <c r="S171" i="1" s="1"/>
  <c r="T171" i="1" s="1"/>
  <c r="R174" i="1"/>
  <c r="S174" i="1" s="1"/>
  <c r="T174" i="1" s="1"/>
  <c r="R429" i="1"/>
  <c r="S429" i="1" s="1"/>
  <c r="T429" i="1" s="1"/>
  <c r="R300" i="1"/>
  <c r="S300" i="1" s="1"/>
  <c r="T300" i="1" s="1"/>
  <c r="R367" i="1"/>
  <c r="S367" i="1" s="1"/>
  <c r="T367" i="1" s="1"/>
  <c r="R290" i="1"/>
  <c r="S290" i="1" s="1"/>
  <c r="T290" i="1" s="1"/>
  <c r="R236" i="1"/>
  <c r="S236" i="1" s="1"/>
  <c r="T236" i="1" s="1"/>
  <c r="R176" i="1"/>
  <c r="S176" i="1" s="1"/>
  <c r="T176" i="1" s="1"/>
  <c r="R361" i="1"/>
  <c r="S361" i="1" s="1"/>
  <c r="T361" i="1" s="1"/>
  <c r="R237" i="1"/>
  <c r="S237" i="1" s="1"/>
  <c r="T237" i="1" s="1"/>
  <c r="R376" i="1"/>
  <c r="S376" i="1" s="1"/>
  <c r="T376" i="1" s="1"/>
  <c r="R296" i="1"/>
  <c r="S296" i="1" s="1"/>
  <c r="T296" i="1" s="1"/>
  <c r="R286" i="1"/>
  <c r="S286" i="1" s="1"/>
  <c r="T286" i="1" s="1"/>
  <c r="R109" i="1"/>
  <c r="S109" i="1" s="1"/>
  <c r="T109" i="1" s="1"/>
  <c r="R78" i="1"/>
  <c r="S78" i="1" s="1"/>
  <c r="T78" i="1" s="1"/>
  <c r="R233" i="1"/>
  <c r="S233" i="1" s="1"/>
  <c r="T233" i="1" s="1"/>
  <c r="R423" i="1"/>
  <c r="S423" i="1" s="1"/>
  <c r="T423" i="1" s="1"/>
  <c r="I361" i="1"/>
  <c r="R435" i="1"/>
  <c r="S435" i="1" s="1"/>
  <c r="T435" i="1" s="1"/>
  <c r="N328" i="1"/>
  <c r="O328" i="1" s="1"/>
  <c r="P328" i="1" s="1"/>
  <c r="Q328" i="1" s="1"/>
  <c r="N326" i="1"/>
  <c r="O326" i="1" s="1"/>
  <c r="P326" i="1" s="1"/>
  <c r="N324" i="1"/>
  <c r="O324" i="1" s="1"/>
  <c r="P324" i="1" s="1"/>
  <c r="Q324" i="1" s="1"/>
  <c r="Q183" i="1"/>
  <c r="I183" i="1"/>
  <c r="I353" i="1"/>
  <c r="Q353" i="1"/>
  <c r="I307" i="1"/>
  <c r="Q307" i="1"/>
  <c r="Q146" i="1"/>
  <c r="I146" i="1"/>
  <c r="Q182" i="1"/>
  <c r="I182" i="1"/>
  <c r="I402" i="1"/>
  <c r="Q402" i="1"/>
  <c r="Q330" i="1"/>
  <c r="I305" i="1"/>
  <c r="Q305" i="1"/>
  <c r="I313" i="1"/>
  <c r="Q313" i="1"/>
  <c r="I145" i="1"/>
  <c r="Q145" i="1"/>
  <c r="Q178" i="1"/>
  <c r="I178" i="1"/>
  <c r="Q336" i="1"/>
  <c r="I65" i="1"/>
  <c r="Q65" i="1"/>
  <c r="I249" i="1"/>
  <c r="Q249" i="1"/>
  <c r="I180" i="1"/>
  <c r="Q180" i="1"/>
  <c r="I139" i="1"/>
  <c r="Q139" i="1"/>
  <c r="Q184" i="1"/>
  <c r="I184" i="1"/>
  <c r="Q331" i="1"/>
  <c r="Q329" i="1"/>
  <c r="I355" i="1"/>
  <c r="Q355" i="1"/>
  <c r="I303" i="1"/>
  <c r="Q303" i="1"/>
  <c r="I359" i="1"/>
  <c r="Q359" i="1"/>
  <c r="I310" i="1"/>
  <c r="Q310" i="1"/>
  <c r="Q186" i="1"/>
  <c r="I186" i="1"/>
  <c r="I398" i="1"/>
  <c r="Q398" i="1"/>
  <c r="Q181" i="1"/>
  <c r="I181" i="1"/>
  <c r="Q334" i="1"/>
  <c r="Q326" i="1"/>
  <c r="I405" i="1"/>
  <c r="Q405" i="1"/>
  <c r="I357" i="1"/>
  <c r="Q357" i="1"/>
  <c r="I309" i="1"/>
  <c r="Q309" i="1"/>
  <c r="I360" i="1"/>
  <c r="Q360" i="1"/>
  <c r="I302" i="1"/>
  <c r="Q302" i="1"/>
  <c r="I304" i="1"/>
  <c r="Q304" i="1"/>
  <c r="I306" i="1"/>
  <c r="Q306" i="1"/>
  <c r="I59" i="1"/>
  <c r="Q59" i="1"/>
  <c r="I311" i="1"/>
  <c r="Q311" i="1"/>
  <c r="I312" i="1"/>
  <c r="Q312" i="1"/>
  <c r="I403" i="1"/>
  <c r="Q403" i="1"/>
  <c r="I399" i="1"/>
  <c r="Q399" i="1"/>
  <c r="I141" i="1"/>
  <c r="Q141" i="1"/>
  <c r="I246" i="1"/>
  <c r="Q246" i="1"/>
  <c r="I406" i="1"/>
  <c r="Q406" i="1"/>
  <c r="I62" i="1"/>
  <c r="Q62" i="1"/>
  <c r="I179" i="1"/>
  <c r="Q179" i="1"/>
  <c r="I397" i="1"/>
  <c r="Q397" i="1"/>
  <c r="I252" i="1"/>
  <c r="Q252" i="1"/>
  <c r="I254" i="1"/>
  <c r="Q254" i="1"/>
  <c r="Q333" i="1"/>
  <c r="Q327" i="1"/>
  <c r="I66" i="1"/>
  <c r="Q66" i="1"/>
  <c r="I64" i="1"/>
  <c r="Q64" i="1"/>
  <c r="Q335" i="1"/>
  <c r="I60" i="1"/>
  <c r="Q60" i="1"/>
  <c r="Q143" i="1"/>
  <c r="I143" i="1"/>
  <c r="I67" i="1"/>
  <c r="Q67" i="1"/>
  <c r="I253" i="1"/>
  <c r="Q253" i="1"/>
  <c r="I251" i="1"/>
  <c r="Q251" i="1"/>
  <c r="I400" i="1"/>
  <c r="Q400" i="1"/>
  <c r="I63" i="1"/>
  <c r="Q63" i="1"/>
  <c r="I401" i="1"/>
  <c r="Q401" i="1"/>
  <c r="I144" i="1"/>
  <c r="Q144" i="1"/>
  <c r="I404" i="1"/>
  <c r="Q404" i="1"/>
  <c r="Q68" i="1"/>
  <c r="I68" i="1"/>
  <c r="Q185" i="1"/>
  <c r="I185" i="1"/>
  <c r="I396" i="1"/>
  <c r="Q396" i="1"/>
  <c r="Q140" i="1"/>
  <c r="I140" i="1"/>
  <c r="I250" i="1"/>
  <c r="Q250" i="1"/>
  <c r="I301" i="1"/>
  <c r="Q301" i="1"/>
  <c r="I247" i="1"/>
  <c r="Q247" i="1"/>
  <c r="Q142" i="1"/>
  <c r="I142" i="1"/>
  <c r="I61" i="1"/>
  <c r="Q61" i="1"/>
  <c r="I407" i="1"/>
  <c r="Q407" i="1"/>
  <c r="I308" i="1"/>
  <c r="Q308" i="1"/>
  <c r="I248" i="1"/>
  <c r="Q248" i="1"/>
  <c r="I354" i="1"/>
  <c r="Q354" i="1"/>
  <c r="N23" i="1"/>
  <c r="O23" i="1" s="1"/>
  <c r="P23" i="1" s="1"/>
  <c r="N27" i="1"/>
  <c r="O27" i="1" s="1"/>
  <c r="P27" i="1" s="1"/>
  <c r="N7" i="1"/>
  <c r="O7" i="1" s="1"/>
  <c r="P7" i="1" s="1"/>
  <c r="N13" i="1"/>
  <c r="O13" i="1" s="1"/>
  <c r="P13" i="1" s="1"/>
  <c r="N34" i="1"/>
  <c r="O34" i="1" s="1"/>
  <c r="P34" i="1" s="1"/>
  <c r="N24" i="1"/>
  <c r="O24" i="1" s="1"/>
  <c r="P24" i="1" s="1"/>
  <c r="N29" i="1"/>
  <c r="O29" i="1" s="1"/>
  <c r="P29" i="1" s="1"/>
  <c r="N28" i="1"/>
  <c r="O28" i="1" s="1"/>
  <c r="P28" i="1" s="1"/>
  <c r="N26" i="1"/>
  <c r="O26" i="1" s="1"/>
  <c r="P26" i="1" s="1"/>
  <c r="N14" i="1"/>
  <c r="O14" i="1" s="1"/>
  <c r="P14" i="1" s="1"/>
  <c r="N11" i="1"/>
  <c r="O11" i="1" s="1"/>
  <c r="P11" i="1" s="1"/>
  <c r="N214" i="1"/>
  <c r="O214" i="1" s="1"/>
  <c r="P214" i="1" s="1"/>
  <c r="N199" i="1"/>
  <c r="O199" i="1" s="1"/>
  <c r="P199" i="1" s="1"/>
  <c r="N209" i="1"/>
  <c r="O209" i="1" s="1"/>
  <c r="P209" i="1" s="1"/>
  <c r="N212" i="1"/>
  <c r="O212" i="1" s="1"/>
  <c r="P212" i="1" s="1"/>
  <c r="N210" i="1"/>
  <c r="O210" i="1" s="1"/>
  <c r="P210" i="1" s="1"/>
  <c r="N211" i="1"/>
  <c r="O211" i="1" s="1"/>
  <c r="P211" i="1" s="1"/>
  <c r="N450" i="1"/>
  <c r="O450" i="1" s="1"/>
  <c r="P450" i="1" s="1"/>
  <c r="N208" i="1"/>
  <c r="O208" i="1" s="1"/>
  <c r="P208" i="1" s="1"/>
  <c r="N441" i="1"/>
  <c r="O441" i="1" s="1"/>
  <c r="P441" i="1" s="1"/>
  <c r="N213" i="1"/>
  <c r="O213" i="1" s="1"/>
  <c r="P213" i="1" s="1"/>
  <c r="N204" i="1"/>
  <c r="O204" i="1" s="1"/>
  <c r="P204" i="1" s="1"/>
  <c r="N92" i="1"/>
  <c r="O92" i="1" s="1"/>
  <c r="P92" i="1" s="1"/>
  <c r="N35" i="1"/>
  <c r="O35" i="1" s="1"/>
  <c r="P35" i="1" s="1"/>
  <c r="N25" i="1"/>
  <c r="O25" i="1" s="1"/>
  <c r="P25" i="1" s="1"/>
  <c r="N31" i="1"/>
  <c r="O31" i="1" s="1"/>
  <c r="P31" i="1" s="1"/>
  <c r="N33" i="1"/>
  <c r="O33" i="1" s="1"/>
  <c r="P33" i="1" s="1"/>
  <c r="N30" i="1"/>
  <c r="O30" i="1" s="1"/>
  <c r="P30" i="1" s="1"/>
  <c r="N36" i="1"/>
  <c r="O36" i="1" s="1"/>
  <c r="P36" i="1" s="1"/>
  <c r="N32" i="1"/>
  <c r="O32" i="1" s="1"/>
  <c r="P32" i="1" s="1"/>
  <c r="N413" i="1"/>
  <c r="O413" i="1" s="1"/>
  <c r="P413" i="1" s="1"/>
  <c r="N343" i="1"/>
  <c r="O343" i="1" s="1"/>
  <c r="P343" i="1" s="1"/>
  <c r="N347" i="1"/>
  <c r="O347" i="1" s="1"/>
  <c r="P347" i="1" s="1"/>
  <c r="N346" i="1"/>
  <c r="O346" i="1" s="1"/>
  <c r="P346" i="1" s="1"/>
  <c r="N344" i="1"/>
  <c r="O344" i="1" s="1"/>
  <c r="P344" i="1" s="1"/>
  <c r="N415" i="1"/>
  <c r="O415" i="1" s="1"/>
  <c r="P415" i="1" s="1"/>
  <c r="N338" i="1"/>
  <c r="O338" i="1" s="1"/>
  <c r="P338" i="1" s="1"/>
  <c r="N412" i="1"/>
  <c r="O412" i="1" s="1"/>
  <c r="P412" i="1" s="1"/>
  <c r="N351" i="1"/>
  <c r="O351" i="1" s="1"/>
  <c r="P351" i="1" s="1"/>
  <c r="N418" i="1"/>
  <c r="O418" i="1" s="1"/>
  <c r="P418" i="1" s="1"/>
  <c r="N349" i="1"/>
  <c r="O349" i="1" s="1"/>
  <c r="P349" i="1" s="1"/>
  <c r="N348" i="1"/>
  <c r="O348" i="1" s="1"/>
  <c r="P348" i="1" s="1"/>
  <c r="N216" i="1"/>
  <c r="O216" i="1" s="1"/>
  <c r="P216" i="1" s="1"/>
  <c r="N220" i="1"/>
  <c r="O220" i="1" s="1"/>
  <c r="P220" i="1" s="1"/>
  <c r="N227" i="1"/>
  <c r="O227" i="1" s="1"/>
  <c r="P227" i="1" s="1"/>
  <c r="N225" i="1"/>
  <c r="O225" i="1" s="1"/>
  <c r="P225" i="1" s="1"/>
  <c r="N228" i="1"/>
  <c r="O228" i="1" s="1"/>
  <c r="P228" i="1" s="1"/>
  <c r="N218" i="1"/>
  <c r="O218" i="1" s="1"/>
  <c r="P218" i="1" s="1"/>
  <c r="N223" i="1"/>
  <c r="O223" i="1" s="1"/>
  <c r="P223" i="1" s="1"/>
  <c r="N224" i="1"/>
  <c r="O224" i="1" s="1"/>
  <c r="P224" i="1" s="1"/>
  <c r="N219" i="1"/>
  <c r="O219" i="1" s="1"/>
  <c r="P219" i="1" s="1"/>
  <c r="N217" i="1"/>
  <c r="O217" i="1" s="1"/>
  <c r="P217" i="1" s="1"/>
  <c r="N282" i="1"/>
  <c r="O282" i="1" s="1"/>
  <c r="P282" i="1" s="1"/>
  <c r="N340" i="1"/>
  <c r="O340" i="1" s="1"/>
  <c r="P340" i="1" s="1"/>
  <c r="N345" i="1"/>
  <c r="O345" i="1" s="1"/>
  <c r="P345" i="1" s="1"/>
  <c r="N284" i="1"/>
  <c r="O284" i="1" s="1"/>
  <c r="P284" i="1" s="1"/>
  <c r="N341" i="1"/>
  <c r="O341" i="1" s="1"/>
  <c r="P341" i="1" s="1"/>
  <c r="N339" i="1"/>
  <c r="O339" i="1" s="1"/>
  <c r="P339" i="1" s="1"/>
  <c r="N342" i="1"/>
  <c r="O342" i="1" s="1"/>
  <c r="P342" i="1" s="1"/>
  <c r="N337" i="1"/>
  <c r="O337" i="1" s="1"/>
  <c r="P337" i="1" s="1"/>
  <c r="N350" i="1"/>
  <c r="O350" i="1" s="1"/>
  <c r="P350" i="1" s="1"/>
  <c r="N155" i="1"/>
  <c r="O155" i="1" s="1"/>
  <c r="P155" i="1" s="1"/>
  <c r="N151" i="1"/>
  <c r="O151" i="1" s="1"/>
  <c r="P151" i="1" s="1"/>
  <c r="N154" i="1"/>
  <c r="O154" i="1" s="1"/>
  <c r="P154" i="1" s="1"/>
  <c r="N148" i="1"/>
  <c r="O148" i="1" s="1"/>
  <c r="P148" i="1" s="1"/>
  <c r="N153" i="1"/>
  <c r="O153" i="1" s="1"/>
  <c r="P153" i="1" s="1"/>
  <c r="N150" i="1"/>
  <c r="O150" i="1" s="1"/>
  <c r="P150" i="1" s="1"/>
  <c r="N229" i="1"/>
  <c r="O229" i="1" s="1"/>
  <c r="P229" i="1" s="1"/>
  <c r="N458" i="1"/>
  <c r="O458" i="1" s="1"/>
  <c r="P458" i="1" s="1"/>
  <c r="N457" i="1"/>
  <c r="O457" i="1" s="1"/>
  <c r="P457" i="1" s="1"/>
  <c r="N464" i="1"/>
  <c r="O464" i="1" s="1"/>
  <c r="P464" i="1" s="1"/>
  <c r="N454" i="1"/>
  <c r="O454" i="1" s="1"/>
  <c r="P454" i="1" s="1"/>
  <c r="N463" i="1"/>
  <c r="O463" i="1" s="1"/>
  <c r="P463" i="1" s="1"/>
  <c r="N460" i="1"/>
  <c r="O460" i="1" s="1"/>
  <c r="P460" i="1" s="1"/>
  <c r="N455" i="1"/>
  <c r="O455" i="1" s="1"/>
  <c r="P455" i="1" s="1"/>
  <c r="N456" i="1"/>
  <c r="O456" i="1" s="1"/>
  <c r="P456" i="1" s="1"/>
  <c r="N461" i="1"/>
  <c r="O461" i="1" s="1"/>
  <c r="P461" i="1" s="1"/>
  <c r="N459" i="1"/>
  <c r="O459" i="1" s="1"/>
  <c r="P459" i="1" s="1"/>
  <c r="N206" i="1"/>
  <c r="O206" i="1" s="1"/>
  <c r="P206" i="1" s="1"/>
  <c r="N198" i="1"/>
  <c r="O198" i="1" s="1"/>
  <c r="P198" i="1" s="1"/>
  <c r="N207" i="1"/>
  <c r="O207" i="1" s="1"/>
  <c r="P207" i="1" s="1"/>
  <c r="N203" i="1"/>
  <c r="O203" i="1" s="1"/>
  <c r="P203" i="1" s="1"/>
  <c r="N202" i="1"/>
  <c r="O202" i="1" s="1"/>
  <c r="P202" i="1" s="1"/>
  <c r="N200" i="1"/>
  <c r="O200" i="1" s="1"/>
  <c r="P200" i="1" s="1"/>
  <c r="N205" i="1"/>
  <c r="O205" i="1" s="1"/>
  <c r="P205" i="1" s="1"/>
  <c r="N201" i="1"/>
  <c r="O201" i="1" s="1"/>
  <c r="P201" i="1" s="1"/>
  <c r="N215" i="1"/>
  <c r="O215" i="1" s="1"/>
  <c r="P215" i="1" s="1"/>
  <c r="N168" i="1"/>
  <c r="O168" i="1" s="1"/>
  <c r="P168" i="1" s="1"/>
  <c r="N318" i="1"/>
  <c r="O318" i="1" s="1"/>
  <c r="P318" i="1" s="1"/>
  <c r="N262" i="1"/>
  <c r="O262" i="1" s="1"/>
  <c r="P262" i="1" s="1"/>
  <c r="N320" i="1"/>
  <c r="O320" i="1" s="1"/>
  <c r="P320" i="1" s="1"/>
  <c r="N317" i="1"/>
  <c r="O317" i="1" s="1"/>
  <c r="P317" i="1" s="1"/>
  <c r="N314" i="1"/>
  <c r="O314" i="1" s="1"/>
  <c r="P314" i="1" s="1"/>
  <c r="N316" i="1"/>
  <c r="O316" i="1" s="1"/>
  <c r="P316" i="1" s="1"/>
  <c r="N322" i="1"/>
  <c r="O322" i="1" s="1"/>
  <c r="P322" i="1" s="1"/>
  <c r="N321" i="1"/>
  <c r="O321" i="1" s="1"/>
  <c r="P321" i="1" s="1"/>
  <c r="N315" i="1"/>
  <c r="O315" i="1" s="1"/>
  <c r="P315" i="1" s="1"/>
  <c r="N319" i="1"/>
  <c r="O319" i="1" s="1"/>
  <c r="P319" i="1" s="1"/>
  <c r="N410" i="1"/>
  <c r="O410" i="1" s="1"/>
  <c r="P410" i="1" s="1"/>
  <c r="N411" i="1"/>
  <c r="O411" i="1" s="1"/>
  <c r="P411" i="1" s="1"/>
  <c r="N408" i="1"/>
  <c r="O408" i="1" s="1"/>
  <c r="P408" i="1" s="1"/>
  <c r="N414" i="1"/>
  <c r="O414" i="1" s="1"/>
  <c r="P414" i="1" s="1"/>
  <c r="N419" i="1"/>
  <c r="O419" i="1" s="1"/>
  <c r="P419" i="1" s="1"/>
  <c r="N417" i="1"/>
  <c r="O417" i="1" s="1"/>
  <c r="P417" i="1" s="1"/>
  <c r="N163" i="1"/>
  <c r="O163" i="1" s="1"/>
  <c r="P163" i="1" s="1"/>
  <c r="N160" i="1"/>
  <c r="O160" i="1" s="1"/>
  <c r="P160" i="1" s="1"/>
  <c r="N165" i="1"/>
  <c r="O165" i="1" s="1"/>
  <c r="P165" i="1" s="1"/>
  <c r="N166" i="1"/>
  <c r="O166" i="1" s="1"/>
  <c r="P166" i="1" s="1"/>
  <c r="N158" i="1"/>
  <c r="O158" i="1" s="1"/>
  <c r="P158" i="1" s="1"/>
  <c r="N161" i="1"/>
  <c r="O161" i="1" s="1"/>
  <c r="P161" i="1" s="1"/>
  <c r="N157" i="1"/>
  <c r="O157" i="1" s="1"/>
  <c r="P157" i="1" s="1"/>
  <c r="N162" i="1"/>
  <c r="O162" i="1" s="1"/>
  <c r="P162" i="1" s="1"/>
  <c r="N164" i="1"/>
  <c r="O164" i="1" s="1"/>
  <c r="P164" i="1" s="1"/>
  <c r="N169" i="1"/>
  <c r="O169" i="1" s="1"/>
  <c r="P169" i="1" s="1"/>
  <c r="N167" i="1"/>
  <c r="O167" i="1" s="1"/>
  <c r="P167" i="1" s="1"/>
  <c r="N156" i="1"/>
  <c r="O156" i="1" s="1"/>
  <c r="P156" i="1" s="1"/>
  <c r="N475" i="1"/>
  <c r="O475" i="1" s="1"/>
  <c r="P475" i="1" s="1"/>
  <c r="N482" i="1"/>
  <c r="O482" i="1" s="1"/>
  <c r="P482" i="1" s="1"/>
  <c r="N483" i="1"/>
  <c r="O483" i="1" s="1"/>
  <c r="P483" i="1" s="1"/>
  <c r="N489" i="1"/>
  <c r="O489" i="1" s="1"/>
  <c r="P489" i="1" s="1"/>
  <c r="N488" i="1"/>
  <c r="O488" i="1" s="1"/>
  <c r="P488" i="1" s="1"/>
  <c r="N485" i="1"/>
  <c r="O485" i="1" s="1"/>
  <c r="P485" i="1" s="1"/>
  <c r="N477" i="1"/>
  <c r="O477" i="1" s="1"/>
  <c r="P477" i="1" s="1"/>
  <c r="N481" i="1"/>
  <c r="O481" i="1" s="1"/>
  <c r="P481" i="1" s="1"/>
  <c r="N473" i="1"/>
  <c r="O473" i="1" s="1"/>
  <c r="P473" i="1" s="1"/>
  <c r="N480" i="1"/>
  <c r="O480" i="1" s="1"/>
  <c r="P480" i="1" s="1"/>
  <c r="N479" i="1"/>
  <c r="O479" i="1" s="1"/>
  <c r="P479" i="1" s="1"/>
  <c r="N128" i="1"/>
  <c r="O128" i="1" s="1"/>
  <c r="P128" i="1" s="1"/>
  <c r="N120" i="1"/>
  <c r="O120" i="1" s="1"/>
  <c r="P120" i="1" s="1"/>
  <c r="N90" i="1"/>
  <c r="O90" i="1" s="1"/>
  <c r="P90" i="1" s="1"/>
  <c r="N91" i="1"/>
  <c r="O91" i="1" s="1"/>
  <c r="P91" i="1" s="1"/>
  <c r="N99" i="1"/>
  <c r="O99" i="1" s="1"/>
  <c r="P99" i="1" s="1"/>
  <c r="N96" i="1"/>
  <c r="O96" i="1" s="1"/>
  <c r="P96" i="1" s="1"/>
  <c r="N97" i="1"/>
  <c r="O97" i="1" s="1"/>
  <c r="P97" i="1" s="1"/>
  <c r="N93" i="1"/>
  <c r="O93" i="1" s="1"/>
  <c r="P93" i="1" s="1"/>
  <c r="N95" i="1"/>
  <c r="O95" i="1" s="1"/>
  <c r="P95" i="1" s="1"/>
  <c r="N98" i="1"/>
  <c r="O98" i="1" s="1"/>
  <c r="P98" i="1" s="1"/>
  <c r="N86" i="1"/>
  <c r="O86" i="1" s="1"/>
  <c r="P86" i="1" s="1"/>
  <c r="N449" i="1"/>
  <c r="O449" i="1" s="1"/>
  <c r="P449" i="1" s="1"/>
  <c r="N439" i="1"/>
  <c r="O439" i="1" s="1"/>
  <c r="P439" i="1" s="1"/>
  <c r="N438" i="1"/>
  <c r="O438" i="1" s="1"/>
  <c r="P438" i="1" s="1"/>
  <c r="N453" i="1"/>
  <c r="O453" i="1" s="1"/>
  <c r="P453" i="1" s="1"/>
  <c r="N452" i="1"/>
  <c r="O452" i="1" s="1"/>
  <c r="P452" i="1" s="1"/>
  <c r="N444" i="1"/>
  <c r="O444" i="1" s="1"/>
  <c r="P444" i="1" s="1"/>
  <c r="N445" i="1"/>
  <c r="O445" i="1" s="1"/>
  <c r="P445" i="1" s="1"/>
  <c r="N451" i="1"/>
  <c r="O451" i="1" s="1"/>
  <c r="P451" i="1" s="1"/>
  <c r="N447" i="1"/>
  <c r="O447" i="1" s="1"/>
  <c r="P447" i="1" s="1"/>
  <c r="N446" i="1"/>
  <c r="O446" i="1" s="1"/>
  <c r="P446" i="1" s="1"/>
  <c r="N443" i="1"/>
  <c r="O443" i="1" s="1"/>
  <c r="P443" i="1" s="1"/>
  <c r="N440" i="1"/>
  <c r="O440" i="1" s="1"/>
  <c r="P440" i="1" s="1"/>
  <c r="N448" i="1"/>
  <c r="O448" i="1" s="1"/>
  <c r="P448" i="1" s="1"/>
  <c r="N442" i="1"/>
  <c r="O442" i="1" s="1"/>
  <c r="P442" i="1" s="1"/>
  <c r="N501" i="1"/>
  <c r="O501" i="1" s="1"/>
  <c r="P501" i="1" s="1"/>
  <c r="N491" i="1"/>
  <c r="O491" i="1" s="1"/>
  <c r="P491" i="1" s="1"/>
  <c r="N493" i="1"/>
  <c r="O493" i="1" s="1"/>
  <c r="P493" i="1" s="1"/>
  <c r="N490" i="1"/>
  <c r="O490" i="1" s="1"/>
  <c r="P490" i="1" s="1"/>
  <c r="N487" i="1"/>
  <c r="O487" i="1" s="1"/>
  <c r="P487" i="1" s="1"/>
  <c r="N492" i="1"/>
  <c r="O492" i="1" s="1"/>
  <c r="P492" i="1" s="1"/>
  <c r="N497" i="1"/>
  <c r="O497" i="1" s="1"/>
  <c r="P497" i="1" s="1"/>
  <c r="N484" i="1"/>
  <c r="O484" i="1" s="1"/>
  <c r="P484" i="1" s="1"/>
  <c r="N499" i="1"/>
  <c r="O499" i="1" s="1"/>
  <c r="P499" i="1" s="1"/>
  <c r="N486" i="1"/>
  <c r="O486" i="1" s="1"/>
  <c r="P486" i="1" s="1"/>
  <c r="N498" i="1"/>
  <c r="O498" i="1" s="1"/>
  <c r="P498" i="1" s="1"/>
  <c r="N478" i="1"/>
  <c r="O478" i="1" s="1"/>
  <c r="P478" i="1" s="1"/>
  <c r="N123" i="1"/>
  <c r="O123" i="1" s="1"/>
  <c r="P123" i="1" s="1"/>
  <c r="N126" i="1"/>
  <c r="O126" i="1" s="1"/>
  <c r="P126" i="1" s="1"/>
  <c r="N129" i="1"/>
  <c r="O129" i="1" s="1"/>
  <c r="P129" i="1" s="1"/>
  <c r="N125" i="1"/>
  <c r="O125" i="1" s="1"/>
  <c r="P125" i="1" s="1"/>
  <c r="N159" i="1"/>
  <c r="O159" i="1" s="1"/>
  <c r="P159" i="1" s="1"/>
  <c r="N127" i="1"/>
  <c r="O127" i="1" s="1"/>
  <c r="P127" i="1" s="1"/>
  <c r="N121" i="1"/>
  <c r="O121" i="1" s="1"/>
  <c r="P121" i="1" s="1"/>
  <c r="N122" i="1"/>
  <c r="O122" i="1" s="1"/>
  <c r="P122" i="1" s="1"/>
  <c r="N119" i="1"/>
  <c r="O119" i="1" s="1"/>
  <c r="P119" i="1" s="1"/>
  <c r="N124" i="1"/>
  <c r="O124" i="1" s="1"/>
  <c r="P124" i="1" s="1"/>
  <c r="N261" i="1"/>
  <c r="O261" i="1" s="1"/>
  <c r="P261" i="1" s="1"/>
  <c r="N258" i="1"/>
  <c r="O258" i="1" s="1"/>
  <c r="P258" i="1" s="1"/>
  <c r="N257" i="1"/>
  <c r="O257" i="1" s="1"/>
  <c r="P257" i="1" s="1"/>
  <c r="N134" i="1"/>
  <c r="O134" i="1" s="1"/>
  <c r="P134" i="1" s="1"/>
  <c r="N130" i="1"/>
  <c r="O130" i="1" s="1"/>
  <c r="P130" i="1" s="1"/>
  <c r="N138" i="1"/>
  <c r="O138" i="1" s="1"/>
  <c r="P138" i="1" s="1"/>
  <c r="N260" i="1"/>
  <c r="O260" i="1" s="1"/>
  <c r="P260" i="1" s="1"/>
  <c r="N255" i="1"/>
  <c r="O255" i="1" s="1"/>
  <c r="P255" i="1" s="1"/>
  <c r="N132" i="1"/>
  <c r="O132" i="1" s="1"/>
  <c r="P132" i="1" s="1"/>
  <c r="N259" i="1"/>
  <c r="O259" i="1" s="1"/>
  <c r="P259" i="1" s="1"/>
  <c r="N133" i="1"/>
  <c r="O133" i="1" s="1"/>
  <c r="P133" i="1" s="1"/>
  <c r="N137" i="1"/>
  <c r="O137" i="1" s="1"/>
  <c r="P137" i="1" s="1"/>
  <c r="N256" i="1"/>
  <c r="O256" i="1" s="1"/>
  <c r="P256" i="1" s="1"/>
  <c r="N136" i="1"/>
  <c r="O136" i="1" s="1"/>
  <c r="P136" i="1" s="1"/>
  <c r="N503" i="1"/>
  <c r="O503" i="1" s="1"/>
  <c r="P503" i="1" s="1"/>
  <c r="N500" i="1"/>
  <c r="O500" i="1" s="1"/>
  <c r="P500" i="1" s="1"/>
  <c r="N131" i="1"/>
  <c r="O131" i="1" s="1"/>
  <c r="P131" i="1" s="1"/>
  <c r="N496" i="1"/>
  <c r="O496" i="1" s="1"/>
  <c r="P496" i="1" s="1"/>
  <c r="N502" i="1"/>
  <c r="O502" i="1" s="1"/>
  <c r="P502" i="1" s="1"/>
  <c r="N495" i="1"/>
  <c r="O495" i="1" s="1"/>
  <c r="P495" i="1" s="1"/>
  <c r="N135" i="1"/>
  <c r="O135" i="1" s="1"/>
  <c r="P135" i="1" s="1"/>
  <c r="N494" i="1"/>
  <c r="O494" i="1" s="1"/>
  <c r="P494" i="1" s="1"/>
  <c r="N395" i="1"/>
  <c r="O395" i="1" s="1"/>
  <c r="P395" i="1" s="1"/>
  <c r="N50" i="1"/>
  <c r="O50" i="1" s="1"/>
  <c r="P50" i="1" s="1"/>
  <c r="N18" i="1"/>
  <c r="O18" i="1" s="1"/>
  <c r="P18" i="1" s="1"/>
  <c r="N17" i="1"/>
  <c r="O17" i="1" s="1"/>
  <c r="P17" i="1" s="1"/>
  <c r="N56" i="1"/>
  <c r="O56" i="1" s="1"/>
  <c r="P56" i="1" s="1"/>
  <c r="N16" i="1"/>
  <c r="O16" i="1" s="1"/>
  <c r="P16" i="1" s="1"/>
  <c r="N51" i="1"/>
  <c r="O51" i="1" s="1"/>
  <c r="P51" i="1" s="1"/>
  <c r="N48" i="1"/>
  <c r="O48" i="1" s="1"/>
  <c r="P48" i="1" s="1"/>
  <c r="N19" i="1"/>
  <c r="O19" i="1" s="1"/>
  <c r="P19" i="1" s="1"/>
  <c r="N20" i="1"/>
  <c r="O20" i="1" s="1"/>
  <c r="P20" i="1" s="1"/>
  <c r="N22" i="1"/>
  <c r="O22" i="1" s="1"/>
  <c r="P22" i="1" s="1"/>
  <c r="N54" i="1"/>
  <c r="O54" i="1" s="1"/>
  <c r="P54" i="1" s="1"/>
  <c r="N390" i="1"/>
  <c r="O390" i="1" s="1"/>
  <c r="P390" i="1" s="1"/>
  <c r="N21" i="1"/>
  <c r="O21" i="1" s="1"/>
  <c r="P21" i="1" s="1"/>
  <c r="N149" i="1"/>
  <c r="O149" i="1" s="1"/>
  <c r="P149" i="1" s="1"/>
  <c r="N152" i="1"/>
  <c r="O152" i="1" s="1"/>
  <c r="P152" i="1" s="1"/>
  <c r="N58" i="1"/>
  <c r="O58" i="1" s="1"/>
  <c r="P58" i="1" s="1"/>
  <c r="N147" i="1"/>
  <c r="O147" i="1" s="1"/>
  <c r="P147" i="1" s="1"/>
  <c r="Q147" i="1" s="1"/>
  <c r="N55" i="1"/>
  <c r="O55" i="1" s="1"/>
  <c r="P55" i="1" s="1"/>
  <c r="N53" i="1"/>
  <c r="O53" i="1" s="1"/>
  <c r="P53" i="1" s="1"/>
  <c r="N49" i="1"/>
  <c r="O49" i="1" s="1"/>
  <c r="P49" i="1" s="1"/>
  <c r="N57" i="1"/>
  <c r="O57" i="1" s="1"/>
  <c r="P57" i="1" s="1"/>
  <c r="N52" i="1"/>
  <c r="O52" i="1" s="1"/>
  <c r="P52" i="1" s="1"/>
  <c r="N191" i="1"/>
  <c r="O191" i="1" s="1"/>
  <c r="P191" i="1" s="1"/>
  <c r="N187" i="1"/>
  <c r="O187" i="1" s="1"/>
  <c r="P187" i="1" s="1"/>
  <c r="N190" i="1"/>
  <c r="O190" i="1" s="1"/>
  <c r="P190" i="1" s="1"/>
  <c r="N194" i="1"/>
  <c r="O194" i="1" s="1"/>
  <c r="P194" i="1" s="1"/>
  <c r="N188" i="1"/>
  <c r="O188" i="1" s="1"/>
  <c r="P188" i="1" s="1"/>
  <c r="N263" i="1"/>
  <c r="O263" i="1" s="1"/>
  <c r="P263" i="1" s="1"/>
  <c r="N267" i="1"/>
  <c r="O267" i="1" s="1"/>
  <c r="P267" i="1" s="1"/>
  <c r="N189" i="1"/>
  <c r="O189" i="1" s="1"/>
  <c r="P189" i="1" s="1"/>
  <c r="N221" i="1"/>
  <c r="O221" i="1" s="1"/>
  <c r="P221" i="1" s="1"/>
  <c r="N283" i="1"/>
  <c r="O283" i="1" s="1"/>
  <c r="P283" i="1" s="1"/>
  <c r="N277" i="1"/>
  <c r="O277" i="1" s="1"/>
  <c r="P277" i="1" s="1"/>
  <c r="N226" i="1"/>
  <c r="O226" i="1" s="1"/>
  <c r="P226" i="1" s="1"/>
  <c r="N281" i="1"/>
  <c r="O281" i="1" s="1"/>
  <c r="P281" i="1" s="1"/>
  <c r="N278" i="1"/>
  <c r="O278" i="1" s="1"/>
  <c r="P278" i="1" s="1"/>
  <c r="N276" i="1"/>
  <c r="O276" i="1" s="1"/>
  <c r="P276" i="1" s="1"/>
  <c r="N279" i="1"/>
  <c r="O279" i="1" s="1"/>
  <c r="P279" i="1" s="1"/>
  <c r="N280" i="1"/>
  <c r="O280" i="1" s="1"/>
  <c r="P280" i="1" s="1"/>
  <c r="N230" i="1"/>
  <c r="O230" i="1" s="1"/>
  <c r="P230" i="1" s="1"/>
  <c r="N222" i="1"/>
  <c r="O222" i="1" s="1"/>
  <c r="P222" i="1" s="1"/>
  <c r="N285" i="1"/>
  <c r="O285" i="1" s="1"/>
  <c r="P285" i="1" s="1"/>
  <c r="N265" i="1"/>
  <c r="O265" i="1" s="1"/>
  <c r="P265" i="1" s="1"/>
  <c r="N195" i="1"/>
  <c r="O195" i="1" s="1"/>
  <c r="P195" i="1" s="1"/>
  <c r="N193" i="1"/>
  <c r="O193" i="1" s="1"/>
  <c r="P193" i="1" s="1"/>
  <c r="N197" i="1"/>
  <c r="O197" i="1" s="1"/>
  <c r="P197" i="1" s="1"/>
  <c r="N102" i="1"/>
  <c r="O102" i="1" s="1"/>
  <c r="P102" i="1" s="1"/>
  <c r="N101" i="1"/>
  <c r="O101" i="1" s="1"/>
  <c r="P101" i="1" s="1"/>
  <c r="N196" i="1"/>
  <c r="O196" i="1" s="1"/>
  <c r="P196" i="1" s="1"/>
  <c r="N192" i="1"/>
  <c r="O192" i="1" s="1"/>
  <c r="P192" i="1" s="1"/>
  <c r="N105" i="1"/>
  <c r="O105" i="1" s="1"/>
  <c r="P105" i="1" s="1"/>
  <c r="N106" i="1"/>
  <c r="O106" i="1" s="1"/>
  <c r="P106" i="1" s="1"/>
  <c r="N416" i="1"/>
  <c r="O416" i="1" s="1"/>
  <c r="P416" i="1" s="1"/>
  <c r="N39" i="1"/>
  <c r="O39" i="1" s="1"/>
  <c r="P39" i="1" s="1"/>
  <c r="N420" i="1"/>
  <c r="O420" i="1" s="1"/>
  <c r="P420" i="1" s="1"/>
  <c r="N409" i="1"/>
  <c r="O409" i="1" s="1"/>
  <c r="P409" i="1" s="1"/>
  <c r="N46" i="1"/>
  <c r="O46" i="1" s="1"/>
  <c r="P46" i="1" s="1"/>
  <c r="N421" i="1"/>
  <c r="O421" i="1" s="1"/>
  <c r="P421" i="1" s="1"/>
  <c r="N45" i="1"/>
  <c r="O45" i="1" s="1"/>
  <c r="P45" i="1" s="1"/>
  <c r="N83" i="1"/>
  <c r="O83" i="1" s="1"/>
  <c r="P83" i="1" s="1"/>
  <c r="N94" i="1"/>
  <c r="O94" i="1" s="1"/>
  <c r="P94" i="1" s="1"/>
  <c r="N88" i="1"/>
  <c r="O88" i="1" s="1"/>
  <c r="P88" i="1" s="1"/>
  <c r="N87" i="1"/>
  <c r="O87" i="1" s="1"/>
  <c r="P87" i="1" s="1"/>
  <c r="N89" i="1"/>
  <c r="O89" i="1" s="1"/>
  <c r="P89" i="1" s="1"/>
  <c r="N82" i="1"/>
  <c r="O82" i="1" s="1"/>
  <c r="P82" i="1" s="1"/>
  <c r="N85" i="1"/>
  <c r="O85" i="1" s="1"/>
  <c r="P85" i="1" s="1"/>
  <c r="N84" i="1"/>
  <c r="O84" i="1" s="1"/>
  <c r="P84" i="1" s="1"/>
  <c r="N468" i="1"/>
  <c r="O468" i="1" s="1"/>
  <c r="P468" i="1" s="1"/>
  <c r="N476" i="1"/>
  <c r="O476" i="1" s="1"/>
  <c r="P476" i="1" s="1"/>
  <c r="N471" i="1"/>
  <c r="O471" i="1" s="1"/>
  <c r="P471" i="1" s="1"/>
  <c r="N462" i="1"/>
  <c r="O462" i="1" s="1"/>
  <c r="P462" i="1" s="1"/>
  <c r="N465" i="1"/>
  <c r="O465" i="1" s="1"/>
  <c r="P465" i="1" s="1"/>
  <c r="N472" i="1"/>
  <c r="O472" i="1" s="1"/>
  <c r="P472" i="1" s="1"/>
  <c r="N474" i="1"/>
  <c r="O474" i="1" s="1"/>
  <c r="P474" i="1" s="1"/>
  <c r="N469" i="1"/>
  <c r="O469" i="1" s="1"/>
  <c r="P469" i="1" s="1"/>
  <c r="N466" i="1"/>
  <c r="O466" i="1" s="1"/>
  <c r="P466" i="1" s="1"/>
  <c r="N470" i="1"/>
  <c r="O470" i="1" s="1"/>
  <c r="P470" i="1" s="1"/>
  <c r="N467" i="1"/>
  <c r="O467" i="1" s="1"/>
  <c r="P467" i="1" s="1"/>
  <c r="N12" i="1"/>
  <c r="O12" i="1" s="1"/>
  <c r="P12" i="1" s="1"/>
  <c r="N15" i="1"/>
  <c r="O15" i="1" s="1"/>
  <c r="P15" i="1" s="1"/>
  <c r="N8" i="1"/>
  <c r="O8" i="1" s="1"/>
  <c r="P8" i="1" s="1"/>
  <c r="N5" i="1"/>
  <c r="O5" i="1" s="1"/>
  <c r="P5" i="1" s="1"/>
  <c r="N10" i="1"/>
  <c r="O10" i="1" s="1"/>
  <c r="P10" i="1" s="1"/>
  <c r="N6" i="1"/>
  <c r="O6" i="1" s="1"/>
  <c r="P6" i="1" s="1"/>
  <c r="N4" i="1"/>
  <c r="O4" i="1" s="1"/>
  <c r="P4" i="1" s="1"/>
  <c r="N3" i="1"/>
  <c r="O3" i="1" s="1"/>
  <c r="P3" i="1" s="1"/>
  <c r="N2" i="1"/>
  <c r="O2" i="1" s="1"/>
  <c r="P2" i="1" s="1"/>
  <c r="N9" i="1"/>
  <c r="O9" i="1" s="1"/>
  <c r="P9" i="1" s="1"/>
  <c r="N386" i="1"/>
  <c r="O386" i="1" s="1"/>
  <c r="P386" i="1" s="1"/>
  <c r="N392" i="1"/>
  <c r="O392" i="1" s="1"/>
  <c r="P392" i="1" s="1"/>
  <c r="N393" i="1"/>
  <c r="O393" i="1" s="1"/>
  <c r="P393" i="1" s="1"/>
  <c r="N394" i="1"/>
  <c r="O394" i="1" s="1"/>
  <c r="P394" i="1" s="1"/>
  <c r="N387" i="1"/>
  <c r="O387" i="1" s="1"/>
  <c r="P387" i="1" s="1"/>
  <c r="N384" i="1"/>
  <c r="O384" i="1" s="1"/>
  <c r="P384" i="1" s="1"/>
  <c r="N388" i="1"/>
  <c r="O388" i="1" s="1"/>
  <c r="P388" i="1" s="1"/>
  <c r="N323" i="1"/>
  <c r="O323" i="1" s="1"/>
  <c r="P323" i="1" s="1"/>
  <c r="N389" i="1"/>
  <c r="O389" i="1" s="1"/>
  <c r="P389" i="1" s="1"/>
  <c r="N391" i="1"/>
  <c r="O391" i="1" s="1"/>
  <c r="P391" i="1" s="1"/>
  <c r="N383" i="1"/>
  <c r="O383" i="1" s="1"/>
  <c r="P383" i="1" s="1"/>
  <c r="N385" i="1"/>
  <c r="O385" i="1" s="1"/>
  <c r="P385" i="1" s="1"/>
  <c r="N41" i="1"/>
  <c r="O41" i="1" s="1"/>
  <c r="P41" i="1" s="1"/>
  <c r="N100" i="1"/>
  <c r="O100" i="1" s="1"/>
  <c r="P100" i="1" s="1"/>
  <c r="N103" i="1"/>
  <c r="O103" i="1" s="1"/>
  <c r="P103" i="1" s="1"/>
  <c r="N44" i="1"/>
  <c r="O44" i="1" s="1"/>
  <c r="P44" i="1" s="1"/>
  <c r="N47" i="1"/>
  <c r="O47" i="1" s="1"/>
  <c r="P47" i="1" s="1"/>
  <c r="N40" i="1"/>
  <c r="O40" i="1" s="1"/>
  <c r="P40" i="1" s="1"/>
  <c r="N43" i="1"/>
  <c r="O43" i="1" s="1"/>
  <c r="P43" i="1" s="1"/>
  <c r="N42" i="1"/>
  <c r="O42" i="1" s="1"/>
  <c r="P42" i="1" s="1"/>
  <c r="N37" i="1"/>
  <c r="O37" i="1" s="1"/>
  <c r="P37" i="1" s="1"/>
  <c r="N38" i="1"/>
  <c r="O38" i="1" s="1"/>
  <c r="P38" i="1" s="1"/>
  <c r="N104" i="1"/>
  <c r="O104" i="1" s="1"/>
  <c r="P104" i="1" s="1"/>
  <c r="N325" i="1"/>
  <c r="O325" i="1" s="1"/>
  <c r="P325" i="1" s="1"/>
  <c r="I330" i="1" s="1"/>
  <c r="N270" i="1"/>
  <c r="O270" i="1" s="1"/>
  <c r="P270" i="1" s="1"/>
  <c r="N268" i="1"/>
  <c r="O268" i="1" s="1"/>
  <c r="P268" i="1" s="1"/>
  <c r="N266" i="1"/>
  <c r="O266" i="1" s="1"/>
  <c r="P266" i="1" s="1"/>
  <c r="N275" i="1"/>
  <c r="O275" i="1" s="1"/>
  <c r="P275" i="1" s="1"/>
  <c r="N274" i="1"/>
  <c r="O274" i="1" s="1"/>
  <c r="P274" i="1" s="1"/>
  <c r="N269" i="1"/>
  <c r="O269" i="1" s="1"/>
  <c r="P269" i="1" s="1"/>
  <c r="N272" i="1"/>
  <c r="O272" i="1" s="1"/>
  <c r="P272" i="1" s="1"/>
  <c r="N273" i="1"/>
  <c r="O273" i="1" s="1"/>
  <c r="P273" i="1" s="1"/>
  <c r="N264" i="1"/>
  <c r="O264" i="1" s="1"/>
  <c r="P264" i="1" s="1"/>
  <c r="N271" i="1"/>
  <c r="O271" i="1" s="1"/>
  <c r="P271" i="1" s="1"/>
  <c r="R356" i="1" l="1"/>
  <c r="S356" i="1" s="1"/>
  <c r="T356" i="1" s="1"/>
  <c r="R362" i="1"/>
  <c r="S362" i="1" s="1"/>
  <c r="T362" i="1" s="1"/>
  <c r="R363" i="1"/>
  <c r="S363" i="1" s="1"/>
  <c r="T363" i="1" s="1"/>
  <c r="R365" i="1"/>
  <c r="S365" i="1" s="1"/>
  <c r="T365" i="1" s="1"/>
  <c r="R352" i="1"/>
  <c r="S352" i="1" s="1"/>
  <c r="T352" i="1" s="1"/>
  <c r="R358" i="1"/>
  <c r="S358" i="1" s="1"/>
  <c r="T358" i="1" s="1"/>
  <c r="I328" i="1"/>
  <c r="R68" i="1"/>
  <c r="S68" i="1" s="1"/>
  <c r="T68" i="1" s="1"/>
  <c r="R143" i="1"/>
  <c r="S143" i="1" s="1"/>
  <c r="T143" i="1" s="1"/>
  <c r="I335" i="1"/>
  <c r="R248" i="1"/>
  <c r="S248" i="1" s="1"/>
  <c r="T248" i="1" s="1"/>
  <c r="R407" i="1"/>
  <c r="S407" i="1" s="1"/>
  <c r="T407" i="1" s="1"/>
  <c r="R301" i="1"/>
  <c r="S301" i="1" s="1"/>
  <c r="T301" i="1" s="1"/>
  <c r="R404" i="1"/>
  <c r="S404" i="1" s="1"/>
  <c r="T404" i="1" s="1"/>
  <c r="R63" i="1"/>
  <c r="S63" i="1" s="1"/>
  <c r="T63" i="1" s="1"/>
  <c r="R251" i="1"/>
  <c r="S251" i="1" s="1"/>
  <c r="T251" i="1" s="1"/>
  <c r="R67" i="1"/>
  <c r="S67" i="1" s="1"/>
  <c r="T67" i="1" s="1"/>
  <c r="R60" i="1"/>
  <c r="S60" i="1" s="1"/>
  <c r="T60" i="1" s="1"/>
  <c r="R64" i="1"/>
  <c r="S64" i="1" s="1"/>
  <c r="T64" i="1" s="1"/>
  <c r="R254" i="1"/>
  <c r="S254" i="1" s="1"/>
  <c r="T254" i="1" s="1"/>
  <c r="R397" i="1"/>
  <c r="S397" i="1" s="1"/>
  <c r="T397" i="1" s="1"/>
  <c r="R62" i="1"/>
  <c r="S62" i="1" s="1"/>
  <c r="T62" i="1" s="1"/>
  <c r="R246" i="1"/>
  <c r="S246" i="1" s="1"/>
  <c r="T246" i="1" s="1"/>
  <c r="R399" i="1"/>
  <c r="S399" i="1" s="1"/>
  <c r="T399" i="1" s="1"/>
  <c r="R312" i="1"/>
  <c r="S312" i="1" s="1"/>
  <c r="T312" i="1" s="1"/>
  <c r="R59" i="1"/>
  <c r="S59" i="1" s="1"/>
  <c r="T59" i="1" s="1"/>
  <c r="R304" i="1"/>
  <c r="S304" i="1" s="1"/>
  <c r="T304" i="1" s="1"/>
  <c r="R360" i="1"/>
  <c r="S360" i="1" s="1"/>
  <c r="T360" i="1" s="1"/>
  <c r="R357" i="1"/>
  <c r="S357" i="1" s="1"/>
  <c r="T357" i="1" s="1"/>
  <c r="R359" i="1"/>
  <c r="S359" i="1" s="1"/>
  <c r="T359" i="1" s="1"/>
  <c r="R355" i="1"/>
  <c r="S355" i="1" s="1"/>
  <c r="T355" i="1" s="1"/>
  <c r="R139" i="1"/>
  <c r="S139" i="1" s="1"/>
  <c r="T139" i="1" s="1"/>
  <c r="R249" i="1"/>
  <c r="S249" i="1" s="1"/>
  <c r="T249" i="1" s="1"/>
  <c r="R145" i="1"/>
  <c r="S145" i="1" s="1"/>
  <c r="T145" i="1" s="1"/>
  <c r="R305" i="1"/>
  <c r="S305" i="1" s="1"/>
  <c r="T305" i="1" s="1"/>
  <c r="R402" i="1"/>
  <c r="S402" i="1" s="1"/>
  <c r="T402" i="1" s="1"/>
  <c r="R307" i="1"/>
  <c r="S307" i="1" s="1"/>
  <c r="T307" i="1" s="1"/>
  <c r="R140" i="1"/>
  <c r="S140" i="1" s="1"/>
  <c r="T140" i="1" s="1"/>
  <c r="R185" i="1"/>
  <c r="S185" i="1" s="1"/>
  <c r="T185" i="1" s="1"/>
  <c r="I327" i="1"/>
  <c r="I326" i="1"/>
  <c r="R181" i="1"/>
  <c r="S181" i="1" s="1"/>
  <c r="T181" i="1" s="1"/>
  <c r="R186" i="1"/>
  <c r="S186" i="1" s="1"/>
  <c r="T186" i="1" s="1"/>
  <c r="I331" i="1"/>
  <c r="I336" i="1"/>
  <c r="R182" i="1"/>
  <c r="S182" i="1" s="1"/>
  <c r="T182" i="1" s="1"/>
  <c r="I324" i="1"/>
  <c r="R142" i="1"/>
  <c r="S142" i="1" s="1"/>
  <c r="T142" i="1" s="1"/>
  <c r="I332" i="1"/>
  <c r="R354" i="1"/>
  <c r="S354" i="1" s="1"/>
  <c r="T354" i="1" s="1"/>
  <c r="R308" i="1"/>
  <c r="S308" i="1" s="1"/>
  <c r="T308" i="1" s="1"/>
  <c r="R61" i="1"/>
  <c r="S61" i="1" s="1"/>
  <c r="T61" i="1" s="1"/>
  <c r="R247" i="1"/>
  <c r="S247" i="1" s="1"/>
  <c r="T247" i="1" s="1"/>
  <c r="R250" i="1"/>
  <c r="S250" i="1" s="1"/>
  <c r="T250" i="1" s="1"/>
  <c r="R396" i="1"/>
  <c r="S396" i="1" s="1"/>
  <c r="T396" i="1" s="1"/>
  <c r="R144" i="1"/>
  <c r="S144" i="1" s="1"/>
  <c r="T144" i="1" s="1"/>
  <c r="R401" i="1"/>
  <c r="S401" i="1" s="1"/>
  <c r="T401" i="1" s="1"/>
  <c r="R400" i="1"/>
  <c r="S400" i="1" s="1"/>
  <c r="T400" i="1" s="1"/>
  <c r="R253" i="1"/>
  <c r="S253" i="1" s="1"/>
  <c r="T253" i="1" s="1"/>
  <c r="R66" i="1"/>
  <c r="S66" i="1" s="1"/>
  <c r="T66" i="1" s="1"/>
  <c r="R252" i="1"/>
  <c r="S252" i="1" s="1"/>
  <c r="T252" i="1" s="1"/>
  <c r="R179" i="1"/>
  <c r="S179" i="1" s="1"/>
  <c r="T179" i="1" s="1"/>
  <c r="R406" i="1"/>
  <c r="S406" i="1" s="1"/>
  <c r="T406" i="1" s="1"/>
  <c r="R141" i="1"/>
  <c r="S141" i="1" s="1"/>
  <c r="T141" i="1" s="1"/>
  <c r="R403" i="1"/>
  <c r="S403" i="1" s="1"/>
  <c r="T403" i="1" s="1"/>
  <c r="R311" i="1"/>
  <c r="S311" i="1" s="1"/>
  <c r="T311" i="1" s="1"/>
  <c r="R306" i="1"/>
  <c r="S306" i="1" s="1"/>
  <c r="T306" i="1" s="1"/>
  <c r="R302" i="1"/>
  <c r="S302" i="1" s="1"/>
  <c r="T302" i="1" s="1"/>
  <c r="R309" i="1"/>
  <c r="S309" i="1" s="1"/>
  <c r="T309" i="1" s="1"/>
  <c r="R405" i="1"/>
  <c r="S405" i="1" s="1"/>
  <c r="T405" i="1" s="1"/>
  <c r="R398" i="1"/>
  <c r="S398" i="1" s="1"/>
  <c r="T398" i="1" s="1"/>
  <c r="R310" i="1"/>
  <c r="S310" i="1" s="1"/>
  <c r="T310" i="1" s="1"/>
  <c r="R303" i="1"/>
  <c r="S303" i="1" s="1"/>
  <c r="T303" i="1" s="1"/>
  <c r="R180" i="1"/>
  <c r="S180" i="1" s="1"/>
  <c r="T180" i="1" s="1"/>
  <c r="R65" i="1"/>
  <c r="S65" i="1" s="1"/>
  <c r="T65" i="1" s="1"/>
  <c r="R313" i="1"/>
  <c r="S313" i="1" s="1"/>
  <c r="T313" i="1" s="1"/>
  <c r="R353" i="1"/>
  <c r="S353" i="1" s="1"/>
  <c r="T353" i="1" s="1"/>
  <c r="I333" i="1"/>
  <c r="I334" i="1"/>
  <c r="I329" i="1"/>
  <c r="R184" i="1"/>
  <c r="S184" i="1" s="1"/>
  <c r="T184" i="1" s="1"/>
  <c r="R178" i="1"/>
  <c r="S178" i="1" s="1"/>
  <c r="T178" i="1" s="1"/>
  <c r="R146" i="1"/>
  <c r="S146" i="1" s="1"/>
  <c r="T146" i="1" s="1"/>
  <c r="R183" i="1"/>
  <c r="S183" i="1" s="1"/>
  <c r="T183" i="1" s="1"/>
  <c r="I40" i="1"/>
  <c r="Q40" i="1"/>
  <c r="Q41" i="1"/>
  <c r="I41" i="1"/>
  <c r="Q270" i="1"/>
  <c r="I270" i="1"/>
  <c r="I104" i="1"/>
  <c r="Q104" i="1"/>
  <c r="Q265" i="1"/>
  <c r="I265" i="1"/>
  <c r="I283" i="1"/>
  <c r="Q283" i="1"/>
  <c r="I38" i="1"/>
  <c r="Q38" i="1"/>
  <c r="I421" i="1"/>
  <c r="Q421" i="1"/>
  <c r="I105" i="1"/>
  <c r="Q105" i="1"/>
  <c r="I195" i="1"/>
  <c r="Q195" i="1"/>
  <c r="I281" i="1"/>
  <c r="Q281" i="1"/>
  <c r="I221" i="1"/>
  <c r="Q221" i="1"/>
  <c r="Q188" i="1"/>
  <c r="I188" i="1"/>
  <c r="Q411" i="1"/>
  <c r="I411" i="1"/>
  <c r="I217" i="1"/>
  <c r="Q217" i="1"/>
  <c r="I325" i="1"/>
  <c r="Q325" i="1"/>
  <c r="R334" i="1" s="1"/>
  <c r="S334" i="1" s="1"/>
  <c r="T334" i="1" s="1"/>
  <c r="Q102" i="1"/>
  <c r="I102" i="1"/>
  <c r="Q189" i="1"/>
  <c r="I189" i="1"/>
  <c r="I410" i="1"/>
  <c r="Q410" i="1"/>
  <c r="I229" i="1"/>
  <c r="Q229" i="1"/>
  <c r="Q100" i="1"/>
  <c r="I100" i="1"/>
  <c r="I42" i="1"/>
  <c r="Q42" i="1"/>
  <c r="Q385" i="1"/>
  <c r="I385" i="1"/>
  <c r="Q196" i="1"/>
  <c r="I196" i="1"/>
  <c r="Q197" i="1"/>
  <c r="I197" i="1"/>
  <c r="I222" i="1"/>
  <c r="Q222" i="1"/>
  <c r="I277" i="1"/>
  <c r="Q277" i="1"/>
  <c r="Q190" i="1"/>
  <c r="I190" i="1"/>
  <c r="Q346" i="1"/>
  <c r="I346" i="1"/>
  <c r="I394" i="1"/>
  <c r="Q394" i="1"/>
  <c r="R394" i="1" s="1"/>
  <c r="S394" i="1" s="1"/>
  <c r="T394" i="1" s="1"/>
  <c r="Q15" i="1"/>
  <c r="I15" i="1"/>
  <c r="Q89" i="1"/>
  <c r="I89" i="1"/>
  <c r="Q106" i="1"/>
  <c r="I106" i="1"/>
  <c r="I191" i="1"/>
  <c r="Q191" i="1"/>
  <c r="I272" i="1"/>
  <c r="Q272" i="1"/>
  <c r="I266" i="1"/>
  <c r="Q266" i="1"/>
  <c r="Q152" i="1"/>
  <c r="I152" i="1"/>
  <c r="I37" i="1"/>
  <c r="Q37" i="1"/>
  <c r="I47" i="1"/>
  <c r="Q47" i="1"/>
  <c r="I343" i="1"/>
  <c r="Q343" i="1"/>
  <c r="Q383" i="1"/>
  <c r="I383" i="1"/>
  <c r="I388" i="1"/>
  <c r="Q388" i="1"/>
  <c r="Q393" i="1"/>
  <c r="I393" i="1"/>
  <c r="I2" i="1"/>
  <c r="Q2" i="1"/>
  <c r="I10" i="1"/>
  <c r="Q10" i="1"/>
  <c r="I12" i="1"/>
  <c r="Q12" i="1"/>
  <c r="I469" i="1"/>
  <c r="Q469" i="1"/>
  <c r="I462" i="1"/>
  <c r="Q462" i="1"/>
  <c r="Q84" i="1"/>
  <c r="I84" i="1"/>
  <c r="Q87" i="1"/>
  <c r="I87" i="1"/>
  <c r="I417" i="1"/>
  <c r="Q417" i="1"/>
  <c r="I220" i="1"/>
  <c r="Q220" i="1"/>
  <c r="I420" i="1"/>
  <c r="Q420" i="1"/>
  <c r="I150" i="1"/>
  <c r="Q150" i="1"/>
  <c r="I280" i="1"/>
  <c r="Q280" i="1"/>
  <c r="I267" i="1"/>
  <c r="Q267" i="1"/>
  <c r="Q53" i="1"/>
  <c r="I53" i="1"/>
  <c r="I54" i="1"/>
  <c r="Q54" i="1"/>
  <c r="I48" i="1"/>
  <c r="Q48" i="1"/>
  <c r="Q17" i="1"/>
  <c r="I17" i="1"/>
  <c r="Q494" i="1"/>
  <c r="I494" i="1"/>
  <c r="Q496" i="1"/>
  <c r="I496" i="1"/>
  <c r="Q136" i="1"/>
  <c r="I136" i="1"/>
  <c r="Q259" i="1"/>
  <c r="I259" i="1"/>
  <c r="Q138" i="1"/>
  <c r="I138" i="1"/>
  <c r="I258" i="1"/>
  <c r="Q258" i="1"/>
  <c r="Q122" i="1"/>
  <c r="I122" i="1"/>
  <c r="I125" i="1"/>
  <c r="Q125" i="1"/>
  <c r="Q478" i="1"/>
  <c r="I478" i="1"/>
  <c r="Q484" i="1"/>
  <c r="I484" i="1"/>
  <c r="Q490" i="1"/>
  <c r="I490" i="1"/>
  <c r="I442" i="1"/>
  <c r="Q442" i="1"/>
  <c r="Q446" i="1"/>
  <c r="I446" i="1"/>
  <c r="Q444" i="1"/>
  <c r="I444" i="1"/>
  <c r="I439" i="1"/>
  <c r="Q439" i="1"/>
  <c r="Q95" i="1"/>
  <c r="I95" i="1"/>
  <c r="I99" i="1"/>
  <c r="Q99" i="1"/>
  <c r="I128" i="1"/>
  <c r="Q128" i="1"/>
  <c r="Q481" i="1"/>
  <c r="I481" i="1"/>
  <c r="Q489" i="1"/>
  <c r="I489" i="1"/>
  <c r="Q156" i="1"/>
  <c r="I156" i="1"/>
  <c r="Q162" i="1"/>
  <c r="I162" i="1"/>
  <c r="I166" i="1"/>
  <c r="Q166" i="1"/>
  <c r="Q419" i="1"/>
  <c r="I419" i="1"/>
  <c r="I322" i="1"/>
  <c r="Q322" i="1"/>
  <c r="Q320" i="1"/>
  <c r="I320" i="1"/>
  <c r="I215" i="1"/>
  <c r="Q215" i="1"/>
  <c r="Q202" i="1"/>
  <c r="I202" i="1"/>
  <c r="I206" i="1"/>
  <c r="Q206" i="1"/>
  <c r="I455" i="1"/>
  <c r="Q455" i="1"/>
  <c r="I464" i="1"/>
  <c r="Q464" i="1"/>
  <c r="Q154" i="1"/>
  <c r="I154" i="1"/>
  <c r="I345" i="1"/>
  <c r="Q345" i="1"/>
  <c r="I338" i="1"/>
  <c r="Q338" i="1"/>
  <c r="I30" i="1"/>
  <c r="Q30" i="1"/>
  <c r="I35" i="1"/>
  <c r="Q35" i="1"/>
  <c r="Q441" i="1"/>
  <c r="I441" i="1"/>
  <c r="Q210" i="1"/>
  <c r="I210" i="1"/>
  <c r="Q214" i="1"/>
  <c r="I214" i="1"/>
  <c r="Q28" i="1"/>
  <c r="I28" i="1"/>
  <c r="Q13" i="1"/>
  <c r="I13" i="1"/>
  <c r="Q273" i="1"/>
  <c r="I273" i="1"/>
  <c r="Q58" i="1"/>
  <c r="I58" i="1"/>
  <c r="I9" i="1"/>
  <c r="Q9" i="1"/>
  <c r="I465" i="1"/>
  <c r="Q465" i="1"/>
  <c r="I45" i="1"/>
  <c r="Q45" i="1"/>
  <c r="I230" i="1"/>
  <c r="Q230" i="1"/>
  <c r="I194" i="1"/>
  <c r="Q194" i="1"/>
  <c r="I271" i="1"/>
  <c r="Q271" i="1"/>
  <c r="I268" i="1"/>
  <c r="Q268" i="1"/>
  <c r="Q44" i="1"/>
  <c r="I44" i="1"/>
  <c r="I218" i="1"/>
  <c r="Q218" i="1"/>
  <c r="I384" i="1"/>
  <c r="Q384" i="1"/>
  <c r="I3" i="1"/>
  <c r="Q3" i="1"/>
  <c r="Q5" i="1"/>
  <c r="I5" i="1"/>
  <c r="I474" i="1"/>
  <c r="Q474" i="1"/>
  <c r="I85" i="1"/>
  <c r="Q85" i="1"/>
  <c r="I88" i="1"/>
  <c r="Q88" i="1"/>
  <c r="I350" i="1"/>
  <c r="Q350" i="1"/>
  <c r="I408" i="1"/>
  <c r="Q408" i="1"/>
  <c r="Q415" i="1"/>
  <c r="I415" i="1"/>
  <c r="Q46" i="1"/>
  <c r="I46" i="1"/>
  <c r="I39" i="1"/>
  <c r="Q39" i="1"/>
  <c r="Q192" i="1"/>
  <c r="I192" i="1"/>
  <c r="I413" i="1"/>
  <c r="Q413" i="1"/>
  <c r="Q285" i="1"/>
  <c r="I285" i="1"/>
  <c r="I279" i="1"/>
  <c r="Q279" i="1"/>
  <c r="Q263" i="1"/>
  <c r="I263" i="1"/>
  <c r="Q52" i="1"/>
  <c r="I52" i="1"/>
  <c r="I55" i="1"/>
  <c r="Q55" i="1"/>
  <c r="Q149" i="1"/>
  <c r="I149" i="1"/>
  <c r="I22" i="1"/>
  <c r="Q22" i="1"/>
  <c r="Q51" i="1"/>
  <c r="I51" i="1"/>
  <c r="I18" i="1"/>
  <c r="Q18" i="1"/>
  <c r="Q135" i="1"/>
  <c r="I135" i="1"/>
  <c r="Q131" i="1"/>
  <c r="I131" i="1"/>
  <c r="Q256" i="1"/>
  <c r="I256" i="1"/>
  <c r="Q132" i="1"/>
  <c r="I132" i="1"/>
  <c r="Q130" i="1"/>
  <c r="I130" i="1"/>
  <c r="Q261" i="1"/>
  <c r="I261" i="1"/>
  <c r="I121" i="1"/>
  <c r="Q121" i="1"/>
  <c r="Q129" i="1"/>
  <c r="I129" i="1"/>
  <c r="Q498" i="1"/>
  <c r="I498" i="1"/>
  <c r="Q497" i="1"/>
  <c r="I497" i="1"/>
  <c r="Q493" i="1"/>
  <c r="I493" i="1"/>
  <c r="Q448" i="1"/>
  <c r="I448" i="1"/>
  <c r="I447" i="1"/>
  <c r="Q447" i="1"/>
  <c r="I452" i="1"/>
  <c r="Q452" i="1"/>
  <c r="Q449" i="1"/>
  <c r="I449" i="1"/>
  <c r="I93" i="1"/>
  <c r="Q93" i="1"/>
  <c r="I91" i="1"/>
  <c r="Q91" i="1"/>
  <c r="I479" i="1"/>
  <c r="Q479" i="1"/>
  <c r="I477" i="1"/>
  <c r="Q477" i="1"/>
  <c r="I483" i="1"/>
  <c r="Q483" i="1"/>
  <c r="I167" i="1"/>
  <c r="Q167" i="1"/>
  <c r="I157" i="1"/>
  <c r="Q157" i="1"/>
  <c r="Q165" i="1"/>
  <c r="I165" i="1"/>
  <c r="Q414" i="1"/>
  <c r="I414" i="1"/>
  <c r="I347" i="1"/>
  <c r="Q347" i="1"/>
  <c r="I319" i="1"/>
  <c r="Q319" i="1"/>
  <c r="Q316" i="1"/>
  <c r="I316" i="1"/>
  <c r="I262" i="1"/>
  <c r="Q262" i="1"/>
  <c r="Q201" i="1"/>
  <c r="I201" i="1"/>
  <c r="I203" i="1"/>
  <c r="Q203" i="1"/>
  <c r="I459" i="1"/>
  <c r="Q459" i="1"/>
  <c r="I460" i="1"/>
  <c r="Q460" i="1"/>
  <c r="I457" i="1"/>
  <c r="Q457" i="1"/>
  <c r="I151" i="1"/>
  <c r="Q151" i="1"/>
  <c r="Q225" i="1"/>
  <c r="I225" i="1"/>
  <c r="Q341" i="1"/>
  <c r="I341" i="1"/>
  <c r="Q340" i="1"/>
  <c r="I340" i="1"/>
  <c r="Q219" i="1"/>
  <c r="I219" i="1"/>
  <c r="I418" i="1"/>
  <c r="Q418" i="1"/>
  <c r="I33" i="1"/>
  <c r="Q33" i="1"/>
  <c r="Q92" i="1"/>
  <c r="I92" i="1"/>
  <c r="I208" i="1"/>
  <c r="Q208" i="1"/>
  <c r="Q212" i="1"/>
  <c r="I212" i="1"/>
  <c r="I11" i="1"/>
  <c r="Q11" i="1"/>
  <c r="Q29" i="1"/>
  <c r="I29" i="1"/>
  <c r="I7" i="1"/>
  <c r="Q7" i="1"/>
  <c r="I275" i="1"/>
  <c r="Q275" i="1"/>
  <c r="Q6" i="1"/>
  <c r="I6" i="1"/>
  <c r="I468" i="1"/>
  <c r="Q468" i="1"/>
  <c r="Q409" i="1"/>
  <c r="I409" i="1"/>
  <c r="I101" i="1"/>
  <c r="Q101" i="1"/>
  <c r="Q276" i="1"/>
  <c r="I276" i="1"/>
  <c r="I269" i="1"/>
  <c r="Q269" i="1"/>
  <c r="I342" i="1"/>
  <c r="Q342" i="1"/>
  <c r="I391" i="1"/>
  <c r="Q391" i="1"/>
  <c r="I392" i="1"/>
  <c r="Q392" i="1"/>
  <c r="I467" i="1"/>
  <c r="Q467" i="1"/>
  <c r="I471" i="1"/>
  <c r="Q471" i="1"/>
  <c r="I264" i="1"/>
  <c r="Q264" i="1"/>
  <c r="I274" i="1"/>
  <c r="Q274" i="1"/>
  <c r="R332" i="1" s="1"/>
  <c r="S332" i="1" s="1"/>
  <c r="T332" i="1" s="1"/>
  <c r="I43" i="1"/>
  <c r="Q43" i="1"/>
  <c r="Q103" i="1"/>
  <c r="I103" i="1"/>
  <c r="I349" i="1"/>
  <c r="Q349" i="1"/>
  <c r="Q389" i="1"/>
  <c r="I389" i="1"/>
  <c r="I387" i="1"/>
  <c r="Q387" i="1"/>
  <c r="I386" i="1"/>
  <c r="Q386" i="1"/>
  <c r="Q4" i="1"/>
  <c r="I4" i="1"/>
  <c r="I8" i="1"/>
  <c r="Q8" i="1"/>
  <c r="Q470" i="1"/>
  <c r="I470" i="1"/>
  <c r="Q472" i="1"/>
  <c r="I472" i="1"/>
  <c r="Q476" i="1"/>
  <c r="I476" i="1"/>
  <c r="Q82" i="1"/>
  <c r="I82" i="1"/>
  <c r="Q94" i="1"/>
  <c r="I94" i="1"/>
  <c r="Q223" i="1"/>
  <c r="I223" i="1"/>
  <c r="I416" i="1"/>
  <c r="Q416" i="1"/>
  <c r="I153" i="1"/>
  <c r="Q153" i="1"/>
  <c r="Q226" i="1"/>
  <c r="I226" i="1"/>
  <c r="I187" i="1"/>
  <c r="Q187" i="1"/>
  <c r="I57" i="1"/>
  <c r="Q57" i="1"/>
  <c r="I21" i="1"/>
  <c r="Q21" i="1"/>
  <c r="Q20" i="1"/>
  <c r="I20" i="1"/>
  <c r="Q16" i="1"/>
  <c r="I16" i="1"/>
  <c r="I50" i="1"/>
  <c r="Q50" i="1"/>
  <c r="Q495" i="1"/>
  <c r="I495" i="1"/>
  <c r="Q500" i="1"/>
  <c r="I500" i="1"/>
  <c r="Q137" i="1"/>
  <c r="I137" i="1"/>
  <c r="Q255" i="1"/>
  <c r="I255" i="1"/>
  <c r="Q134" i="1"/>
  <c r="I134" i="1"/>
  <c r="Q124" i="1"/>
  <c r="I124" i="1"/>
  <c r="Q127" i="1"/>
  <c r="I127" i="1"/>
  <c r="I126" i="1"/>
  <c r="Q126" i="1"/>
  <c r="Q486" i="1"/>
  <c r="I486" i="1"/>
  <c r="Q492" i="1"/>
  <c r="I492" i="1"/>
  <c r="Q491" i="1"/>
  <c r="I491" i="1"/>
  <c r="Q440" i="1"/>
  <c r="I440" i="1"/>
  <c r="Q451" i="1"/>
  <c r="I451" i="1"/>
  <c r="I453" i="1"/>
  <c r="Q453" i="1"/>
  <c r="I86" i="1"/>
  <c r="Q86" i="1"/>
  <c r="Q97" i="1"/>
  <c r="I97" i="1"/>
  <c r="I90" i="1"/>
  <c r="Q90" i="1"/>
  <c r="Q480" i="1"/>
  <c r="I480" i="1"/>
  <c r="Q485" i="1"/>
  <c r="I485" i="1"/>
  <c r="Q482" i="1"/>
  <c r="I482" i="1"/>
  <c r="Q169" i="1"/>
  <c r="I169" i="1"/>
  <c r="Q161" i="1"/>
  <c r="I161" i="1"/>
  <c r="Q160" i="1"/>
  <c r="I160" i="1"/>
  <c r="Q315" i="1"/>
  <c r="I315" i="1"/>
  <c r="I314" i="1"/>
  <c r="Q314" i="1"/>
  <c r="I318" i="1"/>
  <c r="Q318" i="1"/>
  <c r="I205" i="1"/>
  <c r="Q205" i="1"/>
  <c r="I207" i="1"/>
  <c r="Q207" i="1"/>
  <c r="I461" i="1"/>
  <c r="Q461" i="1"/>
  <c r="I463" i="1"/>
  <c r="Q463" i="1"/>
  <c r="I458" i="1"/>
  <c r="Q458" i="1"/>
  <c r="I155" i="1"/>
  <c r="Q155" i="1"/>
  <c r="I337" i="1"/>
  <c r="Q337" i="1"/>
  <c r="I284" i="1"/>
  <c r="Q284" i="1"/>
  <c r="Q224" i="1"/>
  <c r="I224" i="1"/>
  <c r="I351" i="1"/>
  <c r="Q351" i="1"/>
  <c r="I344" i="1"/>
  <c r="Q344" i="1"/>
  <c r="I32" i="1"/>
  <c r="Q32" i="1"/>
  <c r="Q31" i="1"/>
  <c r="I31" i="1"/>
  <c r="Q204" i="1"/>
  <c r="I204" i="1"/>
  <c r="I450" i="1"/>
  <c r="Q450" i="1"/>
  <c r="Q209" i="1"/>
  <c r="I209" i="1"/>
  <c r="Q14" i="1"/>
  <c r="I14" i="1"/>
  <c r="Q24" i="1"/>
  <c r="I24" i="1"/>
  <c r="Q27" i="1"/>
  <c r="I27" i="1"/>
  <c r="Q323" i="1"/>
  <c r="I323" i="1"/>
  <c r="Q466" i="1"/>
  <c r="I466" i="1"/>
  <c r="Q83" i="1"/>
  <c r="I83" i="1"/>
  <c r="Q339" i="1"/>
  <c r="I339" i="1"/>
  <c r="Q278" i="1"/>
  <c r="I278" i="1"/>
  <c r="Q193" i="1"/>
  <c r="R193" i="1" s="1"/>
  <c r="S193" i="1" s="1"/>
  <c r="T193" i="1" s="1"/>
  <c r="I193" i="1"/>
  <c r="I49" i="1"/>
  <c r="Q49" i="1"/>
  <c r="R49" i="1" s="1"/>
  <c r="S49" i="1" s="1"/>
  <c r="T49" i="1" s="1"/>
  <c r="I390" i="1"/>
  <c r="Q390" i="1"/>
  <c r="I19" i="1"/>
  <c r="Q19" i="1"/>
  <c r="I147" i="1"/>
  <c r="Q56" i="1"/>
  <c r="I56" i="1"/>
  <c r="I395" i="1"/>
  <c r="Q395" i="1"/>
  <c r="Q502" i="1"/>
  <c r="I502" i="1"/>
  <c r="Q503" i="1"/>
  <c r="R503" i="1" s="1"/>
  <c r="S503" i="1" s="1"/>
  <c r="T503" i="1" s="1"/>
  <c r="I503" i="1"/>
  <c r="Q133" i="1"/>
  <c r="I133" i="1"/>
  <c r="Q260" i="1"/>
  <c r="R260" i="1" s="1"/>
  <c r="S260" i="1" s="1"/>
  <c r="T260" i="1" s="1"/>
  <c r="I260" i="1"/>
  <c r="Q257" i="1"/>
  <c r="I257" i="1"/>
  <c r="Q119" i="1"/>
  <c r="I119" i="1"/>
  <c r="Q159" i="1"/>
  <c r="I159" i="1"/>
  <c r="Q123" i="1"/>
  <c r="I123" i="1"/>
  <c r="Q499" i="1"/>
  <c r="I499" i="1"/>
  <c r="I487" i="1"/>
  <c r="Q487" i="1"/>
  <c r="Q501" i="1"/>
  <c r="I501" i="1"/>
  <c r="Q443" i="1"/>
  <c r="I443" i="1"/>
  <c r="Q445" i="1"/>
  <c r="I445" i="1"/>
  <c r="I438" i="1"/>
  <c r="Q438" i="1"/>
  <c r="I98" i="1"/>
  <c r="Q98" i="1"/>
  <c r="I96" i="1"/>
  <c r="Q96" i="1"/>
  <c r="Q120" i="1"/>
  <c r="I120" i="1"/>
  <c r="Q473" i="1"/>
  <c r="I473" i="1"/>
  <c r="I488" i="1"/>
  <c r="Q488" i="1"/>
  <c r="I475" i="1"/>
  <c r="Q475" i="1"/>
  <c r="Q164" i="1"/>
  <c r="I164" i="1"/>
  <c r="I158" i="1"/>
  <c r="Q158" i="1"/>
  <c r="I163" i="1"/>
  <c r="Q163" i="1"/>
  <c r="I216" i="1"/>
  <c r="Q216" i="1"/>
  <c r="I321" i="1"/>
  <c r="Q321" i="1"/>
  <c r="I317" i="1"/>
  <c r="Q317" i="1"/>
  <c r="I168" i="1"/>
  <c r="Q168" i="1"/>
  <c r="I200" i="1"/>
  <c r="Q200" i="1"/>
  <c r="I198" i="1"/>
  <c r="Q198" i="1"/>
  <c r="I456" i="1"/>
  <c r="Q456" i="1"/>
  <c r="I454" i="1"/>
  <c r="Q454" i="1"/>
  <c r="I148" i="1"/>
  <c r="Q148" i="1"/>
  <c r="Q228" i="1"/>
  <c r="I228" i="1"/>
  <c r="I282" i="1"/>
  <c r="Q282" i="1"/>
  <c r="I227" i="1"/>
  <c r="Q227" i="1"/>
  <c r="Q348" i="1"/>
  <c r="R348" i="1" s="1"/>
  <c r="S348" i="1" s="1"/>
  <c r="T348" i="1" s="1"/>
  <c r="I348" i="1"/>
  <c r="I412" i="1"/>
  <c r="Q412" i="1"/>
  <c r="Q36" i="1"/>
  <c r="I36" i="1"/>
  <c r="Q25" i="1"/>
  <c r="I25" i="1"/>
  <c r="I213" i="1"/>
  <c r="Q213" i="1"/>
  <c r="Q211" i="1"/>
  <c r="I211" i="1"/>
  <c r="I199" i="1"/>
  <c r="Q199" i="1"/>
  <c r="Q26" i="1"/>
  <c r="I26" i="1"/>
  <c r="Q34" i="1"/>
  <c r="R34" i="1" s="1"/>
  <c r="S34" i="1" s="1"/>
  <c r="T34" i="1" s="1"/>
  <c r="I34" i="1"/>
  <c r="I23" i="1"/>
  <c r="Q23" i="1"/>
  <c r="R160" i="1" l="1"/>
  <c r="S160" i="1" s="1"/>
  <c r="T160" i="1" s="1"/>
  <c r="R491" i="1"/>
  <c r="S491" i="1" s="1"/>
  <c r="T491" i="1" s="1"/>
  <c r="R469" i="1"/>
  <c r="S469" i="1" s="1"/>
  <c r="T469" i="1" s="1"/>
  <c r="R205" i="1"/>
  <c r="S205" i="1" s="1"/>
  <c r="T205" i="1" s="1"/>
  <c r="R269" i="1"/>
  <c r="S269" i="1" s="1"/>
  <c r="T269" i="1" s="1"/>
  <c r="R200" i="1"/>
  <c r="S200" i="1" s="1"/>
  <c r="T200" i="1" s="1"/>
  <c r="R278" i="1"/>
  <c r="S278" i="1" s="1"/>
  <c r="T278" i="1" s="1"/>
  <c r="R336" i="1"/>
  <c r="S336" i="1" s="1"/>
  <c r="T336" i="1" s="1"/>
  <c r="R257" i="1"/>
  <c r="S257" i="1" s="1"/>
  <c r="T257" i="1" s="1"/>
  <c r="R330" i="1"/>
  <c r="S330" i="1" s="1"/>
  <c r="T330" i="1" s="1"/>
  <c r="R329" i="1"/>
  <c r="S329" i="1" s="1"/>
  <c r="T329" i="1" s="1"/>
  <c r="R164" i="1"/>
  <c r="S164" i="1" s="1"/>
  <c r="T164" i="1" s="1"/>
  <c r="R195" i="1"/>
  <c r="S195" i="1" s="1"/>
  <c r="T195" i="1" s="1"/>
  <c r="R387" i="1"/>
  <c r="S387" i="1" s="1"/>
  <c r="T387" i="1" s="1"/>
  <c r="R217" i="1"/>
  <c r="S217" i="1" s="1"/>
  <c r="T217" i="1" s="1"/>
  <c r="R438" i="1"/>
  <c r="S438" i="1" s="1"/>
  <c r="T438" i="1" s="1"/>
  <c r="R256" i="1"/>
  <c r="S256" i="1" s="1"/>
  <c r="T256" i="1" s="1"/>
  <c r="R15" i="1"/>
  <c r="S15" i="1" s="1"/>
  <c r="T15" i="1" s="1"/>
  <c r="R385" i="1"/>
  <c r="S385" i="1" s="1"/>
  <c r="T385" i="1" s="1"/>
  <c r="R326" i="1"/>
  <c r="S326" i="1" s="1"/>
  <c r="T326" i="1" s="1"/>
  <c r="R36" i="1"/>
  <c r="S36" i="1" s="1"/>
  <c r="T36" i="1" s="1"/>
  <c r="R123" i="1"/>
  <c r="S123" i="1" s="1"/>
  <c r="T123" i="1" s="1"/>
  <c r="R167" i="1"/>
  <c r="S167" i="1" s="1"/>
  <c r="T167" i="1" s="1"/>
  <c r="R465" i="1"/>
  <c r="S465" i="1" s="1"/>
  <c r="T465" i="1" s="1"/>
  <c r="R161" i="1"/>
  <c r="S161" i="1" s="1"/>
  <c r="T161" i="1" s="1"/>
  <c r="R44" i="1"/>
  <c r="S44" i="1" s="1"/>
  <c r="T44" i="1" s="1"/>
  <c r="R471" i="1"/>
  <c r="S471" i="1" s="1"/>
  <c r="T471" i="1" s="1"/>
  <c r="R474" i="1"/>
  <c r="S474" i="1" s="1"/>
  <c r="T474" i="1" s="1"/>
  <c r="R189" i="1"/>
  <c r="S189" i="1" s="1"/>
  <c r="T189" i="1" s="1"/>
  <c r="R328" i="1"/>
  <c r="S328" i="1" s="1"/>
  <c r="T328" i="1" s="1"/>
  <c r="R333" i="1"/>
  <c r="S333" i="1" s="1"/>
  <c r="T333" i="1" s="1"/>
  <c r="R335" i="1"/>
  <c r="S335" i="1" s="1"/>
  <c r="T335" i="1" s="1"/>
  <c r="R324" i="1"/>
  <c r="S324" i="1" s="1"/>
  <c r="T324" i="1" s="1"/>
  <c r="R331" i="1"/>
  <c r="S331" i="1" s="1"/>
  <c r="T331" i="1" s="1"/>
  <c r="R327" i="1"/>
  <c r="S327" i="1" s="1"/>
  <c r="T327" i="1" s="1"/>
  <c r="R120" i="1"/>
  <c r="S120" i="1" s="1"/>
  <c r="T120" i="1" s="1"/>
  <c r="R450" i="1"/>
  <c r="S450" i="1" s="1"/>
  <c r="T450" i="1" s="1"/>
  <c r="R314" i="1"/>
  <c r="S314" i="1" s="1"/>
  <c r="T314" i="1" s="1"/>
  <c r="R274" i="1"/>
  <c r="S274" i="1" s="1"/>
  <c r="T274" i="1" s="1"/>
  <c r="R483" i="1"/>
  <c r="S483" i="1" s="1"/>
  <c r="T483" i="1" s="1"/>
  <c r="R88" i="1"/>
  <c r="S88" i="1" s="1"/>
  <c r="T88" i="1" s="1"/>
  <c r="R3" i="1"/>
  <c r="S3" i="1" s="1"/>
  <c r="T3" i="1" s="1"/>
  <c r="R12" i="1"/>
  <c r="S12" i="1" s="1"/>
  <c r="T12" i="1" s="1"/>
  <c r="R2" i="1"/>
  <c r="S2" i="1" s="1"/>
  <c r="T2" i="1" s="1"/>
  <c r="R42" i="1"/>
  <c r="S42" i="1" s="1"/>
  <c r="T42" i="1" s="1"/>
  <c r="R104" i="1"/>
  <c r="S104" i="1" s="1"/>
  <c r="T104" i="1" s="1"/>
  <c r="R31" i="1"/>
  <c r="S31" i="1" s="1"/>
  <c r="T31" i="1" s="1"/>
  <c r="R16" i="1"/>
  <c r="S16" i="1" s="1"/>
  <c r="T16" i="1" s="1"/>
  <c r="R472" i="1"/>
  <c r="S472" i="1" s="1"/>
  <c r="T472" i="1" s="1"/>
  <c r="R207" i="1"/>
  <c r="S207" i="1" s="1"/>
  <c r="T207" i="1" s="1"/>
  <c r="R391" i="1"/>
  <c r="S391" i="1" s="1"/>
  <c r="T391" i="1" s="1"/>
  <c r="R417" i="1"/>
  <c r="S417" i="1" s="1"/>
  <c r="T417" i="1" s="1"/>
  <c r="R277" i="1"/>
  <c r="S277" i="1" s="1"/>
  <c r="T277" i="1" s="1"/>
  <c r="R83" i="1"/>
  <c r="S83" i="1" s="1"/>
  <c r="T83" i="1" s="1"/>
  <c r="R165" i="1"/>
  <c r="S165" i="1" s="1"/>
  <c r="T165" i="1" s="1"/>
  <c r="R446" i="1"/>
  <c r="S446" i="1" s="1"/>
  <c r="T446" i="1" s="1"/>
  <c r="R393" i="1"/>
  <c r="S393" i="1" s="1"/>
  <c r="T393" i="1" s="1"/>
  <c r="R211" i="1"/>
  <c r="S211" i="1" s="1"/>
  <c r="T211" i="1" s="1"/>
  <c r="R8" i="1"/>
  <c r="S8" i="1" s="1"/>
  <c r="T8" i="1" s="1"/>
  <c r="R386" i="1"/>
  <c r="S386" i="1" s="1"/>
  <c r="T386" i="1" s="1"/>
  <c r="R473" i="1"/>
  <c r="S473" i="1" s="1"/>
  <c r="T473" i="1" s="1"/>
  <c r="R443" i="1"/>
  <c r="S443" i="1" s="1"/>
  <c r="T443" i="1" s="1"/>
  <c r="R155" i="1"/>
  <c r="S155" i="1" s="1"/>
  <c r="T155" i="1" s="1"/>
  <c r="R463" i="1"/>
  <c r="S463" i="1" s="1"/>
  <c r="T463" i="1" s="1"/>
  <c r="R318" i="1"/>
  <c r="S318" i="1" s="1"/>
  <c r="T318" i="1" s="1"/>
  <c r="R467" i="1"/>
  <c r="S467" i="1" s="1"/>
  <c r="T467" i="1" s="1"/>
  <c r="R392" i="1"/>
  <c r="S392" i="1" s="1"/>
  <c r="T392" i="1" s="1"/>
  <c r="R468" i="1"/>
  <c r="S468" i="1" s="1"/>
  <c r="T468" i="1" s="1"/>
  <c r="R275" i="1"/>
  <c r="S275" i="1" s="1"/>
  <c r="T275" i="1" s="1"/>
  <c r="R460" i="1"/>
  <c r="S460" i="1" s="1"/>
  <c r="T460" i="1" s="1"/>
  <c r="R447" i="1"/>
  <c r="S447" i="1" s="1"/>
  <c r="T447" i="1" s="1"/>
  <c r="R279" i="1"/>
  <c r="S279" i="1" s="1"/>
  <c r="T279" i="1" s="1"/>
  <c r="R218" i="1"/>
  <c r="S218" i="1" s="1"/>
  <c r="T218" i="1" s="1"/>
  <c r="R455" i="1"/>
  <c r="S455" i="1" s="1"/>
  <c r="T455" i="1" s="1"/>
  <c r="R99" i="1"/>
  <c r="S99" i="1" s="1"/>
  <c r="T99" i="1" s="1"/>
  <c r="R439" i="1"/>
  <c r="S439" i="1" s="1"/>
  <c r="T439" i="1" s="1"/>
  <c r="R48" i="1"/>
  <c r="S48" i="1" s="1"/>
  <c r="T48" i="1" s="1"/>
  <c r="R280" i="1"/>
  <c r="S280" i="1" s="1"/>
  <c r="T280" i="1" s="1"/>
  <c r="R420" i="1"/>
  <c r="S420" i="1" s="1"/>
  <c r="T420" i="1" s="1"/>
  <c r="R10" i="1"/>
  <c r="S10" i="1" s="1"/>
  <c r="T10" i="1" s="1"/>
  <c r="R47" i="1"/>
  <c r="S47" i="1" s="1"/>
  <c r="T47" i="1" s="1"/>
  <c r="R222" i="1"/>
  <c r="S222" i="1" s="1"/>
  <c r="T222" i="1" s="1"/>
  <c r="R221" i="1"/>
  <c r="S221" i="1" s="1"/>
  <c r="T221" i="1" s="1"/>
  <c r="R147" i="1"/>
  <c r="S147" i="1" s="1"/>
  <c r="T147" i="1" s="1"/>
  <c r="R323" i="1"/>
  <c r="S323" i="1" s="1"/>
  <c r="T323" i="1" s="1"/>
  <c r="R315" i="1"/>
  <c r="S315" i="1" s="1"/>
  <c r="T315" i="1" s="1"/>
  <c r="R440" i="1"/>
  <c r="S440" i="1" s="1"/>
  <c r="T440" i="1" s="1"/>
  <c r="R124" i="1"/>
  <c r="S124" i="1" s="1"/>
  <c r="T124" i="1" s="1"/>
  <c r="R82" i="1"/>
  <c r="S82" i="1" s="1"/>
  <c r="T82" i="1" s="1"/>
  <c r="R389" i="1"/>
  <c r="S389" i="1" s="1"/>
  <c r="T389" i="1" s="1"/>
  <c r="R103" i="1"/>
  <c r="S103" i="1" s="1"/>
  <c r="T103" i="1" s="1"/>
  <c r="R449" i="1"/>
  <c r="S449" i="1" s="1"/>
  <c r="T449" i="1" s="1"/>
  <c r="R130" i="1"/>
  <c r="S130" i="1" s="1"/>
  <c r="T130" i="1" s="1"/>
  <c r="R51" i="1"/>
  <c r="S51" i="1" s="1"/>
  <c r="T51" i="1" s="1"/>
  <c r="R52" i="1"/>
  <c r="S52" i="1" s="1"/>
  <c r="T52" i="1" s="1"/>
  <c r="R441" i="1"/>
  <c r="S441" i="1" s="1"/>
  <c r="T441" i="1" s="1"/>
  <c r="R156" i="1"/>
  <c r="S156" i="1" s="1"/>
  <c r="T156" i="1" s="1"/>
  <c r="R490" i="1"/>
  <c r="S490" i="1" s="1"/>
  <c r="T490" i="1" s="1"/>
  <c r="R136" i="1"/>
  <c r="S136" i="1" s="1"/>
  <c r="T136" i="1" s="1"/>
  <c r="R494" i="1"/>
  <c r="S494" i="1" s="1"/>
  <c r="T494" i="1" s="1"/>
  <c r="R84" i="1"/>
  <c r="S84" i="1" s="1"/>
  <c r="T84" i="1" s="1"/>
  <c r="R383" i="1"/>
  <c r="S383" i="1" s="1"/>
  <c r="T383" i="1" s="1"/>
  <c r="R190" i="1"/>
  <c r="S190" i="1" s="1"/>
  <c r="T190" i="1" s="1"/>
  <c r="R270" i="1"/>
  <c r="S270" i="1" s="1"/>
  <c r="T270" i="1" s="1"/>
  <c r="R499" i="1"/>
  <c r="S499" i="1" s="1"/>
  <c r="T499" i="1" s="1"/>
  <c r="R157" i="1"/>
  <c r="S157" i="1" s="1"/>
  <c r="T157" i="1" s="1"/>
  <c r="R452" i="1"/>
  <c r="S452" i="1" s="1"/>
  <c r="T452" i="1" s="1"/>
  <c r="R18" i="1"/>
  <c r="S18" i="1" s="1"/>
  <c r="T18" i="1" s="1"/>
  <c r="R22" i="1"/>
  <c r="S22" i="1" s="1"/>
  <c r="T22" i="1" s="1"/>
  <c r="R85" i="1"/>
  <c r="S85" i="1" s="1"/>
  <c r="T85" i="1" s="1"/>
  <c r="R384" i="1"/>
  <c r="S384" i="1" s="1"/>
  <c r="T384" i="1" s="1"/>
  <c r="R271" i="1"/>
  <c r="S271" i="1" s="1"/>
  <c r="T271" i="1" s="1"/>
  <c r="R230" i="1"/>
  <c r="S230" i="1" s="1"/>
  <c r="T230" i="1" s="1"/>
  <c r="R9" i="1"/>
  <c r="S9" i="1" s="1"/>
  <c r="T9" i="1" s="1"/>
  <c r="R338" i="1"/>
  <c r="S338" i="1" s="1"/>
  <c r="T338" i="1" s="1"/>
  <c r="R215" i="1"/>
  <c r="S215" i="1" s="1"/>
  <c r="T215" i="1" s="1"/>
  <c r="R128" i="1"/>
  <c r="S128" i="1" s="1"/>
  <c r="T128" i="1" s="1"/>
  <c r="R462" i="1"/>
  <c r="S462" i="1" s="1"/>
  <c r="T462" i="1" s="1"/>
  <c r="R37" i="1"/>
  <c r="S37" i="1" s="1"/>
  <c r="T37" i="1" s="1"/>
  <c r="R266" i="1"/>
  <c r="S266" i="1" s="1"/>
  <c r="T266" i="1" s="1"/>
  <c r="R191" i="1"/>
  <c r="S191" i="1" s="1"/>
  <c r="T191" i="1" s="1"/>
  <c r="R229" i="1"/>
  <c r="S229" i="1" s="1"/>
  <c r="T229" i="1" s="1"/>
  <c r="R281" i="1"/>
  <c r="S281" i="1" s="1"/>
  <c r="T281" i="1" s="1"/>
  <c r="R105" i="1"/>
  <c r="S105" i="1" s="1"/>
  <c r="T105" i="1" s="1"/>
  <c r="R213" i="1"/>
  <c r="S213" i="1" s="1"/>
  <c r="T213" i="1" s="1"/>
  <c r="R158" i="1"/>
  <c r="S158" i="1" s="1"/>
  <c r="T158" i="1" s="1"/>
  <c r="R96" i="1"/>
  <c r="S96" i="1" s="1"/>
  <c r="T96" i="1" s="1"/>
  <c r="R339" i="1"/>
  <c r="S339" i="1" s="1"/>
  <c r="T339" i="1" s="1"/>
  <c r="R466" i="1"/>
  <c r="S466" i="1" s="1"/>
  <c r="T466" i="1" s="1"/>
  <c r="R14" i="1"/>
  <c r="S14" i="1" s="1"/>
  <c r="T14" i="1" s="1"/>
  <c r="R224" i="1"/>
  <c r="S224" i="1" s="1"/>
  <c r="T224" i="1" s="1"/>
  <c r="R451" i="1"/>
  <c r="S451" i="1" s="1"/>
  <c r="T451" i="1" s="1"/>
  <c r="R226" i="1"/>
  <c r="S226" i="1" s="1"/>
  <c r="T226" i="1" s="1"/>
  <c r="R94" i="1"/>
  <c r="S94" i="1" s="1"/>
  <c r="T94" i="1" s="1"/>
  <c r="R476" i="1"/>
  <c r="S476" i="1" s="1"/>
  <c r="T476" i="1" s="1"/>
  <c r="R470" i="1"/>
  <c r="S470" i="1" s="1"/>
  <c r="T470" i="1" s="1"/>
  <c r="R4" i="1"/>
  <c r="S4" i="1" s="1"/>
  <c r="T4" i="1" s="1"/>
  <c r="R6" i="1"/>
  <c r="S6" i="1" s="1"/>
  <c r="T6" i="1" s="1"/>
  <c r="R212" i="1"/>
  <c r="S212" i="1" s="1"/>
  <c r="T212" i="1" s="1"/>
  <c r="R448" i="1"/>
  <c r="S448" i="1" s="1"/>
  <c r="T448" i="1" s="1"/>
  <c r="R5" i="1"/>
  <c r="S5" i="1" s="1"/>
  <c r="T5" i="1" s="1"/>
  <c r="R273" i="1"/>
  <c r="S273" i="1" s="1"/>
  <c r="T273" i="1" s="1"/>
  <c r="R154" i="1"/>
  <c r="S154" i="1" s="1"/>
  <c r="T154" i="1" s="1"/>
  <c r="R419" i="1"/>
  <c r="S419" i="1" s="1"/>
  <c r="T419" i="1" s="1"/>
  <c r="R484" i="1"/>
  <c r="S484" i="1" s="1"/>
  <c r="T484" i="1" s="1"/>
  <c r="R259" i="1"/>
  <c r="S259" i="1" s="1"/>
  <c r="T259" i="1" s="1"/>
  <c r="R496" i="1"/>
  <c r="S496" i="1" s="1"/>
  <c r="T496" i="1" s="1"/>
  <c r="R17" i="1"/>
  <c r="S17" i="1" s="1"/>
  <c r="T17" i="1" s="1"/>
  <c r="R87" i="1"/>
  <c r="S87" i="1" s="1"/>
  <c r="T87" i="1" s="1"/>
  <c r="R89" i="1"/>
  <c r="S89" i="1" s="1"/>
  <c r="T89" i="1" s="1"/>
  <c r="R100" i="1"/>
  <c r="S100" i="1" s="1"/>
  <c r="T100" i="1" s="1"/>
  <c r="R411" i="1"/>
  <c r="S411" i="1" s="1"/>
  <c r="T411" i="1" s="1"/>
  <c r="R188" i="1"/>
  <c r="S188" i="1" s="1"/>
  <c r="T188" i="1" s="1"/>
  <c r="R119" i="1"/>
  <c r="S119" i="1" s="1"/>
  <c r="T119" i="1" s="1"/>
  <c r="R32" i="1"/>
  <c r="S32" i="1" s="1"/>
  <c r="T32" i="1" s="1"/>
  <c r="R453" i="1"/>
  <c r="S453" i="1" s="1"/>
  <c r="T453" i="1" s="1"/>
  <c r="R126" i="1"/>
  <c r="S126" i="1" s="1"/>
  <c r="T126" i="1" s="1"/>
  <c r="R50" i="1"/>
  <c r="S50" i="1" s="1"/>
  <c r="T50" i="1" s="1"/>
  <c r="R153" i="1"/>
  <c r="S153" i="1" s="1"/>
  <c r="T153" i="1" s="1"/>
  <c r="R7" i="1"/>
  <c r="S7" i="1" s="1"/>
  <c r="T7" i="1" s="1"/>
  <c r="R208" i="1"/>
  <c r="S208" i="1" s="1"/>
  <c r="T208" i="1" s="1"/>
  <c r="R33" i="1"/>
  <c r="S33" i="1" s="1"/>
  <c r="T33" i="1" s="1"/>
  <c r="R203" i="1"/>
  <c r="S203" i="1" s="1"/>
  <c r="T203" i="1" s="1"/>
  <c r="R319" i="1"/>
  <c r="S319" i="1" s="1"/>
  <c r="T319" i="1" s="1"/>
  <c r="R347" i="1"/>
  <c r="S347" i="1" s="1"/>
  <c r="T347" i="1" s="1"/>
  <c r="R477" i="1"/>
  <c r="S477" i="1" s="1"/>
  <c r="T477" i="1" s="1"/>
  <c r="R91" i="1"/>
  <c r="S91" i="1" s="1"/>
  <c r="T91" i="1" s="1"/>
  <c r="R121" i="1"/>
  <c r="S121" i="1" s="1"/>
  <c r="T121" i="1" s="1"/>
  <c r="R30" i="1"/>
  <c r="S30" i="1" s="1"/>
  <c r="T30" i="1" s="1"/>
  <c r="R345" i="1"/>
  <c r="S345" i="1" s="1"/>
  <c r="T345" i="1" s="1"/>
  <c r="R166" i="1"/>
  <c r="S166" i="1" s="1"/>
  <c r="T166" i="1" s="1"/>
  <c r="R11" i="1"/>
  <c r="S11" i="1" s="1"/>
  <c r="T11" i="1" s="1"/>
  <c r="R151" i="1"/>
  <c r="S151" i="1" s="1"/>
  <c r="T151" i="1" s="1"/>
  <c r="R262" i="1"/>
  <c r="S262" i="1" s="1"/>
  <c r="T262" i="1" s="1"/>
  <c r="R23" i="1"/>
  <c r="S23" i="1" s="1"/>
  <c r="T23" i="1" s="1"/>
  <c r="R227" i="1"/>
  <c r="S227" i="1" s="1"/>
  <c r="T227" i="1" s="1"/>
  <c r="R454" i="1"/>
  <c r="S454" i="1" s="1"/>
  <c r="T454" i="1" s="1"/>
  <c r="R198" i="1"/>
  <c r="S198" i="1" s="1"/>
  <c r="T198" i="1" s="1"/>
  <c r="R168" i="1"/>
  <c r="S168" i="1" s="1"/>
  <c r="T168" i="1" s="1"/>
  <c r="R321" i="1"/>
  <c r="S321" i="1" s="1"/>
  <c r="T321" i="1" s="1"/>
  <c r="R163" i="1"/>
  <c r="S163" i="1" s="1"/>
  <c r="T163" i="1" s="1"/>
  <c r="R488" i="1"/>
  <c r="S488" i="1" s="1"/>
  <c r="T488" i="1" s="1"/>
  <c r="R98" i="1"/>
  <c r="S98" i="1" s="1"/>
  <c r="T98" i="1" s="1"/>
  <c r="R24" i="1"/>
  <c r="S24" i="1" s="1"/>
  <c r="T24" i="1" s="1"/>
  <c r="R209" i="1"/>
  <c r="S209" i="1" s="1"/>
  <c r="T209" i="1" s="1"/>
  <c r="R204" i="1"/>
  <c r="S204" i="1" s="1"/>
  <c r="T204" i="1" s="1"/>
  <c r="R482" i="1"/>
  <c r="S482" i="1" s="1"/>
  <c r="T482" i="1" s="1"/>
  <c r="R480" i="1"/>
  <c r="S480" i="1" s="1"/>
  <c r="T480" i="1" s="1"/>
  <c r="R97" i="1"/>
  <c r="S97" i="1" s="1"/>
  <c r="T97" i="1" s="1"/>
  <c r="R492" i="1"/>
  <c r="S492" i="1" s="1"/>
  <c r="T492" i="1" s="1"/>
  <c r="R255" i="1"/>
  <c r="S255" i="1" s="1"/>
  <c r="T255" i="1" s="1"/>
  <c r="R20" i="1"/>
  <c r="S20" i="1" s="1"/>
  <c r="T20" i="1" s="1"/>
  <c r="R223" i="1"/>
  <c r="S223" i="1" s="1"/>
  <c r="T223" i="1" s="1"/>
  <c r="R219" i="1"/>
  <c r="S219" i="1" s="1"/>
  <c r="T219" i="1" s="1"/>
  <c r="R341" i="1"/>
  <c r="S341" i="1" s="1"/>
  <c r="T341" i="1" s="1"/>
  <c r="R498" i="1"/>
  <c r="S498" i="1" s="1"/>
  <c r="T498" i="1" s="1"/>
  <c r="R135" i="1"/>
  <c r="S135" i="1" s="1"/>
  <c r="T135" i="1" s="1"/>
  <c r="R13" i="1"/>
  <c r="S13" i="1" s="1"/>
  <c r="T13" i="1" s="1"/>
  <c r="R214" i="1"/>
  <c r="S214" i="1" s="1"/>
  <c r="T214" i="1" s="1"/>
  <c r="R202" i="1"/>
  <c r="S202" i="1" s="1"/>
  <c r="T202" i="1" s="1"/>
  <c r="R320" i="1"/>
  <c r="S320" i="1" s="1"/>
  <c r="T320" i="1" s="1"/>
  <c r="R481" i="1"/>
  <c r="S481" i="1" s="1"/>
  <c r="T481" i="1" s="1"/>
  <c r="R478" i="1"/>
  <c r="S478" i="1" s="1"/>
  <c r="T478" i="1" s="1"/>
  <c r="R122" i="1"/>
  <c r="S122" i="1" s="1"/>
  <c r="T122" i="1" s="1"/>
  <c r="R138" i="1"/>
  <c r="S138" i="1" s="1"/>
  <c r="T138" i="1" s="1"/>
  <c r="R26" i="1"/>
  <c r="S26" i="1" s="1"/>
  <c r="T26" i="1" s="1"/>
  <c r="R25" i="1"/>
  <c r="S25" i="1" s="1"/>
  <c r="T25" i="1" s="1"/>
  <c r="R337" i="1"/>
  <c r="S337" i="1" s="1"/>
  <c r="T337" i="1" s="1"/>
  <c r="R458" i="1"/>
  <c r="S458" i="1" s="1"/>
  <c r="T458" i="1" s="1"/>
  <c r="R461" i="1"/>
  <c r="S461" i="1" s="1"/>
  <c r="T461" i="1" s="1"/>
  <c r="R90" i="1"/>
  <c r="S90" i="1" s="1"/>
  <c r="T90" i="1" s="1"/>
  <c r="R86" i="1"/>
  <c r="S86" i="1" s="1"/>
  <c r="T86" i="1" s="1"/>
  <c r="R21" i="1"/>
  <c r="S21" i="1" s="1"/>
  <c r="T21" i="1" s="1"/>
  <c r="R57" i="1"/>
  <c r="S57" i="1" s="1"/>
  <c r="T57" i="1" s="1"/>
  <c r="R457" i="1"/>
  <c r="S457" i="1" s="1"/>
  <c r="T457" i="1" s="1"/>
  <c r="R459" i="1"/>
  <c r="S459" i="1" s="1"/>
  <c r="T459" i="1" s="1"/>
  <c r="R479" i="1"/>
  <c r="S479" i="1" s="1"/>
  <c r="T479" i="1" s="1"/>
  <c r="R93" i="1"/>
  <c r="S93" i="1" s="1"/>
  <c r="T93" i="1" s="1"/>
  <c r="R55" i="1"/>
  <c r="S55" i="1" s="1"/>
  <c r="T55" i="1" s="1"/>
  <c r="R35" i="1"/>
  <c r="S35" i="1" s="1"/>
  <c r="T35" i="1" s="1"/>
  <c r="R464" i="1"/>
  <c r="S464" i="1" s="1"/>
  <c r="T464" i="1" s="1"/>
  <c r="R206" i="1"/>
  <c r="S206" i="1" s="1"/>
  <c r="T206" i="1" s="1"/>
  <c r="R322" i="1"/>
  <c r="S322" i="1" s="1"/>
  <c r="T322" i="1" s="1"/>
  <c r="R442" i="1"/>
  <c r="S442" i="1" s="1"/>
  <c r="T442" i="1" s="1"/>
  <c r="R125" i="1"/>
  <c r="S125" i="1" s="1"/>
  <c r="T125" i="1" s="1"/>
  <c r="R258" i="1"/>
  <c r="S258" i="1" s="1"/>
  <c r="T258" i="1" s="1"/>
  <c r="R54" i="1"/>
  <c r="S54" i="1" s="1"/>
  <c r="T54" i="1" s="1"/>
  <c r="R150" i="1"/>
  <c r="S150" i="1" s="1"/>
  <c r="T150" i="1" s="1"/>
  <c r="R343" i="1"/>
  <c r="S343" i="1" s="1"/>
  <c r="T343" i="1" s="1"/>
  <c r="R445" i="1"/>
  <c r="S445" i="1" s="1"/>
  <c r="T445" i="1" s="1"/>
  <c r="R159" i="1"/>
  <c r="S159" i="1" s="1"/>
  <c r="T159" i="1" s="1"/>
  <c r="R133" i="1"/>
  <c r="S133" i="1" s="1"/>
  <c r="T133" i="1" s="1"/>
  <c r="R502" i="1"/>
  <c r="S502" i="1" s="1"/>
  <c r="T502" i="1" s="1"/>
  <c r="R390" i="1"/>
  <c r="S390" i="1" s="1"/>
  <c r="T390" i="1" s="1"/>
  <c r="R199" i="1"/>
  <c r="S199" i="1" s="1"/>
  <c r="T199" i="1" s="1"/>
  <c r="R148" i="1"/>
  <c r="S148" i="1" s="1"/>
  <c r="T148" i="1" s="1"/>
  <c r="R456" i="1"/>
  <c r="S456" i="1" s="1"/>
  <c r="T456" i="1" s="1"/>
  <c r="R317" i="1"/>
  <c r="S317" i="1" s="1"/>
  <c r="T317" i="1" s="1"/>
  <c r="R216" i="1"/>
  <c r="S216" i="1" s="1"/>
  <c r="T216" i="1" s="1"/>
  <c r="R475" i="1"/>
  <c r="S475" i="1" s="1"/>
  <c r="T475" i="1" s="1"/>
  <c r="R395" i="1"/>
  <c r="S395" i="1" s="1"/>
  <c r="T395" i="1" s="1"/>
  <c r="R27" i="1"/>
  <c r="S27" i="1" s="1"/>
  <c r="T27" i="1" s="1"/>
  <c r="R169" i="1"/>
  <c r="S169" i="1" s="1"/>
  <c r="T169" i="1" s="1"/>
  <c r="R485" i="1"/>
  <c r="S485" i="1" s="1"/>
  <c r="T485" i="1" s="1"/>
  <c r="R486" i="1"/>
  <c r="S486" i="1" s="1"/>
  <c r="T486" i="1" s="1"/>
  <c r="R127" i="1"/>
  <c r="S127" i="1" s="1"/>
  <c r="T127" i="1" s="1"/>
  <c r="R134" i="1"/>
  <c r="S134" i="1" s="1"/>
  <c r="T134" i="1" s="1"/>
  <c r="R137" i="1"/>
  <c r="S137" i="1" s="1"/>
  <c r="T137" i="1" s="1"/>
  <c r="R495" i="1"/>
  <c r="S495" i="1" s="1"/>
  <c r="T495" i="1" s="1"/>
  <c r="R29" i="1"/>
  <c r="S29" i="1" s="1"/>
  <c r="T29" i="1" s="1"/>
  <c r="R92" i="1"/>
  <c r="S92" i="1" s="1"/>
  <c r="T92" i="1" s="1"/>
  <c r="R201" i="1"/>
  <c r="S201" i="1" s="1"/>
  <c r="T201" i="1" s="1"/>
  <c r="R316" i="1"/>
  <c r="S316" i="1" s="1"/>
  <c r="T316" i="1" s="1"/>
  <c r="R497" i="1"/>
  <c r="S497" i="1" s="1"/>
  <c r="T497" i="1" s="1"/>
  <c r="R129" i="1"/>
  <c r="S129" i="1" s="1"/>
  <c r="T129" i="1" s="1"/>
  <c r="R261" i="1"/>
  <c r="S261" i="1" s="1"/>
  <c r="T261" i="1" s="1"/>
  <c r="R132" i="1"/>
  <c r="S132" i="1" s="1"/>
  <c r="T132" i="1" s="1"/>
  <c r="R131" i="1"/>
  <c r="S131" i="1" s="1"/>
  <c r="T131" i="1" s="1"/>
  <c r="R28" i="1"/>
  <c r="S28" i="1" s="1"/>
  <c r="T28" i="1" s="1"/>
  <c r="R210" i="1"/>
  <c r="S210" i="1" s="1"/>
  <c r="T210" i="1" s="1"/>
  <c r="R162" i="1"/>
  <c r="S162" i="1" s="1"/>
  <c r="T162" i="1" s="1"/>
  <c r="R489" i="1"/>
  <c r="S489" i="1" s="1"/>
  <c r="T489" i="1" s="1"/>
  <c r="R95" i="1"/>
  <c r="S95" i="1" s="1"/>
  <c r="T95" i="1" s="1"/>
  <c r="R444" i="1"/>
  <c r="S444" i="1" s="1"/>
  <c r="T444" i="1" s="1"/>
  <c r="R412" i="1"/>
  <c r="S412" i="1" s="1"/>
  <c r="T412" i="1" s="1"/>
  <c r="R282" i="1"/>
  <c r="S282" i="1" s="1"/>
  <c r="T282" i="1" s="1"/>
  <c r="R228" i="1"/>
  <c r="S228" i="1" s="1"/>
  <c r="T228" i="1" s="1"/>
  <c r="R501" i="1"/>
  <c r="S501" i="1" s="1"/>
  <c r="T501" i="1" s="1"/>
  <c r="R487" i="1"/>
  <c r="S487" i="1" s="1"/>
  <c r="T487" i="1" s="1"/>
  <c r="R149" i="1"/>
  <c r="S149" i="1" s="1"/>
  <c r="T149" i="1" s="1"/>
  <c r="R56" i="1"/>
  <c r="S56" i="1" s="1"/>
  <c r="T56" i="1" s="1"/>
  <c r="R19" i="1"/>
  <c r="S19" i="1" s="1"/>
  <c r="T19" i="1" s="1"/>
  <c r="R344" i="1"/>
  <c r="S344" i="1" s="1"/>
  <c r="T344" i="1" s="1"/>
  <c r="R351" i="1"/>
  <c r="S351" i="1" s="1"/>
  <c r="T351" i="1" s="1"/>
  <c r="R284" i="1"/>
  <c r="S284" i="1" s="1"/>
  <c r="T284" i="1" s="1"/>
  <c r="R187" i="1"/>
  <c r="S187" i="1" s="1"/>
  <c r="T187" i="1" s="1"/>
  <c r="R416" i="1"/>
  <c r="S416" i="1" s="1"/>
  <c r="T416" i="1" s="1"/>
  <c r="R349" i="1"/>
  <c r="S349" i="1" s="1"/>
  <c r="T349" i="1" s="1"/>
  <c r="R43" i="1"/>
  <c r="S43" i="1" s="1"/>
  <c r="T43" i="1" s="1"/>
  <c r="R264" i="1"/>
  <c r="S264" i="1" s="1"/>
  <c r="T264" i="1" s="1"/>
  <c r="R342" i="1"/>
  <c r="S342" i="1" s="1"/>
  <c r="T342" i="1" s="1"/>
  <c r="R276" i="1"/>
  <c r="S276" i="1" s="1"/>
  <c r="T276" i="1" s="1"/>
  <c r="R101" i="1"/>
  <c r="S101" i="1" s="1"/>
  <c r="T101" i="1" s="1"/>
  <c r="R409" i="1"/>
  <c r="S409" i="1" s="1"/>
  <c r="T409" i="1" s="1"/>
  <c r="R418" i="1"/>
  <c r="S418" i="1" s="1"/>
  <c r="T418" i="1" s="1"/>
  <c r="R340" i="1"/>
  <c r="S340" i="1" s="1"/>
  <c r="T340" i="1" s="1"/>
  <c r="R225" i="1"/>
  <c r="S225" i="1" s="1"/>
  <c r="T225" i="1" s="1"/>
  <c r="R414" i="1"/>
  <c r="S414" i="1" s="1"/>
  <c r="T414" i="1" s="1"/>
  <c r="R500" i="1"/>
  <c r="S500" i="1" s="1"/>
  <c r="T500" i="1" s="1"/>
  <c r="R493" i="1"/>
  <c r="S493" i="1" s="1"/>
  <c r="T493" i="1" s="1"/>
  <c r="R263" i="1"/>
  <c r="S263" i="1" s="1"/>
  <c r="T263" i="1" s="1"/>
  <c r="R285" i="1"/>
  <c r="S285" i="1" s="1"/>
  <c r="T285" i="1" s="1"/>
  <c r="R413" i="1"/>
  <c r="S413" i="1" s="1"/>
  <c r="T413" i="1" s="1"/>
  <c r="R192" i="1"/>
  <c r="S192" i="1" s="1"/>
  <c r="T192" i="1" s="1"/>
  <c r="R39" i="1"/>
  <c r="S39" i="1" s="1"/>
  <c r="T39" i="1" s="1"/>
  <c r="R46" i="1"/>
  <c r="S46" i="1" s="1"/>
  <c r="T46" i="1" s="1"/>
  <c r="R415" i="1"/>
  <c r="S415" i="1" s="1"/>
  <c r="T415" i="1" s="1"/>
  <c r="R408" i="1"/>
  <c r="S408" i="1" s="1"/>
  <c r="T408" i="1" s="1"/>
  <c r="R350" i="1"/>
  <c r="S350" i="1" s="1"/>
  <c r="T350" i="1" s="1"/>
  <c r="R268" i="1"/>
  <c r="S268" i="1" s="1"/>
  <c r="T268" i="1" s="1"/>
  <c r="R194" i="1"/>
  <c r="S194" i="1" s="1"/>
  <c r="T194" i="1" s="1"/>
  <c r="R45" i="1"/>
  <c r="S45" i="1" s="1"/>
  <c r="T45" i="1" s="1"/>
  <c r="R58" i="1"/>
  <c r="S58" i="1" s="1"/>
  <c r="T58" i="1" s="1"/>
  <c r="R53" i="1"/>
  <c r="S53" i="1" s="1"/>
  <c r="T53" i="1" s="1"/>
  <c r="R267" i="1"/>
  <c r="S267" i="1" s="1"/>
  <c r="T267" i="1" s="1"/>
  <c r="R220" i="1"/>
  <c r="S220" i="1" s="1"/>
  <c r="T220" i="1" s="1"/>
  <c r="R388" i="1"/>
  <c r="S388" i="1" s="1"/>
  <c r="T388" i="1" s="1"/>
  <c r="R152" i="1"/>
  <c r="S152" i="1" s="1"/>
  <c r="T152" i="1" s="1"/>
  <c r="R272" i="1"/>
  <c r="S272" i="1" s="1"/>
  <c r="T272" i="1" s="1"/>
  <c r="R106" i="1"/>
  <c r="S106" i="1" s="1"/>
  <c r="T106" i="1" s="1"/>
  <c r="R346" i="1"/>
  <c r="S346" i="1" s="1"/>
  <c r="T346" i="1" s="1"/>
  <c r="R197" i="1"/>
  <c r="S197" i="1" s="1"/>
  <c r="T197" i="1" s="1"/>
  <c r="R196" i="1"/>
  <c r="S196" i="1" s="1"/>
  <c r="T196" i="1" s="1"/>
  <c r="R410" i="1"/>
  <c r="S410" i="1" s="1"/>
  <c r="T410" i="1" s="1"/>
  <c r="R102" i="1"/>
  <c r="S102" i="1" s="1"/>
  <c r="T102" i="1" s="1"/>
  <c r="R325" i="1"/>
  <c r="S325" i="1" s="1"/>
  <c r="T325" i="1" s="1"/>
  <c r="R421" i="1"/>
  <c r="S421" i="1" s="1"/>
  <c r="T421" i="1" s="1"/>
  <c r="R38" i="1"/>
  <c r="S38" i="1" s="1"/>
  <c r="T38" i="1" s="1"/>
  <c r="R283" i="1"/>
  <c r="S283" i="1" s="1"/>
  <c r="T283" i="1" s="1"/>
  <c r="R265" i="1"/>
  <c r="S265" i="1" s="1"/>
  <c r="T265" i="1" s="1"/>
  <c r="R41" i="1"/>
  <c r="S41" i="1" s="1"/>
  <c r="T41" i="1" s="1"/>
  <c r="R40" i="1"/>
  <c r="S40" i="1" s="1"/>
  <c r="T40" i="1" s="1"/>
</calcChain>
</file>

<file path=xl/sharedStrings.xml><?xml version="1.0" encoding="utf-8"?>
<sst xmlns="http://schemas.openxmlformats.org/spreadsheetml/2006/main" count="1024" uniqueCount="528">
  <si>
    <t>Date</t>
  </si>
  <si>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</si>
  <si>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</si>
  <si>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</si>
  <si>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</si>
  <si>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</si>
  <si>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</si>
  <si>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</si>
  <si>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</si>
  <si>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</si>
  <si>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</si>
  <si>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</si>
  <si>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</si>
  <si>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</si>
  <si>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</si>
  <si>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</si>
  <si>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</si>
  <si>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</si>
  <si>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</si>
  <si>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</si>
  <si>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Never On Time       </t>
  </si>
  <si>
    <t xml:space="preserve">Trial Ground        </t>
  </si>
  <si>
    <t xml:space="preserve">Overton Onyx        </t>
  </si>
  <si>
    <t xml:space="preserve">Day In Court        </t>
  </si>
  <si>
    <t xml:space="preserve">Ventura Highway     </t>
  </si>
  <si>
    <t xml:space="preserve">King Cuddler        </t>
  </si>
  <si>
    <t xml:space="preserve">Tuff Host           </t>
  </si>
  <si>
    <t xml:space="preserve">Flow Meter          </t>
  </si>
  <si>
    <t xml:space="preserve">Stargrill Boy       </t>
  </si>
  <si>
    <t xml:space="preserve">Delagos             </t>
  </si>
  <si>
    <t xml:space="preserve">Miss Kindilan       </t>
  </si>
  <si>
    <t xml:space="preserve">Supersay            </t>
  </si>
  <si>
    <t xml:space="preserve">Cervinia            </t>
  </si>
  <si>
    <t xml:space="preserve">Barge And Charge    </t>
  </si>
  <si>
    <t xml:space="preserve">Bon Elise           </t>
  </si>
  <si>
    <t xml:space="preserve">Ontoff Ofthe World  </t>
  </si>
  <si>
    <t xml:space="preserve">Simpatico           </t>
  </si>
  <si>
    <t xml:space="preserve">Spiegel Grove       </t>
  </si>
  <si>
    <t xml:space="preserve">Jestwin             </t>
  </si>
  <si>
    <t xml:space="preserve">Chestnut Charlie    </t>
  </si>
  <si>
    <t xml:space="preserve">Lord Topper         </t>
  </si>
  <si>
    <t xml:space="preserve">Raheeba             </t>
  </si>
  <si>
    <t xml:space="preserve">Cool Maverick       </t>
  </si>
  <si>
    <t xml:space="preserve">Chondra             </t>
  </si>
  <si>
    <t xml:space="preserve">Plucky Star         </t>
  </si>
  <si>
    <t xml:space="preserve">You Say No Way      </t>
  </si>
  <si>
    <t>Benalla</t>
  </si>
  <si>
    <t xml:space="preserve">Decisive Diamond    </t>
  </si>
  <si>
    <t xml:space="preserve">Fortunas Boy        </t>
  </si>
  <si>
    <t xml:space="preserve">Sollys Blue Boy     </t>
  </si>
  <si>
    <t xml:space="preserve">Ten Nuggets         </t>
  </si>
  <si>
    <t xml:space="preserve">Observed            </t>
  </si>
  <si>
    <t xml:space="preserve">Riverina Explorer   </t>
  </si>
  <si>
    <t xml:space="preserve">Frozen Asset        </t>
  </si>
  <si>
    <t xml:space="preserve">Maibe She Bites     </t>
  </si>
  <si>
    <t xml:space="preserve">Midtown Manhattan   </t>
  </si>
  <si>
    <t xml:space="preserve">Princess Gaila      </t>
  </si>
  <si>
    <t xml:space="preserve">Riverlea Regal      </t>
  </si>
  <si>
    <t xml:space="preserve">The Last Night      </t>
  </si>
  <si>
    <t xml:space="preserve">Another Jay Brown   </t>
  </si>
  <si>
    <t xml:space="preserve">Troienne            </t>
  </si>
  <si>
    <t xml:space="preserve">Armona              </t>
  </si>
  <si>
    <t xml:space="preserve">Rearview            </t>
  </si>
  <si>
    <t xml:space="preserve">Streetshavenoname   </t>
  </si>
  <si>
    <t xml:space="preserve">Go De Orpen         </t>
  </si>
  <si>
    <t xml:space="preserve">Avalon Downs        </t>
  </si>
  <si>
    <t xml:space="preserve">Kissee Mee          </t>
  </si>
  <si>
    <t xml:space="preserve">Fildancer           </t>
  </si>
  <si>
    <t xml:space="preserve">Bertoni             </t>
  </si>
  <si>
    <t xml:space="preserve">Rustic Debutante    </t>
  </si>
  <si>
    <t xml:space="preserve">Steves Choice       </t>
  </si>
  <si>
    <t xml:space="preserve">Bad Obsession       </t>
  </si>
  <si>
    <t xml:space="preserve">Cheap Tycoon        </t>
  </si>
  <si>
    <t xml:space="preserve">Maccas Magic        </t>
  </si>
  <si>
    <t xml:space="preserve">Nariel Dash         </t>
  </si>
  <si>
    <t xml:space="preserve">Cross Of Gold       </t>
  </si>
  <si>
    <t xml:space="preserve">Green Tea Ice       </t>
  </si>
  <si>
    <t xml:space="preserve">Mitzi Del Bra       </t>
  </si>
  <si>
    <t xml:space="preserve">Ben Bader           </t>
  </si>
  <si>
    <t xml:space="preserve">South Lane          </t>
  </si>
  <si>
    <t xml:space="preserve">Ragged Keys         </t>
  </si>
  <si>
    <t xml:space="preserve">Sweet Clementine    </t>
  </si>
  <si>
    <t xml:space="preserve">Katy Kat            </t>
  </si>
  <si>
    <t xml:space="preserve">Villainous Vixen    </t>
  </si>
  <si>
    <t xml:space="preserve">None Left           </t>
  </si>
  <si>
    <t xml:space="preserve">One Son             </t>
  </si>
  <si>
    <t xml:space="preserve">Victorian Crown     </t>
  </si>
  <si>
    <t xml:space="preserve">Magic Happens       </t>
  </si>
  <si>
    <t xml:space="preserve">Sacred Seal         </t>
  </si>
  <si>
    <t xml:space="preserve">Incorruptible       </t>
  </si>
  <si>
    <t xml:space="preserve">Pistol Miss         </t>
  </si>
  <si>
    <t xml:space="preserve">Doogans Destiny     </t>
  </si>
  <si>
    <t xml:space="preserve">Tuscan Paddy        </t>
  </si>
  <si>
    <t xml:space="preserve">Correggio           </t>
  </si>
  <si>
    <t xml:space="preserve">Uncle Tiger         </t>
  </si>
  <si>
    <t xml:space="preserve">Wilscot             </t>
  </si>
  <si>
    <t xml:space="preserve">Baby Jack           </t>
  </si>
  <si>
    <t xml:space="preserve">Chamois Road        </t>
  </si>
  <si>
    <t xml:space="preserve">Pravro              </t>
  </si>
  <si>
    <t xml:space="preserve">Lika Shadow         </t>
  </si>
  <si>
    <t xml:space="preserve">Tigger              </t>
  </si>
  <si>
    <t xml:space="preserve">King Deano          </t>
  </si>
  <si>
    <t xml:space="preserve">Takeover            </t>
  </si>
  <si>
    <t xml:space="preserve">Platinum Raider     </t>
  </si>
  <si>
    <t xml:space="preserve">Smooth Danish       </t>
  </si>
  <si>
    <t xml:space="preserve">Al Shameel          </t>
  </si>
  <si>
    <t xml:space="preserve">Praecereus          </t>
  </si>
  <si>
    <t xml:space="preserve">Vantaggio           </t>
  </si>
  <si>
    <t xml:space="preserve">Worth The Wait      </t>
  </si>
  <si>
    <t xml:space="preserve">Get Ya Kicks        </t>
  </si>
  <si>
    <t xml:space="preserve">Providential        </t>
  </si>
  <si>
    <t xml:space="preserve">Turfonic            </t>
  </si>
  <si>
    <t xml:space="preserve">Toolangi            </t>
  </si>
  <si>
    <t xml:space="preserve">Doogans Rise        </t>
  </si>
  <si>
    <t xml:space="preserve">Weave               </t>
  </si>
  <si>
    <t xml:space="preserve">Commands The Stage  </t>
  </si>
  <si>
    <t xml:space="preserve">Elzinga             </t>
  </si>
  <si>
    <t xml:space="preserve">Raggerty            </t>
  </si>
  <si>
    <t xml:space="preserve">Beau Garcon         </t>
  </si>
  <si>
    <t xml:space="preserve">Razzle Dazzle Rock  </t>
  </si>
  <si>
    <t xml:space="preserve">Diamondcowboy       </t>
  </si>
  <si>
    <t xml:space="preserve">Momentary           </t>
  </si>
  <si>
    <t xml:space="preserve">Prairie Sun         </t>
  </si>
  <si>
    <t xml:space="preserve">Dark Nobility       </t>
  </si>
  <si>
    <t xml:space="preserve">Pieceofeight        </t>
  </si>
  <si>
    <t xml:space="preserve">Ruary Mac           </t>
  </si>
  <si>
    <t xml:space="preserve">Create A Stir       </t>
  </si>
  <si>
    <t xml:space="preserve">Marin County        </t>
  </si>
  <si>
    <t xml:space="preserve">Jaws Of Life        </t>
  </si>
  <si>
    <t xml:space="preserve">Rock And Go         </t>
  </si>
  <si>
    <t xml:space="preserve">Never Pegasus       </t>
  </si>
  <si>
    <t xml:space="preserve">Bentley Tycoon      </t>
  </si>
  <si>
    <t xml:space="preserve">Flash Hero          </t>
  </si>
  <si>
    <t xml:space="preserve">Hunted              </t>
  </si>
  <si>
    <t xml:space="preserve">War Horse           </t>
  </si>
  <si>
    <t>Pinjarra</t>
  </si>
  <si>
    <t xml:space="preserve">Bokerup Lad         </t>
  </si>
  <si>
    <t xml:space="preserve">Muss Get It         </t>
  </si>
  <si>
    <t xml:space="preserve">Ziggoorio           </t>
  </si>
  <si>
    <t xml:space="preserve">Mr Chillaxin        </t>
  </si>
  <si>
    <t xml:space="preserve">Pita Pat Pete       </t>
  </si>
  <si>
    <t xml:space="preserve">Mr Alby             </t>
  </si>
  <si>
    <t xml:space="preserve">Pass The Halo       </t>
  </si>
  <si>
    <t xml:space="preserve">Trusting Starlight  </t>
  </si>
  <si>
    <t xml:space="preserve">Silver Knows        </t>
  </si>
  <si>
    <t xml:space="preserve">Stopwatch           </t>
  </si>
  <si>
    <t xml:space="preserve">Valasso             </t>
  </si>
  <si>
    <t xml:space="preserve">Stellina            </t>
  </si>
  <si>
    <t xml:space="preserve">Niccolodeon         </t>
  </si>
  <si>
    <t xml:space="preserve">Endless Spin        </t>
  </si>
  <si>
    <t xml:space="preserve">Miss Sondrio        </t>
  </si>
  <si>
    <t xml:space="preserve">Sporting Image      </t>
  </si>
  <si>
    <t xml:space="preserve">Zacapa              </t>
  </si>
  <si>
    <t xml:space="preserve">Radiant Flyer       </t>
  </si>
  <si>
    <t xml:space="preserve">Sirius Prospect     </t>
  </si>
  <si>
    <t xml:space="preserve">Fancy Fox           </t>
  </si>
  <si>
    <t xml:space="preserve">Massachusetts       </t>
  </si>
  <si>
    <t xml:space="preserve">Twelve Rounds       </t>
  </si>
  <si>
    <t xml:space="preserve">Total Reject        </t>
  </si>
  <si>
    <t xml:space="preserve">Klondike Kenny      </t>
  </si>
  <si>
    <t xml:space="preserve">Dawns Flyer         </t>
  </si>
  <si>
    <t xml:space="preserve">Smarty Wilson       </t>
  </si>
  <si>
    <t xml:space="preserve">Undeterred          </t>
  </si>
  <si>
    <t xml:space="preserve">Balmont Charge      </t>
  </si>
  <si>
    <t xml:space="preserve">Salty               </t>
  </si>
  <si>
    <t xml:space="preserve">Tenterden           </t>
  </si>
  <si>
    <t xml:space="preserve">Prize Catch         </t>
  </si>
  <si>
    <t xml:space="preserve">Scandalous Prince   </t>
  </si>
  <si>
    <t xml:space="preserve">Planet Black        </t>
  </si>
  <si>
    <t xml:space="preserve">Lothello            </t>
  </si>
  <si>
    <t xml:space="preserve">Emjye               </t>
  </si>
  <si>
    <t xml:space="preserve">Military Rock       </t>
  </si>
  <si>
    <t xml:space="preserve">Tommy Can Bell      </t>
  </si>
  <si>
    <t xml:space="preserve">Universal Scene     </t>
  </si>
  <si>
    <t xml:space="preserve">Disco Riffic        </t>
  </si>
  <si>
    <t xml:space="preserve">Annies Luck         </t>
  </si>
  <si>
    <t xml:space="preserve">Latin Wanda         </t>
  </si>
  <si>
    <t xml:space="preserve">Diraja Jewel        </t>
  </si>
  <si>
    <t xml:space="preserve">Dylans Deeva        </t>
  </si>
  <si>
    <t xml:space="preserve">The Girl Of Vasse   </t>
  </si>
  <si>
    <t xml:space="preserve">Undisclosed         </t>
  </si>
  <si>
    <t xml:space="preserve">Ayana               </t>
  </si>
  <si>
    <t xml:space="preserve">Orange Strudel      </t>
  </si>
  <si>
    <t xml:space="preserve">Shimmy And Shake    </t>
  </si>
  <si>
    <t xml:space="preserve">Taken High          </t>
  </si>
  <si>
    <t xml:space="preserve">Swiftly             </t>
  </si>
  <si>
    <t xml:space="preserve">Vital Reserve       </t>
  </si>
  <si>
    <t xml:space="preserve">Quite Regal         </t>
  </si>
  <si>
    <t xml:space="preserve">Born Blue           </t>
  </si>
  <si>
    <t xml:space="preserve">Lolong              </t>
  </si>
  <si>
    <t xml:space="preserve">Lord Conrad         </t>
  </si>
  <si>
    <t xml:space="preserve">Blustery            </t>
  </si>
  <si>
    <t xml:space="preserve">Bowl A Doosra       </t>
  </si>
  <si>
    <t xml:space="preserve">Bon Signore         </t>
  </si>
  <si>
    <t xml:space="preserve">By Decree           </t>
  </si>
  <si>
    <t xml:space="preserve">Charm Destiny       </t>
  </si>
  <si>
    <t xml:space="preserve">Flying Force        </t>
  </si>
  <si>
    <t xml:space="preserve">Plain Vital         </t>
  </si>
  <si>
    <t xml:space="preserve">Sunset Superman     </t>
  </si>
  <si>
    <t xml:space="preserve">Zatopek             </t>
  </si>
  <si>
    <t xml:space="preserve">Top Rated           </t>
  </si>
  <si>
    <t>Scone</t>
  </si>
  <si>
    <t xml:space="preserve">Kingston Time       </t>
  </si>
  <si>
    <t xml:space="preserve">Great Orator        </t>
  </si>
  <si>
    <t xml:space="preserve">Lord Zof            </t>
  </si>
  <si>
    <t xml:space="preserve">The Bohemian        </t>
  </si>
  <si>
    <t xml:space="preserve">Sportstar Samuel    </t>
  </si>
  <si>
    <t xml:space="preserve">Ode To Caitlin      </t>
  </si>
  <si>
    <t xml:space="preserve">Macmissile          </t>
  </si>
  <si>
    <t xml:space="preserve">Steam Machine       </t>
  </si>
  <si>
    <t xml:space="preserve">Federal Story       </t>
  </si>
  <si>
    <t xml:space="preserve">Cloudscape          </t>
  </si>
  <si>
    <t xml:space="preserve">Tilbury Lodge       </t>
  </si>
  <si>
    <t xml:space="preserve">Mahboob             </t>
  </si>
  <si>
    <t xml:space="preserve">Image Of Love       </t>
  </si>
  <si>
    <t xml:space="preserve">Our Tax Return      </t>
  </si>
  <si>
    <t xml:space="preserve">Prancing Cloud      </t>
  </si>
  <si>
    <t xml:space="preserve">Yeoman              </t>
  </si>
  <si>
    <t xml:space="preserve">Chappie             </t>
  </si>
  <si>
    <t xml:space="preserve">Aristograts         </t>
  </si>
  <si>
    <t xml:space="preserve">Music Magic         </t>
  </si>
  <si>
    <t xml:space="preserve">Deckfast            </t>
  </si>
  <si>
    <t xml:space="preserve">Guided Missile      </t>
  </si>
  <si>
    <t xml:space="preserve">Bold Ara            </t>
  </si>
  <si>
    <t xml:space="preserve">Sir Aussie          </t>
  </si>
  <si>
    <t xml:space="preserve">Accessory Diva      </t>
  </si>
  <si>
    <t xml:space="preserve">Treecreeper         </t>
  </si>
  <si>
    <t xml:space="preserve">Invienna            </t>
  </si>
  <si>
    <t xml:space="preserve">Dynamic Dynasty     </t>
  </si>
  <si>
    <t xml:space="preserve">Touch Sensitive     </t>
  </si>
  <si>
    <t xml:space="preserve">Malverna            </t>
  </si>
  <si>
    <t xml:space="preserve">Blazing Steel       </t>
  </si>
  <si>
    <t xml:space="preserve">Yeatman             </t>
  </si>
  <si>
    <t xml:space="preserve">Zroya               </t>
  </si>
  <si>
    <t xml:space="preserve">Darbies Blugirl     </t>
  </si>
  <si>
    <t xml:space="preserve">Rosettas Comet      </t>
  </si>
  <si>
    <t xml:space="preserve">Colour Of Love      </t>
  </si>
  <si>
    <t xml:space="preserve">One More Tequila    </t>
  </si>
  <si>
    <t xml:space="preserve">No Qualm            </t>
  </si>
  <si>
    <t xml:space="preserve">Norwegian Princess  </t>
  </si>
  <si>
    <t>Strathalbyn</t>
  </si>
  <si>
    <t xml:space="preserve">Dont Retreat        </t>
  </si>
  <si>
    <t xml:space="preserve">Ima Special Kid     </t>
  </si>
  <si>
    <t xml:space="preserve">Zabrock             </t>
  </si>
  <si>
    <t xml:space="preserve">Alexis Jet          </t>
  </si>
  <si>
    <t xml:space="preserve">Blonde Voyage       </t>
  </si>
  <si>
    <t xml:space="preserve">Figurehead          </t>
  </si>
  <si>
    <t xml:space="preserve">Meli Melo           </t>
  </si>
  <si>
    <t xml:space="preserve">Cool Target         </t>
  </si>
  <si>
    <t xml:space="preserve">Devarich            </t>
  </si>
  <si>
    <t xml:space="preserve">Discern             </t>
  </si>
  <si>
    <t xml:space="preserve">Going Nowhere       </t>
  </si>
  <si>
    <t xml:space="preserve">Idaho               </t>
  </si>
  <si>
    <t xml:space="preserve">Sure Gone           </t>
  </si>
  <si>
    <t xml:space="preserve">Swing Along         </t>
  </si>
  <si>
    <t xml:space="preserve">Bit Of A Flirt      </t>
  </si>
  <si>
    <t xml:space="preserve">Exalted Tyson       </t>
  </si>
  <si>
    <t xml:space="preserve">Moon Arrow          </t>
  </si>
  <si>
    <t xml:space="preserve">Be Daring           </t>
  </si>
  <si>
    <t xml:space="preserve">Impulse Diavolo     </t>
  </si>
  <si>
    <t xml:space="preserve">Londostar           </t>
  </si>
  <si>
    <t xml:space="preserve">Mazurek             </t>
  </si>
  <si>
    <t xml:space="preserve">Best Fortune        </t>
  </si>
  <si>
    <t xml:space="preserve">Court Ranger        </t>
  </si>
  <si>
    <t xml:space="preserve">Bold Jazz           </t>
  </si>
  <si>
    <t xml:space="preserve">Vernon              </t>
  </si>
  <si>
    <t xml:space="preserve">Golden Buckleboo    </t>
  </si>
  <si>
    <t xml:space="preserve">Bold Zac            </t>
  </si>
  <si>
    <t xml:space="preserve">Pendlebury          </t>
  </si>
  <si>
    <t xml:space="preserve">Rug Rat             </t>
  </si>
  <si>
    <t xml:space="preserve">Snipetron           </t>
  </si>
  <si>
    <t xml:space="preserve">Overstreet          </t>
  </si>
  <si>
    <t xml:space="preserve">Parting Shot        </t>
  </si>
  <si>
    <t xml:space="preserve">Red Dazzle          </t>
  </si>
  <si>
    <t xml:space="preserve">Blonde Missile      </t>
  </si>
  <si>
    <t xml:space="preserve">Near Queue          </t>
  </si>
  <si>
    <t xml:space="preserve">Tequila Flyer       </t>
  </si>
  <si>
    <t xml:space="preserve">Miss Insomnia       </t>
  </si>
  <si>
    <t xml:space="preserve">Justify That        </t>
  </si>
  <si>
    <t xml:space="preserve">Letmedowngently     </t>
  </si>
  <si>
    <t xml:space="preserve">Streetcar Valour    </t>
  </si>
  <si>
    <t xml:space="preserve">Sheez On Top        </t>
  </si>
  <si>
    <t xml:space="preserve">Raise A Dream       </t>
  </si>
  <si>
    <t xml:space="preserve">One For Max         </t>
  </si>
  <si>
    <t xml:space="preserve">Boys Getaround Him  </t>
  </si>
  <si>
    <t xml:space="preserve">Bella Sposa         </t>
  </si>
  <si>
    <t xml:space="preserve">Majestic Moment     </t>
  </si>
  <si>
    <t xml:space="preserve">Emmookis Dash       </t>
  </si>
  <si>
    <t xml:space="preserve">Rivers Lane         </t>
  </si>
  <si>
    <t xml:space="preserve">Ustinovs Fury       </t>
  </si>
  <si>
    <t xml:space="preserve">Mobaco              </t>
  </si>
  <si>
    <t xml:space="preserve">Zerprise Journey    </t>
  </si>
  <si>
    <t xml:space="preserve">I Have A Dream      </t>
  </si>
  <si>
    <t xml:space="preserve">Grumpy Guru         </t>
  </si>
  <si>
    <t xml:space="preserve">Medvedev            </t>
  </si>
  <si>
    <t xml:space="preserve">Exalted Lightning   </t>
  </si>
  <si>
    <t xml:space="preserve">Swedish Bitters     </t>
  </si>
  <si>
    <t xml:space="preserve">Milkwood            </t>
  </si>
  <si>
    <t xml:space="preserve">Capitoline          </t>
  </si>
  <si>
    <t xml:space="preserve">Riccone             </t>
  </si>
  <si>
    <t xml:space="preserve">Rods Opinion        </t>
  </si>
  <si>
    <t xml:space="preserve">Some Do             </t>
  </si>
  <si>
    <t xml:space="preserve">Proud Eagle         </t>
  </si>
  <si>
    <t xml:space="preserve">Super Charm         </t>
  </si>
  <si>
    <t xml:space="preserve">Nishiazabu          </t>
  </si>
  <si>
    <t xml:space="preserve">Swivet              </t>
  </si>
  <si>
    <t xml:space="preserve">Tuscan Fever        </t>
  </si>
  <si>
    <t xml:space="preserve">Tommy Gun           </t>
  </si>
  <si>
    <t xml:space="preserve">Civetta             </t>
  </si>
  <si>
    <t xml:space="preserve">Dal Rommel          </t>
  </si>
  <si>
    <t xml:space="preserve">Spying On You       </t>
  </si>
  <si>
    <t>Sunshine Coast</t>
  </si>
  <si>
    <t xml:space="preserve">Wicked Heights      </t>
  </si>
  <si>
    <t xml:space="preserve">Space Age           </t>
  </si>
  <si>
    <t xml:space="preserve">Captain Treasure    </t>
  </si>
  <si>
    <t xml:space="preserve">Divisional          </t>
  </si>
  <si>
    <t xml:space="preserve">Wishipour           </t>
  </si>
  <si>
    <t xml:space="preserve">Moonlight Rain      </t>
  </si>
  <si>
    <t xml:space="preserve">Noreena             </t>
  </si>
  <si>
    <t xml:space="preserve">Triple Won          </t>
  </si>
  <si>
    <t xml:space="preserve">Spanish Garden      </t>
  </si>
  <si>
    <t xml:space="preserve">Tickets To Ride     </t>
  </si>
  <si>
    <t xml:space="preserve">Tigers Boy          </t>
  </si>
  <si>
    <t xml:space="preserve">Colour Charge       </t>
  </si>
  <si>
    <t xml:space="preserve">Darciwood           </t>
  </si>
  <si>
    <t xml:space="preserve">Divine Service      </t>
  </si>
  <si>
    <t xml:space="preserve">Jack Lancaster      </t>
  </si>
  <si>
    <t xml:space="preserve">Dame Destiny        </t>
  </si>
  <si>
    <t xml:space="preserve">Igneous             </t>
  </si>
  <si>
    <t xml:space="preserve">Round Mountain Gal  </t>
  </si>
  <si>
    <t xml:space="preserve">Ashgrovian          </t>
  </si>
  <si>
    <t xml:space="preserve">Bizarre Rock        </t>
  </si>
  <si>
    <t xml:space="preserve">Earlstoun Ruler     </t>
  </si>
  <si>
    <t xml:space="preserve">Klammer             </t>
  </si>
  <si>
    <t xml:space="preserve">Crown Of Dreams     </t>
  </si>
  <si>
    <t xml:space="preserve">Fine Fergus         </t>
  </si>
  <si>
    <t xml:space="preserve">Amber Jewel         </t>
  </si>
  <si>
    <t xml:space="preserve">Bella Sash          </t>
  </si>
  <si>
    <t xml:space="preserve">Final Over          </t>
  </si>
  <si>
    <t xml:space="preserve">Royal Hootenanny    </t>
  </si>
  <si>
    <t xml:space="preserve">Thornett            </t>
  </si>
  <si>
    <t xml:space="preserve">Whakatane           </t>
  </si>
  <si>
    <t xml:space="preserve">Bigmordrive         </t>
  </si>
  <si>
    <t xml:space="preserve">Dubleos Lad         </t>
  </si>
  <si>
    <t xml:space="preserve">Total Surprise      </t>
  </si>
  <si>
    <t xml:space="preserve">Our Cee Bee         </t>
  </si>
  <si>
    <t xml:space="preserve">Cape Denison        </t>
  </si>
  <si>
    <t xml:space="preserve">Regal Lad           </t>
  </si>
  <si>
    <t xml:space="preserve">Riddling Miss       </t>
  </si>
  <si>
    <t xml:space="preserve">Markover            </t>
  </si>
  <si>
    <t xml:space="preserve">Democrat Queen      </t>
  </si>
  <si>
    <t xml:space="preserve">Stainer             </t>
  </si>
  <si>
    <t xml:space="preserve">Pink Chaperone      </t>
  </si>
  <si>
    <t xml:space="preserve">Kapstar             </t>
  </si>
  <si>
    <t xml:space="preserve">Sacromonte          </t>
  </si>
  <si>
    <t xml:space="preserve">Navajo Prince       </t>
  </si>
  <si>
    <t xml:space="preserve">Timeless Lady       </t>
  </si>
  <si>
    <t xml:space="preserve">Pippos              </t>
  </si>
  <si>
    <t xml:space="preserve">Im Oreilly          </t>
  </si>
  <si>
    <t xml:space="preserve">Lady Carolyn        </t>
  </si>
  <si>
    <t xml:space="preserve">Priests Road        </t>
  </si>
  <si>
    <t xml:space="preserve">Canton Road         </t>
  </si>
  <si>
    <t xml:space="preserve">Sister Patti        </t>
  </si>
  <si>
    <t xml:space="preserve">Man Of Law          </t>
  </si>
  <si>
    <t xml:space="preserve">Fordyce Knight      </t>
  </si>
  <si>
    <t xml:space="preserve">Sheza Hotti         </t>
  </si>
  <si>
    <t xml:space="preserve">Our Catch           </t>
  </si>
  <si>
    <t xml:space="preserve">Kulaba              </t>
  </si>
  <si>
    <t xml:space="preserve">Tingle Marc         </t>
  </si>
  <si>
    <t xml:space="preserve">Windy Sands         </t>
  </si>
  <si>
    <t xml:space="preserve">Martial Art         </t>
  </si>
  <si>
    <t xml:space="preserve">Gessner             </t>
  </si>
  <si>
    <t xml:space="preserve">Bexstar             </t>
  </si>
  <si>
    <t xml:space="preserve">Sol Witness         </t>
  </si>
  <si>
    <t xml:space="preserve">Brumby Jack         </t>
  </si>
  <si>
    <t xml:space="preserve">Perforation         </t>
  </si>
  <si>
    <t>Warrnambool</t>
  </si>
  <si>
    <t xml:space="preserve">Grand Treasure      </t>
  </si>
  <si>
    <t xml:space="preserve">Lady Annabel        </t>
  </si>
  <si>
    <t xml:space="preserve">Leonje              </t>
  </si>
  <si>
    <t xml:space="preserve">Versos De Amor      </t>
  </si>
  <si>
    <t xml:space="preserve">American Beauty     </t>
  </si>
  <si>
    <t xml:space="preserve">Bjorn Pretty        </t>
  </si>
  <si>
    <t xml:space="preserve">Bon For Glory       </t>
  </si>
  <si>
    <t xml:space="preserve">Choix Belle         </t>
  </si>
  <si>
    <t xml:space="preserve">Courte Choux        </t>
  </si>
  <si>
    <t xml:space="preserve">Miss Bluebelle      </t>
  </si>
  <si>
    <t xml:space="preserve">Red Tycoon          </t>
  </si>
  <si>
    <t xml:space="preserve">Modesty             </t>
  </si>
  <si>
    <t xml:space="preserve">Crystal Pistol      </t>
  </si>
  <si>
    <t xml:space="preserve">New York Celebrity  </t>
  </si>
  <si>
    <t xml:space="preserve">Great Southern      </t>
  </si>
  <si>
    <t xml:space="preserve">Northern Edge       </t>
  </si>
  <si>
    <t xml:space="preserve">Belaruski           </t>
  </si>
  <si>
    <t xml:space="preserve">Myhro               </t>
  </si>
  <si>
    <t xml:space="preserve">Spicy Mac           </t>
  </si>
  <si>
    <t xml:space="preserve">Written Return      </t>
  </si>
  <si>
    <t xml:space="preserve">Balancing Act       </t>
  </si>
  <si>
    <t xml:space="preserve">Makas Blu Girl      </t>
  </si>
  <si>
    <t xml:space="preserve">Ruby Eyes           </t>
  </si>
  <si>
    <t xml:space="preserve">Savvy Belle         </t>
  </si>
  <si>
    <t xml:space="preserve">Nemesis             </t>
  </si>
  <si>
    <t xml:space="preserve">Firehouse Rock      </t>
  </si>
  <si>
    <t xml:space="preserve">Deliberate          </t>
  </si>
  <si>
    <t xml:space="preserve">Ilgattino           </t>
  </si>
  <si>
    <t xml:space="preserve">Rising Stock        </t>
  </si>
  <si>
    <t xml:space="preserve">Red Alto            </t>
  </si>
  <si>
    <t xml:space="preserve">Rich Luck           </t>
  </si>
  <si>
    <t xml:space="preserve">Downhearted         </t>
  </si>
  <si>
    <t xml:space="preserve">Mexican Maracas     </t>
  </si>
  <si>
    <t xml:space="preserve">Siga La Vaca        </t>
  </si>
  <si>
    <t xml:space="preserve">Florever Special    </t>
  </si>
  <si>
    <t xml:space="preserve">Lord Of The Song    </t>
  </si>
  <si>
    <t xml:space="preserve">Your Divine Archie  </t>
  </si>
  <si>
    <t xml:space="preserve">Electric Aura       </t>
  </si>
  <si>
    <t xml:space="preserve">Goldies Fortune     </t>
  </si>
  <si>
    <t xml:space="preserve">Wee Frankie         </t>
  </si>
  <si>
    <t xml:space="preserve">Bring A Rose        </t>
  </si>
  <si>
    <t xml:space="preserve">Comic Miss          </t>
  </si>
  <si>
    <t xml:space="preserve">Vatiaz              </t>
  </si>
  <si>
    <t xml:space="preserve">Royal Butterfly     </t>
  </si>
  <si>
    <t xml:space="preserve">My Girl Chilly      </t>
  </si>
  <si>
    <t xml:space="preserve">Lyrical Son         </t>
  </si>
  <si>
    <t xml:space="preserve">Siddles Birthday    </t>
  </si>
  <si>
    <t xml:space="preserve">Zilbiyr             </t>
  </si>
  <si>
    <t xml:space="preserve">Topography          </t>
  </si>
  <si>
    <t xml:space="preserve">High Lago           </t>
  </si>
  <si>
    <t xml:space="preserve">Masters Degree      </t>
  </si>
  <si>
    <t xml:space="preserve">Purrfect Trick      </t>
  </si>
  <si>
    <t xml:space="preserve">Manny               </t>
  </si>
  <si>
    <t xml:space="preserve">Shaq                </t>
  </si>
  <si>
    <t xml:space="preserve">Knucklemanna        </t>
  </si>
  <si>
    <t xml:space="preserve">Montmartre          </t>
  </si>
  <si>
    <t xml:space="preserve">Super Deluxe        </t>
  </si>
  <si>
    <t xml:space="preserve">Entirely Perfect    </t>
  </si>
  <si>
    <t>Wellington</t>
  </si>
  <si>
    <t xml:space="preserve">The Frick           </t>
  </si>
  <si>
    <t xml:space="preserve">Wilde Irish Dream   </t>
  </si>
  <si>
    <t xml:space="preserve">Always A Lady       </t>
  </si>
  <si>
    <t xml:space="preserve">Baroness Snow       </t>
  </si>
  <si>
    <t xml:space="preserve">Benanco             </t>
  </si>
  <si>
    <t xml:space="preserve">Curious As          </t>
  </si>
  <si>
    <t xml:space="preserve">Exquisite Halo      </t>
  </si>
  <si>
    <t xml:space="preserve">Geotech Miss        </t>
  </si>
  <si>
    <t xml:space="preserve">Golden Cavello      </t>
  </si>
  <si>
    <t xml:space="preserve">Great Body          </t>
  </si>
  <si>
    <t xml:space="preserve">Ponselle            </t>
  </si>
  <si>
    <t xml:space="preserve">Power To Burn       </t>
  </si>
  <si>
    <t xml:space="preserve">Sonic Syd           </t>
  </si>
  <si>
    <t xml:space="preserve">Mr Humphries        </t>
  </si>
  <si>
    <t xml:space="preserve">Mannenkov           </t>
  </si>
  <si>
    <t xml:space="preserve">Western Parade      </t>
  </si>
  <si>
    <t xml:space="preserve">Pride Of Venice     </t>
  </si>
  <si>
    <t xml:space="preserve">The Deacon          </t>
  </si>
  <si>
    <t xml:space="preserve">Yellowtail          </t>
  </si>
  <si>
    <t xml:space="preserve">Brimondo            </t>
  </si>
  <si>
    <t xml:space="preserve">Darby Blue          </t>
  </si>
  <si>
    <t xml:space="preserve">Fine Diamond        </t>
  </si>
  <si>
    <t xml:space="preserve">Maroon              </t>
  </si>
  <si>
    <t xml:space="preserve">Miss Penny Muncher  </t>
  </si>
  <si>
    <t xml:space="preserve">Shilopath           </t>
  </si>
  <si>
    <t xml:space="preserve">Swiggin             </t>
  </si>
  <si>
    <t xml:space="preserve">Spirited Character  </t>
  </si>
  <si>
    <t xml:space="preserve">Full Revs           </t>
  </si>
  <si>
    <t xml:space="preserve">Also A Star         </t>
  </si>
  <si>
    <t xml:space="preserve">Golden Feima        </t>
  </si>
  <si>
    <t xml:space="preserve">Malibu Stacy        </t>
  </si>
  <si>
    <t xml:space="preserve">Tillzale            </t>
  </si>
  <si>
    <t xml:space="preserve">Awild Enemys Pick   </t>
  </si>
  <si>
    <t xml:space="preserve">Jewellers Luck      </t>
  </si>
  <si>
    <t xml:space="preserve">Our Pal Hedge       </t>
  </si>
  <si>
    <t xml:space="preserve">Royal Abbey         </t>
  </si>
  <si>
    <t xml:space="preserve">Chickas Destiny     </t>
  </si>
  <si>
    <t xml:space="preserve">Not On Time         </t>
  </si>
  <si>
    <t xml:space="preserve">Crixus              </t>
  </si>
  <si>
    <t xml:space="preserve">Johnnies Cash       </t>
  </si>
  <si>
    <t xml:space="preserve">Podium Bound        </t>
  </si>
  <si>
    <t xml:space="preserve">Snow Moon           </t>
  </si>
  <si>
    <t xml:space="preserve">Solid Power         </t>
  </si>
  <si>
    <t xml:space="preserve">Spursum             </t>
  </si>
  <si>
    <t xml:space="preserve">Silver Sovereign    </t>
  </si>
  <si>
    <t xml:space="preserve">Born To Power       </t>
  </si>
  <si>
    <t xml:space="preserve">Vie Sera            </t>
  </si>
  <si>
    <t xml:space="preserve">Kingtantes          </t>
  </si>
  <si>
    <t xml:space="preserve">Alright Now         </t>
  </si>
  <si>
    <t xml:space="preserve">London Lady         </t>
  </si>
  <si>
    <t xml:space="preserve">Shake Off           </t>
  </si>
  <si>
    <t xml:space="preserve">Underground Blues   </t>
  </si>
  <si>
    <t xml:space="preserve">Sweet Feet          </t>
  </si>
  <si>
    <t xml:space="preserve">Amanzi              </t>
  </si>
  <si>
    <t xml:space="preserve">Bulbadah            </t>
  </si>
  <si>
    <t xml:space="preserve">Elriz               </t>
  </si>
  <si>
    <t xml:space="preserve">Obvious Twist       </t>
  </si>
  <si>
    <t xml:space="preserve">Big Bad Tom         </t>
  </si>
  <si>
    <t xml:space="preserve">Brave Jay           </t>
  </si>
  <si>
    <t xml:space="preserve">Louis The Tonne     </t>
  </si>
  <si>
    <t xml:space="preserve">Rexton              </t>
  </si>
  <si>
    <t xml:space="preserve">Attalea             </t>
  </si>
  <si>
    <t xml:space="preserve">Lucky Assassin      </t>
  </si>
  <si>
    <t xml:space="preserve">Molasses            </t>
  </si>
  <si>
    <t xml:space="preserve">Mr Pretty Boy       </t>
  </si>
  <si>
    <t xml:space="preserve">Nictock             </t>
  </si>
  <si>
    <t xml:space="preserve">Edge Of Madness     </t>
  </si>
  <si>
    <t xml:space="preserve">Pencita             </t>
  </si>
  <si>
    <t xml:space="preserve">Head To Toe         </t>
  </si>
  <si>
    <t xml:space="preserve">Squared             </t>
  </si>
  <si>
    <t xml:space="preserve">Living Fire         </t>
  </si>
  <si>
    <t xml:space="preserve">Sinnendor           </t>
  </si>
  <si>
    <t xml:space="preserve">Kelsha Begs         </t>
  </si>
  <si>
    <t xml:space="preserve">Regally Cheeky      </t>
  </si>
  <si>
    <t xml:space="preserve">Miss Morgana        </t>
  </si>
  <si>
    <t xml:space="preserve">Jaroda Choice       </t>
  </si>
  <si>
    <t xml:space="preserve">Liberty Park        </t>
  </si>
  <si>
    <t xml:space="preserve">In Ernest           </t>
  </si>
  <si>
    <t xml:space="preserve">Judo                </t>
  </si>
  <si>
    <t xml:space="preserve">Blinkin Rockin      </t>
  </si>
  <si>
    <t xml:space="preserve">How Will I Know     </t>
  </si>
  <si>
    <t xml:space="preserve">Tumbling Dice       </t>
  </si>
  <si>
    <t xml:space="preserve">Oywotzy             </t>
  </si>
  <si>
    <t xml:space="preserve">Worldly Wise        </t>
  </si>
  <si>
    <t xml:space="preserve">Bonee Tess          </t>
  </si>
  <si>
    <t xml:space="preserve">Quick Cash          </t>
  </si>
  <si>
    <t xml:space="preserve">Little Bomb Bay     </t>
  </si>
  <si>
    <t xml:space="preserve">Attilius            </t>
  </si>
  <si>
    <t xml:space="preserve">One Imperfection    </t>
  </si>
  <si>
    <t xml:space="preserve">Unshinkable         </t>
  </si>
  <si>
    <t xml:space="preserve">Gillie Mooch        </t>
  </si>
  <si>
    <t xml:space="preserve">Bulloo Downs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</si>
</sst>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4" fontId="18" fillId="0" borderId="11" xfId="0" applyNumberFormat="1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4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3"/>
  <sheetViews>
    <sheetView tabSelected="1" workbookViewId="0">
      <pane ySplit="1" topLeftCell="A2" activePane="bottomLeft" state="frozen"/>
      <selection pane="bottomLeft" activeCell="U15" sqref="U15"/>
    </sheetView>
  </sheetViews>
  <sheetFormatPr defaultRowHeight="14.4" x14ac:dyDescent="0.3"/>
  <cols>
    <col min="1" max="1" width="9.109375" style="11" hidden="1" customWidth="1"/>
    <col min="2" max="2" width="9.88671875" style="11" hidden="1" customWidth="1"/>
    <col min="3" max="3" width="7.21875" style="11" bestFit="1" customWidth="1"/>
    <col min="4" max="4" width="14.21875" style="11" bestFit="1" customWidth="1"/>
    <col min="5" max="5" width="5.6640625" style="11" bestFit="1" customWidth="1"/>
    <col min="6" max="6" width="5.5546875" style="11" bestFit="1" customWidth="1"/>
    <col min="7" max="7" width="22" style="11" bestFit="1" customWidth="1"/>
    <col min="8" max="8" width="9.21875" style="12" bestFit="1" customWidth="1"/>
    <col min="9" max="9" width="7.88671875" style="12" bestFit="1" customWidth="1"/>
    <col min="10" max="10" width="10.77734375" style="12" hidden="1" customWidth="1"/>
    <col min="11" max="11" width="9.5546875" style="12" hidden="1" customWidth="1"/>
    <col min="12" max="12" width="14" style="12" hidden="1" customWidth="1"/>
    <col min="13" max="14" width="7.5546875" style="12" hidden="1" customWidth="1"/>
    <col min="15" max="15" width="8.5546875" style="13" hidden="1" customWidth="1"/>
    <col min="16" max="16" width="8.77734375" style="12" hidden="1" customWidth="1"/>
    <col min="17" max="17" width="16" style="12" hidden="1" customWidth="1"/>
    <col min="18" max="18" width="15" style="12" hidden="1" customWidth="1"/>
    <col min="19" max="19" width="14" style="12" hidden="1" customWidth="1"/>
    <col min="20" max="20" width="8.109375" style="14" bestFit="1" customWidth="1"/>
    <col min="21" max="16384" width="8.88671875" style="10"/>
  </cols>
  <sheetData>
    <row r="1" spans="1:20" s="4" customFormat="1" x14ac:dyDescent="0.3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15</v>
      </c>
      <c r="J1" s="2" t="s">
        <v>17</v>
      </c>
      <c r="K1" s="2" t="s">
        <v>16</v>
      </c>
      <c r="L1" s="2" t="s">
        <v>18</v>
      </c>
      <c r="M1" s="2" t="s">
        <v>7</v>
      </c>
      <c r="N1" s="2" t="s">
        <v>8</v>
      </c>
      <c r="O1" s="3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1" t="s">
        <v>19</v>
      </c>
    </row>
    <row r="2" spans="1:20" x14ac:dyDescent="0.3">
      <c r="A2" s="1">
        <v>1</v>
      </c>
      <c r="B2" s="5">
        <v>42750</v>
      </c>
      <c r="C2" s="6">
        <v>0.51041666666666663</v>
      </c>
      <c r="D2" s="1" t="s">
        <v>46</v>
      </c>
      <c r="E2" s="1">
        <v>1</v>
      </c>
      <c r="F2" s="1">
        <v>9</v>
      </c>
      <c r="G2" s="1" t="s">
        <v>55</v>
      </c>
      <c r="H2" s="2">
        <v>74.776133333333291</v>
      </c>
      <c r="I2" s="7">
        <f>1+COUNTIFS(A:A,A2,P:P,"&lt;"&amp;P2)</f>
        <v>1</v>
      </c>
      <c r="J2" s="2">
        <f>AVERAGEIF(A:A,A2,H:H)</f>
        <v>49.772426190476189</v>
      </c>
      <c r="K2" s="2">
        <f>H2-J2</f>
        <v>25.003707142857102</v>
      </c>
      <c r="L2" s="2">
        <f>90+K2</f>
        <v>115.00370714285711</v>
      </c>
      <c r="M2" s="2">
        <f>EXP(0.06*L2)</f>
        <v>992.49545040043324</v>
      </c>
      <c r="N2" s="2">
        <f>SUMIF(A:A,A2,M:M)</f>
        <v>4418.6594178396053</v>
      </c>
      <c r="O2" s="3">
        <f>M2/N2</f>
        <v>0.22461460740635436</v>
      </c>
      <c r="P2" s="8">
        <f>1/O2</f>
        <v>4.4520701994722982</v>
      </c>
      <c r="Q2" s="3">
        <f>IF(P2&gt;21,"",O2)</f>
        <v>0.22461460740635436</v>
      </c>
      <c r="R2" s="3">
        <f>IF(ISNUMBER(Q2),SUMIF(A:A,A2,Q:Q),"")</f>
        <v>0.82006016080120281</v>
      </c>
      <c r="S2" s="3">
        <f>IFERROR(Q2*(1/R2),"")</f>
        <v>0.27390015774806664</v>
      </c>
      <c r="T2" s="9">
        <f>IFERROR(1/S2,"")</f>
        <v>3.6509654036774961</v>
      </c>
    </row>
    <row r="3" spans="1:20" x14ac:dyDescent="0.3">
      <c r="A3" s="1">
        <v>1</v>
      </c>
      <c r="B3" s="5">
        <v>42750</v>
      </c>
      <c r="C3" s="6">
        <v>0.51041666666666663</v>
      </c>
      <c r="D3" s="1" t="s">
        <v>46</v>
      </c>
      <c r="E3" s="1">
        <v>1</v>
      </c>
      <c r="F3" s="1">
        <v>8</v>
      </c>
      <c r="G3" s="1" t="s">
        <v>54</v>
      </c>
      <c r="H3" s="2">
        <v>71.160166666666598</v>
      </c>
      <c r="I3" s="7">
        <f>1+COUNTIFS(A:A,A3,P:P,"&lt;"&amp;P3)</f>
        <v>2</v>
      </c>
      <c r="J3" s="2">
        <f>AVERAGEIF(A:A,A3,H:H)</f>
        <v>49.772426190476189</v>
      </c>
      <c r="K3" s="2">
        <f>H3-J3</f>
        <v>21.387740476190409</v>
      </c>
      <c r="L3" s="2">
        <f>90+K3</f>
        <v>111.3877404761904</v>
      </c>
      <c r="M3" s="2">
        <f>EXP(0.06*L3)</f>
        <v>798.9228864827644</v>
      </c>
      <c r="N3" s="2">
        <f>SUMIF(A:A,A3,M:M)</f>
        <v>4418.6594178396053</v>
      </c>
      <c r="O3" s="3">
        <f>M3/N3</f>
        <v>0.18080662276373816</v>
      </c>
      <c r="P3" s="8">
        <f>1/O3</f>
        <v>5.5307708573635059</v>
      </c>
      <c r="Q3" s="3">
        <f>IF(P3&gt;21,"",O3)</f>
        <v>0.18080662276373816</v>
      </c>
      <c r="R3" s="3">
        <f>IF(ISNUMBER(Q3),SUMIF(A:A,A3,Q:Q),"")</f>
        <v>0.82006016080120281</v>
      </c>
      <c r="S3" s="3">
        <f>IFERROR(Q3*(1/R3),"")</f>
        <v>0.22047970552195731</v>
      </c>
      <c r="T3" s="9">
        <f>IFERROR(1/S3,"")</f>
        <v>4.535564838644123</v>
      </c>
    </row>
    <row r="4" spans="1:20" x14ac:dyDescent="0.3">
      <c r="A4" s="1">
        <v>1</v>
      </c>
      <c r="B4" s="5">
        <v>42750</v>
      </c>
      <c r="C4" s="6">
        <v>0.51041666666666663</v>
      </c>
      <c r="D4" s="1" t="s">
        <v>46</v>
      </c>
      <c r="E4" s="1">
        <v>1</v>
      </c>
      <c r="F4" s="1">
        <v>5</v>
      </c>
      <c r="G4" s="1" t="s">
        <v>51</v>
      </c>
      <c r="H4" s="2">
        <v>65.273066666666708</v>
      </c>
      <c r="I4" s="7">
        <f>1+COUNTIFS(A:A,A4,P:P,"&lt;"&amp;P4)</f>
        <v>3</v>
      </c>
      <c r="J4" s="2">
        <f>AVERAGEIF(A:A,A4,H:H)</f>
        <v>49.772426190476189</v>
      </c>
      <c r="K4" s="2">
        <f>H4-J4</f>
        <v>15.500640476190519</v>
      </c>
      <c r="L4" s="2">
        <f>90+K4</f>
        <v>105.50064047619051</v>
      </c>
      <c r="M4" s="2">
        <f>EXP(0.06*L4)</f>
        <v>561.17815871359221</v>
      </c>
      <c r="N4" s="2">
        <f>SUMIF(A:A,A4,M:M)</f>
        <v>4418.6594178396053</v>
      </c>
      <c r="O4" s="3">
        <f>M4/N4</f>
        <v>0.12700190389146726</v>
      </c>
      <c r="P4" s="8">
        <f>1/O4</f>
        <v>7.8738977082940087</v>
      </c>
      <c r="Q4" s="3">
        <f>IF(P4&gt;21,"",O4)</f>
        <v>0.12700190389146726</v>
      </c>
      <c r="R4" s="3">
        <f>IF(ISNUMBER(Q4),SUMIF(A:A,A4,Q:Q),"")</f>
        <v>0.82006016080120281</v>
      </c>
      <c r="S4" s="3">
        <f>IFERROR(Q4*(1/R4),"")</f>
        <v>0.15486900835102851</v>
      </c>
      <c r="T4" s="9">
        <f>IFERROR(1/S4,"")</f>
        <v>6.457069820795807</v>
      </c>
    </row>
    <row r="5" spans="1:20" x14ac:dyDescent="0.3">
      <c r="A5" s="1">
        <v>1</v>
      </c>
      <c r="B5" s="5">
        <v>42750</v>
      </c>
      <c r="C5" s="6">
        <v>0.51041666666666663</v>
      </c>
      <c r="D5" s="1" t="s">
        <v>46</v>
      </c>
      <c r="E5" s="1">
        <v>1</v>
      </c>
      <c r="F5" s="1">
        <v>4</v>
      </c>
      <c r="G5" s="1" t="s">
        <v>50</v>
      </c>
      <c r="H5" s="2">
        <v>57.7723333333333</v>
      </c>
      <c r="I5" s="7">
        <f>1+COUNTIFS(A:A,A5,P:P,"&lt;"&amp;P5)</f>
        <v>4</v>
      </c>
      <c r="J5" s="2">
        <f>AVERAGEIF(A:A,A5,H:H)</f>
        <v>49.772426190476189</v>
      </c>
      <c r="K5" s="2">
        <f>H5-J5</f>
        <v>7.9999071428571114</v>
      </c>
      <c r="L5" s="2">
        <f>90+K5</f>
        <v>97.999907142857111</v>
      </c>
      <c r="M5" s="2">
        <f>EXP(0.06*L5)</f>
        <v>357.80724820577274</v>
      </c>
      <c r="N5" s="2">
        <f>SUMIF(A:A,A5,M:M)</f>
        <v>4418.6594178396053</v>
      </c>
      <c r="O5" s="3">
        <f>M5/N5</f>
        <v>8.0976426189623321E-2</v>
      </c>
      <c r="P5" s="8">
        <f>1/O5</f>
        <v>12.349273079282233</v>
      </c>
      <c r="Q5" s="3">
        <f>IF(P5&gt;21,"",O5)</f>
        <v>8.0976426189623321E-2</v>
      </c>
      <c r="R5" s="3">
        <f>IF(ISNUMBER(Q5),SUMIF(A:A,A5,Q:Q),"")</f>
        <v>0.82006016080120281</v>
      </c>
      <c r="S5" s="3">
        <f>IFERROR(Q5*(1/R5),"")</f>
        <v>9.8744494685010606E-2</v>
      </c>
      <c r="T5" s="9">
        <f>IFERROR(1/S5,"")</f>
        <v>10.127146867174153</v>
      </c>
    </row>
    <row r="6" spans="1:20" x14ac:dyDescent="0.3">
      <c r="A6" s="1">
        <v>1</v>
      </c>
      <c r="B6" s="5">
        <v>42750</v>
      </c>
      <c r="C6" s="6">
        <v>0.51041666666666663</v>
      </c>
      <c r="D6" s="1" t="s">
        <v>46</v>
      </c>
      <c r="E6" s="1">
        <v>1</v>
      </c>
      <c r="F6" s="1">
        <v>6</v>
      </c>
      <c r="G6" s="1" t="s">
        <v>52</v>
      </c>
      <c r="H6" s="2">
        <v>57.739666666666601</v>
      </c>
      <c r="I6" s="7">
        <f>1+COUNTIFS(A:A,A6,P:P,"&lt;"&amp;P6)</f>
        <v>5</v>
      </c>
      <c r="J6" s="2">
        <f>AVERAGEIF(A:A,A6,H:H)</f>
        <v>49.772426190476189</v>
      </c>
      <c r="K6" s="2">
        <f>H6-J6</f>
        <v>7.9672404761904119</v>
      </c>
      <c r="L6" s="2">
        <f>90+K6</f>
        <v>97.967240476190412</v>
      </c>
      <c r="M6" s="2">
        <f>EXP(0.06*L6)</f>
        <v>357.10663282665053</v>
      </c>
      <c r="N6" s="2">
        <f>SUMIF(A:A,A6,M:M)</f>
        <v>4418.6594178396053</v>
      </c>
      <c r="O6" s="3">
        <f>M6/N6</f>
        <v>8.0817867832241527E-2</v>
      </c>
      <c r="P6" s="8">
        <f>1/O6</f>
        <v>12.373501390506362</v>
      </c>
      <c r="Q6" s="3">
        <f>IF(P6&gt;21,"",O6)</f>
        <v>8.0817867832241527E-2</v>
      </c>
      <c r="R6" s="3">
        <f>IF(ISNUMBER(Q6),SUMIF(A:A,A6,Q:Q),"")</f>
        <v>0.82006016080120281</v>
      </c>
      <c r="S6" s="3">
        <f>IFERROR(Q6*(1/R6),"")</f>
        <v>9.8551145019997149E-2</v>
      </c>
      <c r="T6" s="9">
        <f>IFERROR(1/S6,"")</f>
        <v>10.147015539972555</v>
      </c>
    </row>
    <row r="7" spans="1:20" x14ac:dyDescent="0.3">
      <c r="A7" s="1">
        <v>1</v>
      </c>
      <c r="B7" s="5">
        <v>42750</v>
      </c>
      <c r="C7" s="6">
        <v>0.51041666666666663</v>
      </c>
      <c r="D7" s="1" t="s">
        <v>46</v>
      </c>
      <c r="E7" s="1">
        <v>1</v>
      </c>
      <c r="F7" s="1">
        <v>12</v>
      </c>
      <c r="G7" s="1" t="s">
        <v>58</v>
      </c>
      <c r="H7" s="2">
        <v>54.6156333333333</v>
      </c>
      <c r="I7" s="7">
        <f>1+COUNTIFS(A:A,A7,P:P,"&lt;"&amp;P7)</f>
        <v>6</v>
      </c>
      <c r="J7" s="2">
        <f>AVERAGEIF(A:A,A7,H:H)</f>
        <v>49.772426190476189</v>
      </c>
      <c r="K7" s="2">
        <f>H7-J7</f>
        <v>4.8432071428571106</v>
      </c>
      <c r="L7" s="2">
        <f>90+K7</f>
        <v>94.843207142857111</v>
      </c>
      <c r="M7" s="2">
        <f>EXP(0.06*L7)</f>
        <v>296.06896841084006</v>
      </c>
      <c r="N7" s="2">
        <f>SUMIF(A:A,A7,M:M)</f>
        <v>4418.6594178396053</v>
      </c>
      <c r="O7" s="3">
        <f>M7/N7</f>
        <v>6.7004251836090975E-2</v>
      </c>
      <c r="P7" s="8">
        <f>1/O7</f>
        <v>14.924426026668399</v>
      </c>
      <c r="Q7" s="3">
        <f>IF(P7&gt;21,"",O7)</f>
        <v>6.7004251836090975E-2</v>
      </c>
      <c r="R7" s="3">
        <f>IF(ISNUMBER(Q7),SUMIF(A:A,A7,Q:Q),"")</f>
        <v>0.82006016080120281</v>
      </c>
      <c r="S7" s="3">
        <f>IFERROR(Q7*(1/R7),"")</f>
        <v>8.1706507691615568E-2</v>
      </c>
      <c r="T7" s="9">
        <f>IFERROR(1/S7,"")</f>
        <v>12.238927207295344</v>
      </c>
    </row>
    <row r="8" spans="1:20" x14ac:dyDescent="0.3">
      <c r="A8" s="1">
        <v>1</v>
      </c>
      <c r="B8" s="5">
        <v>42750</v>
      </c>
      <c r="C8" s="6">
        <v>0.51041666666666663</v>
      </c>
      <c r="D8" s="1" t="s">
        <v>46</v>
      </c>
      <c r="E8" s="1">
        <v>1</v>
      </c>
      <c r="F8" s="1">
        <v>1</v>
      </c>
      <c r="G8" s="1" t="s">
        <v>47</v>
      </c>
      <c r="H8" s="2">
        <v>52.449633333333303</v>
      </c>
      <c r="I8" s="7">
        <f>1+COUNTIFS(A:A,A8,P:P,"&lt;"&amp;P8)</f>
        <v>7</v>
      </c>
      <c r="J8" s="2">
        <f>AVERAGEIF(A:A,A8,H:H)</f>
        <v>49.772426190476189</v>
      </c>
      <c r="K8" s="2">
        <f>H8-J8</f>
        <v>2.6772071428571138</v>
      </c>
      <c r="L8" s="2">
        <f>90+K8</f>
        <v>92.677207142857114</v>
      </c>
      <c r="M8" s="2">
        <f>EXP(0.06*L8)</f>
        <v>259.98720767924294</v>
      </c>
      <c r="N8" s="2">
        <f>SUMIF(A:A,A8,M:M)</f>
        <v>4418.6594178396053</v>
      </c>
      <c r="O8" s="3">
        <f>M8/N8</f>
        <v>5.883848088168725E-2</v>
      </c>
      <c r="P8" s="8">
        <f>1/O8</f>
        <v>16.995680123197022</v>
      </c>
      <c r="Q8" s="3">
        <f>IF(P8&gt;21,"",O8)</f>
        <v>5.883848088168725E-2</v>
      </c>
      <c r="R8" s="3">
        <f>IF(ISNUMBER(Q8),SUMIF(A:A,A8,Q:Q),"")</f>
        <v>0.82006016080120281</v>
      </c>
      <c r="S8" s="3">
        <f>IFERROR(Q8*(1/R8),"")</f>
        <v>7.1748980982324226E-2</v>
      </c>
      <c r="T8" s="9">
        <f>IFERROR(1/S8,"")</f>
        <v>13.937480174754757</v>
      </c>
    </row>
    <row r="9" spans="1:20" x14ac:dyDescent="0.3">
      <c r="A9" s="1">
        <v>1</v>
      </c>
      <c r="B9" s="5">
        <v>42750</v>
      </c>
      <c r="C9" s="6">
        <v>0.51041666666666663</v>
      </c>
      <c r="D9" s="1" t="s">
        <v>46</v>
      </c>
      <c r="E9" s="1">
        <v>1</v>
      </c>
      <c r="F9" s="1">
        <v>7</v>
      </c>
      <c r="G9" s="1" t="s">
        <v>53</v>
      </c>
      <c r="H9" s="2">
        <v>46.418300000000002</v>
      </c>
      <c r="I9" s="7">
        <f>1+COUNTIFS(A:A,A9,P:P,"&lt;"&amp;P9)</f>
        <v>8</v>
      </c>
      <c r="J9" s="2">
        <f>AVERAGEIF(A:A,A9,H:H)</f>
        <v>49.772426190476189</v>
      </c>
      <c r="K9" s="2">
        <f>H9-J9</f>
        <v>-3.3541261904761868</v>
      </c>
      <c r="L9" s="2">
        <f>90+K9</f>
        <v>86.645873809523806</v>
      </c>
      <c r="M9" s="2">
        <f>EXP(0.06*L9)</f>
        <v>181.04623281593101</v>
      </c>
      <c r="N9" s="2">
        <f>SUMIF(A:A,A9,M:M)</f>
        <v>4418.6594178396053</v>
      </c>
      <c r="O9" s="3">
        <f>M9/N9</f>
        <v>4.0973113267111477E-2</v>
      </c>
      <c r="P9" s="8">
        <f>1/O9</f>
        <v>24.406248885233857</v>
      </c>
      <c r="Q9" s="3" t="str">
        <f>IF(P9&gt;21,"",O9)</f>
        <v/>
      </c>
      <c r="R9" s="3" t="str">
        <f>IF(ISNUMBER(Q9),SUMIF(A:A,A9,Q:Q),"")</f>
        <v/>
      </c>
      <c r="S9" s="3" t="str">
        <f>IFERROR(Q9*(1/R9),"")</f>
        <v/>
      </c>
      <c r="T9" s="9" t="str">
        <f>IFERROR(1/S9,"")</f>
        <v/>
      </c>
    </row>
    <row r="10" spans="1:20" x14ac:dyDescent="0.3">
      <c r="A10" s="1">
        <v>1</v>
      </c>
      <c r="B10" s="5">
        <v>42750</v>
      </c>
      <c r="C10" s="6">
        <v>0.51041666666666663</v>
      </c>
      <c r="D10" s="1" t="s">
        <v>46</v>
      </c>
      <c r="E10" s="1">
        <v>1</v>
      </c>
      <c r="F10" s="1">
        <v>10</v>
      </c>
      <c r="G10" s="1" t="s">
        <v>56</v>
      </c>
      <c r="H10" s="2">
        <v>45.099166666666704</v>
      </c>
      <c r="I10" s="7">
        <f>1+COUNTIFS(A:A,A10,P:P,"&lt;"&amp;P10)</f>
        <v>9</v>
      </c>
      <c r="J10" s="2">
        <f>AVERAGEIF(A:A,A10,H:H)</f>
        <v>49.772426190476189</v>
      </c>
      <c r="K10" s="2">
        <f>H10-J10</f>
        <v>-4.6732595238094845</v>
      </c>
      <c r="L10" s="2">
        <f>90+K10</f>
        <v>85.326740476190508</v>
      </c>
      <c r="M10" s="2">
        <f>EXP(0.06*L10)</f>
        <v>167.26918962021458</v>
      </c>
      <c r="N10" s="2">
        <f>SUMIF(A:A,A10,M:M)</f>
        <v>4418.6594178396053</v>
      </c>
      <c r="O10" s="3">
        <f>M10/N10</f>
        <v>3.7855189504964547E-2</v>
      </c>
      <c r="P10" s="8">
        <f>1/O10</f>
        <v>26.416457375516618</v>
      </c>
      <c r="Q10" s="3" t="str">
        <f>IF(P10&gt;21,"",O10)</f>
        <v/>
      </c>
      <c r="R10" s="3" t="str">
        <f>IF(ISNUMBER(Q10),SUMIF(A:A,A10,Q:Q),"")</f>
        <v/>
      </c>
      <c r="S10" s="3" t="str">
        <f>IFERROR(Q10*(1/R10),"")</f>
        <v/>
      </c>
      <c r="T10" s="9" t="str">
        <f>IFERROR(1/S10,"")</f>
        <v/>
      </c>
    </row>
    <row r="11" spans="1:20" x14ac:dyDescent="0.3">
      <c r="A11" s="1">
        <v>1</v>
      </c>
      <c r="B11" s="5">
        <v>42750</v>
      </c>
      <c r="C11" s="6">
        <v>0.51041666666666663</v>
      </c>
      <c r="D11" s="1" t="s">
        <v>46</v>
      </c>
      <c r="E11" s="1">
        <v>1</v>
      </c>
      <c r="F11" s="1">
        <v>11</v>
      </c>
      <c r="G11" s="1" t="s">
        <v>57</v>
      </c>
      <c r="H11" s="2">
        <v>39.871000000000002</v>
      </c>
      <c r="I11" s="7">
        <f>1+COUNTIFS(A:A,A11,P:P,"&lt;"&amp;P11)</f>
        <v>10</v>
      </c>
      <c r="J11" s="2">
        <f>AVERAGEIF(A:A,A11,H:H)</f>
        <v>49.772426190476189</v>
      </c>
      <c r="K11" s="2">
        <f>H11-J11</f>
        <v>-9.9014261904761867</v>
      </c>
      <c r="L11" s="2">
        <f>90+K11</f>
        <v>80.098573809523813</v>
      </c>
      <c r="M11" s="2">
        <f>EXP(0.06*L11)</f>
        <v>122.23121164538067</v>
      </c>
      <c r="N11" s="2">
        <f>SUMIF(A:A,A11,M:M)</f>
        <v>4418.6594178396053</v>
      </c>
      <c r="O11" s="3">
        <f>M11/N11</f>
        <v>2.7662510297103326E-2</v>
      </c>
      <c r="P11" s="8">
        <f>1/O11</f>
        <v>36.150009137265997</v>
      </c>
      <c r="Q11" s="3" t="str">
        <f>IF(P11&gt;21,"",O11)</f>
        <v/>
      </c>
      <c r="R11" s="3" t="str">
        <f>IF(ISNUMBER(Q11),SUMIF(A:A,A11,Q:Q),"")</f>
        <v/>
      </c>
      <c r="S11" s="3" t="str">
        <f>IFERROR(Q11*(1/R11),"")</f>
        <v/>
      </c>
      <c r="T11" s="9" t="str">
        <f>IFERROR(1/S11,"")</f>
        <v/>
      </c>
    </row>
    <row r="12" spans="1:20" x14ac:dyDescent="0.3">
      <c r="A12" s="1">
        <v>1</v>
      </c>
      <c r="B12" s="5">
        <v>42750</v>
      </c>
      <c r="C12" s="6">
        <v>0.51041666666666663</v>
      </c>
      <c r="D12" s="1" t="s">
        <v>46</v>
      </c>
      <c r="E12" s="1">
        <v>1</v>
      </c>
      <c r="F12" s="1">
        <v>2</v>
      </c>
      <c r="G12" s="1" t="s">
        <v>48</v>
      </c>
      <c r="H12" s="2">
        <v>35.440333333333399</v>
      </c>
      <c r="I12" s="7">
        <f>1+COUNTIFS(A:A,A12,P:P,"&lt;"&amp;P12)</f>
        <v>11</v>
      </c>
      <c r="J12" s="2">
        <f>AVERAGEIF(A:A,A12,H:H)</f>
        <v>49.772426190476189</v>
      </c>
      <c r="K12" s="2">
        <f>H12-J12</f>
        <v>-14.33209285714279</v>
      </c>
      <c r="L12" s="2">
        <f>90+K12</f>
        <v>75.667907142857217</v>
      </c>
      <c r="M12" s="2">
        <f>EXP(0.06*L12)</f>
        <v>93.697773651395082</v>
      </c>
      <c r="N12" s="2">
        <f>SUMIF(A:A,A12,M:M)</f>
        <v>4418.6594178396053</v>
      </c>
      <c r="O12" s="3">
        <f>M12/N12</f>
        <v>2.1205022788836327E-2</v>
      </c>
      <c r="P12" s="8">
        <f>1/O12</f>
        <v>47.158638307451554</v>
      </c>
      <c r="Q12" s="3" t="str">
        <f>IF(P12&gt;21,"",O12)</f>
        <v/>
      </c>
      <c r="R12" s="3" t="str">
        <f>IF(ISNUMBER(Q12),SUMIF(A:A,A12,Q:Q),"")</f>
        <v/>
      </c>
      <c r="S12" s="3" t="str">
        <f>IFERROR(Q12*(1/R12),"")</f>
        <v/>
      </c>
      <c r="T12" s="9" t="str">
        <f>IFERROR(1/S12,"")</f>
        <v/>
      </c>
    </row>
    <row r="13" spans="1:20" x14ac:dyDescent="0.3">
      <c r="A13" s="1">
        <v>1</v>
      </c>
      <c r="B13" s="5">
        <v>42750</v>
      </c>
      <c r="C13" s="6">
        <v>0.51041666666666663</v>
      </c>
      <c r="D13" s="1" t="s">
        <v>46</v>
      </c>
      <c r="E13" s="1">
        <v>1</v>
      </c>
      <c r="F13" s="1">
        <v>13</v>
      </c>
      <c r="G13" s="1" t="s">
        <v>59</v>
      </c>
      <c r="H13" s="2">
        <v>33.469000000000001</v>
      </c>
      <c r="I13" s="7">
        <f>1+COUNTIFS(A:A,A13,P:P,"&lt;"&amp;P13)</f>
        <v>12</v>
      </c>
      <c r="J13" s="2">
        <f>AVERAGEIF(A:A,A13,H:H)</f>
        <v>49.772426190476189</v>
      </c>
      <c r="K13" s="2">
        <f>H13-J13</f>
        <v>-16.303426190476188</v>
      </c>
      <c r="L13" s="2">
        <f>90+K13</f>
        <v>73.696573809523812</v>
      </c>
      <c r="M13" s="2">
        <f>EXP(0.06*L13)</f>
        <v>83.2455295709631</v>
      </c>
      <c r="N13" s="2">
        <f>SUMIF(A:A,A13,M:M)</f>
        <v>4418.6594178396053</v>
      </c>
      <c r="O13" s="3">
        <f>M13/N13</f>
        <v>1.883954423707631E-2</v>
      </c>
      <c r="P13" s="8">
        <f>1/O13</f>
        <v>53.079840330319428</v>
      </c>
      <c r="Q13" s="3" t="str">
        <f>IF(P13&gt;21,"",O13)</f>
        <v/>
      </c>
      <c r="R13" s="3" t="str">
        <f>IF(ISNUMBER(Q13),SUMIF(A:A,A13,Q:Q),"")</f>
        <v/>
      </c>
      <c r="S13" s="3" t="str">
        <f>IFERROR(Q13*(1/R13),"")</f>
        <v/>
      </c>
      <c r="T13" s="9" t="str">
        <f>IFERROR(1/S13,"")</f>
        <v/>
      </c>
    </row>
    <row r="14" spans="1:20" x14ac:dyDescent="0.3">
      <c r="A14" s="1">
        <v>1</v>
      </c>
      <c r="B14" s="5">
        <v>42750</v>
      </c>
      <c r="C14" s="6">
        <v>0.51041666666666663</v>
      </c>
      <c r="D14" s="1" t="s">
        <v>46</v>
      </c>
      <c r="E14" s="1">
        <v>1</v>
      </c>
      <c r="F14" s="1">
        <v>14</v>
      </c>
      <c r="G14" s="1" t="s">
        <v>60</v>
      </c>
      <c r="H14" s="2">
        <v>33.167466666666698</v>
      </c>
      <c r="I14" s="7">
        <f>1+COUNTIFS(A:A,A14,P:P,"&lt;"&amp;P14)</f>
        <v>13</v>
      </c>
      <c r="J14" s="2">
        <f>AVERAGEIF(A:A,A14,H:H)</f>
        <v>49.772426190476189</v>
      </c>
      <c r="K14" s="2">
        <f>H14-J14</f>
        <v>-16.604959523809491</v>
      </c>
      <c r="L14" s="2">
        <f>90+K14</f>
        <v>73.395040476190502</v>
      </c>
      <c r="M14" s="2">
        <f>EXP(0.06*L14)</f>
        <v>81.752993641226425</v>
      </c>
      <c r="N14" s="2">
        <f>SUMIF(A:A,A14,M:M)</f>
        <v>4418.6594178396053</v>
      </c>
      <c r="O14" s="3">
        <f>M14/N14</f>
        <v>1.8501763976459071E-2</v>
      </c>
      <c r="P14" s="8">
        <f>1/O14</f>
        <v>54.048900487129842</v>
      </c>
      <c r="Q14" s="3" t="str">
        <f>IF(P14&gt;21,"",O14)</f>
        <v/>
      </c>
      <c r="R14" s="3" t="str">
        <f>IF(ISNUMBER(Q14),SUMIF(A:A,A14,Q:Q),"")</f>
        <v/>
      </c>
      <c r="S14" s="3" t="str">
        <f>IFERROR(Q14*(1/R14),"")</f>
        <v/>
      </c>
      <c r="T14" s="9" t="str">
        <f>IFERROR(1/S14,"")</f>
        <v/>
      </c>
    </row>
    <row r="15" spans="1:20" x14ac:dyDescent="0.3">
      <c r="A15" s="1">
        <v>1</v>
      </c>
      <c r="B15" s="5">
        <v>42750</v>
      </c>
      <c r="C15" s="6">
        <v>0.51041666666666663</v>
      </c>
      <c r="D15" s="1" t="s">
        <v>46</v>
      </c>
      <c r="E15" s="1">
        <v>1</v>
      </c>
      <c r="F15" s="1">
        <v>3</v>
      </c>
      <c r="G15" s="1" t="s">
        <v>49</v>
      </c>
      <c r="H15" s="2">
        <v>29.562066666666698</v>
      </c>
      <c r="I15" s="7">
        <f>1+COUNTIFS(A:A,A15,P:P,"&lt;"&amp;P15)</f>
        <v>14</v>
      </c>
      <c r="J15" s="2">
        <f>AVERAGEIF(A:A,A15,H:H)</f>
        <v>49.772426190476189</v>
      </c>
      <c r="K15" s="2">
        <f>H15-J15</f>
        <v>-20.21035952380949</v>
      </c>
      <c r="L15" s="2">
        <f>90+K15</f>
        <v>69.789640476190513</v>
      </c>
      <c r="M15" s="2">
        <f>EXP(0.06*L15)</f>
        <v>65.84993417519685</v>
      </c>
      <c r="N15" s="2">
        <f>SUMIF(A:A,A15,M:M)</f>
        <v>4418.6594178396053</v>
      </c>
      <c r="O15" s="3">
        <f>M15/N15</f>
        <v>1.4902695127245754E-2</v>
      </c>
      <c r="P15" s="8">
        <f>1/O15</f>
        <v>67.101956489182726</v>
      </c>
      <c r="Q15" s="3" t="str">
        <f>IF(P15&gt;21,"",O15)</f>
        <v/>
      </c>
      <c r="R15" s="3" t="str">
        <f>IF(ISNUMBER(Q15),SUMIF(A:A,A15,Q:Q),"")</f>
        <v/>
      </c>
      <c r="S15" s="3" t="str">
        <f>IFERROR(Q15*(1/R15),"")</f>
        <v/>
      </c>
      <c r="T15" s="9" t="str">
        <f>IFERROR(1/S15,"")</f>
        <v/>
      </c>
    </row>
    <row r="16" spans="1:20" x14ac:dyDescent="0.3">
      <c r="A16" s="1">
        <v>16</v>
      </c>
      <c r="B16" s="5">
        <v>42750</v>
      </c>
      <c r="C16" s="6">
        <v>0.55555555555555558</v>
      </c>
      <c r="D16" s="1" t="s">
        <v>240</v>
      </c>
      <c r="E16" s="1">
        <v>1</v>
      </c>
      <c r="F16" s="1">
        <v>1</v>
      </c>
      <c r="G16" s="1" t="s">
        <v>241</v>
      </c>
      <c r="H16" s="2">
        <v>76.902866666666696</v>
      </c>
      <c r="I16" s="7">
        <f>1+COUNTIFS(A:A,A16,P:P,"&lt;"&amp;P16)</f>
        <v>1</v>
      </c>
      <c r="J16" s="2">
        <f>AVERAGEIF(A:A,A16,H:H)</f>
        <v>54.513942857142851</v>
      </c>
      <c r="K16" s="2">
        <f>H16-J16</f>
        <v>22.388923809523845</v>
      </c>
      <c r="L16" s="2">
        <f>90+K16</f>
        <v>112.38892380952385</v>
      </c>
      <c r="M16" s="2">
        <f>EXP(0.06*L16)</f>
        <v>848.38575198900025</v>
      </c>
      <c r="N16" s="2">
        <f>SUMIF(A:A,A16,M:M)</f>
        <v>2263.0259290442905</v>
      </c>
      <c r="O16" s="3">
        <f>M16/N16</f>
        <v>0.3748899829651029</v>
      </c>
      <c r="P16" s="8">
        <f>1/O16</f>
        <v>2.6674492396162162</v>
      </c>
      <c r="Q16" s="3">
        <f>IF(P16&gt;21,"",O16)</f>
        <v>0.3748899829651029</v>
      </c>
      <c r="R16" s="3">
        <f>IF(ISNUMBER(Q16),SUMIF(A:A,A16,Q:Q),"")</f>
        <v>0.94306793718393567</v>
      </c>
      <c r="S16" s="3">
        <f>IFERROR(Q16*(1/R16),"")</f>
        <v>0.39752171416679649</v>
      </c>
      <c r="T16" s="9">
        <f>IFERROR(1/S16,"")</f>
        <v>2.5155858519477232</v>
      </c>
    </row>
    <row r="17" spans="1:20" x14ac:dyDescent="0.3">
      <c r="A17" s="1">
        <v>16</v>
      </c>
      <c r="B17" s="5">
        <v>42750</v>
      </c>
      <c r="C17" s="6">
        <v>0.55555555555555558</v>
      </c>
      <c r="D17" s="1" t="s">
        <v>240</v>
      </c>
      <c r="E17" s="1">
        <v>1</v>
      </c>
      <c r="F17" s="1">
        <v>4</v>
      </c>
      <c r="G17" s="1" t="s">
        <v>244</v>
      </c>
      <c r="H17" s="2">
        <v>67.724866666666699</v>
      </c>
      <c r="I17" s="7">
        <f>1+COUNTIFS(A:A,A17,P:P,"&lt;"&amp;P17)</f>
        <v>2</v>
      </c>
      <c r="J17" s="2">
        <f>AVERAGEIF(A:A,A17,H:H)</f>
        <v>54.513942857142851</v>
      </c>
      <c r="K17" s="2">
        <f>H17-J17</f>
        <v>13.210923809523848</v>
      </c>
      <c r="L17" s="2">
        <f>90+K17</f>
        <v>103.21092380952385</v>
      </c>
      <c r="M17" s="2">
        <f>EXP(0.06*L17)</f>
        <v>489.14326820162159</v>
      </c>
      <c r="N17" s="2">
        <f>SUMIF(A:A,A17,M:M)</f>
        <v>2263.0259290442905</v>
      </c>
      <c r="O17" s="3">
        <f>M17/N17</f>
        <v>0.2161456755416824</v>
      </c>
      <c r="P17" s="8">
        <f>1/O17</f>
        <v>4.6265094015593942</v>
      </c>
      <c r="Q17" s="3">
        <f>IF(P17&gt;21,"",O17)</f>
        <v>0.2161456755416824</v>
      </c>
      <c r="R17" s="3">
        <f>IF(ISNUMBER(Q17),SUMIF(A:A,A17,Q:Q),"")</f>
        <v>0.94306793718393567</v>
      </c>
      <c r="S17" s="3">
        <f>IFERROR(Q17*(1/R17),"")</f>
        <v>0.22919417257160488</v>
      </c>
      <c r="T17" s="9">
        <f>IFERROR(1/S17,"")</f>
        <v>4.3631126776907028</v>
      </c>
    </row>
    <row r="18" spans="1:20" x14ac:dyDescent="0.3">
      <c r="A18" s="1">
        <v>16</v>
      </c>
      <c r="B18" s="5">
        <v>42750</v>
      </c>
      <c r="C18" s="6">
        <v>0.55555555555555558</v>
      </c>
      <c r="D18" s="1" t="s">
        <v>240</v>
      </c>
      <c r="E18" s="1">
        <v>1</v>
      </c>
      <c r="F18" s="1">
        <v>5</v>
      </c>
      <c r="G18" s="1" t="s">
        <v>245</v>
      </c>
      <c r="H18" s="2">
        <v>61.897500000000008</v>
      </c>
      <c r="I18" s="7">
        <f>1+COUNTIFS(A:A,A18,P:P,"&lt;"&amp;P18)</f>
        <v>3</v>
      </c>
      <c r="J18" s="2">
        <f>AVERAGEIF(A:A,A18,H:H)</f>
        <v>54.513942857142851</v>
      </c>
      <c r="K18" s="2">
        <f>H18-J18</f>
        <v>7.3835571428571569</v>
      </c>
      <c r="L18" s="2">
        <f>90+K18</f>
        <v>97.383557142857157</v>
      </c>
      <c r="M18" s="2">
        <f>EXP(0.06*L18)</f>
        <v>344.81685760887507</v>
      </c>
      <c r="N18" s="2">
        <f>SUMIF(A:A,A18,M:M)</f>
        <v>2263.0259290442905</v>
      </c>
      <c r="O18" s="3">
        <f>M18/N18</f>
        <v>0.1523698218316466</v>
      </c>
      <c r="P18" s="8">
        <f>1/O18</f>
        <v>6.5629793877746989</v>
      </c>
      <c r="Q18" s="3">
        <f>IF(P18&gt;21,"",O18)</f>
        <v>0.1523698218316466</v>
      </c>
      <c r="R18" s="3">
        <f>IF(ISNUMBER(Q18),SUMIF(A:A,A18,Q:Q),"")</f>
        <v>0.94306793718393567</v>
      </c>
      <c r="S18" s="3">
        <f>IFERROR(Q18*(1/R18),"")</f>
        <v>0.16156823471979456</v>
      </c>
      <c r="T18" s="9">
        <f>IFERROR(1/S18,"")</f>
        <v>6.1893354330093748</v>
      </c>
    </row>
    <row r="19" spans="1:20" x14ac:dyDescent="0.3">
      <c r="A19" s="1">
        <v>16</v>
      </c>
      <c r="B19" s="5">
        <v>42750</v>
      </c>
      <c r="C19" s="6">
        <v>0.55555555555555558</v>
      </c>
      <c r="D19" s="1" t="s">
        <v>240</v>
      </c>
      <c r="E19" s="1">
        <v>1</v>
      </c>
      <c r="F19" s="1">
        <v>3</v>
      </c>
      <c r="G19" s="1" t="s">
        <v>243</v>
      </c>
      <c r="H19" s="2">
        <v>57.436033333333306</v>
      </c>
      <c r="I19" s="7">
        <f>1+COUNTIFS(A:A,A19,P:P,"&lt;"&amp;P19)</f>
        <v>4</v>
      </c>
      <c r="J19" s="2">
        <f>AVERAGEIF(A:A,A19,H:H)</f>
        <v>54.513942857142851</v>
      </c>
      <c r="K19" s="2">
        <f>H19-J19</f>
        <v>2.9220904761904549</v>
      </c>
      <c r="L19" s="2">
        <f>90+K19</f>
        <v>92.922090476190448</v>
      </c>
      <c r="M19" s="2">
        <f>EXP(0.06*L19)</f>
        <v>263.83540124559357</v>
      </c>
      <c r="N19" s="2">
        <f>SUMIF(A:A,A19,M:M)</f>
        <v>2263.0259290442905</v>
      </c>
      <c r="O19" s="3">
        <f>M19/N19</f>
        <v>0.11658523124258466</v>
      </c>
      <c r="P19" s="8">
        <f>1/O19</f>
        <v>8.5774157613433086</v>
      </c>
      <c r="Q19" s="3">
        <f>IF(P19&gt;21,"",O19)</f>
        <v>0.11658523124258466</v>
      </c>
      <c r="R19" s="3">
        <f>IF(ISNUMBER(Q19),SUMIF(A:A,A19,Q:Q),"")</f>
        <v>0.94306793718393567</v>
      </c>
      <c r="S19" s="3">
        <f>IFERROR(Q19*(1/R19),"")</f>
        <v>0.12362336438954334</v>
      </c>
      <c r="T19" s="9">
        <f>IFERROR(1/S19,"")</f>
        <v>8.0890857884190126</v>
      </c>
    </row>
    <row r="20" spans="1:20" x14ac:dyDescent="0.3">
      <c r="A20" s="1">
        <v>16</v>
      </c>
      <c r="B20" s="5">
        <v>42750</v>
      </c>
      <c r="C20" s="6">
        <v>0.55555555555555558</v>
      </c>
      <c r="D20" s="1" t="s">
        <v>240</v>
      </c>
      <c r="E20" s="1">
        <v>1</v>
      </c>
      <c r="F20" s="1">
        <v>6</v>
      </c>
      <c r="G20" s="1" t="s">
        <v>246</v>
      </c>
      <c r="H20" s="2">
        <v>51.788500000000006</v>
      </c>
      <c r="I20" s="7">
        <f>1+COUNTIFS(A:A,A20,P:P,"&lt;"&amp;P20)</f>
        <v>5</v>
      </c>
      <c r="J20" s="2">
        <f>AVERAGEIF(A:A,A20,H:H)</f>
        <v>54.513942857142851</v>
      </c>
      <c r="K20" s="2">
        <f>H20-J20</f>
        <v>-2.7254428571428448</v>
      </c>
      <c r="L20" s="2">
        <f>90+K20</f>
        <v>87.274557142857162</v>
      </c>
      <c r="M20" s="2">
        <f>EXP(0.06*L20)</f>
        <v>188.00591565246793</v>
      </c>
      <c r="N20" s="2">
        <f>SUMIF(A:A,A20,M:M)</f>
        <v>2263.0259290442905</v>
      </c>
      <c r="O20" s="3">
        <f>M20/N20</f>
        <v>8.3077225602919025E-2</v>
      </c>
      <c r="P20" s="8">
        <f>1/O20</f>
        <v>12.036993204126254</v>
      </c>
      <c r="Q20" s="3">
        <f>IF(P20&gt;21,"",O20)</f>
        <v>8.3077225602919025E-2</v>
      </c>
      <c r="R20" s="3">
        <f>IF(ISNUMBER(Q20),SUMIF(A:A,A20,Q:Q),"")</f>
        <v>0.94306793718393567</v>
      </c>
      <c r="S20" s="3">
        <f>IFERROR(Q20*(1/R20),"")</f>
        <v>8.8092514152260548E-2</v>
      </c>
      <c r="T20" s="9">
        <f>IFERROR(1/S20,"")</f>
        <v>11.351702350912401</v>
      </c>
    </row>
    <row r="21" spans="1:20" x14ac:dyDescent="0.3">
      <c r="A21" s="1">
        <v>16</v>
      </c>
      <c r="B21" s="5">
        <v>42750</v>
      </c>
      <c r="C21" s="6">
        <v>0.55555555555555558</v>
      </c>
      <c r="D21" s="1" t="s">
        <v>240</v>
      </c>
      <c r="E21" s="1">
        <v>1</v>
      </c>
      <c r="F21" s="1">
        <v>2</v>
      </c>
      <c r="G21" s="1" t="s">
        <v>242</v>
      </c>
      <c r="H21" s="2">
        <v>38.795633333333299</v>
      </c>
      <c r="I21" s="7">
        <f>1+COUNTIFS(A:A,A21,P:P,"&lt;"&amp;P21)</f>
        <v>6</v>
      </c>
      <c r="J21" s="2">
        <f>AVERAGEIF(A:A,A21,H:H)</f>
        <v>54.513942857142851</v>
      </c>
      <c r="K21" s="2">
        <f>H21-J21</f>
        <v>-15.718309523809552</v>
      </c>
      <c r="L21" s="2">
        <f>90+K21</f>
        <v>74.281690476190448</v>
      </c>
      <c r="M21" s="2">
        <f>EXP(0.06*L21)</f>
        <v>86.219936132768865</v>
      </c>
      <c r="N21" s="2">
        <f>SUMIF(A:A,A21,M:M)</f>
        <v>2263.0259290442905</v>
      </c>
      <c r="O21" s="3">
        <f>M21/N21</f>
        <v>3.8099402674180063E-2</v>
      </c>
      <c r="P21" s="8">
        <f>1/O21</f>
        <v>26.247130658499778</v>
      </c>
      <c r="Q21" s="3" t="str">
        <f>IF(P21&gt;21,"",O21)</f>
        <v/>
      </c>
      <c r="R21" s="3" t="str">
        <f>IF(ISNUMBER(Q21),SUMIF(A:A,A21,Q:Q),"")</f>
        <v/>
      </c>
      <c r="S21" s="3" t="str">
        <f>IFERROR(Q21*(1/R21),"")</f>
        <v/>
      </c>
      <c r="T21" s="9" t="str">
        <f>IFERROR(1/S21,"")</f>
        <v/>
      </c>
    </row>
    <row r="22" spans="1:20" x14ac:dyDescent="0.3">
      <c r="A22" s="1">
        <v>16</v>
      </c>
      <c r="B22" s="5">
        <v>42750</v>
      </c>
      <c r="C22" s="6">
        <v>0.55555555555555558</v>
      </c>
      <c r="D22" s="1" t="s">
        <v>240</v>
      </c>
      <c r="E22" s="1">
        <v>1</v>
      </c>
      <c r="F22" s="1">
        <v>7</v>
      </c>
      <c r="G22" s="1" t="s">
        <v>247</v>
      </c>
      <c r="H22" s="2">
        <v>27.052199999999999</v>
      </c>
      <c r="I22" s="7">
        <f>1+COUNTIFS(A:A,A22,P:P,"&lt;"&amp;P22)</f>
        <v>7</v>
      </c>
      <c r="J22" s="2">
        <f>AVERAGEIF(A:A,A22,H:H)</f>
        <v>54.513942857142851</v>
      </c>
      <c r="K22" s="2">
        <f>H22-J22</f>
        <v>-27.461742857142852</v>
      </c>
      <c r="L22" s="2">
        <f>90+K22</f>
        <v>62.538257142857148</v>
      </c>
      <c r="M22" s="2">
        <f>EXP(0.06*L22)</f>
        <v>42.618798213962933</v>
      </c>
      <c r="N22" s="2">
        <f>SUMIF(A:A,A22,M:M)</f>
        <v>2263.0259290442905</v>
      </c>
      <c r="O22" s="3">
        <f>M22/N22</f>
        <v>1.8832660141884228E-2</v>
      </c>
      <c r="P22" s="8">
        <f>1/O22</f>
        <v>53.099243148129624</v>
      </c>
      <c r="Q22" s="3" t="str">
        <f>IF(P22&gt;21,"",O22)</f>
        <v/>
      </c>
      <c r="R22" s="3" t="str">
        <f>IF(ISNUMBER(Q22),SUMIF(A:A,A22,Q:Q),"")</f>
        <v/>
      </c>
      <c r="S22" s="3" t="str">
        <f>IFERROR(Q22*(1/R22),"")</f>
        <v/>
      </c>
      <c r="T22" s="9" t="str">
        <f>IFERROR(1/S22,"")</f>
        <v/>
      </c>
    </row>
    <row r="23" spans="1:20" x14ac:dyDescent="0.3">
      <c r="A23" s="1">
        <v>2</v>
      </c>
      <c r="B23" s="5">
        <v>42750</v>
      </c>
      <c r="C23" s="6">
        <v>0.57291666666666663</v>
      </c>
      <c r="D23" s="1" t="s">
        <v>46</v>
      </c>
      <c r="E23" s="1">
        <v>4</v>
      </c>
      <c r="F23" s="1">
        <v>3</v>
      </c>
      <c r="G23" s="1" t="s">
        <v>63</v>
      </c>
      <c r="H23" s="2">
        <v>77.4904333333333</v>
      </c>
      <c r="I23" s="7">
        <f>1+COUNTIFS(A:A,A23,P:P,"&lt;"&amp;P23)</f>
        <v>1</v>
      </c>
      <c r="J23" s="2">
        <f>AVERAGEIF(A:A,A23,H:H)</f>
        <v>46.838395238095231</v>
      </c>
      <c r="K23" s="2">
        <f>H23-J23</f>
        <v>30.652038095238069</v>
      </c>
      <c r="L23" s="2">
        <f>90+K23</f>
        <v>120.65203809523807</v>
      </c>
      <c r="M23" s="2">
        <f>EXP(0.06*L23)</f>
        <v>1392.8708915082293</v>
      </c>
      <c r="N23" s="2">
        <f>SUMIF(A:A,A23,M:M)</f>
        <v>4370.3262436445475</v>
      </c>
      <c r="O23" s="3">
        <f>M23/N23</f>
        <v>0.31871096432074875</v>
      </c>
      <c r="P23" s="8">
        <f>1/O23</f>
        <v>3.1376391525507925</v>
      </c>
      <c r="Q23" s="3">
        <f>IF(P23&gt;21,"",O23)</f>
        <v>0.31871096432074875</v>
      </c>
      <c r="R23" s="3">
        <f>IF(ISNUMBER(Q23),SUMIF(A:A,A23,Q:Q),"")</f>
        <v>0.79098038180512376</v>
      </c>
      <c r="S23" s="3">
        <f>IFERROR(Q23*(1/R23),"")</f>
        <v>0.40293156651168444</v>
      </c>
      <c r="T23" s="9">
        <f>IFERROR(1/S23,"")</f>
        <v>2.4818110148513308</v>
      </c>
    </row>
    <row r="24" spans="1:20" x14ac:dyDescent="0.3">
      <c r="A24" s="1">
        <v>2</v>
      </c>
      <c r="B24" s="5">
        <v>42750</v>
      </c>
      <c r="C24" s="6">
        <v>0.57291666666666663</v>
      </c>
      <c r="D24" s="1" t="s">
        <v>46</v>
      </c>
      <c r="E24" s="1">
        <v>4</v>
      </c>
      <c r="F24" s="1">
        <v>5</v>
      </c>
      <c r="G24" s="1" t="s">
        <v>65</v>
      </c>
      <c r="H24" s="2">
        <v>61.694566666666596</v>
      </c>
      <c r="I24" s="7">
        <f>1+COUNTIFS(A:A,A24,P:P,"&lt;"&amp;P24)</f>
        <v>2</v>
      </c>
      <c r="J24" s="2">
        <f>AVERAGEIF(A:A,A24,H:H)</f>
        <v>46.838395238095231</v>
      </c>
      <c r="K24" s="2">
        <f>H24-J24</f>
        <v>14.856171428571365</v>
      </c>
      <c r="L24" s="2">
        <f>90+K24</f>
        <v>104.85617142857137</v>
      </c>
      <c r="M24" s="2">
        <f>EXP(0.06*L24)</f>
        <v>539.8926296000817</v>
      </c>
      <c r="N24" s="2">
        <f>SUMIF(A:A,A24,M:M)</f>
        <v>4370.3262436445475</v>
      </c>
      <c r="O24" s="3">
        <f>M24/N24</f>
        <v>0.12353600154798715</v>
      </c>
      <c r="P24" s="8">
        <f>1/O24</f>
        <v>8.0948062707983421</v>
      </c>
      <c r="Q24" s="3">
        <f>IF(P24&gt;21,"",O24)</f>
        <v>0.12353600154798715</v>
      </c>
      <c r="R24" s="3">
        <f>IF(ISNUMBER(Q24),SUMIF(A:A,A24,Q:Q),"")</f>
        <v>0.79098038180512376</v>
      </c>
      <c r="S24" s="3">
        <f>IFERROR(Q24*(1/R24),"")</f>
        <v>0.15618086666835068</v>
      </c>
      <c r="T24" s="9">
        <f>IFERROR(1/S24,"")</f>
        <v>6.4028329547145821</v>
      </c>
    </row>
    <row r="25" spans="1:20" x14ac:dyDescent="0.3">
      <c r="A25" s="1">
        <v>2</v>
      </c>
      <c r="B25" s="5">
        <v>42750</v>
      </c>
      <c r="C25" s="6">
        <v>0.57291666666666663</v>
      </c>
      <c r="D25" s="1" t="s">
        <v>46</v>
      </c>
      <c r="E25" s="1">
        <v>4</v>
      </c>
      <c r="F25" s="1">
        <v>9</v>
      </c>
      <c r="G25" s="1" t="s">
        <v>69</v>
      </c>
      <c r="H25" s="2">
        <v>59.428733333333298</v>
      </c>
      <c r="I25" s="7">
        <f>1+COUNTIFS(A:A,A25,P:P,"&lt;"&amp;P25)</f>
        <v>3</v>
      </c>
      <c r="J25" s="2">
        <f>AVERAGEIF(A:A,A25,H:H)</f>
        <v>46.838395238095231</v>
      </c>
      <c r="K25" s="2">
        <f>H25-J25</f>
        <v>12.590338095238067</v>
      </c>
      <c r="L25" s="2">
        <f>90+K25</f>
        <v>102.59033809523807</v>
      </c>
      <c r="M25" s="2">
        <f>EXP(0.06*L25)</f>
        <v>471.26486673565864</v>
      </c>
      <c r="N25" s="2">
        <f>SUMIF(A:A,A25,M:M)</f>
        <v>4370.3262436445475</v>
      </c>
      <c r="O25" s="3">
        <f>M25/N25</f>
        <v>0.10783288030750231</v>
      </c>
      <c r="P25" s="8">
        <f>1/O25</f>
        <v>9.2736092845553575</v>
      </c>
      <c r="Q25" s="3">
        <f>IF(P25&gt;21,"",O25)</f>
        <v>0.10783288030750231</v>
      </c>
      <c r="R25" s="3">
        <f>IF(ISNUMBER(Q25),SUMIF(A:A,A25,Q:Q),"")</f>
        <v>0.79098038180512376</v>
      </c>
      <c r="S25" s="3">
        <f>IFERROR(Q25*(1/R25),"")</f>
        <v>0.13632813504351796</v>
      </c>
      <c r="T25" s="9">
        <f>IFERROR(1/S25,"")</f>
        <v>7.3352430126091379</v>
      </c>
    </row>
    <row r="26" spans="1:20" x14ac:dyDescent="0.3">
      <c r="A26" s="1">
        <v>2</v>
      </c>
      <c r="B26" s="5">
        <v>42750</v>
      </c>
      <c r="C26" s="6">
        <v>0.57291666666666663</v>
      </c>
      <c r="D26" s="1" t="s">
        <v>46</v>
      </c>
      <c r="E26" s="1">
        <v>4</v>
      </c>
      <c r="F26" s="1">
        <v>2</v>
      </c>
      <c r="G26" s="1" t="s">
        <v>62</v>
      </c>
      <c r="H26" s="2">
        <v>52.485633333333304</v>
      </c>
      <c r="I26" s="7">
        <f>1+COUNTIFS(A:A,A26,P:P,"&lt;"&amp;P26)</f>
        <v>4</v>
      </c>
      <c r="J26" s="2">
        <f>AVERAGEIF(A:A,A26,H:H)</f>
        <v>46.838395238095231</v>
      </c>
      <c r="K26" s="2">
        <f>H26-J26</f>
        <v>5.6472380952380732</v>
      </c>
      <c r="L26" s="2">
        <f>90+K26</f>
        <v>95.647238095238066</v>
      </c>
      <c r="M26" s="2">
        <f>EXP(0.06*L26)</f>
        <v>310.70201002275991</v>
      </c>
      <c r="N26" s="2">
        <f>SUMIF(A:A,A26,M:M)</f>
        <v>4370.3262436445475</v>
      </c>
      <c r="O26" s="3">
        <f>M26/N26</f>
        <v>7.1093550618696169E-2</v>
      </c>
      <c r="P26" s="8">
        <f>1/O26</f>
        <v>14.065973513735578</v>
      </c>
      <c r="Q26" s="3">
        <f>IF(P26&gt;21,"",O26)</f>
        <v>7.1093550618696169E-2</v>
      </c>
      <c r="R26" s="3">
        <f>IF(ISNUMBER(Q26),SUMIF(A:A,A26,Q:Q),"")</f>
        <v>0.79098038180512376</v>
      </c>
      <c r="S26" s="3">
        <f>IFERROR(Q26*(1/R26),"")</f>
        <v>8.9880295711571398E-2</v>
      </c>
      <c r="T26" s="9">
        <f>IFERROR(1/S26,"")</f>
        <v>11.125909100355326</v>
      </c>
    </row>
    <row r="27" spans="1:20" x14ac:dyDescent="0.3">
      <c r="A27" s="1">
        <v>2</v>
      </c>
      <c r="B27" s="5">
        <v>42750</v>
      </c>
      <c r="C27" s="6">
        <v>0.57291666666666663</v>
      </c>
      <c r="D27" s="1" t="s">
        <v>46</v>
      </c>
      <c r="E27" s="1">
        <v>4</v>
      </c>
      <c r="F27" s="1">
        <v>6</v>
      </c>
      <c r="G27" s="1" t="s">
        <v>66</v>
      </c>
      <c r="H27" s="2">
        <v>50.685766666666701</v>
      </c>
      <c r="I27" s="7">
        <f>1+COUNTIFS(A:A,A27,P:P,"&lt;"&amp;P27)</f>
        <v>5</v>
      </c>
      <c r="J27" s="2">
        <f>AVERAGEIF(A:A,A27,H:H)</f>
        <v>46.838395238095231</v>
      </c>
      <c r="K27" s="2">
        <f>H27-J27</f>
        <v>3.8473714285714706</v>
      </c>
      <c r="L27" s="2">
        <f>90+K27</f>
        <v>93.847371428571478</v>
      </c>
      <c r="M27" s="2">
        <f>EXP(0.06*L27)</f>
        <v>278.89692962934839</v>
      </c>
      <c r="N27" s="2">
        <f>SUMIF(A:A,A27,M:M)</f>
        <v>4370.3262436445475</v>
      </c>
      <c r="O27" s="3">
        <f>M27/N27</f>
        <v>6.3816043489871771E-2</v>
      </c>
      <c r="P27" s="8">
        <f>1/O27</f>
        <v>15.670040718815635</v>
      </c>
      <c r="Q27" s="3">
        <f>IF(P27&gt;21,"",O27)</f>
        <v>6.3816043489871771E-2</v>
      </c>
      <c r="R27" s="3">
        <f>IF(ISNUMBER(Q27),SUMIF(A:A,A27,Q:Q),"")</f>
        <v>0.79098038180512376</v>
      </c>
      <c r="S27" s="3">
        <f>IFERROR(Q27*(1/R27),"")</f>
        <v>8.0679679240887078E-2</v>
      </c>
      <c r="T27" s="9">
        <f>IFERROR(1/S27,"")</f>
        <v>12.394694790670625</v>
      </c>
    </row>
    <row r="28" spans="1:20" x14ac:dyDescent="0.3">
      <c r="A28" s="1">
        <v>2</v>
      </c>
      <c r="B28" s="5">
        <v>42750</v>
      </c>
      <c r="C28" s="6">
        <v>0.57291666666666663</v>
      </c>
      <c r="D28" s="1" t="s">
        <v>46</v>
      </c>
      <c r="E28" s="1">
        <v>4</v>
      </c>
      <c r="F28" s="1">
        <v>1</v>
      </c>
      <c r="G28" s="1" t="s">
        <v>61</v>
      </c>
      <c r="H28" s="2">
        <v>48.756899999999995</v>
      </c>
      <c r="I28" s="7">
        <f>1+COUNTIFS(A:A,A28,P:P,"&lt;"&amp;P28)</f>
        <v>6</v>
      </c>
      <c r="J28" s="2">
        <f>AVERAGEIF(A:A,A28,H:H)</f>
        <v>46.838395238095231</v>
      </c>
      <c r="K28" s="2">
        <f>H28-J28</f>
        <v>1.9185047619047637</v>
      </c>
      <c r="L28" s="2">
        <f>90+K28</f>
        <v>91.918504761904757</v>
      </c>
      <c r="M28" s="2">
        <f>EXP(0.06*L28)</f>
        <v>248.41737262416825</v>
      </c>
      <c r="N28" s="2">
        <f>SUMIF(A:A,A28,M:M)</f>
        <v>4370.3262436445475</v>
      </c>
      <c r="O28" s="3">
        <f>M28/N28</f>
        <v>5.6841837147838525E-2</v>
      </c>
      <c r="P28" s="8">
        <f>1/O28</f>
        <v>17.592675574491459</v>
      </c>
      <c r="Q28" s="3">
        <f>IF(P28&gt;21,"",O28)</f>
        <v>5.6841837147838525E-2</v>
      </c>
      <c r="R28" s="3">
        <f>IF(ISNUMBER(Q28),SUMIF(A:A,A28,Q:Q),"")</f>
        <v>0.79098038180512376</v>
      </c>
      <c r="S28" s="3">
        <f>IFERROR(Q28*(1/R28),"")</f>
        <v>7.1862511960306533E-2</v>
      </c>
      <c r="T28" s="9">
        <f>IFERROR(1/S28,"")</f>
        <v>13.915461242884925</v>
      </c>
    </row>
    <row r="29" spans="1:20" x14ac:dyDescent="0.3">
      <c r="A29" s="1">
        <v>2</v>
      </c>
      <c r="B29" s="5">
        <v>42750</v>
      </c>
      <c r="C29" s="6">
        <v>0.57291666666666663</v>
      </c>
      <c r="D29" s="1" t="s">
        <v>46</v>
      </c>
      <c r="E29" s="1">
        <v>4</v>
      </c>
      <c r="F29" s="1">
        <v>4</v>
      </c>
      <c r="G29" s="1" t="s">
        <v>64</v>
      </c>
      <c r="H29" s="2">
        <v>46.3333333333333</v>
      </c>
      <c r="I29" s="7">
        <f>1+COUNTIFS(A:A,A29,P:P,"&lt;"&amp;P29)</f>
        <v>7</v>
      </c>
      <c r="J29" s="2">
        <f>AVERAGEIF(A:A,A29,H:H)</f>
        <v>46.838395238095231</v>
      </c>
      <c r="K29" s="2">
        <f>H29-J29</f>
        <v>-0.50506190476193069</v>
      </c>
      <c r="L29" s="2">
        <f>90+K29</f>
        <v>89.494938095238069</v>
      </c>
      <c r="M29" s="2">
        <f>EXP(0.06*L29)</f>
        <v>214.79762069067021</v>
      </c>
      <c r="N29" s="2">
        <f>SUMIF(A:A,A29,M:M)</f>
        <v>4370.3262436445475</v>
      </c>
      <c r="O29" s="3">
        <f>M29/N29</f>
        <v>4.914910437247906E-2</v>
      </c>
      <c r="P29" s="8">
        <f>1/O29</f>
        <v>20.346250715403635</v>
      </c>
      <c r="Q29" s="3">
        <f>IF(P29&gt;21,"",O29)</f>
        <v>4.914910437247906E-2</v>
      </c>
      <c r="R29" s="3">
        <f>IF(ISNUMBER(Q29),SUMIF(A:A,A29,Q:Q),"")</f>
        <v>0.79098038180512376</v>
      </c>
      <c r="S29" s="3">
        <f>IFERROR(Q29*(1/R29),"")</f>
        <v>6.2136944863681938E-2</v>
      </c>
      <c r="T29" s="9">
        <f>IFERROR(1/S29,"")</f>
        <v>16.09348515917274</v>
      </c>
    </row>
    <row r="30" spans="1:20" x14ac:dyDescent="0.3">
      <c r="A30" s="1">
        <v>2</v>
      </c>
      <c r="B30" s="5">
        <v>42750</v>
      </c>
      <c r="C30" s="6">
        <v>0.57291666666666663</v>
      </c>
      <c r="D30" s="1" t="s">
        <v>46</v>
      </c>
      <c r="E30" s="1">
        <v>4</v>
      </c>
      <c r="F30" s="1">
        <v>13</v>
      </c>
      <c r="G30" s="1" t="s">
        <v>73</v>
      </c>
      <c r="H30" s="2">
        <v>41.570433333333298</v>
      </c>
      <c r="I30" s="7">
        <f>1+COUNTIFS(A:A,A30,P:P,"&lt;"&amp;P30)</f>
        <v>8</v>
      </c>
      <c r="J30" s="2">
        <f>AVERAGEIF(A:A,A30,H:H)</f>
        <v>46.838395238095231</v>
      </c>
      <c r="K30" s="2">
        <f>H30-J30</f>
        <v>-5.2679619047619326</v>
      </c>
      <c r="L30" s="2">
        <f>90+K30</f>
        <v>84.732038095238067</v>
      </c>
      <c r="M30" s="2">
        <f>EXP(0.06*L30)</f>
        <v>161.40589603006941</v>
      </c>
      <c r="N30" s="2">
        <f>SUMIF(A:A,A30,M:M)</f>
        <v>4370.3262436445475</v>
      </c>
      <c r="O30" s="3">
        <f>M30/N30</f>
        <v>3.6932230463295607E-2</v>
      </c>
      <c r="P30" s="8">
        <f>1/O30</f>
        <v>27.076620812106945</v>
      </c>
      <c r="Q30" s="3" t="str">
        <f>IF(P30&gt;21,"",O30)</f>
        <v/>
      </c>
      <c r="R30" s="3" t="str">
        <f>IF(ISNUMBER(Q30),SUMIF(A:A,A30,Q:Q),"")</f>
        <v/>
      </c>
      <c r="S30" s="3" t="str">
        <f>IFERROR(Q30*(1/R30),"")</f>
        <v/>
      </c>
      <c r="T30" s="9" t="str">
        <f>IFERROR(1/S30,"")</f>
        <v/>
      </c>
    </row>
    <row r="31" spans="1:20" x14ac:dyDescent="0.3">
      <c r="A31" s="1">
        <v>2</v>
      </c>
      <c r="B31" s="5">
        <v>42750</v>
      </c>
      <c r="C31" s="6">
        <v>0.57291666666666663</v>
      </c>
      <c r="D31" s="1" t="s">
        <v>46</v>
      </c>
      <c r="E31" s="1">
        <v>4</v>
      </c>
      <c r="F31" s="1">
        <v>14</v>
      </c>
      <c r="G31" s="1" t="s">
        <v>74</v>
      </c>
      <c r="H31" s="2">
        <v>41.140333333333302</v>
      </c>
      <c r="I31" s="7">
        <f>1+COUNTIFS(A:A,A31,P:P,"&lt;"&amp;P31)</f>
        <v>9</v>
      </c>
      <c r="J31" s="2">
        <f>AVERAGEIF(A:A,A31,H:H)</f>
        <v>46.838395238095231</v>
      </c>
      <c r="K31" s="2">
        <f>H31-J31</f>
        <v>-5.6980619047619285</v>
      </c>
      <c r="L31" s="2">
        <f>90+K31</f>
        <v>84.301938095238071</v>
      </c>
      <c r="M31" s="2">
        <f>EXP(0.06*L31)</f>
        <v>157.29394023647816</v>
      </c>
      <c r="N31" s="2">
        <f>SUMIF(A:A,A31,M:M)</f>
        <v>4370.3262436445475</v>
      </c>
      <c r="O31" s="3">
        <f>M31/N31</f>
        <v>3.5991349722510869E-2</v>
      </c>
      <c r="P31" s="8">
        <f>1/O31</f>
        <v>27.784453978800016</v>
      </c>
      <c r="Q31" s="3" t="str">
        <f>IF(P31&gt;21,"",O31)</f>
        <v/>
      </c>
      <c r="R31" s="3" t="str">
        <f>IF(ISNUMBER(Q31),SUMIF(A:A,A31,Q:Q),"")</f>
        <v/>
      </c>
      <c r="S31" s="3" t="str">
        <f>IFERROR(Q31*(1/R31),"")</f>
        <v/>
      </c>
      <c r="T31" s="9" t="str">
        <f>IFERROR(1/S31,"")</f>
        <v/>
      </c>
    </row>
    <row r="32" spans="1:20" x14ac:dyDescent="0.3">
      <c r="A32" s="1">
        <v>2</v>
      </c>
      <c r="B32" s="5">
        <v>42750</v>
      </c>
      <c r="C32" s="6">
        <v>0.57291666666666663</v>
      </c>
      <c r="D32" s="1" t="s">
        <v>46</v>
      </c>
      <c r="E32" s="1">
        <v>4</v>
      </c>
      <c r="F32" s="1">
        <v>12</v>
      </c>
      <c r="G32" s="1" t="s">
        <v>72</v>
      </c>
      <c r="H32" s="2">
        <v>41.105333333333398</v>
      </c>
      <c r="I32" s="7">
        <f>1+COUNTIFS(A:A,A32,P:P,"&lt;"&amp;P32)</f>
        <v>10</v>
      </c>
      <c r="J32" s="2">
        <f>AVERAGEIF(A:A,A32,H:H)</f>
        <v>46.838395238095231</v>
      </c>
      <c r="K32" s="2">
        <f>H32-J32</f>
        <v>-5.7330619047618327</v>
      </c>
      <c r="L32" s="2">
        <f>90+K32</f>
        <v>84.266938095238174</v>
      </c>
      <c r="M32" s="2">
        <f>EXP(0.06*L32)</f>
        <v>156.9639695524649</v>
      </c>
      <c r="N32" s="2">
        <f>SUMIF(A:A,A32,M:M)</f>
        <v>4370.3262436445475</v>
      </c>
      <c r="O32" s="3">
        <f>M32/N32</f>
        <v>3.5915847193496449E-2</v>
      </c>
      <c r="P32" s="8">
        <f>1/O32</f>
        <v>27.842862639784187</v>
      </c>
      <c r="Q32" s="3" t="str">
        <f>IF(P32&gt;21,"",O32)</f>
        <v/>
      </c>
      <c r="R32" s="3" t="str">
        <f>IF(ISNUMBER(Q32),SUMIF(A:A,A32,Q:Q),"")</f>
        <v/>
      </c>
      <c r="S32" s="3" t="str">
        <f>IFERROR(Q32*(1/R32),"")</f>
        <v/>
      </c>
      <c r="T32" s="9" t="str">
        <f>IFERROR(1/S32,"")</f>
        <v/>
      </c>
    </row>
    <row r="33" spans="1:20" x14ac:dyDescent="0.3">
      <c r="A33" s="1">
        <v>2</v>
      </c>
      <c r="B33" s="5">
        <v>42750</v>
      </c>
      <c r="C33" s="6">
        <v>0.57291666666666663</v>
      </c>
      <c r="D33" s="1" t="s">
        <v>46</v>
      </c>
      <c r="E33" s="1">
        <v>4</v>
      </c>
      <c r="F33" s="1">
        <v>10</v>
      </c>
      <c r="G33" s="1" t="s">
        <v>70</v>
      </c>
      <c r="H33" s="2">
        <v>40.864699999999999</v>
      </c>
      <c r="I33" s="7">
        <f>1+COUNTIFS(A:A,A33,P:P,"&lt;"&amp;P33)</f>
        <v>11</v>
      </c>
      <c r="J33" s="2">
        <f>AVERAGEIF(A:A,A33,H:H)</f>
        <v>46.838395238095231</v>
      </c>
      <c r="K33" s="2">
        <f>H33-J33</f>
        <v>-5.9736952380952317</v>
      </c>
      <c r="L33" s="2">
        <f>90+K33</f>
        <v>84.026304761904768</v>
      </c>
      <c r="M33" s="2">
        <f>EXP(0.06*L33)</f>
        <v>154.71400533645456</v>
      </c>
      <c r="N33" s="2">
        <f>SUMIF(A:A,A33,M:M)</f>
        <v>4370.3262436445475</v>
      </c>
      <c r="O33" s="3">
        <f>M33/N33</f>
        <v>3.5401019674776928E-2</v>
      </c>
      <c r="P33" s="8">
        <f>1/O33</f>
        <v>28.247773911227071</v>
      </c>
      <c r="Q33" s="3" t="str">
        <f>IF(P33&gt;21,"",O33)</f>
        <v/>
      </c>
      <c r="R33" s="3" t="str">
        <f>IF(ISNUMBER(Q33),SUMIF(A:A,A33,Q:Q),"")</f>
        <v/>
      </c>
      <c r="S33" s="3" t="str">
        <f>IFERROR(Q33*(1/R33),"")</f>
        <v/>
      </c>
      <c r="T33" s="9" t="str">
        <f>IFERROR(1/S33,"")</f>
        <v/>
      </c>
    </row>
    <row r="34" spans="1:20" x14ac:dyDescent="0.3">
      <c r="A34" s="1">
        <v>2</v>
      </c>
      <c r="B34" s="5">
        <v>42750</v>
      </c>
      <c r="C34" s="6">
        <v>0.57291666666666663</v>
      </c>
      <c r="D34" s="1" t="s">
        <v>46</v>
      </c>
      <c r="E34" s="1">
        <v>4</v>
      </c>
      <c r="F34" s="1">
        <v>7</v>
      </c>
      <c r="G34" s="1" t="s">
        <v>67</v>
      </c>
      <c r="H34" s="2">
        <v>39.931766666666704</v>
      </c>
      <c r="I34" s="7">
        <f>1+COUNTIFS(A:A,A34,P:P,"&lt;"&amp;P34)</f>
        <v>12</v>
      </c>
      <c r="J34" s="2">
        <f>AVERAGEIF(A:A,A34,H:H)</f>
        <v>46.838395238095231</v>
      </c>
      <c r="K34" s="2">
        <f>H34-J34</f>
        <v>-6.9066285714285272</v>
      </c>
      <c r="L34" s="2">
        <f>90+K34</f>
        <v>83.093371428571473</v>
      </c>
      <c r="M34" s="2">
        <f>EXP(0.06*L34)</f>
        <v>146.29165787363092</v>
      </c>
      <c r="N34" s="2">
        <f>SUMIF(A:A,A34,M:M)</f>
        <v>4370.3262436445475</v>
      </c>
      <c r="O34" s="3">
        <f>M34/N34</f>
        <v>3.3473852915757128E-2</v>
      </c>
      <c r="P34" s="8">
        <f>1/O34</f>
        <v>29.874063273106831</v>
      </c>
      <c r="Q34" s="3" t="str">
        <f>IF(P34&gt;21,"",O34)</f>
        <v/>
      </c>
      <c r="R34" s="3" t="str">
        <f>IF(ISNUMBER(Q34),SUMIF(A:A,A34,Q:Q),"")</f>
        <v/>
      </c>
      <c r="S34" s="3" t="str">
        <f>IFERROR(Q34*(1/R34),"")</f>
        <v/>
      </c>
      <c r="T34" s="9" t="str">
        <f>IFERROR(1/S34,"")</f>
        <v/>
      </c>
    </row>
    <row r="35" spans="1:20" x14ac:dyDescent="0.3">
      <c r="A35" s="1">
        <v>2</v>
      </c>
      <c r="B35" s="5">
        <v>42750</v>
      </c>
      <c r="C35" s="6">
        <v>0.57291666666666663</v>
      </c>
      <c r="D35" s="1" t="s">
        <v>46</v>
      </c>
      <c r="E35" s="1">
        <v>4</v>
      </c>
      <c r="F35" s="1">
        <v>8</v>
      </c>
      <c r="G35" s="1" t="s">
        <v>68</v>
      </c>
      <c r="H35" s="2">
        <v>29.274366666666701</v>
      </c>
      <c r="I35" s="7">
        <f>1+COUNTIFS(A:A,A35,P:P,"&lt;"&amp;P35)</f>
        <v>13</v>
      </c>
      <c r="J35" s="2">
        <f>AVERAGEIF(A:A,A35,H:H)</f>
        <v>46.838395238095231</v>
      </c>
      <c r="K35" s="2">
        <f>H35-J35</f>
        <v>-17.56402857142853</v>
      </c>
      <c r="L35" s="2">
        <f>90+K35</f>
        <v>72.435971428571463</v>
      </c>
      <c r="M35" s="2">
        <f>EXP(0.06*L35)</f>
        <v>77.181383819305253</v>
      </c>
      <c r="N35" s="2">
        <f>SUMIF(A:A,A35,M:M)</f>
        <v>4370.3262436445475</v>
      </c>
      <c r="O35" s="3">
        <f>M35/N35</f>
        <v>1.7660325457749204E-2</v>
      </c>
      <c r="P35" s="8">
        <f>1/O35</f>
        <v>56.624098032191604</v>
      </c>
      <c r="Q35" s="3" t="str">
        <f>IF(P35&gt;21,"",O35)</f>
        <v/>
      </c>
      <c r="R35" s="3" t="str">
        <f>IF(ISNUMBER(Q35),SUMIF(A:A,A35,Q:Q),"")</f>
        <v/>
      </c>
      <c r="S35" s="3" t="str">
        <f>IFERROR(Q35*(1/R35),"")</f>
        <v/>
      </c>
      <c r="T35" s="9" t="str">
        <f>IFERROR(1/S35,"")</f>
        <v/>
      </c>
    </row>
    <row r="36" spans="1:20" x14ac:dyDescent="0.3">
      <c r="A36" s="1">
        <v>2</v>
      </c>
      <c r="B36" s="5">
        <v>42750</v>
      </c>
      <c r="C36" s="6">
        <v>0.57291666666666663</v>
      </c>
      <c r="D36" s="1" t="s">
        <v>46</v>
      </c>
      <c r="E36" s="1">
        <v>4</v>
      </c>
      <c r="F36" s="1">
        <v>11</v>
      </c>
      <c r="G36" s="1" t="s">
        <v>71</v>
      </c>
      <c r="H36" s="2">
        <v>24.9752333333333</v>
      </c>
      <c r="I36" s="7">
        <f>1+COUNTIFS(A:A,A36,P:P,"&lt;"&amp;P36)</f>
        <v>14</v>
      </c>
      <c r="J36" s="2">
        <f>AVERAGEIF(A:A,A36,H:H)</f>
        <v>46.838395238095231</v>
      </c>
      <c r="K36" s="2">
        <f>H36-J36</f>
        <v>-21.863161904761931</v>
      </c>
      <c r="L36" s="2">
        <f>90+K36</f>
        <v>68.136838095238062</v>
      </c>
      <c r="M36" s="2">
        <f>EXP(0.06*L36)</f>
        <v>59.633069985226506</v>
      </c>
      <c r="N36" s="2">
        <f>SUMIF(A:A,A36,M:M)</f>
        <v>4370.3262436445475</v>
      </c>
      <c r="O36" s="3">
        <f>M36/N36</f>
        <v>1.3644992767289766E-2</v>
      </c>
      <c r="P36" s="8">
        <f>1/O36</f>
        <v>73.286957131793685</v>
      </c>
      <c r="Q36" s="3" t="str">
        <f>IF(P36&gt;21,"",O36)</f>
        <v/>
      </c>
      <c r="R36" s="3" t="str">
        <f>IF(ISNUMBER(Q36),SUMIF(A:A,A36,Q:Q),"")</f>
        <v/>
      </c>
      <c r="S36" s="3" t="str">
        <f>IFERROR(Q36*(1/R36),"")</f>
        <v/>
      </c>
      <c r="T36" s="9" t="str">
        <f>IFERROR(1/S36,"")</f>
        <v/>
      </c>
    </row>
    <row r="37" spans="1:20" x14ac:dyDescent="0.3">
      <c r="A37" s="1">
        <v>23</v>
      </c>
      <c r="B37" s="5">
        <v>42750</v>
      </c>
      <c r="C37" s="6">
        <v>0.57847222222222217</v>
      </c>
      <c r="D37" s="1" t="s">
        <v>311</v>
      </c>
      <c r="E37" s="1">
        <v>1</v>
      </c>
      <c r="F37" s="1">
        <v>10</v>
      </c>
      <c r="G37" s="1" t="s">
        <v>321</v>
      </c>
      <c r="H37" s="2">
        <v>69.32706666666661</v>
      </c>
      <c r="I37" s="7">
        <f>1+COUNTIFS(A:A,A37,P:P,"&lt;"&amp;P37)</f>
        <v>1</v>
      </c>
      <c r="J37" s="2">
        <f>AVERAGEIF(A:A,A37,H:H)</f>
        <v>47.028963636363621</v>
      </c>
      <c r="K37" s="2">
        <f>H37-J37</f>
        <v>22.29810303030299</v>
      </c>
      <c r="L37" s="2">
        <f>90+K37</f>
        <v>112.298103030303</v>
      </c>
      <c r="M37" s="2">
        <f>EXP(0.06*L37)</f>
        <v>843.77526194219229</v>
      </c>
      <c r="N37" s="2">
        <f>SUMIF(A:A,A37,M:M)</f>
        <v>3247.1326774155409</v>
      </c>
      <c r="O37" s="3">
        <f>M37/N37</f>
        <v>0.25985241311844709</v>
      </c>
      <c r="P37" s="8">
        <f>1/O37</f>
        <v>3.8483383240477185</v>
      </c>
      <c r="Q37" s="3">
        <f>IF(P37&gt;21,"",O37)</f>
        <v>0.25985241311844709</v>
      </c>
      <c r="R37" s="3">
        <f>IF(ISNUMBER(Q37),SUMIF(A:A,A37,Q:Q),"")</f>
        <v>0.91585691405985703</v>
      </c>
      <c r="S37" s="3">
        <f>IFERROR(Q37*(1/R37),"")</f>
        <v>0.28372599379804875</v>
      </c>
      <c r="T37" s="9">
        <f>IFERROR(1/S37,"")</f>
        <v>3.5245272617206256</v>
      </c>
    </row>
    <row r="38" spans="1:20" x14ac:dyDescent="0.3">
      <c r="A38" s="1">
        <v>23</v>
      </c>
      <c r="B38" s="5">
        <v>42750</v>
      </c>
      <c r="C38" s="6">
        <v>0.57847222222222217</v>
      </c>
      <c r="D38" s="1" t="s">
        <v>311</v>
      </c>
      <c r="E38" s="1">
        <v>1</v>
      </c>
      <c r="F38" s="1">
        <v>9</v>
      </c>
      <c r="G38" s="1" t="s">
        <v>320</v>
      </c>
      <c r="H38" s="2">
        <v>60.043533333333301</v>
      </c>
      <c r="I38" s="7">
        <f>1+COUNTIFS(A:A,A38,P:P,"&lt;"&amp;P38)</f>
        <v>2</v>
      </c>
      <c r="J38" s="2">
        <f>AVERAGEIF(A:A,A38,H:H)</f>
        <v>47.028963636363621</v>
      </c>
      <c r="K38" s="2">
        <f>H38-J38</f>
        <v>13.01456969696968</v>
      </c>
      <c r="L38" s="2">
        <f>90+K38</f>
        <v>103.01456969696969</v>
      </c>
      <c r="M38" s="2">
        <f>EXP(0.06*L38)</f>
        <v>483.41436374288702</v>
      </c>
      <c r="N38" s="2">
        <f>SUMIF(A:A,A38,M:M)</f>
        <v>3247.1326774155409</v>
      </c>
      <c r="O38" s="3">
        <f>M38/N38</f>
        <v>0.14887422589940069</v>
      </c>
      <c r="P38" s="8">
        <f>1/O38</f>
        <v>6.71707942700393</v>
      </c>
      <c r="Q38" s="3">
        <f>IF(P38&gt;21,"",O38)</f>
        <v>0.14887422589940069</v>
      </c>
      <c r="R38" s="3">
        <f>IF(ISNUMBER(Q38),SUMIF(A:A,A38,Q:Q),"")</f>
        <v>0.91585691405985703</v>
      </c>
      <c r="S38" s="3">
        <f>IFERROR(Q38*(1/R38),"")</f>
        <v>0.1625518392818191</v>
      </c>
      <c r="T38" s="9">
        <f>IFERROR(1/S38,"")</f>
        <v>6.1518836355107718</v>
      </c>
    </row>
    <row r="39" spans="1:20" x14ac:dyDescent="0.3">
      <c r="A39" s="1">
        <v>23</v>
      </c>
      <c r="B39" s="5">
        <v>42750</v>
      </c>
      <c r="C39" s="6">
        <v>0.57847222222222217</v>
      </c>
      <c r="D39" s="1" t="s">
        <v>311</v>
      </c>
      <c r="E39" s="1">
        <v>1</v>
      </c>
      <c r="F39" s="1">
        <v>3</v>
      </c>
      <c r="G39" s="1" t="s">
        <v>314</v>
      </c>
      <c r="H39" s="2">
        <v>57.668666666666603</v>
      </c>
      <c r="I39" s="7">
        <f>1+COUNTIFS(A:A,A39,P:P,"&lt;"&amp;P39)</f>
        <v>3</v>
      </c>
      <c r="J39" s="2">
        <f>AVERAGEIF(A:A,A39,H:H)</f>
        <v>47.028963636363621</v>
      </c>
      <c r="K39" s="2">
        <f>H39-J39</f>
        <v>10.639703030302982</v>
      </c>
      <c r="L39" s="2">
        <f>90+K39</f>
        <v>100.63970303030298</v>
      </c>
      <c r="M39" s="2">
        <f>EXP(0.06*L39)</f>
        <v>419.21427350471288</v>
      </c>
      <c r="N39" s="2">
        <f>SUMIF(A:A,A39,M:M)</f>
        <v>3247.1326774155409</v>
      </c>
      <c r="O39" s="3">
        <f>M39/N39</f>
        <v>0.12910290867399174</v>
      </c>
      <c r="P39" s="8">
        <f>1/O39</f>
        <v>7.7457588699661395</v>
      </c>
      <c r="Q39" s="3">
        <f>IF(P39&gt;21,"",O39)</f>
        <v>0.12910290867399174</v>
      </c>
      <c r="R39" s="3">
        <f>IF(ISNUMBER(Q39),SUMIF(A:A,A39,Q:Q),"")</f>
        <v>0.91585691405985703</v>
      </c>
      <c r="S39" s="3">
        <f>IFERROR(Q39*(1/R39),"")</f>
        <v>0.14096405966047448</v>
      </c>
      <c r="T39" s="9">
        <f>IFERROR(1/S39,"")</f>
        <v>7.094006815698954</v>
      </c>
    </row>
    <row r="40" spans="1:20" x14ac:dyDescent="0.3">
      <c r="A40" s="1">
        <v>23</v>
      </c>
      <c r="B40" s="5">
        <v>42750</v>
      </c>
      <c r="C40" s="6">
        <v>0.57847222222222217</v>
      </c>
      <c r="D40" s="1" t="s">
        <v>311</v>
      </c>
      <c r="E40" s="1">
        <v>1</v>
      </c>
      <c r="F40" s="1">
        <v>4</v>
      </c>
      <c r="G40" s="1" t="s">
        <v>315</v>
      </c>
      <c r="H40" s="2">
        <v>52.257633333333295</v>
      </c>
      <c r="I40" s="7">
        <f>1+COUNTIFS(A:A,A40,P:P,"&lt;"&amp;P40)</f>
        <v>4</v>
      </c>
      <c r="J40" s="2">
        <f>AVERAGEIF(A:A,A40,H:H)</f>
        <v>47.028963636363621</v>
      </c>
      <c r="K40" s="2">
        <f>H40-J40</f>
        <v>5.2286696969696749</v>
      </c>
      <c r="L40" s="2">
        <f>90+K40</f>
        <v>95.228669696969675</v>
      </c>
      <c r="M40" s="2">
        <f>EXP(0.06*L40)</f>
        <v>302.99617504571239</v>
      </c>
      <c r="N40" s="2">
        <f>SUMIF(A:A,A40,M:M)</f>
        <v>3247.1326774155409</v>
      </c>
      <c r="O40" s="3">
        <f>M40/N40</f>
        <v>9.3311917050113644E-2</v>
      </c>
      <c r="P40" s="8">
        <f>1/O40</f>
        <v>10.71674478044369</v>
      </c>
      <c r="Q40" s="3">
        <f>IF(P40&gt;21,"",O40)</f>
        <v>9.3311917050113644E-2</v>
      </c>
      <c r="R40" s="3">
        <f>IF(ISNUMBER(Q40),SUMIF(A:A,A40,Q:Q),"")</f>
        <v>0.91585691405985703</v>
      </c>
      <c r="S40" s="3">
        <f>IFERROR(Q40*(1/R40),"")</f>
        <v>0.10188482023515642</v>
      </c>
      <c r="T40" s="9">
        <f>IFERROR(1/S40,"")</f>
        <v>9.8150048033842392</v>
      </c>
    </row>
    <row r="41" spans="1:20" x14ac:dyDescent="0.3">
      <c r="A41" s="1">
        <v>23</v>
      </c>
      <c r="B41" s="5">
        <v>42750</v>
      </c>
      <c r="C41" s="6">
        <v>0.57847222222222217</v>
      </c>
      <c r="D41" s="1" t="s">
        <v>311</v>
      </c>
      <c r="E41" s="1">
        <v>1</v>
      </c>
      <c r="F41" s="1">
        <v>5</v>
      </c>
      <c r="G41" s="1" t="s">
        <v>316</v>
      </c>
      <c r="H41" s="2">
        <v>50.338099999999997</v>
      </c>
      <c r="I41" s="7">
        <f>1+COUNTIFS(A:A,A41,P:P,"&lt;"&amp;P41)</f>
        <v>5</v>
      </c>
      <c r="J41" s="2">
        <f>AVERAGEIF(A:A,A41,H:H)</f>
        <v>47.028963636363621</v>
      </c>
      <c r="K41" s="2">
        <f>H41-J41</f>
        <v>3.3091363636363766</v>
      </c>
      <c r="L41" s="2">
        <f>90+K41</f>
        <v>93.309136363636384</v>
      </c>
      <c r="M41" s="2">
        <f>EXP(0.06*L41)</f>
        <v>270.0340823122857</v>
      </c>
      <c r="N41" s="2">
        <f>SUMIF(A:A,A41,M:M)</f>
        <v>3247.1326774155409</v>
      </c>
      <c r="O41" s="3">
        <f>M41/N41</f>
        <v>8.3160778797376197E-2</v>
      </c>
      <c r="P41" s="8">
        <f>1/O41</f>
        <v>12.024899411254083</v>
      </c>
      <c r="Q41" s="3">
        <f>IF(P41&gt;21,"",O41)</f>
        <v>8.3160778797376197E-2</v>
      </c>
      <c r="R41" s="3">
        <f>IF(ISNUMBER(Q41),SUMIF(A:A,A41,Q:Q),"")</f>
        <v>0.91585691405985703</v>
      </c>
      <c r="S41" s="3">
        <f>IFERROR(Q41*(1/R41),"")</f>
        <v>9.0801060210089879E-2</v>
      </c>
      <c r="T41" s="9">
        <f>IFERROR(1/S41,"")</f>
        <v>11.013087266671356</v>
      </c>
    </row>
    <row r="42" spans="1:20" x14ac:dyDescent="0.3">
      <c r="A42" s="1">
        <v>23</v>
      </c>
      <c r="B42" s="5">
        <v>42750</v>
      </c>
      <c r="C42" s="6">
        <v>0.57847222222222217</v>
      </c>
      <c r="D42" s="1" t="s">
        <v>311</v>
      </c>
      <c r="E42" s="1">
        <v>1</v>
      </c>
      <c r="F42" s="1">
        <v>7</v>
      </c>
      <c r="G42" s="1" t="s">
        <v>318</v>
      </c>
      <c r="H42" s="2">
        <v>49.366833333333297</v>
      </c>
      <c r="I42" s="7">
        <f>1+COUNTIFS(A:A,A42,P:P,"&lt;"&amp;P42)</f>
        <v>6</v>
      </c>
      <c r="J42" s="2">
        <f>AVERAGEIF(A:A,A42,H:H)</f>
        <v>47.028963636363621</v>
      </c>
      <c r="K42" s="2">
        <f>H42-J42</f>
        <v>2.3378696969696762</v>
      </c>
      <c r="L42" s="2">
        <f>90+K42</f>
        <v>92.337869696969676</v>
      </c>
      <c r="M42" s="2">
        <f>EXP(0.06*L42)</f>
        <v>254.74732761400139</v>
      </c>
      <c r="N42" s="2">
        <f>SUMIF(A:A,A42,M:M)</f>
        <v>3247.1326774155409</v>
      </c>
      <c r="O42" s="3">
        <f>M42/N42</f>
        <v>7.84530085222018E-2</v>
      </c>
      <c r="P42" s="8">
        <f>1/O42</f>
        <v>12.746483772091482</v>
      </c>
      <c r="Q42" s="3">
        <f>IF(P42&gt;21,"",O42)</f>
        <v>7.84530085222018E-2</v>
      </c>
      <c r="R42" s="3">
        <f>IF(ISNUMBER(Q42),SUMIF(A:A,A42,Q:Q),"")</f>
        <v>0.91585691405985703</v>
      </c>
      <c r="S42" s="3">
        <f>IFERROR(Q42*(1/R42),"")</f>
        <v>8.5660770058972768E-2</v>
      </c>
      <c r="T42" s="9">
        <f>IFERROR(1/S42,"")</f>
        <v>11.673955292621752</v>
      </c>
    </row>
    <row r="43" spans="1:20" x14ac:dyDescent="0.3">
      <c r="A43" s="1">
        <v>23</v>
      </c>
      <c r="B43" s="5">
        <v>42750</v>
      </c>
      <c r="C43" s="6">
        <v>0.57847222222222217</v>
      </c>
      <c r="D43" s="1" t="s">
        <v>311</v>
      </c>
      <c r="E43" s="1">
        <v>1</v>
      </c>
      <c r="F43" s="1">
        <v>8</v>
      </c>
      <c r="G43" s="1" t="s">
        <v>319</v>
      </c>
      <c r="H43" s="2">
        <v>47.384466666666704</v>
      </c>
      <c r="I43" s="7">
        <f>1+COUNTIFS(A:A,A43,P:P,"&lt;"&amp;P43)</f>
        <v>7</v>
      </c>
      <c r="J43" s="2">
        <f>AVERAGEIF(A:A,A43,H:H)</f>
        <v>47.028963636363621</v>
      </c>
      <c r="K43" s="2">
        <f>H43-J43</f>
        <v>0.35550303030308328</v>
      </c>
      <c r="L43" s="2">
        <f>90+K43</f>
        <v>90.355503030303083</v>
      </c>
      <c r="M43" s="2">
        <f>EXP(0.06*L43)</f>
        <v>226.17978272594272</v>
      </c>
      <c r="N43" s="2">
        <f>SUMIF(A:A,A43,M:M)</f>
        <v>3247.1326774155409</v>
      </c>
      <c r="O43" s="3">
        <f>M43/N43</f>
        <v>6.9655232845602058E-2</v>
      </c>
      <c r="P43" s="8">
        <f>1/O43</f>
        <v>14.356423188141546</v>
      </c>
      <c r="Q43" s="3">
        <f>IF(P43&gt;21,"",O43)</f>
        <v>6.9655232845602058E-2</v>
      </c>
      <c r="R43" s="3">
        <f>IF(ISNUMBER(Q43),SUMIF(A:A,A43,Q:Q),"")</f>
        <v>0.91585691405985703</v>
      </c>
      <c r="S43" s="3">
        <f>IFERROR(Q43*(1/R43),"")</f>
        <v>7.6054710922944066E-2</v>
      </c>
      <c r="T43" s="9">
        <f>IFERROR(1/S43,"")</f>
        <v>13.148429438028691</v>
      </c>
    </row>
    <row r="44" spans="1:20" x14ac:dyDescent="0.3">
      <c r="A44" s="1">
        <v>23</v>
      </c>
      <c r="B44" s="5">
        <v>42750</v>
      </c>
      <c r="C44" s="6">
        <v>0.57847222222222217</v>
      </c>
      <c r="D44" s="1" t="s">
        <v>311</v>
      </c>
      <c r="E44" s="1">
        <v>1</v>
      </c>
      <c r="F44" s="1">
        <v>6</v>
      </c>
      <c r="G44" s="1" t="s">
        <v>317</v>
      </c>
      <c r="H44" s="2">
        <v>42.969833333333298</v>
      </c>
      <c r="I44" s="7">
        <f>1+COUNTIFS(A:A,A44,P:P,"&lt;"&amp;P44)</f>
        <v>8</v>
      </c>
      <c r="J44" s="2">
        <f>AVERAGEIF(A:A,A44,H:H)</f>
        <v>47.028963636363621</v>
      </c>
      <c r="K44" s="2">
        <f>H44-J44</f>
        <v>-4.0591303030303223</v>
      </c>
      <c r="L44" s="2">
        <f>90+K44</f>
        <v>85.940869696969685</v>
      </c>
      <c r="M44" s="2">
        <f>EXP(0.06*L44)</f>
        <v>173.54764659298411</v>
      </c>
      <c r="N44" s="2">
        <f>SUMIF(A:A,A44,M:M)</f>
        <v>3247.1326774155409</v>
      </c>
      <c r="O44" s="3">
        <f>M44/N44</f>
        <v>5.3446429152723816E-2</v>
      </c>
      <c r="P44" s="8">
        <f>1/O44</f>
        <v>18.71032388604462</v>
      </c>
      <c r="Q44" s="3">
        <f>IF(P44&gt;21,"",O44)</f>
        <v>5.3446429152723816E-2</v>
      </c>
      <c r="R44" s="3">
        <f>IF(ISNUMBER(Q44),SUMIF(A:A,A44,Q:Q),"")</f>
        <v>0.91585691405985703</v>
      </c>
      <c r="S44" s="3">
        <f>IFERROR(Q44*(1/R44),"")</f>
        <v>5.8356745832494478E-2</v>
      </c>
      <c r="T44" s="9">
        <f>IFERROR(1/S44,"")</f>
        <v>17.13597949533326</v>
      </c>
    </row>
    <row r="45" spans="1:20" x14ac:dyDescent="0.3">
      <c r="A45" s="1">
        <v>23</v>
      </c>
      <c r="B45" s="5">
        <v>42750</v>
      </c>
      <c r="C45" s="6">
        <v>0.57847222222222217</v>
      </c>
      <c r="D45" s="1" t="s">
        <v>311</v>
      </c>
      <c r="E45" s="1">
        <v>1</v>
      </c>
      <c r="F45" s="1">
        <v>2</v>
      </c>
      <c r="G45" s="1" t="s">
        <v>313</v>
      </c>
      <c r="H45" s="2">
        <v>40.892866666666698</v>
      </c>
      <c r="I45" s="7">
        <f>1+COUNTIFS(A:A,A45,P:P,"&lt;"&amp;P45)</f>
        <v>9</v>
      </c>
      <c r="J45" s="2">
        <f>AVERAGEIF(A:A,A45,H:H)</f>
        <v>47.028963636363621</v>
      </c>
      <c r="K45" s="2">
        <f>H45-J45</f>
        <v>-6.1360969696969221</v>
      </c>
      <c r="L45" s="2">
        <f>90+K45</f>
        <v>83.863903030303078</v>
      </c>
      <c r="M45" s="2">
        <f>EXP(0.06*L45)</f>
        <v>153.21377705462962</v>
      </c>
      <c r="N45" s="2">
        <f>SUMIF(A:A,A45,M:M)</f>
        <v>3247.1326774155409</v>
      </c>
      <c r="O45" s="3">
        <f>M45/N45</f>
        <v>4.7184329152997709E-2</v>
      </c>
      <c r="P45" s="8">
        <f>1/O45</f>
        <v>21.193477113078085</v>
      </c>
      <c r="Q45" s="3" t="str">
        <f>IF(P45&gt;21,"",O45)</f>
        <v/>
      </c>
      <c r="R45" s="3" t="str">
        <f>IF(ISNUMBER(Q45),SUMIF(A:A,A45,Q:Q),"")</f>
        <v/>
      </c>
      <c r="S45" s="3" t="str">
        <f>IFERROR(Q45*(1/R45),"")</f>
        <v/>
      </c>
      <c r="T45" s="9" t="str">
        <f>IFERROR(1/S45,"")</f>
        <v/>
      </c>
    </row>
    <row r="46" spans="1:20" x14ac:dyDescent="0.3">
      <c r="A46" s="1">
        <v>23</v>
      </c>
      <c r="B46" s="5">
        <v>42750</v>
      </c>
      <c r="C46" s="6">
        <v>0.57847222222222217</v>
      </c>
      <c r="D46" s="1" t="s">
        <v>311</v>
      </c>
      <c r="E46" s="1">
        <v>1</v>
      </c>
      <c r="F46" s="1">
        <v>1</v>
      </c>
      <c r="G46" s="1" t="s">
        <v>312</v>
      </c>
      <c r="H46" s="2">
        <v>31.271366666666701</v>
      </c>
      <c r="I46" s="7">
        <f>1+COUNTIFS(A:A,A46,P:P,"&lt;"&amp;P46)</f>
        <v>10</v>
      </c>
      <c r="J46" s="2">
        <f>AVERAGEIF(A:A,A46,H:H)</f>
        <v>47.028963636363621</v>
      </c>
      <c r="K46" s="2">
        <f>H46-J46</f>
        <v>-15.75759696969692</v>
      </c>
      <c r="L46" s="2">
        <f>90+K46</f>
        <v>74.24240303030308</v>
      </c>
      <c r="M46" s="2">
        <f>EXP(0.06*L46)</f>
        <v>86.016933825520425</v>
      </c>
      <c r="N46" s="2">
        <f>SUMIF(A:A,A46,M:M)</f>
        <v>3247.1326774155409</v>
      </c>
      <c r="O46" s="3">
        <f>M46/N46</f>
        <v>2.6490119859833711E-2</v>
      </c>
      <c r="P46" s="8">
        <f>1/O46</f>
        <v>37.749923567400479</v>
      </c>
      <c r="Q46" s="3" t="str">
        <f>IF(P46&gt;21,"",O46)</f>
        <v/>
      </c>
      <c r="R46" s="3" t="str">
        <f>IF(ISNUMBER(Q46),SUMIF(A:A,A46,Q:Q),"")</f>
        <v/>
      </c>
      <c r="S46" s="3" t="str">
        <f>IFERROR(Q46*(1/R46),"")</f>
        <v/>
      </c>
      <c r="T46" s="9" t="str">
        <f>IFERROR(1/S46,"")</f>
        <v/>
      </c>
    </row>
    <row r="47" spans="1:20" x14ac:dyDescent="0.3">
      <c r="A47" s="1">
        <v>23</v>
      </c>
      <c r="B47" s="5">
        <v>42750</v>
      </c>
      <c r="C47" s="6">
        <v>0.57847222222222217</v>
      </c>
      <c r="D47" s="1" t="s">
        <v>311</v>
      </c>
      <c r="E47" s="1">
        <v>1</v>
      </c>
      <c r="F47" s="1">
        <v>11</v>
      </c>
      <c r="G47" s="1" t="s">
        <v>322</v>
      </c>
      <c r="H47" s="2">
        <v>15.7982333333333</v>
      </c>
      <c r="I47" s="7">
        <f>1+COUNTIFS(A:A,A47,P:P,"&lt;"&amp;P47)</f>
        <v>11</v>
      </c>
      <c r="J47" s="2">
        <f>AVERAGEIF(A:A,A47,H:H)</f>
        <v>47.028963636363621</v>
      </c>
      <c r="K47" s="2">
        <f>H47-J47</f>
        <v>-31.23073030303032</v>
      </c>
      <c r="L47" s="2">
        <f>90+K47</f>
        <v>58.76926969696968</v>
      </c>
      <c r="M47" s="2">
        <f>EXP(0.06*L47)</f>
        <v>33.993053054671954</v>
      </c>
      <c r="N47" s="2">
        <f>SUMIF(A:A,A47,M:M)</f>
        <v>3247.1326774155409</v>
      </c>
      <c r="O47" s="3">
        <f>M47/N47</f>
        <v>1.0468636927311427E-2</v>
      </c>
      <c r="P47" s="8">
        <f>1/O47</f>
        <v>95.523419805602302</v>
      </c>
      <c r="Q47" s="3" t="str">
        <f>IF(P47&gt;21,"",O47)</f>
        <v/>
      </c>
      <c r="R47" s="3" t="str">
        <f>IF(ISNUMBER(Q47),SUMIF(A:A,A47,Q:Q),"")</f>
        <v/>
      </c>
      <c r="S47" s="3" t="str">
        <f>IFERROR(Q47*(1/R47),"")</f>
        <v/>
      </c>
      <c r="T47" s="9" t="str">
        <f>IFERROR(1/S47,"")</f>
        <v/>
      </c>
    </row>
    <row r="48" spans="1:20" x14ac:dyDescent="0.3">
      <c r="A48" s="1">
        <v>17</v>
      </c>
      <c r="B48" s="5">
        <v>42750</v>
      </c>
      <c r="C48" s="6">
        <v>0.58124999999999993</v>
      </c>
      <c r="D48" s="1" t="s">
        <v>240</v>
      </c>
      <c r="E48" s="1">
        <v>2</v>
      </c>
      <c r="F48" s="1">
        <v>1</v>
      </c>
      <c r="G48" s="1" t="s">
        <v>248</v>
      </c>
      <c r="H48" s="2">
        <v>75.113633333333397</v>
      </c>
      <c r="I48" s="7">
        <f>1+COUNTIFS(A:A,A48,P:P,"&lt;"&amp;P48)</f>
        <v>1</v>
      </c>
      <c r="J48" s="2">
        <f>AVERAGEIF(A:A,A48,H:H)</f>
        <v>48.613063636363627</v>
      </c>
      <c r="K48" s="2">
        <f>H48-J48</f>
        <v>26.500569696969769</v>
      </c>
      <c r="L48" s="2">
        <f>90+K48</f>
        <v>116.50056969696976</v>
      </c>
      <c r="M48" s="2">
        <f>EXP(0.06*L48)</f>
        <v>1085.7585887543039</v>
      </c>
      <c r="N48" s="2">
        <f>SUMIF(A:A,A48,M:M)</f>
        <v>3450.0149803764316</v>
      </c>
      <c r="O48" s="3">
        <f>M48/N48</f>
        <v>0.31471126790175175</v>
      </c>
      <c r="P48" s="8">
        <f>1/O48</f>
        <v>3.1775157167622781</v>
      </c>
      <c r="Q48" s="3">
        <f>IF(P48&gt;21,"",O48)</f>
        <v>0.31471126790175175</v>
      </c>
      <c r="R48" s="3">
        <f>IF(ISNUMBER(Q48),SUMIF(A:A,A48,Q:Q),"")</f>
        <v>0.88758779202321969</v>
      </c>
      <c r="S48" s="3">
        <f>IFERROR(Q48*(1/R48),"")</f>
        <v>0.35456917133163857</v>
      </c>
      <c r="T48" s="9">
        <f>IFERROR(1/S48,"")</f>
        <v>2.8203241591601085</v>
      </c>
    </row>
    <row r="49" spans="1:20" x14ac:dyDescent="0.3">
      <c r="A49" s="1">
        <v>17</v>
      </c>
      <c r="B49" s="5">
        <v>42750</v>
      </c>
      <c r="C49" s="6">
        <v>0.58124999999999993</v>
      </c>
      <c r="D49" s="1" t="s">
        <v>240</v>
      </c>
      <c r="E49" s="1">
        <v>2</v>
      </c>
      <c r="F49" s="1">
        <v>8</v>
      </c>
      <c r="G49" s="1" t="s">
        <v>255</v>
      </c>
      <c r="H49" s="2">
        <v>60.116733333333308</v>
      </c>
      <c r="I49" s="7">
        <f>1+COUNTIFS(A:A,A49,P:P,"&lt;"&amp;P49)</f>
        <v>2</v>
      </c>
      <c r="J49" s="2">
        <f>AVERAGEIF(A:A,A49,H:H)</f>
        <v>48.613063636363627</v>
      </c>
      <c r="K49" s="2">
        <f>H49-J49</f>
        <v>11.503669696969681</v>
      </c>
      <c r="L49" s="2">
        <f>90+K49</f>
        <v>101.50366969696968</v>
      </c>
      <c r="M49" s="2">
        <f>EXP(0.06*L49)</f>
        <v>441.51861481570825</v>
      </c>
      <c r="N49" s="2">
        <f>SUMIF(A:A,A49,M:M)</f>
        <v>3450.0149803764316</v>
      </c>
      <c r="O49" s="3">
        <f>M49/N49</f>
        <v>0.12797585440267686</v>
      </c>
      <c r="P49" s="8">
        <f>1/O49</f>
        <v>7.8139740083585885</v>
      </c>
      <c r="Q49" s="3">
        <f>IF(P49&gt;21,"",O49)</f>
        <v>0.12797585440267686</v>
      </c>
      <c r="R49" s="3">
        <f>IF(ISNUMBER(Q49),SUMIF(A:A,A49,Q:Q),"")</f>
        <v>0.88758779202321969</v>
      </c>
      <c r="S49" s="3">
        <f>IFERROR(Q49*(1/R49),"")</f>
        <v>0.14418388305111904</v>
      </c>
      <c r="T49" s="9">
        <f>IFERROR(1/S49,"")</f>
        <v>6.9355879370058258</v>
      </c>
    </row>
    <row r="50" spans="1:20" x14ac:dyDescent="0.3">
      <c r="A50" s="1">
        <v>17</v>
      </c>
      <c r="B50" s="5">
        <v>42750</v>
      </c>
      <c r="C50" s="6">
        <v>0.58124999999999993</v>
      </c>
      <c r="D50" s="1" t="s">
        <v>240</v>
      </c>
      <c r="E50" s="1">
        <v>2</v>
      </c>
      <c r="F50" s="1">
        <v>4</v>
      </c>
      <c r="G50" s="1" t="s">
        <v>251</v>
      </c>
      <c r="H50" s="2">
        <v>58.726700000000001</v>
      </c>
      <c r="I50" s="7">
        <f>1+COUNTIFS(A:A,A50,P:P,"&lt;"&amp;P50)</f>
        <v>3</v>
      </c>
      <c r="J50" s="2">
        <f>AVERAGEIF(A:A,A50,H:H)</f>
        <v>48.613063636363627</v>
      </c>
      <c r="K50" s="2">
        <f>H50-J50</f>
        <v>10.113636363636374</v>
      </c>
      <c r="L50" s="2">
        <f>90+K50</f>
        <v>100.11363636363637</v>
      </c>
      <c r="M50" s="2">
        <f>EXP(0.06*L50)</f>
        <v>406.188842924553</v>
      </c>
      <c r="N50" s="2">
        <f>SUMIF(A:A,A50,M:M)</f>
        <v>3450.0149803764316</v>
      </c>
      <c r="O50" s="3">
        <f>M50/N50</f>
        <v>0.11773538527656877</v>
      </c>
      <c r="P50" s="8">
        <f>1/O50</f>
        <v>8.4936232013079938</v>
      </c>
      <c r="Q50" s="3">
        <f>IF(P50&gt;21,"",O50)</f>
        <v>0.11773538527656877</v>
      </c>
      <c r="R50" s="3">
        <f>IF(ISNUMBER(Q50),SUMIF(A:A,A50,Q:Q),"")</f>
        <v>0.88758779202321969</v>
      </c>
      <c r="S50" s="3">
        <f>IFERROR(Q50*(1/R50),"")</f>
        <v>0.13264646757724757</v>
      </c>
      <c r="T50" s="9">
        <f>IFERROR(1/S50,"")</f>
        <v>7.5388362635261519</v>
      </c>
    </row>
    <row r="51" spans="1:20" x14ac:dyDescent="0.3">
      <c r="A51" s="1">
        <v>17</v>
      </c>
      <c r="B51" s="5">
        <v>42750</v>
      </c>
      <c r="C51" s="6">
        <v>0.58124999999999993</v>
      </c>
      <c r="D51" s="1" t="s">
        <v>240</v>
      </c>
      <c r="E51" s="1">
        <v>2</v>
      </c>
      <c r="F51" s="1">
        <v>2</v>
      </c>
      <c r="G51" s="1" t="s">
        <v>249</v>
      </c>
      <c r="H51" s="2">
        <v>56.885733333333299</v>
      </c>
      <c r="I51" s="7">
        <f>1+COUNTIFS(A:A,A51,P:P,"&lt;"&amp;P51)</f>
        <v>4</v>
      </c>
      <c r="J51" s="2">
        <f>AVERAGEIF(A:A,A51,H:H)</f>
        <v>48.613063636363627</v>
      </c>
      <c r="K51" s="2">
        <f>H51-J51</f>
        <v>8.2726696969696718</v>
      </c>
      <c r="L51" s="2">
        <f>90+K51</f>
        <v>98.272669696969672</v>
      </c>
      <c r="M51" s="2">
        <f>EXP(0.06*L51)</f>
        <v>363.7112129802847</v>
      </c>
      <c r="N51" s="2">
        <f>SUMIF(A:A,A51,M:M)</f>
        <v>3450.0149803764316</v>
      </c>
      <c r="O51" s="3">
        <f>M51/N51</f>
        <v>0.10542308223270384</v>
      </c>
      <c r="P51" s="8">
        <f>1/O51</f>
        <v>9.4855887232804204</v>
      </c>
      <c r="Q51" s="3">
        <f>IF(P51&gt;21,"",O51)</f>
        <v>0.10542308223270384</v>
      </c>
      <c r="R51" s="3">
        <f>IF(ISNUMBER(Q51),SUMIF(A:A,A51,Q:Q),"")</f>
        <v>0.88758779202321969</v>
      </c>
      <c r="S51" s="3">
        <f>IFERROR(Q51*(1/R51),"")</f>
        <v>0.11877482225436685</v>
      </c>
      <c r="T51" s="9">
        <f>IFERROR(1/S51,"")</f>
        <v>8.4192927509368189</v>
      </c>
    </row>
    <row r="52" spans="1:20" x14ac:dyDescent="0.3">
      <c r="A52" s="1">
        <v>17</v>
      </c>
      <c r="B52" s="5">
        <v>42750</v>
      </c>
      <c r="C52" s="6">
        <v>0.58124999999999993</v>
      </c>
      <c r="D52" s="1" t="s">
        <v>240</v>
      </c>
      <c r="E52" s="1">
        <v>2</v>
      </c>
      <c r="F52" s="1">
        <v>6</v>
      </c>
      <c r="G52" s="1" t="s">
        <v>253</v>
      </c>
      <c r="H52" s="2">
        <v>53.596066666666701</v>
      </c>
      <c r="I52" s="7">
        <f>1+COUNTIFS(A:A,A52,P:P,"&lt;"&amp;P52)</f>
        <v>5</v>
      </c>
      <c r="J52" s="2">
        <f>AVERAGEIF(A:A,A52,H:H)</f>
        <v>48.613063636363627</v>
      </c>
      <c r="K52" s="2">
        <f>H52-J52</f>
        <v>4.9830030303030739</v>
      </c>
      <c r="L52" s="2">
        <f>90+K52</f>
        <v>94.983003030303081</v>
      </c>
      <c r="M52" s="2">
        <f>EXP(0.06*L52)</f>
        <v>298.56276592018423</v>
      </c>
      <c r="N52" s="2">
        <f>SUMIF(A:A,A52,M:M)</f>
        <v>3450.0149803764316</v>
      </c>
      <c r="O52" s="3">
        <f>M52/N52</f>
        <v>8.6539556384073443E-2</v>
      </c>
      <c r="P52" s="8">
        <f>1/O52</f>
        <v>11.555409361724413</v>
      </c>
      <c r="Q52" s="3">
        <f>IF(P52&gt;21,"",O52)</f>
        <v>8.6539556384073443E-2</v>
      </c>
      <c r="R52" s="3">
        <f>IF(ISNUMBER(Q52),SUMIF(A:A,A52,Q:Q),"")</f>
        <v>0.88758779202321969</v>
      </c>
      <c r="S52" s="3">
        <f>IFERROR(Q52*(1/R52),"")</f>
        <v>9.7499714576752022E-2</v>
      </c>
      <c r="T52" s="9">
        <f>IFERROR(1/S52,"")</f>
        <v>10.256440281297413</v>
      </c>
    </row>
    <row r="53" spans="1:20" x14ac:dyDescent="0.3">
      <c r="A53" s="1">
        <v>17</v>
      </c>
      <c r="B53" s="5">
        <v>42750</v>
      </c>
      <c r="C53" s="6">
        <v>0.58124999999999993</v>
      </c>
      <c r="D53" s="1" t="s">
        <v>240</v>
      </c>
      <c r="E53" s="1">
        <v>2</v>
      </c>
      <c r="F53" s="1">
        <v>9</v>
      </c>
      <c r="G53" s="1" t="s">
        <v>256</v>
      </c>
      <c r="H53" s="2">
        <v>52.347999999999892</v>
      </c>
      <c r="I53" s="7">
        <f>1+COUNTIFS(A:A,A53,P:P,"&lt;"&amp;P53)</f>
        <v>6</v>
      </c>
      <c r="J53" s="2">
        <f>AVERAGEIF(A:A,A53,H:H)</f>
        <v>48.613063636363627</v>
      </c>
      <c r="K53" s="2">
        <f>H53-J53</f>
        <v>3.7349363636362654</v>
      </c>
      <c r="L53" s="2">
        <f>90+K53</f>
        <v>93.734936363636265</v>
      </c>
      <c r="M53" s="2">
        <f>EXP(0.06*L53)</f>
        <v>277.02179400705921</v>
      </c>
      <c r="N53" s="2">
        <f>SUMIF(A:A,A53,M:M)</f>
        <v>3450.0149803764316</v>
      </c>
      <c r="O53" s="3">
        <f>M53/N53</f>
        <v>8.029582352040493E-2</v>
      </c>
      <c r="P53" s="8">
        <f>1/O53</f>
        <v>12.453947866240865</v>
      </c>
      <c r="Q53" s="3">
        <f>IF(P53&gt;21,"",O53)</f>
        <v>8.029582352040493E-2</v>
      </c>
      <c r="R53" s="3">
        <f>IF(ISNUMBER(Q53),SUMIF(A:A,A53,Q:Q),"")</f>
        <v>0.88758779202321969</v>
      </c>
      <c r="S53" s="3">
        <f>IFERROR(Q53*(1/R53),"")</f>
        <v>9.0465218474190506E-2</v>
      </c>
      <c r="T53" s="9">
        <f>IFERROR(1/S53,"")</f>
        <v>11.053972088569017</v>
      </c>
    </row>
    <row r="54" spans="1:20" x14ac:dyDescent="0.3">
      <c r="A54" s="1">
        <v>17</v>
      </c>
      <c r="B54" s="5">
        <v>42750</v>
      </c>
      <c r="C54" s="6">
        <v>0.58124999999999993</v>
      </c>
      <c r="D54" s="1" t="s">
        <v>240</v>
      </c>
      <c r="E54" s="1">
        <v>2</v>
      </c>
      <c r="F54" s="1">
        <v>5</v>
      </c>
      <c r="G54" s="1" t="s">
        <v>252</v>
      </c>
      <c r="H54" s="2">
        <v>46.0133333333333</v>
      </c>
      <c r="I54" s="7">
        <f>1+COUNTIFS(A:A,A54,P:P,"&lt;"&amp;P54)</f>
        <v>7</v>
      </c>
      <c r="J54" s="2">
        <f>AVERAGEIF(A:A,A54,H:H)</f>
        <v>48.613063636363627</v>
      </c>
      <c r="K54" s="2">
        <f>H54-J54</f>
        <v>-2.5997303030303271</v>
      </c>
      <c r="L54" s="2">
        <f>90+K54</f>
        <v>87.400269696969673</v>
      </c>
      <c r="M54" s="2">
        <f>EXP(0.06*L54)</f>
        <v>189.4293594772551</v>
      </c>
      <c r="N54" s="2">
        <f>SUMIF(A:A,A54,M:M)</f>
        <v>3450.0149803764316</v>
      </c>
      <c r="O54" s="3">
        <f>M54/N54</f>
        <v>5.4906822305040091E-2</v>
      </c>
      <c r="P54" s="8">
        <f>1/O54</f>
        <v>18.212672997982011</v>
      </c>
      <c r="Q54" s="3">
        <f>IF(P54&gt;21,"",O54)</f>
        <v>5.4906822305040091E-2</v>
      </c>
      <c r="R54" s="3">
        <f>IF(ISNUMBER(Q54),SUMIF(A:A,A54,Q:Q),"")</f>
        <v>0.88758779202321969</v>
      </c>
      <c r="S54" s="3">
        <f>IFERROR(Q54*(1/R54),"")</f>
        <v>6.1860722734685507E-2</v>
      </c>
      <c r="T54" s="9">
        <f>IFERROR(1/S54,"")</f>
        <v>16.165346213119765</v>
      </c>
    </row>
    <row r="55" spans="1:20" x14ac:dyDescent="0.3">
      <c r="A55" s="1">
        <v>17</v>
      </c>
      <c r="B55" s="5">
        <v>42750</v>
      </c>
      <c r="C55" s="6">
        <v>0.58124999999999993</v>
      </c>
      <c r="D55" s="1" t="s">
        <v>240</v>
      </c>
      <c r="E55" s="1">
        <v>2</v>
      </c>
      <c r="F55" s="1">
        <v>10</v>
      </c>
      <c r="G55" s="1" t="s">
        <v>257</v>
      </c>
      <c r="H55" s="2">
        <v>40.060099999999998</v>
      </c>
      <c r="I55" s="7">
        <f>1+COUNTIFS(A:A,A55,P:P,"&lt;"&amp;P55)</f>
        <v>8</v>
      </c>
      <c r="J55" s="2">
        <f>AVERAGEIF(A:A,A55,H:H)</f>
        <v>48.613063636363627</v>
      </c>
      <c r="K55" s="2">
        <f>H55-J55</f>
        <v>-8.5529636363636286</v>
      </c>
      <c r="L55" s="2">
        <f>90+K55</f>
        <v>81.447036363636371</v>
      </c>
      <c r="M55" s="2">
        <f>EXP(0.06*L55)</f>
        <v>132.53174237350251</v>
      </c>
      <c r="N55" s="2">
        <f>SUMIF(A:A,A55,M:M)</f>
        <v>3450.0149803764316</v>
      </c>
      <c r="O55" s="3">
        <f>M55/N55</f>
        <v>3.8414830986919932E-2</v>
      </c>
      <c r="P55" s="8">
        <f>1/O55</f>
        <v>26.031612643056931</v>
      </c>
      <c r="Q55" s="3" t="str">
        <f>IF(P55&gt;21,"",O55)</f>
        <v/>
      </c>
      <c r="R55" s="3" t="str">
        <f>IF(ISNUMBER(Q55),SUMIF(A:A,A55,Q:Q),"")</f>
        <v/>
      </c>
      <c r="S55" s="3" t="str">
        <f>IFERROR(Q55*(1/R55),"")</f>
        <v/>
      </c>
      <c r="T55" s="9" t="str">
        <f>IFERROR(1/S55,"")</f>
        <v/>
      </c>
    </row>
    <row r="56" spans="1:20" x14ac:dyDescent="0.3">
      <c r="A56" s="1">
        <v>17</v>
      </c>
      <c r="B56" s="5">
        <v>42750</v>
      </c>
      <c r="C56" s="6">
        <v>0.58124999999999993</v>
      </c>
      <c r="D56" s="1" t="s">
        <v>240</v>
      </c>
      <c r="E56" s="1">
        <v>2</v>
      </c>
      <c r="F56" s="1">
        <v>3</v>
      </c>
      <c r="G56" s="1" t="s">
        <v>250</v>
      </c>
      <c r="H56" s="2">
        <v>39.005133333333298</v>
      </c>
      <c r="I56" s="7">
        <f>1+COUNTIFS(A:A,A56,P:P,"&lt;"&amp;P56)</f>
        <v>9</v>
      </c>
      <c r="J56" s="2">
        <f>AVERAGEIF(A:A,A56,H:H)</f>
        <v>48.613063636363627</v>
      </c>
      <c r="K56" s="2">
        <f>H56-J56</f>
        <v>-9.6079303030303294</v>
      </c>
      <c r="L56" s="2">
        <f>90+K56</f>
        <v>80.392069696969671</v>
      </c>
      <c r="M56" s="2">
        <f>EXP(0.06*L56)</f>
        <v>124.40273701833891</v>
      </c>
      <c r="N56" s="2">
        <f>SUMIF(A:A,A56,M:M)</f>
        <v>3450.0149803764316</v>
      </c>
      <c r="O56" s="3">
        <f>M56/N56</f>
        <v>3.6058607781687173E-2</v>
      </c>
      <c r="P56" s="8">
        <f>1/O56</f>
        <v>27.732629225576005</v>
      </c>
      <c r="Q56" s="3" t="str">
        <f>IF(P56&gt;21,"",O56)</f>
        <v/>
      </c>
      <c r="R56" s="3" t="str">
        <f>IF(ISNUMBER(Q56),SUMIF(A:A,A56,Q:Q),"")</f>
        <v/>
      </c>
      <c r="S56" s="3" t="str">
        <f>IFERROR(Q56*(1/R56),"")</f>
        <v/>
      </c>
      <c r="T56" s="9" t="str">
        <f>IFERROR(1/S56,"")</f>
        <v/>
      </c>
    </row>
    <row r="57" spans="1:20" x14ac:dyDescent="0.3">
      <c r="A57" s="1">
        <v>17</v>
      </c>
      <c r="B57" s="5">
        <v>42750</v>
      </c>
      <c r="C57" s="6">
        <v>0.58124999999999993</v>
      </c>
      <c r="D57" s="1" t="s">
        <v>240</v>
      </c>
      <c r="E57" s="1">
        <v>2</v>
      </c>
      <c r="F57" s="1">
        <v>7</v>
      </c>
      <c r="G57" s="1" t="s">
        <v>254</v>
      </c>
      <c r="H57" s="2">
        <v>34.4619</v>
      </c>
      <c r="I57" s="7">
        <f>1+COUNTIFS(A:A,A57,P:P,"&lt;"&amp;P57)</f>
        <v>10</v>
      </c>
      <c r="J57" s="2">
        <f>AVERAGEIF(A:A,A57,H:H)</f>
        <v>48.613063636363627</v>
      </c>
      <c r="K57" s="2">
        <f>H57-J57</f>
        <v>-14.151163636363627</v>
      </c>
      <c r="L57" s="2">
        <f>90+K57</f>
        <v>75.848836363636366</v>
      </c>
      <c r="M57" s="2">
        <f>EXP(0.06*L57)</f>
        <v>94.720474613034185</v>
      </c>
      <c r="N57" s="2">
        <f>SUMIF(A:A,A57,M:M)</f>
        <v>3450.0149803764316</v>
      </c>
      <c r="O57" s="3">
        <f>M57/N57</f>
        <v>2.7455090818967756E-2</v>
      </c>
      <c r="P57" s="8">
        <f>1/O57</f>
        <v>36.423117541069473</v>
      </c>
      <c r="Q57" s="3" t="str">
        <f>IF(P57&gt;21,"",O57)</f>
        <v/>
      </c>
      <c r="R57" s="3" t="str">
        <f>IF(ISNUMBER(Q57),SUMIF(A:A,A57,Q:Q),"")</f>
        <v/>
      </c>
      <c r="S57" s="3" t="str">
        <f>IFERROR(Q57*(1/R57),"")</f>
        <v/>
      </c>
      <c r="T57" s="9" t="str">
        <f>IFERROR(1/S57,"")</f>
        <v/>
      </c>
    </row>
    <row r="58" spans="1:20" x14ac:dyDescent="0.3">
      <c r="A58" s="1">
        <v>17</v>
      </c>
      <c r="B58" s="5">
        <v>42750</v>
      </c>
      <c r="C58" s="6">
        <v>0.58124999999999993</v>
      </c>
      <c r="D58" s="1" t="s">
        <v>240</v>
      </c>
      <c r="E58" s="1">
        <v>2</v>
      </c>
      <c r="F58" s="1">
        <v>11</v>
      </c>
      <c r="G58" s="1" t="s">
        <v>258</v>
      </c>
      <c r="H58" s="2">
        <v>18.416366666666701</v>
      </c>
      <c r="I58" s="7">
        <f>1+COUNTIFS(A:A,A58,P:P,"&lt;"&amp;P58)</f>
        <v>11</v>
      </c>
      <c r="J58" s="2">
        <f>AVERAGEIF(A:A,A58,H:H)</f>
        <v>48.613063636363627</v>
      </c>
      <c r="K58" s="2">
        <f>H58-J58</f>
        <v>-30.196696969696927</v>
      </c>
      <c r="L58" s="2">
        <f>90+K58</f>
        <v>59.80330303030307</v>
      </c>
      <c r="M58" s="2">
        <f>EXP(0.06*L58)</f>
        <v>36.16884749220754</v>
      </c>
      <c r="N58" s="2">
        <f>SUMIF(A:A,A58,M:M)</f>
        <v>3450.0149803764316</v>
      </c>
      <c r="O58" s="3">
        <f>M58/N58</f>
        <v>1.0483678389205473E-2</v>
      </c>
      <c r="P58" s="8">
        <f>1/O58</f>
        <v>95.386367539627187</v>
      </c>
      <c r="Q58" s="3" t="str">
        <f>IF(P58&gt;21,"",O58)</f>
        <v/>
      </c>
      <c r="R58" s="3" t="str">
        <f>IF(ISNUMBER(Q58),SUMIF(A:A,A58,Q:Q),"")</f>
        <v/>
      </c>
      <c r="S58" s="3" t="str">
        <f>IFERROR(Q58*(1/R58),"")</f>
        <v/>
      </c>
      <c r="T58" s="9" t="str">
        <f>IFERROR(1/S58,"")</f>
        <v/>
      </c>
    </row>
    <row r="59" spans="1:20" x14ac:dyDescent="0.3">
      <c r="A59" s="1">
        <v>29</v>
      </c>
      <c r="B59" s="5">
        <v>42750</v>
      </c>
      <c r="C59" s="6">
        <v>0.58333333333333337</v>
      </c>
      <c r="D59" s="1" t="s">
        <v>376</v>
      </c>
      <c r="E59" s="1">
        <v>3</v>
      </c>
      <c r="F59" s="1">
        <v>5</v>
      </c>
      <c r="G59" s="1" t="s">
        <v>381</v>
      </c>
      <c r="H59" s="2">
        <v>76.932266666666706</v>
      </c>
      <c r="I59" s="7">
        <f>1+COUNTIFS(A:A,A59,P:P,"&lt;"&amp;P59)</f>
        <v>1</v>
      </c>
      <c r="J59" s="2">
        <f>AVERAGEIF(A:A,A59,H:H)</f>
        <v>48.982270000000007</v>
      </c>
      <c r="K59" s="2">
        <f>H59-J59</f>
        <v>27.949996666666699</v>
      </c>
      <c r="L59" s="2">
        <f>90+K59</f>
        <v>117.94999666666669</v>
      </c>
      <c r="M59" s="2">
        <f>EXP(0.06*L59)</f>
        <v>1184.4097165880821</v>
      </c>
      <c r="N59" s="2">
        <f>SUMIF(A:A,A59,M:M)</f>
        <v>3723.4415963194001</v>
      </c>
      <c r="O59" s="3">
        <f>M59/N59</f>
        <v>0.3180954195062074</v>
      </c>
      <c r="P59" s="8">
        <f>1/O59</f>
        <v>3.143710781979637</v>
      </c>
      <c r="Q59" s="3">
        <f>IF(P59&gt;21,"",O59)</f>
        <v>0.3180954195062074</v>
      </c>
      <c r="R59" s="3">
        <f>IF(ISNUMBER(Q59),SUMIF(A:A,A59,Q:Q),"")</f>
        <v>0.90654793570655134</v>
      </c>
      <c r="S59" s="3">
        <f>IFERROR(Q59*(1/R59),"")</f>
        <v>0.35088648595100275</v>
      </c>
      <c r="T59" s="9">
        <f>IFERROR(1/S59,"")</f>
        <v>2.8499245198620686</v>
      </c>
    </row>
    <row r="60" spans="1:20" x14ac:dyDescent="0.3">
      <c r="A60" s="1">
        <v>29</v>
      </c>
      <c r="B60" s="5">
        <v>42750</v>
      </c>
      <c r="C60" s="6">
        <v>0.58333333333333337</v>
      </c>
      <c r="D60" s="1" t="s">
        <v>376</v>
      </c>
      <c r="E60" s="1">
        <v>3</v>
      </c>
      <c r="F60" s="1">
        <v>2</v>
      </c>
      <c r="G60" s="1" t="s">
        <v>378</v>
      </c>
      <c r="H60" s="2">
        <v>75.18819999999991</v>
      </c>
      <c r="I60" s="7">
        <f>1+COUNTIFS(A:A,A60,P:P,"&lt;"&amp;P60)</f>
        <v>2</v>
      </c>
      <c r="J60" s="2">
        <f>AVERAGEIF(A:A,A60,H:H)</f>
        <v>48.982270000000007</v>
      </c>
      <c r="K60" s="2">
        <f>H60-J60</f>
        <v>26.205929999999903</v>
      </c>
      <c r="L60" s="2">
        <f>90+K60</f>
        <v>116.20592999999991</v>
      </c>
      <c r="M60" s="2">
        <f>EXP(0.06*L60)</f>
        <v>1066.7328019224733</v>
      </c>
      <c r="N60" s="2">
        <f>SUMIF(A:A,A60,M:M)</f>
        <v>3723.4415963194001</v>
      </c>
      <c r="O60" s="3">
        <f>M60/N60</f>
        <v>0.28649107937584745</v>
      </c>
      <c r="P60" s="8">
        <f>1/O60</f>
        <v>3.4905100786335503</v>
      </c>
      <c r="Q60" s="3">
        <f>IF(P60&gt;21,"",O60)</f>
        <v>0.28649107937584745</v>
      </c>
      <c r="R60" s="3">
        <f>IF(ISNUMBER(Q60),SUMIF(A:A,A60,Q:Q),"")</f>
        <v>0.90654793570655134</v>
      </c>
      <c r="S60" s="3">
        <f>IFERROR(Q60*(1/R60),"")</f>
        <v>0.31602419253490455</v>
      </c>
      <c r="T60" s="9">
        <f>IFERROR(1/S60,"")</f>
        <v>3.1643147063481574</v>
      </c>
    </row>
    <row r="61" spans="1:20" x14ac:dyDescent="0.3">
      <c r="A61" s="1">
        <v>29</v>
      </c>
      <c r="B61" s="5">
        <v>42750</v>
      </c>
      <c r="C61" s="6">
        <v>0.58333333333333337</v>
      </c>
      <c r="D61" s="1" t="s">
        <v>376</v>
      </c>
      <c r="E61" s="1">
        <v>3</v>
      </c>
      <c r="F61" s="1">
        <v>4</v>
      </c>
      <c r="G61" s="1" t="s">
        <v>380</v>
      </c>
      <c r="H61" s="2">
        <v>60.275400000000005</v>
      </c>
      <c r="I61" s="7">
        <f>1+COUNTIFS(A:A,A61,P:P,"&lt;"&amp;P61)</f>
        <v>3</v>
      </c>
      <c r="J61" s="2">
        <f>AVERAGEIF(A:A,A61,H:H)</f>
        <v>48.982270000000007</v>
      </c>
      <c r="K61" s="2">
        <f>H61-J61</f>
        <v>11.293129999999998</v>
      </c>
      <c r="L61" s="2">
        <f>90+K61</f>
        <v>101.29312999999999</v>
      </c>
      <c r="M61" s="2">
        <f>EXP(0.06*L61)</f>
        <v>435.97626334597794</v>
      </c>
      <c r="N61" s="2">
        <f>SUMIF(A:A,A61,M:M)</f>
        <v>3723.4415963194001</v>
      </c>
      <c r="O61" s="3">
        <f>M61/N61</f>
        <v>0.11708959361063644</v>
      </c>
      <c r="P61" s="8">
        <f>1/O61</f>
        <v>8.5404686203399702</v>
      </c>
      <c r="Q61" s="3">
        <f>IF(P61&gt;21,"",O61)</f>
        <v>0.11708959361063644</v>
      </c>
      <c r="R61" s="3">
        <f>IF(ISNUMBER(Q61),SUMIF(A:A,A61,Q:Q),"")</f>
        <v>0.90654793570655134</v>
      </c>
      <c r="S61" s="3">
        <f>IFERROR(Q61*(1/R61),"")</f>
        <v>0.12915984803316372</v>
      </c>
      <c r="T61" s="9">
        <f>IFERROR(1/S61,"")</f>
        <v>7.7423441977357781</v>
      </c>
    </row>
    <row r="62" spans="1:20" x14ac:dyDescent="0.3">
      <c r="A62" s="1">
        <v>29</v>
      </c>
      <c r="B62" s="5">
        <v>42750</v>
      </c>
      <c r="C62" s="6">
        <v>0.58333333333333337</v>
      </c>
      <c r="D62" s="1" t="s">
        <v>376</v>
      </c>
      <c r="E62" s="1">
        <v>3</v>
      </c>
      <c r="F62" s="1">
        <v>7</v>
      </c>
      <c r="G62" s="1" t="s">
        <v>383</v>
      </c>
      <c r="H62" s="2">
        <v>53.403866666666701</v>
      </c>
      <c r="I62" s="7">
        <f>1+COUNTIFS(A:A,A62,P:P,"&lt;"&amp;P62)</f>
        <v>4</v>
      </c>
      <c r="J62" s="2">
        <f>AVERAGEIF(A:A,A62,H:H)</f>
        <v>48.982270000000007</v>
      </c>
      <c r="K62" s="2">
        <f>H62-J62</f>
        <v>4.4215966666666944</v>
      </c>
      <c r="L62" s="2">
        <f>90+K62</f>
        <v>94.421596666666687</v>
      </c>
      <c r="M62" s="2">
        <f>EXP(0.06*L62)</f>
        <v>288.67335806805835</v>
      </c>
      <c r="N62" s="2">
        <f>SUMIF(A:A,A62,M:M)</f>
        <v>3723.4415963194001</v>
      </c>
      <c r="O62" s="3">
        <f>M62/N62</f>
        <v>7.752863865339267E-2</v>
      </c>
      <c r="P62" s="8">
        <f>1/O62</f>
        <v>12.898459425693009</v>
      </c>
      <c r="Q62" s="3">
        <f>IF(P62&gt;21,"",O62)</f>
        <v>7.752863865339267E-2</v>
      </c>
      <c r="R62" s="3">
        <f>IF(ISNUMBER(Q62),SUMIF(A:A,A62,Q:Q),"")</f>
        <v>0.90654793570655134</v>
      </c>
      <c r="S62" s="3">
        <f>IFERROR(Q62*(1/R62),"")</f>
        <v>8.5520727144966557E-2</v>
      </c>
      <c r="T62" s="9">
        <f>IFERROR(1/S62,"")</f>
        <v>11.693071766156708</v>
      </c>
    </row>
    <row r="63" spans="1:20" x14ac:dyDescent="0.3">
      <c r="A63" s="1">
        <v>29</v>
      </c>
      <c r="B63" s="5">
        <v>42750</v>
      </c>
      <c r="C63" s="6">
        <v>0.58333333333333337</v>
      </c>
      <c r="D63" s="1" t="s">
        <v>376</v>
      </c>
      <c r="E63" s="1">
        <v>3</v>
      </c>
      <c r="F63" s="1">
        <v>6</v>
      </c>
      <c r="G63" s="1" t="s">
        <v>382</v>
      </c>
      <c r="H63" s="2">
        <v>48.8611</v>
      </c>
      <c r="I63" s="7">
        <f>1+COUNTIFS(A:A,A63,P:P,"&lt;"&amp;P63)</f>
        <v>5</v>
      </c>
      <c r="J63" s="2">
        <f>AVERAGEIF(A:A,A63,H:H)</f>
        <v>48.982270000000007</v>
      </c>
      <c r="K63" s="2">
        <f>H63-J63</f>
        <v>-0.12117000000000644</v>
      </c>
      <c r="L63" s="2">
        <f>90+K63</f>
        <v>89.878829999999994</v>
      </c>
      <c r="M63" s="2">
        <f>EXP(0.06*L63)</f>
        <v>219.80258443029308</v>
      </c>
      <c r="N63" s="2">
        <f>SUMIF(A:A,A63,M:M)</f>
        <v>3723.4415963194001</v>
      </c>
      <c r="O63" s="3">
        <f>M63/N63</f>
        <v>5.9032102087371703E-2</v>
      </c>
      <c r="P63" s="8">
        <f>1/O63</f>
        <v>16.93993546968612</v>
      </c>
      <c r="Q63" s="3">
        <f>IF(P63&gt;21,"",O63)</f>
        <v>5.9032102087371703E-2</v>
      </c>
      <c r="R63" s="3">
        <f>IF(ISNUMBER(Q63),SUMIF(A:A,A63,Q:Q),"")</f>
        <v>0.90654793570655134</v>
      </c>
      <c r="S63" s="3">
        <f>IFERROR(Q63*(1/R63),"")</f>
        <v>6.5117463470216685E-2</v>
      </c>
      <c r="T63" s="9">
        <f>IFERROR(1/S63,"")</f>
        <v>15.356863531046143</v>
      </c>
    </row>
    <row r="64" spans="1:20" x14ac:dyDescent="0.3">
      <c r="A64" s="1">
        <v>29</v>
      </c>
      <c r="B64" s="5">
        <v>42750</v>
      </c>
      <c r="C64" s="6">
        <v>0.58333333333333337</v>
      </c>
      <c r="D64" s="1" t="s">
        <v>376</v>
      </c>
      <c r="E64" s="1">
        <v>3</v>
      </c>
      <c r="F64" s="1">
        <v>8</v>
      </c>
      <c r="G64" s="1" t="s">
        <v>384</v>
      </c>
      <c r="H64" s="2">
        <v>45.520766666666702</v>
      </c>
      <c r="I64" s="7">
        <f>1+COUNTIFS(A:A,A64,P:P,"&lt;"&amp;P64)</f>
        <v>6</v>
      </c>
      <c r="J64" s="2">
        <f>AVERAGEIF(A:A,A64,H:H)</f>
        <v>48.982270000000007</v>
      </c>
      <c r="K64" s="2">
        <f>H64-J64</f>
        <v>-3.4615033333333045</v>
      </c>
      <c r="L64" s="2">
        <f>90+K64</f>
        <v>86.538496666666703</v>
      </c>
      <c r="M64" s="2">
        <f>EXP(0.06*L64)</f>
        <v>179.88356851237361</v>
      </c>
      <c r="N64" s="2">
        <f>SUMIF(A:A,A64,M:M)</f>
        <v>3723.4415963194001</v>
      </c>
      <c r="O64" s="3">
        <f>M64/N64</f>
        <v>4.831110247309571E-2</v>
      </c>
      <c r="P64" s="8">
        <f>1/O64</f>
        <v>20.69917573412647</v>
      </c>
      <c r="Q64" s="3">
        <f>IF(P64&gt;21,"",O64)</f>
        <v>4.831110247309571E-2</v>
      </c>
      <c r="R64" s="3">
        <f>IF(ISNUMBER(Q64),SUMIF(A:A,A64,Q:Q),"")</f>
        <v>0.90654793570655134</v>
      </c>
      <c r="S64" s="3">
        <f>IFERROR(Q64*(1/R64),"")</f>
        <v>5.3291282865745734E-2</v>
      </c>
      <c r="T64" s="9">
        <f>IFERROR(1/S64,"")</f>
        <v>18.764795032599494</v>
      </c>
    </row>
    <row r="65" spans="1:20" x14ac:dyDescent="0.3">
      <c r="A65" s="1">
        <v>29</v>
      </c>
      <c r="B65" s="5">
        <v>42750</v>
      </c>
      <c r="C65" s="6">
        <v>0.58333333333333337</v>
      </c>
      <c r="D65" s="1" t="s">
        <v>376</v>
      </c>
      <c r="E65" s="1">
        <v>3</v>
      </c>
      <c r="F65" s="1">
        <v>9</v>
      </c>
      <c r="G65" s="1" t="s">
        <v>385</v>
      </c>
      <c r="H65" s="2">
        <v>40.193266666666702</v>
      </c>
      <c r="I65" s="7">
        <f>1+COUNTIFS(A:A,A65,P:P,"&lt;"&amp;P65)</f>
        <v>7</v>
      </c>
      <c r="J65" s="2">
        <f>AVERAGEIF(A:A,A65,H:H)</f>
        <v>48.982270000000007</v>
      </c>
      <c r="K65" s="2">
        <f>H65-J65</f>
        <v>-8.7890033333333051</v>
      </c>
      <c r="L65" s="2">
        <f>90+K65</f>
        <v>81.210996666666688</v>
      </c>
      <c r="M65" s="2">
        <f>EXP(0.06*L65)</f>
        <v>130.66800586020864</v>
      </c>
      <c r="N65" s="2">
        <f>SUMIF(A:A,A65,M:M)</f>
        <v>3723.4415963194001</v>
      </c>
      <c r="O65" s="3">
        <f>M65/N65</f>
        <v>3.509334106096177E-2</v>
      </c>
      <c r="P65" s="8">
        <f>1/O65</f>
        <v>28.495434454726549</v>
      </c>
      <c r="Q65" s="3" t="str">
        <f>IF(P65&gt;21,"",O65)</f>
        <v/>
      </c>
      <c r="R65" s="3" t="str">
        <f>IF(ISNUMBER(Q65),SUMIF(A:A,A65,Q:Q),"")</f>
        <v/>
      </c>
      <c r="S65" s="3" t="str">
        <f>IFERROR(Q65*(1/R65),"")</f>
        <v/>
      </c>
      <c r="T65" s="9" t="str">
        <f>IFERROR(1/S65,"")</f>
        <v/>
      </c>
    </row>
    <row r="66" spans="1:20" x14ac:dyDescent="0.3">
      <c r="A66" s="1">
        <v>29</v>
      </c>
      <c r="B66" s="5">
        <v>42750</v>
      </c>
      <c r="C66" s="6">
        <v>0.58333333333333337</v>
      </c>
      <c r="D66" s="1" t="s">
        <v>376</v>
      </c>
      <c r="E66" s="1">
        <v>3</v>
      </c>
      <c r="F66" s="1">
        <v>1</v>
      </c>
      <c r="G66" s="1" t="s">
        <v>377</v>
      </c>
      <c r="H66" s="2">
        <v>35.647933333333299</v>
      </c>
      <c r="I66" s="7">
        <f>1+COUNTIFS(A:A,A66,P:P,"&lt;"&amp;P66)</f>
        <v>8</v>
      </c>
      <c r="J66" s="2">
        <f>AVERAGEIF(A:A,A66,H:H)</f>
        <v>48.982270000000007</v>
      </c>
      <c r="K66" s="2">
        <f>H66-J66</f>
        <v>-13.334336666666708</v>
      </c>
      <c r="L66" s="2">
        <f>90+K66</f>
        <v>76.665663333333299</v>
      </c>
      <c r="M66" s="2">
        <f>EXP(0.06*L66)</f>
        <v>99.478326866395903</v>
      </c>
      <c r="N66" s="2">
        <f>SUMIF(A:A,A66,M:M)</f>
        <v>3723.4415963194001</v>
      </c>
      <c r="O66" s="3">
        <f>M66/N66</f>
        <v>2.671676842325918E-2</v>
      </c>
      <c r="P66" s="8">
        <f>1/O66</f>
        <v>37.42967652964407</v>
      </c>
      <c r="Q66" s="3" t="str">
        <f>IF(P66&gt;21,"",O66)</f>
        <v/>
      </c>
      <c r="R66" s="3" t="str">
        <f>IF(ISNUMBER(Q66),SUMIF(A:A,A66,Q:Q),"")</f>
        <v/>
      </c>
      <c r="S66" s="3" t="str">
        <f>IFERROR(Q66*(1/R66),"")</f>
        <v/>
      </c>
      <c r="T66" s="9" t="str">
        <f>IFERROR(1/S66,"")</f>
        <v/>
      </c>
    </row>
    <row r="67" spans="1:20" x14ac:dyDescent="0.3">
      <c r="A67" s="1">
        <v>29</v>
      </c>
      <c r="B67" s="5">
        <v>42750</v>
      </c>
      <c r="C67" s="6">
        <v>0.58333333333333337</v>
      </c>
      <c r="D67" s="1" t="s">
        <v>376</v>
      </c>
      <c r="E67" s="1">
        <v>3</v>
      </c>
      <c r="F67" s="1">
        <v>3</v>
      </c>
      <c r="G67" s="1" t="s">
        <v>379</v>
      </c>
      <c r="H67" s="2">
        <v>27.616666666666699</v>
      </c>
      <c r="I67" s="7">
        <f>1+COUNTIFS(A:A,A67,P:P,"&lt;"&amp;P67)</f>
        <v>9</v>
      </c>
      <c r="J67" s="2">
        <f>AVERAGEIF(A:A,A67,H:H)</f>
        <v>48.982270000000007</v>
      </c>
      <c r="K67" s="2">
        <f>H67-J67</f>
        <v>-21.365603333333308</v>
      </c>
      <c r="L67" s="2">
        <f>90+K67</f>
        <v>68.634396666666689</v>
      </c>
      <c r="M67" s="2">
        <f>EXP(0.06*L67)</f>
        <v>61.440166573932139</v>
      </c>
      <c r="N67" s="2">
        <f>SUMIF(A:A,A67,M:M)</f>
        <v>3723.4415963194001</v>
      </c>
      <c r="O67" s="3">
        <f>M67/N67</f>
        <v>1.6500907825347758E-2</v>
      </c>
      <c r="P67" s="8">
        <f>1/O67</f>
        <v>60.602726261148902</v>
      </c>
      <c r="Q67" s="3" t="str">
        <f>IF(P67&gt;21,"",O67)</f>
        <v/>
      </c>
      <c r="R67" s="3" t="str">
        <f>IF(ISNUMBER(Q67),SUMIF(A:A,A67,Q:Q),"")</f>
        <v/>
      </c>
      <c r="S67" s="3" t="str">
        <f>IFERROR(Q67*(1/R67),"")</f>
        <v/>
      </c>
      <c r="T67" s="9" t="str">
        <f>IFERROR(1/S67,"")</f>
        <v/>
      </c>
    </row>
    <row r="68" spans="1:20" x14ac:dyDescent="0.3">
      <c r="A68" s="1">
        <v>29</v>
      </c>
      <c r="B68" s="5">
        <v>42750</v>
      </c>
      <c r="C68" s="6">
        <v>0.58333333333333337</v>
      </c>
      <c r="D68" s="1" t="s">
        <v>376</v>
      </c>
      <c r="E68" s="1">
        <v>3</v>
      </c>
      <c r="F68" s="1">
        <v>10</v>
      </c>
      <c r="G68" s="1" t="s">
        <v>386</v>
      </c>
      <c r="H68" s="2">
        <v>26.183233333333298</v>
      </c>
      <c r="I68" s="7">
        <f>1+COUNTIFS(A:A,A68,P:P,"&lt;"&amp;P68)</f>
        <v>10</v>
      </c>
      <c r="J68" s="2">
        <f>AVERAGEIF(A:A,A68,H:H)</f>
        <v>48.982270000000007</v>
      </c>
      <c r="K68" s="2">
        <f>H68-J68</f>
        <v>-22.799036666666709</v>
      </c>
      <c r="L68" s="2">
        <f>90+K68</f>
        <v>67.200963333333291</v>
      </c>
      <c r="M68" s="2">
        <f>EXP(0.06*L68)</f>
        <v>56.37680415160532</v>
      </c>
      <c r="N68" s="2">
        <f>SUMIF(A:A,A68,M:M)</f>
        <v>3723.4415963194001</v>
      </c>
      <c r="O68" s="3">
        <f>M68/N68</f>
        <v>1.5141046983880036E-2</v>
      </c>
      <c r="P68" s="8">
        <f>1/O68</f>
        <v>66.045630864540158</v>
      </c>
      <c r="Q68" s="3" t="str">
        <f>IF(P68&gt;21,"",O68)</f>
        <v/>
      </c>
      <c r="R68" s="3" t="str">
        <f>IF(ISNUMBER(Q68),SUMIF(A:A,A68,Q:Q),"")</f>
        <v/>
      </c>
      <c r="S68" s="3" t="str">
        <f>IFERROR(Q68*(1/R68),"")</f>
        <v/>
      </c>
      <c r="T68" s="9" t="str">
        <f>IFERROR(1/S68,"")</f>
        <v/>
      </c>
    </row>
    <row r="69" spans="1:20" x14ac:dyDescent="0.3">
      <c r="A69" s="1">
        <v>35</v>
      </c>
      <c r="B69" s="5">
        <v>42750</v>
      </c>
      <c r="C69" s="6">
        <v>0.58680555555555558</v>
      </c>
      <c r="D69" s="1" t="s">
        <v>435</v>
      </c>
      <c r="E69" s="1">
        <v>1</v>
      </c>
      <c r="F69" s="1">
        <v>2</v>
      </c>
      <c r="G69" s="1" t="s">
        <v>437</v>
      </c>
      <c r="H69" s="2">
        <v>74.446899999999999</v>
      </c>
      <c r="I69" s="7">
        <f>1+COUNTIFS(A:A,A69,P:P,"&lt;"&amp;P69)</f>
        <v>1</v>
      </c>
      <c r="J69" s="2">
        <f>AVERAGEIF(A:A,A69,H:H)</f>
        <v>46.288758974358956</v>
      </c>
      <c r="K69" s="2">
        <f>H69-J69</f>
        <v>28.158141025641044</v>
      </c>
      <c r="L69" s="2">
        <f>90+K69</f>
        <v>118.15814102564104</v>
      </c>
      <c r="M69" s="2">
        <f>EXP(0.06*L69)</f>
        <v>1199.2941585846602</v>
      </c>
      <c r="N69" s="2">
        <f>SUMIF(A:A,A69,M:M)</f>
        <v>4492.2878094994649</v>
      </c>
      <c r="O69" s="3">
        <f>M69/N69</f>
        <v>0.26696734702719033</v>
      </c>
      <c r="P69" s="8">
        <f>1/O69</f>
        <v>3.7457764447056183</v>
      </c>
      <c r="Q69" s="3">
        <f>IF(P69&gt;21,"",O69)</f>
        <v>0.26696734702719033</v>
      </c>
      <c r="R69" s="3">
        <f>IF(ISNUMBER(Q69),SUMIF(A:A,A69,Q:Q),"")</f>
        <v>0.86004651734584281</v>
      </c>
      <c r="S69" s="3">
        <f>IFERROR(Q69*(1/R69),"")</f>
        <v>0.31041035762933872</v>
      </c>
      <c r="T69" s="9">
        <f>IFERROR(1/S69,"")</f>
        <v>3.22154198602516</v>
      </c>
    </row>
    <row r="70" spans="1:20" x14ac:dyDescent="0.3">
      <c r="A70" s="1">
        <v>35</v>
      </c>
      <c r="B70" s="5">
        <v>42750</v>
      </c>
      <c r="C70" s="6">
        <v>0.58680555555555558</v>
      </c>
      <c r="D70" s="1" t="s">
        <v>435</v>
      </c>
      <c r="E70" s="1">
        <v>1</v>
      </c>
      <c r="F70" s="1">
        <v>4</v>
      </c>
      <c r="G70" s="1" t="s">
        <v>439</v>
      </c>
      <c r="H70" s="2">
        <v>65.835933333333301</v>
      </c>
      <c r="I70" s="7">
        <f>1+COUNTIFS(A:A,A70,P:P,"&lt;"&amp;P70)</f>
        <v>2</v>
      </c>
      <c r="J70" s="2">
        <f>AVERAGEIF(A:A,A70,H:H)</f>
        <v>46.288758974358956</v>
      </c>
      <c r="K70" s="2">
        <f>H70-J70</f>
        <v>19.547174358974345</v>
      </c>
      <c r="L70" s="2">
        <f>90+K70</f>
        <v>109.54717435897435</v>
      </c>
      <c r="M70" s="2">
        <f>EXP(0.06*L70)</f>
        <v>715.39186932027258</v>
      </c>
      <c r="N70" s="2">
        <f>SUMIF(A:A,A70,M:M)</f>
        <v>4492.2878094994649</v>
      </c>
      <c r="O70" s="3">
        <f>M70/N70</f>
        <v>0.15924889491886368</v>
      </c>
      <c r="P70" s="8">
        <f>1/O70</f>
        <v>6.2794784259538741</v>
      </c>
      <c r="Q70" s="3">
        <f>IF(P70&gt;21,"",O70)</f>
        <v>0.15924889491886368</v>
      </c>
      <c r="R70" s="3">
        <f>IF(ISNUMBER(Q70),SUMIF(A:A,A70,Q:Q),"")</f>
        <v>0.86004651734584281</v>
      </c>
      <c r="S70" s="3">
        <f>IFERROR(Q70*(1/R70),"")</f>
        <v>0.18516311816518449</v>
      </c>
      <c r="T70" s="9">
        <f>IFERROR(1/S70,"")</f>
        <v>5.4006435509899839</v>
      </c>
    </row>
    <row r="71" spans="1:20" x14ac:dyDescent="0.3">
      <c r="A71" s="1">
        <v>35</v>
      </c>
      <c r="B71" s="5">
        <v>42750</v>
      </c>
      <c r="C71" s="6">
        <v>0.58680555555555558</v>
      </c>
      <c r="D71" s="1" t="s">
        <v>435</v>
      </c>
      <c r="E71" s="1">
        <v>1</v>
      </c>
      <c r="F71" s="1">
        <v>1</v>
      </c>
      <c r="G71" s="1" t="s">
        <v>436</v>
      </c>
      <c r="H71" s="2">
        <v>62.721333333333298</v>
      </c>
      <c r="I71" s="7">
        <f>1+COUNTIFS(A:A,A71,P:P,"&lt;"&amp;P71)</f>
        <v>3</v>
      </c>
      <c r="J71" s="2">
        <f>AVERAGEIF(A:A,A71,H:H)</f>
        <v>46.288758974358956</v>
      </c>
      <c r="K71" s="2">
        <f>H71-J71</f>
        <v>16.432574358974342</v>
      </c>
      <c r="L71" s="2">
        <f>90+K71</f>
        <v>106.43257435897434</v>
      </c>
      <c r="M71" s="2">
        <f>EXP(0.06*L71)</f>
        <v>593.45088841664688</v>
      </c>
      <c r="N71" s="2">
        <f>SUMIF(A:A,A71,M:M)</f>
        <v>4492.2878094994649</v>
      </c>
      <c r="O71" s="3">
        <f>M71/N71</f>
        <v>0.13210437834408695</v>
      </c>
      <c r="P71" s="8">
        <f>1/O71</f>
        <v>7.5697718163083154</v>
      </c>
      <c r="Q71" s="3">
        <f>IF(P71&gt;21,"",O71)</f>
        <v>0.13210437834408695</v>
      </c>
      <c r="R71" s="3">
        <f>IF(ISNUMBER(Q71),SUMIF(A:A,A71,Q:Q),"")</f>
        <v>0.86004651734584281</v>
      </c>
      <c r="S71" s="3">
        <f>IFERROR(Q71*(1/R71),"")</f>
        <v>0.15360143396867568</v>
      </c>
      <c r="T71" s="9">
        <f>IFERROR(1/S71,"")</f>
        <v>6.5103558877186813</v>
      </c>
    </row>
    <row r="72" spans="1:20" x14ac:dyDescent="0.3">
      <c r="A72" s="1">
        <v>35</v>
      </c>
      <c r="B72" s="5">
        <v>42750</v>
      </c>
      <c r="C72" s="6">
        <v>0.58680555555555558</v>
      </c>
      <c r="D72" s="1" t="s">
        <v>435</v>
      </c>
      <c r="E72" s="1">
        <v>1</v>
      </c>
      <c r="F72" s="1">
        <v>3</v>
      </c>
      <c r="G72" s="1" t="s">
        <v>438</v>
      </c>
      <c r="H72" s="2">
        <v>53.906366666666607</v>
      </c>
      <c r="I72" s="7">
        <f>1+COUNTIFS(A:A,A72,P:P,"&lt;"&amp;P72)</f>
        <v>4</v>
      </c>
      <c r="J72" s="2">
        <f>AVERAGEIF(A:A,A72,H:H)</f>
        <v>46.288758974358956</v>
      </c>
      <c r="K72" s="2">
        <f>H72-J72</f>
        <v>7.6176076923076508</v>
      </c>
      <c r="L72" s="2">
        <f>90+K72</f>
        <v>97.617607692307644</v>
      </c>
      <c r="M72" s="2">
        <f>EXP(0.06*L72)</f>
        <v>349.6932919332931</v>
      </c>
      <c r="N72" s="2">
        <f>SUMIF(A:A,A72,M:M)</f>
        <v>4492.2878094994649</v>
      </c>
      <c r="O72" s="3">
        <f>M72/N72</f>
        <v>7.7843029378889303E-2</v>
      </c>
      <c r="P72" s="8">
        <f>1/O72</f>
        <v>12.846365409709964</v>
      </c>
      <c r="Q72" s="3">
        <f>IF(P72&gt;21,"",O72)</f>
        <v>7.7843029378889303E-2</v>
      </c>
      <c r="R72" s="3">
        <f>IF(ISNUMBER(Q72),SUMIF(A:A,A72,Q:Q),"")</f>
        <v>0.86004651734584281</v>
      </c>
      <c r="S72" s="3">
        <f>IFERROR(Q72*(1/R72),"")</f>
        <v>9.0510254746589455E-2</v>
      </c>
      <c r="T72" s="9">
        <f>IFERROR(1/S72,"")</f>
        <v>11.048471831173156</v>
      </c>
    </row>
    <row r="73" spans="1:20" x14ac:dyDescent="0.3">
      <c r="A73" s="1">
        <v>35</v>
      </c>
      <c r="B73" s="5">
        <v>42750</v>
      </c>
      <c r="C73" s="6">
        <v>0.58680555555555558</v>
      </c>
      <c r="D73" s="1" t="s">
        <v>435</v>
      </c>
      <c r="E73" s="1">
        <v>1</v>
      </c>
      <c r="F73" s="1">
        <v>10</v>
      </c>
      <c r="G73" s="1" t="s">
        <v>445</v>
      </c>
      <c r="H73" s="2">
        <v>53.836700000000008</v>
      </c>
      <c r="I73" s="7">
        <f>1+COUNTIFS(A:A,A73,P:P,"&lt;"&amp;P73)</f>
        <v>5</v>
      </c>
      <c r="J73" s="2">
        <f>AVERAGEIF(A:A,A73,H:H)</f>
        <v>46.288758974358956</v>
      </c>
      <c r="K73" s="2">
        <f>H73-J73</f>
        <v>7.5479410256410517</v>
      </c>
      <c r="L73" s="2">
        <f>90+K73</f>
        <v>97.547941025641052</v>
      </c>
      <c r="M73" s="2">
        <f>EXP(0.06*L73)</f>
        <v>348.23462471137486</v>
      </c>
      <c r="N73" s="2">
        <f>SUMIF(A:A,A73,M:M)</f>
        <v>4492.2878094994649</v>
      </c>
      <c r="O73" s="3">
        <f>M73/N73</f>
        <v>7.7518324621809021E-2</v>
      </c>
      <c r="P73" s="8">
        <f>1/O73</f>
        <v>12.900175602075123</v>
      </c>
      <c r="Q73" s="3">
        <f>IF(P73&gt;21,"",O73)</f>
        <v>7.7518324621809021E-2</v>
      </c>
      <c r="R73" s="3">
        <f>IF(ISNUMBER(Q73),SUMIF(A:A,A73,Q:Q),"")</f>
        <v>0.86004651734584281</v>
      </c>
      <c r="S73" s="3">
        <f>IFERROR(Q73*(1/R73),"")</f>
        <v>9.0132711496856477E-2</v>
      </c>
      <c r="T73" s="9">
        <f>IFERROR(1/S73,"")</f>
        <v>11.09475109971452</v>
      </c>
    </row>
    <row r="74" spans="1:20" x14ac:dyDescent="0.3">
      <c r="A74" s="1">
        <v>35</v>
      </c>
      <c r="B74" s="5">
        <v>42750</v>
      </c>
      <c r="C74" s="6">
        <v>0.58680555555555558</v>
      </c>
      <c r="D74" s="1" t="s">
        <v>435</v>
      </c>
      <c r="E74" s="1">
        <v>1</v>
      </c>
      <c r="F74" s="1">
        <v>5</v>
      </c>
      <c r="G74" s="1" t="s">
        <v>440</v>
      </c>
      <c r="H74" s="2">
        <v>53.4780333333333</v>
      </c>
      <c r="I74" s="7">
        <f>1+COUNTIFS(A:A,A74,P:P,"&lt;"&amp;P74)</f>
        <v>6</v>
      </c>
      <c r="J74" s="2">
        <f>AVERAGEIF(A:A,A74,H:H)</f>
        <v>46.288758974358956</v>
      </c>
      <c r="K74" s="2">
        <f>H74-J74</f>
        <v>7.1892743589743446</v>
      </c>
      <c r="L74" s="2">
        <f>90+K74</f>
        <v>97.189274358974345</v>
      </c>
      <c r="M74" s="2">
        <f>EXP(0.06*L74)</f>
        <v>340.82067579874723</v>
      </c>
      <c r="N74" s="2">
        <f>SUMIF(A:A,A74,M:M)</f>
        <v>4492.2878094994649</v>
      </c>
      <c r="O74" s="3">
        <f>M74/N74</f>
        <v>7.586795197717347E-2</v>
      </c>
      <c r="P74" s="8">
        <f>1/O74</f>
        <v>13.180796027034864</v>
      </c>
      <c r="Q74" s="3">
        <f>IF(P74&gt;21,"",O74)</f>
        <v>7.586795197717347E-2</v>
      </c>
      <c r="R74" s="3">
        <f>IF(ISNUMBER(Q74),SUMIF(A:A,A74,Q:Q),"")</f>
        <v>0.86004651734584281</v>
      </c>
      <c r="S74" s="3">
        <f>IFERROR(Q74*(1/R74),"")</f>
        <v>8.8213777333006005E-2</v>
      </c>
      <c r="T74" s="9">
        <f>IFERROR(1/S74,"")</f>
        <v>11.336097718897259</v>
      </c>
    </row>
    <row r="75" spans="1:20" x14ac:dyDescent="0.3">
      <c r="A75" s="1">
        <v>35</v>
      </c>
      <c r="B75" s="5">
        <v>42750</v>
      </c>
      <c r="C75" s="6">
        <v>0.58680555555555558</v>
      </c>
      <c r="D75" s="1" t="s">
        <v>435</v>
      </c>
      <c r="E75" s="1">
        <v>1</v>
      </c>
      <c r="F75" s="1">
        <v>8</v>
      </c>
      <c r="G75" s="1" t="s">
        <v>443</v>
      </c>
      <c r="H75" s="2">
        <v>52.254199999999997</v>
      </c>
      <c r="I75" s="7">
        <f>1+COUNTIFS(A:A,A75,P:P,"&lt;"&amp;P75)</f>
        <v>7</v>
      </c>
      <c r="J75" s="2">
        <f>AVERAGEIF(A:A,A75,H:H)</f>
        <v>46.288758974358956</v>
      </c>
      <c r="K75" s="2">
        <f>H75-J75</f>
        <v>5.9654410256410415</v>
      </c>
      <c r="L75" s="2">
        <f>90+K75</f>
        <v>95.965441025641042</v>
      </c>
      <c r="M75" s="2">
        <f>EXP(0.06*L75)</f>
        <v>316.69097671020438</v>
      </c>
      <c r="N75" s="2">
        <f>SUMIF(A:A,A75,M:M)</f>
        <v>4492.2878094994649</v>
      </c>
      <c r="O75" s="3">
        <f>M75/N75</f>
        <v>7.049659107782999E-2</v>
      </c>
      <c r="P75" s="8">
        <f>1/O75</f>
        <v>14.185083061618895</v>
      </c>
      <c r="Q75" s="3">
        <f>IF(P75&gt;21,"",O75)</f>
        <v>7.049659107782999E-2</v>
      </c>
      <c r="R75" s="3">
        <f>IF(ISNUMBER(Q75),SUMIF(A:A,A75,Q:Q),"")</f>
        <v>0.86004651734584281</v>
      </c>
      <c r="S75" s="3">
        <f>IFERROR(Q75*(1/R75),"")</f>
        <v>8.1968346660349106E-2</v>
      </c>
      <c r="T75" s="9">
        <f>IFERROR(1/S75,"")</f>
        <v>12.199831285406836</v>
      </c>
    </row>
    <row r="76" spans="1:20" x14ac:dyDescent="0.3">
      <c r="A76" s="1">
        <v>35</v>
      </c>
      <c r="B76" s="5">
        <v>42750</v>
      </c>
      <c r="C76" s="6">
        <v>0.58680555555555558</v>
      </c>
      <c r="D76" s="1" t="s">
        <v>435</v>
      </c>
      <c r="E76" s="1">
        <v>1</v>
      </c>
      <c r="F76" s="1">
        <v>13</v>
      </c>
      <c r="G76" s="1" t="s">
        <v>448</v>
      </c>
      <c r="H76" s="2">
        <v>44.3205666666667</v>
      </c>
      <c r="I76" s="7">
        <f>1+COUNTIFS(A:A,A76,P:P,"&lt;"&amp;P76)</f>
        <v>8</v>
      </c>
      <c r="J76" s="2">
        <f>AVERAGEIF(A:A,A76,H:H)</f>
        <v>46.288758974358956</v>
      </c>
      <c r="K76" s="2">
        <f>H76-J76</f>
        <v>-1.9681923076922558</v>
      </c>
      <c r="L76" s="2">
        <f>90+K76</f>
        <v>88.031807692307751</v>
      </c>
      <c r="M76" s="2">
        <f>EXP(0.06*L76)</f>
        <v>196.74499754550322</v>
      </c>
      <c r="N76" s="2">
        <f>SUMIF(A:A,A76,M:M)</f>
        <v>4492.2878094994649</v>
      </c>
      <c r="O76" s="3">
        <f>M76/N76</f>
        <v>4.3796169321445311E-2</v>
      </c>
      <c r="P76" s="8">
        <f>1/O76</f>
        <v>22.833047170414016</v>
      </c>
      <c r="Q76" s="3" t="str">
        <f>IF(P76&gt;21,"",O76)</f>
        <v/>
      </c>
      <c r="R76" s="3" t="str">
        <f>IF(ISNUMBER(Q76),SUMIF(A:A,A76,Q:Q),"")</f>
        <v/>
      </c>
      <c r="S76" s="3" t="str">
        <f>IFERROR(Q76*(1/R76),"")</f>
        <v/>
      </c>
      <c r="T76" s="9" t="str">
        <f>IFERROR(1/S76,"")</f>
        <v/>
      </c>
    </row>
    <row r="77" spans="1:20" x14ac:dyDescent="0.3">
      <c r="A77" s="1">
        <v>35</v>
      </c>
      <c r="B77" s="5">
        <v>42750</v>
      </c>
      <c r="C77" s="6">
        <v>0.58680555555555558</v>
      </c>
      <c r="D77" s="1" t="s">
        <v>435</v>
      </c>
      <c r="E77" s="1">
        <v>1</v>
      </c>
      <c r="F77" s="1">
        <v>6</v>
      </c>
      <c r="G77" s="1" t="s">
        <v>441</v>
      </c>
      <c r="H77" s="2">
        <v>42.436733333333301</v>
      </c>
      <c r="I77" s="7">
        <f>1+COUNTIFS(A:A,A77,P:P,"&lt;"&amp;P77)</f>
        <v>9</v>
      </c>
      <c r="J77" s="2">
        <f>AVERAGEIF(A:A,A77,H:H)</f>
        <v>46.288758974358956</v>
      </c>
      <c r="K77" s="2">
        <f>H77-J77</f>
        <v>-3.852025641025655</v>
      </c>
      <c r="L77" s="2">
        <f>90+K77</f>
        <v>86.147974358974352</v>
      </c>
      <c r="M77" s="2">
        <f>EXP(0.06*L77)</f>
        <v>175.71765282363094</v>
      </c>
      <c r="N77" s="2">
        <f>SUMIF(A:A,A77,M:M)</f>
        <v>4492.2878094994649</v>
      </c>
      <c r="O77" s="3">
        <f>M77/N77</f>
        <v>3.9115404060277602E-2</v>
      </c>
      <c r="P77" s="8">
        <f>1/O77</f>
        <v>25.565375688283329</v>
      </c>
      <c r="Q77" s="3" t="str">
        <f>IF(P77&gt;21,"",O77)</f>
        <v/>
      </c>
      <c r="R77" s="3" t="str">
        <f>IF(ISNUMBER(Q77),SUMIF(A:A,A77,Q:Q),"")</f>
        <v/>
      </c>
      <c r="S77" s="3" t="str">
        <f>IFERROR(Q77*(1/R77),"")</f>
        <v/>
      </c>
      <c r="T77" s="9" t="str">
        <f>IFERROR(1/S77,"")</f>
        <v/>
      </c>
    </row>
    <row r="78" spans="1:20" x14ac:dyDescent="0.3">
      <c r="A78" s="1">
        <v>35</v>
      </c>
      <c r="B78" s="5">
        <v>42750</v>
      </c>
      <c r="C78" s="6">
        <v>0.58680555555555558</v>
      </c>
      <c r="D78" s="1" t="s">
        <v>435</v>
      </c>
      <c r="E78" s="1">
        <v>1</v>
      </c>
      <c r="F78" s="1">
        <v>12</v>
      </c>
      <c r="G78" s="1" t="s">
        <v>447</v>
      </c>
      <c r="H78" s="2">
        <v>31.111833333333301</v>
      </c>
      <c r="I78" s="7">
        <f>1+COUNTIFS(A:A,A78,P:P,"&lt;"&amp;P78)</f>
        <v>10</v>
      </c>
      <c r="J78" s="2">
        <f>AVERAGEIF(A:A,A78,H:H)</f>
        <v>46.288758974358956</v>
      </c>
      <c r="K78" s="2">
        <f>H78-J78</f>
        <v>-15.176925641025655</v>
      </c>
      <c r="L78" s="2">
        <f>90+K78</f>
        <v>74.823074358974338</v>
      </c>
      <c r="M78" s="2">
        <f>EXP(0.06*L78)</f>
        <v>89.066605081013947</v>
      </c>
      <c r="N78" s="2">
        <f>SUMIF(A:A,A78,M:M)</f>
        <v>4492.2878094994649</v>
      </c>
      <c r="O78" s="3">
        <f>M78/N78</f>
        <v>1.9826558060833114E-2</v>
      </c>
      <c r="P78" s="8">
        <f>1/O78</f>
        <v>50.437398005833188</v>
      </c>
      <c r="Q78" s="3" t="str">
        <f>IF(P78&gt;21,"",O78)</f>
        <v/>
      </c>
      <c r="R78" s="3" t="str">
        <f>IF(ISNUMBER(Q78),SUMIF(A:A,A78,Q:Q),"")</f>
        <v/>
      </c>
      <c r="S78" s="3" t="str">
        <f>IFERROR(Q78*(1/R78),"")</f>
        <v/>
      </c>
      <c r="T78" s="9" t="str">
        <f>IFERROR(1/S78,"")</f>
        <v/>
      </c>
    </row>
    <row r="79" spans="1:20" x14ac:dyDescent="0.3">
      <c r="A79" s="1">
        <v>35</v>
      </c>
      <c r="B79" s="5">
        <v>42750</v>
      </c>
      <c r="C79" s="6">
        <v>0.58680555555555558</v>
      </c>
      <c r="D79" s="1" t="s">
        <v>435</v>
      </c>
      <c r="E79" s="1">
        <v>1</v>
      </c>
      <c r="F79" s="1">
        <v>11</v>
      </c>
      <c r="G79" s="1" t="s">
        <v>446</v>
      </c>
      <c r="H79" s="2">
        <v>28.661366666666698</v>
      </c>
      <c r="I79" s="7">
        <f>1+COUNTIFS(A:A,A79,P:P,"&lt;"&amp;P79)</f>
        <v>11</v>
      </c>
      <c r="J79" s="2">
        <f>AVERAGEIF(A:A,A79,H:H)</f>
        <v>46.288758974358956</v>
      </c>
      <c r="K79" s="2">
        <f>H79-J79</f>
        <v>-17.627392307692258</v>
      </c>
      <c r="L79" s="2">
        <f>90+K79</f>
        <v>72.372607692307739</v>
      </c>
      <c r="M79" s="2">
        <f>EXP(0.06*L79)</f>
        <v>76.888510846913093</v>
      </c>
      <c r="N79" s="2">
        <f>SUMIF(A:A,A79,M:M)</f>
        <v>4492.2878094994649</v>
      </c>
      <c r="O79" s="3">
        <f>M79/N79</f>
        <v>1.7115668921373069E-2</v>
      </c>
      <c r="P79" s="8">
        <f>1/O79</f>
        <v>58.425995769949559</v>
      </c>
      <c r="Q79" s="3" t="str">
        <f>IF(P79&gt;21,"",O79)</f>
        <v/>
      </c>
      <c r="R79" s="3" t="str">
        <f>IF(ISNUMBER(Q79),SUMIF(A:A,A79,Q:Q),"")</f>
        <v/>
      </c>
      <c r="S79" s="3" t="str">
        <f>IFERROR(Q79*(1/R79),"")</f>
        <v/>
      </c>
      <c r="T79" s="9" t="str">
        <f>IFERROR(1/S79,"")</f>
        <v/>
      </c>
    </row>
    <row r="80" spans="1:20" x14ac:dyDescent="0.3">
      <c r="A80" s="1">
        <v>35</v>
      </c>
      <c r="B80" s="5">
        <v>42750</v>
      </c>
      <c r="C80" s="6">
        <v>0.58680555555555558</v>
      </c>
      <c r="D80" s="1" t="s">
        <v>435</v>
      </c>
      <c r="E80" s="1">
        <v>1</v>
      </c>
      <c r="F80" s="1">
        <v>7</v>
      </c>
      <c r="G80" s="1" t="s">
        <v>442</v>
      </c>
      <c r="H80" s="2">
        <v>23.108799999999999</v>
      </c>
      <c r="I80" s="7">
        <f>1+COUNTIFS(A:A,A80,P:P,"&lt;"&amp;P80)</f>
        <v>12</v>
      </c>
      <c r="J80" s="2">
        <f>AVERAGEIF(A:A,A80,H:H)</f>
        <v>46.288758974358956</v>
      </c>
      <c r="K80" s="2">
        <f>H80-J80</f>
        <v>-23.179958974358957</v>
      </c>
      <c r="L80" s="2">
        <f>90+K80</f>
        <v>66.820041025641046</v>
      </c>
      <c r="M80" s="2">
        <f>EXP(0.06*L80)</f>
        <v>55.10290634706314</v>
      </c>
      <c r="N80" s="2">
        <f>SUMIF(A:A,A80,M:M)</f>
        <v>4492.2878094994649</v>
      </c>
      <c r="O80" s="3">
        <f>M80/N80</f>
        <v>1.2266112209137989E-2</v>
      </c>
      <c r="P80" s="8">
        <f>1/O80</f>
        <v>81.525424107487098</v>
      </c>
      <c r="Q80" s="3" t="str">
        <f>IF(P80&gt;21,"",O80)</f>
        <v/>
      </c>
      <c r="R80" s="3" t="str">
        <f>IF(ISNUMBER(Q80),SUMIF(A:A,A80,Q:Q),"")</f>
        <v/>
      </c>
      <c r="S80" s="3" t="str">
        <f>IFERROR(Q80*(1/R80),"")</f>
        <v/>
      </c>
      <c r="T80" s="9" t="str">
        <f>IFERROR(1/S80,"")</f>
        <v/>
      </c>
    </row>
    <row r="81" spans="1:20" x14ac:dyDescent="0.3">
      <c r="A81" s="1">
        <v>35</v>
      </c>
      <c r="B81" s="5">
        <v>42750</v>
      </c>
      <c r="C81" s="6">
        <v>0.58680555555555558</v>
      </c>
      <c r="D81" s="1" t="s">
        <v>435</v>
      </c>
      <c r="E81" s="1">
        <v>1</v>
      </c>
      <c r="F81" s="1">
        <v>9</v>
      </c>
      <c r="G81" s="1" t="s">
        <v>444</v>
      </c>
      <c r="H81" s="2">
        <v>15.6351</v>
      </c>
      <c r="I81" s="7">
        <f>1+COUNTIFS(A:A,A81,P:P,"&lt;"&amp;P81)</f>
        <v>13</v>
      </c>
      <c r="J81" s="2">
        <f>AVERAGEIF(A:A,A81,H:H)</f>
        <v>46.288758974358956</v>
      </c>
      <c r="K81" s="2">
        <f>H81-J81</f>
        <v>-30.653658974358954</v>
      </c>
      <c r="L81" s="2">
        <f>90+K81</f>
        <v>59.346341025641046</v>
      </c>
      <c r="M81" s="2">
        <f>EXP(0.06*L81)</f>
        <v>35.190651380141418</v>
      </c>
      <c r="N81" s="2">
        <f>SUMIF(A:A,A81,M:M)</f>
        <v>4492.2878094994649</v>
      </c>
      <c r="O81" s="3">
        <f>M81/N81</f>
        <v>7.8335700810902402E-3</v>
      </c>
      <c r="P81" s="8">
        <f>1/O81</f>
        <v>127.65571631431995</v>
      </c>
      <c r="Q81" s="3" t="str">
        <f>IF(P81&gt;21,"",O81)</f>
        <v/>
      </c>
      <c r="R81" s="3" t="str">
        <f>IF(ISNUMBER(Q81),SUMIF(A:A,A81,Q:Q),"")</f>
        <v/>
      </c>
      <c r="S81" s="3" t="str">
        <f>IFERROR(Q81*(1/R81),"")</f>
        <v/>
      </c>
      <c r="T81" s="9" t="str">
        <f>IFERROR(1/S81,"")</f>
        <v/>
      </c>
    </row>
    <row r="82" spans="1:20" x14ac:dyDescent="0.3">
      <c r="A82" s="1">
        <v>3</v>
      </c>
      <c r="B82" s="5">
        <v>42750</v>
      </c>
      <c r="C82" s="6">
        <v>0.59375</v>
      </c>
      <c r="D82" s="1" t="s">
        <v>46</v>
      </c>
      <c r="E82" s="1">
        <v>5</v>
      </c>
      <c r="F82" s="1">
        <v>8</v>
      </c>
      <c r="G82" s="1" t="s">
        <v>82</v>
      </c>
      <c r="H82" s="2">
        <v>66.015799999999999</v>
      </c>
      <c r="I82" s="7">
        <f>1+COUNTIFS(A:A,A82,P:P,"&lt;"&amp;P82)</f>
        <v>1</v>
      </c>
      <c r="J82" s="2">
        <f>AVERAGEIF(A:A,A82,H:H)</f>
        <v>47.034316666666662</v>
      </c>
      <c r="K82" s="2">
        <f>H82-J82</f>
        <v>18.981483333333337</v>
      </c>
      <c r="L82" s="2">
        <f>90+K82</f>
        <v>108.98148333333333</v>
      </c>
      <c r="M82" s="2">
        <f>EXP(0.06*L82)</f>
        <v>691.51787474204161</v>
      </c>
      <c r="N82" s="2">
        <f>SUMIF(A:A,A82,M:M)</f>
        <v>5093.7906255217704</v>
      </c>
      <c r="O82" s="3">
        <f>M82/N82</f>
        <v>0.13575702764013933</v>
      </c>
      <c r="P82" s="8">
        <f>1/O82</f>
        <v>7.3661011690000322</v>
      </c>
      <c r="Q82" s="3">
        <f>IF(P82&gt;21,"",O82)</f>
        <v>0.13575702764013933</v>
      </c>
      <c r="R82" s="3">
        <f>IF(ISNUMBER(Q82),SUMIF(A:A,A82,Q:Q),"")</f>
        <v>0.70694573012323503</v>
      </c>
      <c r="S82" s="3">
        <f>IFERROR(Q82*(1/R82),"")</f>
        <v>0.19203316726515079</v>
      </c>
      <c r="T82" s="9">
        <f>IFERROR(1/S82,"")</f>
        <v>5.2074337690803425</v>
      </c>
    </row>
    <row r="83" spans="1:20" x14ac:dyDescent="0.3">
      <c r="A83" s="1">
        <v>3</v>
      </c>
      <c r="B83" s="5">
        <v>42750</v>
      </c>
      <c r="C83" s="6">
        <v>0.59375</v>
      </c>
      <c r="D83" s="1" t="s">
        <v>46</v>
      </c>
      <c r="E83" s="1">
        <v>5</v>
      </c>
      <c r="F83" s="1">
        <v>5</v>
      </c>
      <c r="G83" s="1" t="s">
        <v>79</v>
      </c>
      <c r="H83" s="2">
        <v>62.484799999999993</v>
      </c>
      <c r="I83" s="7">
        <f>1+COUNTIFS(A:A,A83,P:P,"&lt;"&amp;P83)</f>
        <v>2</v>
      </c>
      <c r="J83" s="2">
        <f>AVERAGEIF(A:A,A83,H:H)</f>
        <v>47.034316666666662</v>
      </c>
      <c r="K83" s="2">
        <f>H83-J83</f>
        <v>15.450483333333331</v>
      </c>
      <c r="L83" s="2">
        <f>90+K83</f>
        <v>105.45048333333332</v>
      </c>
      <c r="M83" s="2">
        <f>EXP(0.06*L83)</f>
        <v>559.49187178180955</v>
      </c>
      <c r="N83" s="2">
        <f>SUMIF(A:A,A83,M:M)</f>
        <v>5093.7906255217704</v>
      </c>
      <c r="O83" s="3">
        <f>M83/N83</f>
        <v>0.10983801905373748</v>
      </c>
      <c r="P83" s="8">
        <f>1/O83</f>
        <v>9.1043156879109137</v>
      </c>
      <c r="Q83" s="3">
        <f>IF(P83&gt;21,"",O83)</f>
        <v>0.10983801905373748</v>
      </c>
      <c r="R83" s="3">
        <f>IF(ISNUMBER(Q83),SUMIF(A:A,A83,Q:Q),"")</f>
        <v>0.70694573012323503</v>
      </c>
      <c r="S83" s="3">
        <f>IFERROR(Q83*(1/R83),"")</f>
        <v>0.15536980332930292</v>
      </c>
      <c r="T83" s="9">
        <f>IFERROR(1/S83,"")</f>
        <v>6.4362571012626031</v>
      </c>
    </row>
    <row r="84" spans="1:20" x14ac:dyDescent="0.3">
      <c r="A84" s="1">
        <v>3</v>
      </c>
      <c r="B84" s="5">
        <v>42750</v>
      </c>
      <c r="C84" s="6">
        <v>0.59375</v>
      </c>
      <c r="D84" s="1" t="s">
        <v>46</v>
      </c>
      <c r="E84" s="1">
        <v>5</v>
      </c>
      <c r="F84" s="1">
        <v>4</v>
      </c>
      <c r="G84" s="1" t="s">
        <v>78</v>
      </c>
      <c r="H84" s="2">
        <v>62.3836333333333</v>
      </c>
      <c r="I84" s="7">
        <f>1+COUNTIFS(A:A,A84,P:P,"&lt;"&amp;P84)</f>
        <v>3</v>
      </c>
      <c r="J84" s="2">
        <f>AVERAGEIF(A:A,A84,H:H)</f>
        <v>47.034316666666662</v>
      </c>
      <c r="K84" s="2">
        <f>H84-J84</f>
        <v>15.349316666666638</v>
      </c>
      <c r="L84" s="2">
        <f>90+K84</f>
        <v>105.34931666666664</v>
      </c>
      <c r="M84" s="2">
        <f>EXP(0.06*L84)</f>
        <v>556.10604250781194</v>
      </c>
      <c r="N84" s="2">
        <f>SUMIF(A:A,A84,M:M)</f>
        <v>5093.7906255217704</v>
      </c>
      <c r="O84" s="3">
        <f>M84/N84</f>
        <v>0.10917332167551519</v>
      </c>
      <c r="P84" s="8">
        <f>1/O84</f>
        <v>9.1597469478138507</v>
      </c>
      <c r="Q84" s="3">
        <f>IF(P84&gt;21,"",O84)</f>
        <v>0.10917332167551519</v>
      </c>
      <c r="R84" s="3">
        <f>IF(ISNUMBER(Q84),SUMIF(A:A,A84,Q:Q),"")</f>
        <v>0.70694573012323503</v>
      </c>
      <c r="S84" s="3">
        <f>IFERROR(Q84*(1/R84),"")</f>
        <v>0.15442956513293327</v>
      </c>
      <c r="T84" s="9">
        <f>IFERROR(1/S84,"")</f>
        <v>6.4754439937663371</v>
      </c>
    </row>
    <row r="85" spans="1:20" x14ac:dyDescent="0.3">
      <c r="A85" s="1">
        <v>3</v>
      </c>
      <c r="B85" s="5">
        <v>42750</v>
      </c>
      <c r="C85" s="6">
        <v>0.59375</v>
      </c>
      <c r="D85" s="1" t="s">
        <v>46</v>
      </c>
      <c r="E85" s="1">
        <v>5</v>
      </c>
      <c r="F85" s="1">
        <v>7</v>
      </c>
      <c r="G85" s="1" t="s">
        <v>81</v>
      </c>
      <c r="H85" s="2">
        <v>58.540666666666695</v>
      </c>
      <c r="I85" s="7">
        <f>1+COUNTIFS(A:A,A85,P:P,"&lt;"&amp;P85)</f>
        <v>4</v>
      </c>
      <c r="J85" s="2">
        <f>AVERAGEIF(A:A,A85,H:H)</f>
        <v>47.034316666666662</v>
      </c>
      <c r="K85" s="2">
        <f>H85-J85</f>
        <v>11.506350000000033</v>
      </c>
      <c r="L85" s="2">
        <f>90+K85</f>
        <v>101.50635000000003</v>
      </c>
      <c r="M85" s="2">
        <f>EXP(0.06*L85)</f>
        <v>441.58962474627401</v>
      </c>
      <c r="N85" s="2">
        <f>SUMIF(A:A,A85,M:M)</f>
        <v>5093.7906255217704</v>
      </c>
      <c r="O85" s="3">
        <f>M85/N85</f>
        <v>8.6691750252502933E-2</v>
      </c>
      <c r="P85" s="8">
        <f>1/O85</f>
        <v>11.53512297407017</v>
      </c>
      <c r="Q85" s="3">
        <f>IF(P85&gt;21,"",O85)</f>
        <v>8.6691750252502933E-2</v>
      </c>
      <c r="R85" s="3">
        <f>IF(ISNUMBER(Q85),SUMIF(A:A,A85,Q:Q),"")</f>
        <v>0.70694573012323503</v>
      </c>
      <c r="S85" s="3">
        <f>IFERROR(Q85*(1/R85),"")</f>
        <v>0.12262857891141206</v>
      </c>
      <c r="T85" s="9">
        <f>IFERROR(1/S85,"")</f>
        <v>8.1547059329653369</v>
      </c>
    </row>
    <row r="86" spans="1:20" x14ac:dyDescent="0.3">
      <c r="A86" s="1">
        <v>3</v>
      </c>
      <c r="B86" s="5">
        <v>42750</v>
      </c>
      <c r="C86" s="6">
        <v>0.59375</v>
      </c>
      <c r="D86" s="1" t="s">
        <v>46</v>
      </c>
      <c r="E86" s="1">
        <v>5</v>
      </c>
      <c r="F86" s="1">
        <v>11</v>
      </c>
      <c r="G86" s="1" t="s">
        <v>85</v>
      </c>
      <c r="H86" s="2">
        <v>57.070066666666698</v>
      </c>
      <c r="I86" s="7">
        <f>1+COUNTIFS(A:A,A86,P:P,"&lt;"&amp;P86)</f>
        <v>5</v>
      </c>
      <c r="J86" s="2">
        <f>AVERAGEIF(A:A,A86,H:H)</f>
        <v>47.034316666666662</v>
      </c>
      <c r="K86" s="2">
        <f>H86-J86</f>
        <v>10.035750000000036</v>
      </c>
      <c r="L86" s="2">
        <f>90+K86</f>
        <v>100.03575000000004</v>
      </c>
      <c r="M86" s="2">
        <f>EXP(0.06*L86)</f>
        <v>404.29507701170274</v>
      </c>
      <c r="N86" s="2">
        <f>SUMIF(A:A,A86,M:M)</f>
        <v>5093.7906255217704</v>
      </c>
      <c r="O86" s="3">
        <f>M86/N86</f>
        <v>7.9370179643041328E-2</v>
      </c>
      <c r="P86" s="8">
        <f>1/O86</f>
        <v>12.599190331902866</v>
      </c>
      <c r="Q86" s="3">
        <f>IF(P86&gt;21,"",O86)</f>
        <v>7.9370179643041328E-2</v>
      </c>
      <c r="R86" s="3">
        <f>IF(ISNUMBER(Q86),SUMIF(A:A,A86,Q:Q),"")</f>
        <v>0.70694573012323503</v>
      </c>
      <c r="S86" s="3">
        <f>IFERROR(Q86*(1/R86),"")</f>
        <v>0.11227195562692696</v>
      </c>
      <c r="T86" s="9">
        <f>IFERROR(1/S86,"")</f>
        <v>8.9069438081486751</v>
      </c>
    </row>
    <row r="87" spans="1:20" x14ac:dyDescent="0.3">
      <c r="A87" s="1">
        <v>3</v>
      </c>
      <c r="B87" s="5">
        <v>42750</v>
      </c>
      <c r="C87" s="6">
        <v>0.59375</v>
      </c>
      <c r="D87" s="1" t="s">
        <v>46</v>
      </c>
      <c r="E87" s="1">
        <v>5</v>
      </c>
      <c r="F87" s="1">
        <v>3</v>
      </c>
      <c r="G87" s="1" t="s">
        <v>77</v>
      </c>
      <c r="H87" s="2">
        <v>56.559366666666598</v>
      </c>
      <c r="I87" s="7">
        <f>1+COUNTIFS(A:A,A87,P:P,"&lt;"&amp;P87)</f>
        <v>6</v>
      </c>
      <c r="J87" s="2">
        <f>AVERAGEIF(A:A,A87,H:H)</f>
        <v>47.034316666666662</v>
      </c>
      <c r="K87" s="2">
        <f>H87-J87</f>
        <v>9.5250499999999363</v>
      </c>
      <c r="L87" s="2">
        <f>90+K87</f>
        <v>99.525049999999936</v>
      </c>
      <c r="M87" s="2">
        <f>EXP(0.06*L87)</f>
        <v>392.09454620206975</v>
      </c>
      <c r="N87" s="2">
        <f>SUMIF(A:A,A87,M:M)</f>
        <v>5093.7906255217704</v>
      </c>
      <c r="O87" s="3">
        <f>M87/N87</f>
        <v>7.6975002513360369E-2</v>
      </c>
      <c r="P87" s="8">
        <f>1/O87</f>
        <v>12.991230494944542</v>
      </c>
      <c r="Q87" s="3">
        <f>IF(P87&gt;21,"",O87)</f>
        <v>7.6975002513360369E-2</v>
      </c>
      <c r="R87" s="3">
        <f>IF(ISNUMBER(Q87),SUMIF(A:A,A87,Q:Q),"")</f>
        <v>0.70694573012323503</v>
      </c>
      <c r="S87" s="3">
        <f>IFERROR(Q87*(1/R87),"")</f>
        <v>0.10888389197844375</v>
      </c>
      <c r="T87" s="9">
        <f>IFERROR(1/S87,"")</f>
        <v>9.1840949274478056</v>
      </c>
    </row>
    <row r="88" spans="1:20" x14ac:dyDescent="0.3">
      <c r="A88" s="1">
        <v>3</v>
      </c>
      <c r="B88" s="5">
        <v>42750</v>
      </c>
      <c r="C88" s="6">
        <v>0.59375</v>
      </c>
      <c r="D88" s="1" t="s">
        <v>46</v>
      </c>
      <c r="E88" s="1">
        <v>5</v>
      </c>
      <c r="F88" s="1">
        <v>9</v>
      </c>
      <c r="G88" s="1" t="s">
        <v>83</v>
      </c>
      <c r="H88" s="2">
        <v>52.263800000000003</v>
      </c>
      <c r="I88" s="7">
        <f>1+COUNTIFS(A:A,A88,P:P,"&lt;"&amp;P88)</f>
        <v>7</v>
      </c>
      <c r="J88" s="2">
        <f>AVERAGEIF(A:A,A88,H:H)</f>
        <v>47.034316666666662</v>
      </c>
      <c r="K88" s="2">
        <f>H88-J88</f>
        <v>5.2294833333333415</v>
      </c>
      <c r="L88" s="2">
        <f>90+K88</f>
        <v>95.229483333333349</v>
      </c>
      <c r="M88" s="2">
        <f>EXP(0.06*L88)</f>
        <v>303.01096712913505</v>
      </c>
      <c r="N88" s="2">
        <f>SUMIF(A:A,A88,M:M)</f>
        <v>5093.7906255217704</v>
      </c>
      <c r="O88" s="3">
        <f>M88/N88</f>
        <v>5.9486341195678187E-2</v>
      </c>
      <c r="P88" s="8">
        <f>1/O88</f>
        <v>16.810581721786114</v>
      </c>
      <c r="Q88" s="3">
        <f>IF(P88&gt;21,"",O88)</f>
        <v>5.9486341195678187E-2</v>
      </c>
      <c r="R88" s="3">
        <f>IF(ISNUMBER(Q88),SUMIF(A:A,A88,Q:Q),"")</f>
        <v>0.70694573012323503</v>
      </c>
      <c r="S88" s="3">
        <f>IFERROR(Q88*(1/R88),"")</f>
        <v>8.4145555536927152E-2</v>
      </c>
      <c r="T88" s="9">
        <f>IFERROR(1/S88,"")</f>
        <v>11.884168969104392</v>
      </c>
    </row>
    <row r="89" spans="1:20" x14ac:dyDescent="0.3">
      <c r="A89" s="1">
        <v>3</v>
      </c>
      <c r="B89" s="5">
        <v>42750</v>
      </c>
      <c r="C89" s="6">
        <v>0.59375</v>
      </c>
      <c r="D89" s="1" t="s">
        <v>46</v>
      </c>
      <c r="E89" s="1">
        <v>5</v>
      </c>
      <c r="F89" s="1">
        <v>2</v>
      </c>
      <c r="G89" s="1" t="s">
        <v>76</v>
      </c>
      <c r="H89" s="2">
        <v>49.252699999999997</v>
      </c>
      <c r="I89" s="7">
        <f>1+COUNTIFS(A:A,A89,P:P,"&lt;"&amp;P89)</f>
        <v>8</v>
      </c>
      <c r="J89" s="2">
        <f>AVERAGEIF(A:A,A89,H:H)</f>
        <v>47.034316666666662</v>
      </c>
      <c r="K89" s="2">
        <f>H89-J89</f>
        <v>2.2183833333333354</v>
      </c>
      <c r="L89" s="2">
        <f>90+K89</f>
        <v>92.218383333333335</v>
      </c>
      <c r="M89" s="2">
        <f>EXP(0.06*L89)</f>
        <v>252.92752873353342</v>
      </c>
      <c r="N89" s="2">
        <f>SUMIF(A:A,A89,M:M)</f>
        <v>5093.7906255217704</v>
      </c>
      <c r="O89" s="3">
        <f>M89/N89</f>
        <v>4.9654088149260235E-2</v>
      </c>
      <c r="P89" s="8">
        <f>1/O89</f>
        <v>20.139328648912031</v>
      </c>
      <c r="Q89" s="3">
        <f>IF(P89&gt;21,"",O89)</f>
        <v>4.9654088149260235E-2</v>
      </c>
      <c r="R89" s="3">
        <f>IF(ISNUMBER(Q89),SUMIF(A:A,A89,Q:Q),"")</f>
        <v>0.70694573012323503</v>
      </c>
      <c r="S89" s="3">
        <f>IFERROR(Q89*(1/R89),"")</f>
        <v>7.0237482218903163E-2</v>
      </c>
      <c r="T89" s="9">
        <f>IFERROR(1/S89,"")</f>
        <v>14.2374123958969</v>
      </c>
    </row>
    <row r="90" spans="1:20" x14ac:dyDescent="0.3">
      <c r="A90" s="1">
        <v>3</v>
      </c>
      <c r="B90" s="5">
        <v>42750</v>
      </c>
      <c r="C90" s="6">
        <v>0.59375</v>
      </c>
      <c r="D90" s="1" t="s">
        <v>46</v>
      </c>
      <c r="E90" s="1">
        <v>5</v>
      </c>
      <c r="F90" s="1">
        <v>15</v>
      </c>
      <c r="G90" s="1" t="s">
        <v>89</v>
      </c>
      <c r="H90" s="2">
        <v>48.446766666666704</v>
      </c>
      <c r="I90" s="7">
        <f>1+COUNTIFS(A:A,A90,P:P,"&lt;"&amp;P90)</f>
        <v>9</v>
      </c>
      <c r="J90" s="2">
        <f>AVERAGEIF(A:A,A90,H:H)</f>
        <v>47.034316666666662</v>
      </c>
      <c r="K90" s="2">
        <f>H90-J90</f>
        <v>1.4124500000000424</v>
      </c>
      <c r="L90" s="2">
        <f>90+K90</f>
        <v>91.412450000000035</v>
      </c>
      <c r="M90" s="2">
        <f>EXP(0.06*L90)</f>
        <v>240.98796632919678</v>
      </c>
      <c r="N90" s="2">
        <f>SUMIF(A:A,A90,M:M)</f>
        <v>5093.7906255217704</v>
      </c>
      <c r="O90" s="3">
        <f>M90/N90</f>
        <v>4.7310143672132529E-2</v>
      </c>
      <c r="P90" s="8">
        <f>1/O90</f>
        <v>21.137116110451341</v>
      </c>
      <c r="Q90" s="3" t="str">
        <f>IF(P90&gt;21,"",O90)</f>
        <v/>
      </c>
      <c r="R90" s="3" t="str">
        <f>IF(ISNUMBER(Q90),SUMIF(A:A,A90,Q:Q),"")</f>
        <v/>
      </c>
      <c r="S90" s="3" t="str">
        <f>IFERROR(Q90*(1/R90),"")</f>
        <v/>
      </c>
      <c r="T90" s="9" t="str">
        <f>IFERROR(1/S90,"")</f>
        <v/>
      </c>
    </row>
    <row r="91" spans="1:20" x14ac:dyDescent="0.3">
      <c r="A91" s="1">
        <v>3</v>
      </c>
      <c r="B91" s="5">
        <v>42750</v>
      </c>
      <c r="C91" s="6">
        <v>0.59375</v>
      </c>
      <c r="D91" s="1" t="s">
        <v>46</v>
      </c>
      <c r="E91" s="1">
        <v>5</v>
      </c>
      <c r="F91" s="1">
        <v>12</v>
      </c>
      <c r="G91" s="1" t="s">
        <v>86</v>
      </c>
      <c r="H91" s="2">
        <v>46.715766666666703</v>
      </c>
      <c r="I91" s="7">
        <f>1+COUNTIFS(A:A,A91,P:P,"&lt;"&amp;P91)</f>
        <v>10</v>
      </c>
      <c r="J91" s="2">
        <f>AVERAGEIF(A:A,A91,H:H)</f>
        <v>47.034316666666662</v>
      </c>
      <c r="K91" s="2">
        <f>H91-J91</f>
        <v>-0.31854999999995925</v>
      </c>
      <c r="L91" s="2">
        <f>90+K91</f>
        <v>89.681450000000041</v>
      </c>
      <c r="M91" s="2">
        <f>EXP(0.06*L91)</f>
        <v>217.2148595816968</v>
      </c>
      <c r="N91" s="2">
        <f>SUMIF(A:A,A91,M:M)</f>
        <v>5093.7906255217704</v>
      </c>
      <c r="O91" s="3">
        <f>M91/N91</f>
        <v>4.2643067913582904E-2</v>
      </c>
      <c r="P91" s="8">
        <f>1/O91</f>
        <v>23.450470356085109</v>
      </c>
      <c r="Q91" s="3" t="str">
        <f>IF(P91&gt;21,"",O91)</f>
        <v/>
      </c>
      <c r="R91" s="3" t="str">
        <f>IF(ISNUMBER(Q91),SUMIF(A:A,A91,Q:Q),"")</f>
        <v/>
      </c>
      <c r="S91" s="3" t="str">
        <f>IFERROR(Q91*(1/R91),"")</f>
        <v/>
      </c>
      <c r="T91" s="9" t="str">
        <f>IFERROR(1/S91,"")</f>
        <v/>
      </c>
    </row>
    <row r="92" spans="1:20" x14ac:dyDescent="0.3">
      <c r="A92" s="1">
        <v>3</v>
      </c>
      <c r="B92" s="5">
        <v>42750</v>
      </c>
      <c r="C92" s="6">
        <v>0.59375</v>
      </c>
      <c r="D92" s="1" t="s">
        <v>46</v>
      </c>
      <c r="E92" s="1">
        <v>5</v>
      </c>
      <c r="F92" s="1">
        <v>1</v>
      </c>
      <c r="G92" s="1" t="s">
        <v>75</v>
      </c>
      <c r="H92" s="2">
        <v>45.502800000000001</v>
      </c>
      <c r="I92" s="7">
        <f>1+COUNTIFS(A:A,A92,P:P,"&lt;"&amp;P92)</f>
        <v>11</v>
      </c>
      <c r="J92" s="2">
        <f>AVERAGEIF(A:A,A92,H:H)</f>
        <v>47.034316666666662</v>
      </c>
      <c r="K92" s="2">
        <f>H92-J92</f>
        <v>-1.5315166666666613</v>
      </c>
      <c r="L92" s="2">
        <f>90+K92</f>
        <v>88.468483333333339</v>
      </c>
      <c r="M92" s="2">
        <f>EXP(0.06*L92)</f>
        <v>201.96794566849346</v>
      </c>
      <c r="N92" s="2">
        <f>SUMIF(A:A,A92,M:M)</f>
        <v>5093.7906255217704</v>
      </c>
      <c r="O92" s="3">
        <f>M92/N92</f>
        <v>3.9649832613174077E-2</v>
      </c>
      <c r="P92" s="8">
        <f>1/O92</f>
        <v>25.220787430707574</v>
      </c>
      <c r="Q92" s="3" t="str">
        <f>IF(P92&gt;21,"",O92)</f>
        <v/>
      </c>
      <c r="R92" s="3" t="str">
        <f>IF(ISNUMBER(Q92),SUMIF(A:A,A92,Q:Q),"")</f>
        <v/>
      </c>
      <c r="S92" s="3" t="str">
        <f>IFERROR(Q92*(1/R92),"")</f>
        <v/>
      </c>
      <c r="T92" s="9" t="str">
        <f>IFERROR(1/S92,"")</f>
        <v/>
      </c>
    </row>
    <row r="93" spans="1:20" x14ac:dyDescent="0.3">
      <c r="A93" s="1">
        <v>3</v>
      </c>
      <c r="B93" s="5">
        <v>42750</v>
      </c>
      <c r="C93" s="6">
        <v>0.59375</v>
      </c>
      <c r="D93" s="1" t="s">
        <v>46</v>
      </c>
      <c r="E93" s="1">
        <v>5</v>
      </c>
      <c r="F93" s="1">
        <v>14</v>
      </c>
      <c r="G93" s="1" t="s">
        <v>88</v>
      </c>
      <c r="H93" s="2">
        <v>44.714066666666703</v>
      </c>
      <c r="I93" s="7">
        <f>1+COUNTIFS(A:A,A93,P:P,"&lt;"&amp;P93)</f>
        <v>12</v>
      </c>
      <c r="J93" s="2">
        <f>AVERAGEIF(A:A,A93,H:H)</f>
        <v>47.034316666666662</v>
      </c>
      <c r="K93" s="2">
        <f>H93-J93</f>
        <v>-2.3202499999999588</v>
      </c>
      <c r="L93" s="2">
        <f>90+K93</f>
        <v>87.679750000000041</v>
      </c>
      <c r="M93" s="2">
        <f>EXP(0.06*L93)</f>
        <v>192.63264858938931</v>
      </c>
      <c r="N93" s="2">
        <f>SUMIF(A:A,A93,M:M)</f>
        <v>5093.7906255217704</v>
      </c>
      <c r="O93" s="3">
        <f>M93/N93</f>
        <v>3.7817150870754025E-2</v>
      </c>
      <c r="P93" s="8">
        <f>1/O93</f>
        <v>26.443028545901171</v>
      </c>
      <c r="Q93" s="3" t="str">
        <f>IF(P93&gt;21,"",O93)</f>
        <v/>
      </c>
      <c r="R93" s="3" t="str">
        <f>IF(ISNUMBER(Q93),SUMIF(A:A,A93,Q:Q),"")</f>
        <v/>
      </c>
      <c r="S93" s="3" t="str">
        <f>IFERROR(Q93*(1/R93),"")</f>
        <v/>
      </c>
      <c r="T93" s="9" t="str">
        <f>IFERROR(1/S93,"")</f>
        <v/>
      </c>
    </row>
    <row r="94" spans="1:20" x14ac:dyDescent="0.3">
      <c r="A94" s="1">
        <v>3</v>
      </c>
      <c r="B94" s="5">
        <v>42750</v>
      </c>
      <c r="C94" s="6">
        <v>0.59375</v>
      </c>
      <c r="D94" s="1" t="s">
        <v>46</v>
      </c>
      <c r="E94" s="1">
        <v>5</v>
      </c>
      <c r="F94" s="1">
        <v>6</v>
      </c>
      <c r="G94" s="1" t="s">
        <v>80</v>
      </c>
      <c r="H94" s="2">
        <v>44.518700000000003</v>
      </c>
      <c r="I94" s="7">
        <f>1+COUNTIFS(A:A,A94,P:P,"&lt;"&amp;P94)</f>
        <v>13</v>
      </c>
      <c r="J94" s="2">
        <f>AVERAGEIF(A:A,A94,H:H)</f>
        <v>47.034316666666662</v>
      </c>
      <c r="K94" s="2">
        <f>H94-J94</f>
        <v>-2.5156166666666593</v>
      </c>
      <c r="L94" s="2">
        <f>90+K94</f>
        <v>87.484383333333341</v>
      </c>
      <c r="M94" s="2">
        <f>EXP(0.06*L94)</f>
        <v>190.38779149460009</v>
      </c>
      <c r="N94" s="2">
        <f>SUMIF(A:A,A94,M:M)</f>
        <v>5093.7906255217704</v>
      </c>
      <c r="O94" s="3">
        <f>M94/N94</f>
        <v>3.7376446244313029E-2</v>
      </c>
      <c r="P94" s="8">
        <f>1/O94</f>
        <v>26.754817551766411</v>
      </c>
      <c r="Q94" s="3" t="str">
        <f>IF(P94&gt;21,"",O94)</f>
        <v/>
      </c>
      <c r="R94" s="3" t="str">
        <f>IF(ISNUMBER(Q94),SUMIF(A:A,A94,Q:Q),"")</f>
        <v/>
      </c>
      <c r="S94" s="3" t="str">
        <f>IFERROR(Q94*(1/R94),"")</f>
        <v/>
      </c>
      <c r="T94" s="9" t="str">
        <f>IFERROR(1/S94,"")</f>
        <v/>
      </c>
    </row>
    <row r="95" spans="1:20" x14ac:dyDescent="0.3">
      <c r="A95" s="1">
        <v>3</v>
      </c>
      <c r="B95" s="5">
        <v>42750</v>
      </c>
      <c r="C95" s="6">
        <v>0.59375</v>
      </c>
      <c r="D95" s="1" t="s">
        <v>46</v>
      </c>
      <c r="E95" s="1">
        <v>5</v>
      </c>
      <c r="F95" s="1">
        <v>10</v>
      </c>
      <c r="G95" s="1" t="s">
        <v>84</v>
      </c>
      <c r="H95" s="2">
        <v>38.839400000000005</v>
      </c>
      <c r="I95" s="7">
        <f>1+COUNTIFS(A:A,A95,P:P,"&lt;"&amp;P95)</f>
        <v>14</v>
      </c>
      <c r="J95" s="2">
        <f>AVERAGEIF(A:A,A95,H:H)</f>
        <v>47.034316666666662</v>
      </c>
      <c r="K95" s="2">
        <f>H95-J95</f>
        <v>-8.1949166666666571</v>
      </c>
      <c r="L95" s="2">
        <f>90+K95</f>
        <v>81.805083333333343</v>
      </c>
      <c r="M95" s="2">
        <f>EXP(0.06*L95)</f>
        <v>135.40970033871488</v>
      </c>
      <c r="N95" s="2">
        <f>SUMIF(A:A,A95,M:M)</f>
        <v>5093.7906255217704</v>
      </c>
      <c r="O95" s="3">
        <f>M95/N95</f>
        <v>2.6583287436327346E-2</v>
      </c>
      <c r="P95" s="8">
        <f>1/O95</f>
        <v>37.617619807001432</v>
      </c>
      <c r="Q95" s="3" t="str">
        <f>IF(P95&gt;21,"",O95)</f>
        <v/>
      </c>
      <c r="R95" s="3" t="str">
        <f>IF(ISNUMBER(Q95),SUMIF(A:A,A95,Q:Q),"")</f>
        <v/>
      </c>
      <c r="S95" s="3" t="str">
        <f>IFERROR(Q95*(1/R95),"")</f>
        <v/>
      </c>
      <c r="T95" s="9" t="str">
        <f>IFERROR(1/S95,"")</f>
        <v/>
      </c>
    </row>
    <row r="96" spans="1:20" x14ac:dyDescent="0.3">
      <c r="A96" s="1">
        <v>3</v>
      </c>
      <c r="B96" s="5">
        <v>42750</v>
      </c>
      <c r="C96" s="6">
        <v>0.59375</v>
      </c>
      <c r="D96" s="1" t="s">
        <v>46</v>
      </c>
      <c r="E96" s="1">
        <v>5</v>
      </c>
      <c r="F96" s="1">
        <v>16</v>
      </c>
      <c r="G96" s="1" t="s">
        <v>90</v>
      </c>
      <c r="H96" s="2">
        <v>37.676366666666702</v>
      </c>
      <c r="I96" s="7">
        <f>1+COUNTIFS(A:A,A96,P:P,"&lt;"&amp;P96)</f>
        <v>15</v>
      </c>
      <c r="J96" s="2">
        <f>AVERAGEIF(A:A,A96,H:H)</f>
        <v>47.034316666666662</v>
      </c>
      <c r="K96" s="2">
        <f>H96-J96</f>
        <v>-9.3579499999999598</v>
      </c>
      <c r="L96" s="2">
        <f>90+K96</f>
        <v>80.64205000000004</v>
      </c>
      <c r="M96" s="2">
        <f>EXP(0.06*L96)</f>
        <v>126.28269437799742</v>
      </c>
      <c r="N96" s="2">
        <f>SUMIF(A:A,A96,M:M)</f>
        <v>5093.7906255217704</v>
      </c>
      <c r="O96" s="3">
        <f>M96/N96</f>
        <v>2.4791496875681249E-2</v>
      </c>
      <c r="P96" s="8">
        <f>1/O96</f>
        <v>40.336410706242233</v>
      </c>
      <c r="Q96" s="3" t="str">
        <f>IF(P96&gt;21,"",O96)</f>
        <v/>
      </c>
      <c r="R96" s="3" t="str">
        <f>IF(ISNUMBER(Q96),SUMIF(A:A,A96,Q:Q),"")</f>
        <v/>
      </c>
      <c r="S96" s="3" t="str">
        <f>IFERROR(Q96*(1/R96),"")</f>
        <v/>
      </c>
      <c r="T96" s="9" t="str">
        <f>IFERROR(1/S96,"")</f>
        <v/>
      </c>
    </row>
    <row r="97" spans="1:20" x14ac:dyDescent="0.3">
      <c r="A97" s="1">
        <v>3</v>
      </c>
      <c r="B97" s="5">
        <v>42750</v>
      </c>
      <c r="C97" s="6">
        <v>0.59375</v>
      </c>
      <c r="D97" s="1" t="s">
        <v>46</v>
      </c>
      <c r="E97" s="1">
        <v>5</v>
      </c>
      <c r="F97" s="1">
        <v>13</v>
      </c>
      <c r="G97" s="1" t="s">
        <v>87</v>
      </c>
      <c r="H97" s="2">
        <v>32.029333333333298</v>
      </c>
      <c r="I97" s="7">
        <f>1+COUNTIFS(A:A,A97,P:P,"&lt;"&amp;P97)</f>
        <v>16</v>
      </c>
      <c r="J97" s="2">
        <f>AVERAGEIF(A:A,A97,H:H)</f>
        <v>47.034316666666662</v>
      </c>
      <c r="K97" s="2">
        <f>H97-J97</f>
        <v>-15.004983333333364</v>
      </c>
      <c r="L97" s="2">
        <f>90+K97</f>
        <v>74.995016666666629</v>
      </c>
      <c r="M97" s="2">
        <f>EXP(0.06*L97)</f>
        <v>89.990220201672486</v>
      </c>
      <c r="N97" s="2">
        <f>SUMIF(A:A,A97,M:M)</f>
        <v>5093.7906255217704</v>
      </c>
      <c r="O97" s="3">
        <f>M97/N97</f>
        <v>1.7666650794555292E-2</v>
      </c>
      <c r="P97" s="8">
        <f>1/O97</f>
        <v>56.603824438992774</v>
      </c>
      <c r="Q97" s="3" t="str">
        <f>IF(P97&gt;21,"",O97)</f>
        <v/>
      </c>
      <c r="R97" s="3" t="str">
        <f>IF(ISNUMBER(Q97),SUMIF(A:A,A97,Q:Q),"")</f>
        <v/>
      </c>
      <c r="S97" s="3" t="str">
        <f>IFERROR(Q97*(1/R97),"")</f>
        <v/>
      </c>
      <c r="T97" s="9" t="str">
        <f>IFERROR(1/S97,"")</f>
        <v/>
      </c>
    </row>
    <row r="98" spans="1:20" x14ac:dyDescent="0.3">
      <c r="A98" s="1">
        <v>3</v>
      </c>
      <c r="B98" s="5">
        <v>42750</v>
      </c>
      <c r="C98" s="6">
        <v>0.59375</v>
      </c>
      <c r="D98" s="1" t="s">
        <v>46</v>
      </c>
      <c r="E98" s="1">
        <v>5</v>
      </c>
      <c r="F98" s="1">
        <v>18</v>
      </c>
      <c r="G98" s="1" t="s">
        <v>92</v>
      </c>
      <c r="H98" s="2">
        <v>23.397733333333299</v>
      </c>
      <c r="I98" s="7">
        <f>1+COUNTIFS(A:A,A98,P:P,"&lt;"&amp;P98)</f>
        <v>17</v>
      </c>
      <c r="J98" s="2">
        <f>AVERAGEIF(A:A,A98,H:H)</f>
        <v>47.034316666666662</v>
      </c>
      <c r="K98" s="2">
        <f>H98-J98</f>
        <v>-23.636583333333363</v>
      </c>
      <c r="L98" s="2">
        <f>90+K98</f>
        <v>66.363416666666637</v>
      </c>
      <c r="M98" s="2">
        <f>EXP(0.06*L98)</f>
        <v>53.613719706666338</v>
      </c>
      <c r="N98" s="2">
        <f>SUMIF(A:A,A98,M:M)</f>
        <v>5093.7906255217704</v>
      </c>
      <c r="O98" s="3">
        <f>M98/N98</f>
        <v>1.0525308880589206E-2</v>
      </c>
      <c r="P98" s="8">
        <f>1/O98</f>
        <v>95.00908822202851</v>
      </c>
      <c r="Q98" s="3" t="str">
        <f>IF(P98&gt;21,"",O98)</f>
        <v/>
      </c>
      <c r="R98" s="3" t="str">
        <f>IF(ISNUMBER(Q98),SUMIF(A:A,A98,Q:Q),"")</f>
        <v/>
      </c>
      <c r="S98" s="3" t="str">
        <f>IFERROR(Q98*(1/R98),"")</f>
        <v/>
      </c>
      <c r="T98" s="9" t="str">
        <f>IFERROR(1/S98,"")</f>
        <v/>
      </c>
    </row>
    <row r="99" spans="1:20" x14ac:dyDescent="0.3">
      <c r="A99" s="1">
        <v>3</v>
      </c>
      <c r="B99" s="5">
        <v>42750</v>
      </c>
      <c r="C99" s="6">
        <v>0.59375</v>
      </c>
      <c r="D99" s="1" t="s">
        <v>46</v>
      </c>
      <c r="E99" s="1">
        <v>5</v>
      </c>
      <c r="F99" s="1">
        <v>17</v>
      </c>
      <c r="G99" s="1" t="s">
        <v>91</v>
      </c>
      <c r="H99" s="2">
        <v>20.205933333333302</v>
      </c>
      <c r="I99" s="7">
        <f>1+COUNTIFS(A:A,A99,P:P,"&lt;"&amp;P99)</f>
        <v>18</v>
      </c>
      <c r="J99" s="2">
        <f>AVERAGEIF(A:A,A99,H:H)</f>
        <v>47.034316666666662</v>
      </c>
      <c r="K99" s="2">
        <f>H99-J99</f>
        <v>-26.82838333333336</v>
      </c>
      <c r="L99" s="2">
        <f>90+K99</f>
        <v>63.171616666666637</v>
      </c>
      <c r="M99" s="2">
        <f>EXP(0.06*L99)</f>
        <v>44.269546378964911</v>
      </c>
      <c r="N99" s="2">
        <f>SUMIF(A:A,A99,M:M)</f>
        <v>5093.7906255217704</v>
      </c>
      <c r="O99" s="3">
        <f>M99/N99</f>
        <v>8.6908845756553388E-3</v>
      </c>
      <c r="P99" s="8">
        <f>1/O99</f>
        <v>115.06308607540041</v>
      </c>
      <c r="Q99" s="3" t="str">
        <f>IF(P99&gt;21,"",O99)</f>
        <v/>
      </c>
      <c r="R99" s="3" t="str">
        <f>IF(ISNUMBER(Q99),SUMIF(A:A,A99,Q:Q),"")</f>
        <v/>
      </c>
      <c r="S99" s="3" t="str">
        <f>IFERROR(Q99*(1/R99),"")</f>
        <v/>
      </c>
      <c r="T99" s="9" t="str">
        <f>IFERROR(1/S99,"")</f>
        <v/>
      </c>
    </row>
    <row r="100" spans="1:20" x14ac:dyDescent="0.3">
      <c r="A100" s="1">
        <v>24</v>
      </c>
      <c r="B100" s="5">
        <v>42750</v>
      </c>
      <c r="C100" s="6">
        <v>0.6020833333333333</v>
      </c>
      <c r="D100" s="1" t="s">
        <v>311</v>
      </c>
      <c r="E100" s="1">
        <v>2</v>
      </c>
      <c r="F100" s="1">
        <v>3</v>
      </c>
      <c r="G100" s="1" t="s">
        <v>325</v>
      </c>
      <c r="H100" s="2">
        <v>67.621099999999998</v>
      </c>
      <c r="I100" s="7">
        <f>1+COUNTIFS(A:A,A100,P:P,"&lt;"&amp;P100)</f>
        <v>1</v>
      </c>
      <c r="J100" s="2">
        <f>AVERAGEIF(A:A,A100,H:H)</f>
        <v>51.002866666666669</v>
      </c>
      <c r="K100" s="2">
        <f>H100-J100</f>
        <v>16.618233333333329</v>
      </c>
      <c r="L100" s="2">
        <f>90+K100</f>
        <v>106.61823333333334</v>
      </c>
      <c r="M100" s="2">
        <f>EXP(0.06*L100)</f>
        <v>600.09861497351847</v>
      </c>
      <c r="N100" s="2">
        <f>SUMIF(A:A,A100,M:M)</f>
        <v>2001.9826055983697</v>
      </c>
      <c r="O100" s="3">
        <f>M100/N100</f>
        <v>0.29975216232918062</v>
      </c>
      <c r="P100" s="8">
        <f>1/O100</f>
        <v>3.336089362057125</v>
      </c>
      <c r="Q100" s="3">
        <f>IF(P100&gt;21,"",O100)</f>
        <v>0.29975216232918062</v>
      </c>
      <c r="R100" s="3">
        <f>IF(ISNUMBER(Q100),SUMIF(A:A,A100,Q:Q),"")</f>
        <v>0.97953401974983478</v>
      </c>
      <c r="S100" s="3">
        <f>IFERROR(Q100*(1/R100),"")</f>
        <v>0.30601506051391142</v>
      </c>
      <c r="T100" s="9">
        <f>IFERROR(1/S100,"")</f>
        <v>3.2678130230604778</v>
      </c>
    </row>
    <row r="101" spans="1:20" x14ac:dyDescent="0.3">
      <c r="A101" s="1">
        <v>24</v>
      </c>
      <c r="B101" s="5">
        <v>42750</v>
      </c>
      <c r="C101" s="6">
        <v>0.6020833333333333</v>
      </c>
      <c r="D101" s="1" t="s">
        <v>311</v>
      </c>
      <c r="E101" s="1">
        <v>2</v>
      </c>
      <c r="F101" s="1">
        <v>4</v>
      </c>
      <c r="G101" s="1" t="s">
        <v>326</v>
      </c>
      <c r="H101" s="2">
        <v>61.569666666666699</v>
      </c>
      <c r="I101" s="7">
        <f>1+COUNTIFS(A:A,A101,P:P,"&lt;"&amp;P101)</f>
        <v>2</v>
      </c>
      <c r="J101" s="2">
        <f>AVERAGEIF(A:A,A101,H:H)</f>
        <v>51.002866666666669</v>
      </c>
      <c r="K101" s="2">
        <f>H101-J101</f>
        <v>10.566800000000029</v>
      </c>
      <c r="L101" s="2">
        <f>90+K101</f>
        <v>100.56680000000003</v>
      </c>
      <c r="M101" s="2">
        <f>EXP(0.06*L101)</f>
        <v>417.38455872159471</v>
      </c>
      <c r="N101" s="2">
        <f>SUMIF(A:A,A101,M:M)</f>
        <v>2001.9826055983697</v>
      </c>
      <c r="O101" s="3">
        <f>M101/N101</f>
        <v>0.20848560699499347</v>
      </c>
      <c r="P101" s="8">
        <f>1/O101</f>
        <v>4.796494177288765</v>
      </c>
      <c r="Q101" s="3">
        <f>IF(P101&gt;21,"",O101)</f>
        <v>0.20848560699499347</v>
      </c>
      <c r="R101" s="3">
        <f>IF(ISNUMBER(Q101),SUMIF(A:A,A101,Q:Q),"")</f>
        <v>0.97953401974983478</v>
      </c>
      <c r="S101" s="3">
        <f>IFERROR(Q101*(1/R101),"")</f>
        <v>0.21284161937350479</v>
      </c>
      <c r="T101" s="9">
        <f>IFERROR(1/S101,"")</f>
        <v>4.6983292221863406</v>
      </c>
    </row>
    <row r="102" spans="1:20" x14ac:dyDescent="0.3">
      <c r="A102" s="1">
        <v>24</v>
      </c>
      <c r="B102" s="5">
        <v>42750</v>
      </c>
      <c r="C102" s="6">
        <v>0.6020833333333333</v>
      </c>
      <c r="D102" s="1" t="s">
        <v>311</v>
      </c>
      <c r="E102" s="1">
        <v>2</v>
      </c>
      <c r="F102" s="1">
        <v>6</v>
      </c>
      <c r="G102" s="1" t="s">
        <v>328</v>
      </c>
      <c r="H102" s="2">
        <v>58.417499999999897</v>
      </c>
      <c r="I102" s="7">
        <f>1+COUNTIFS(A:A,A102,P:P,"&lt;"&amp;P102)</f>
        <v>3</v>
      </c>
      <c r="J102" s="2">
        <f>AVERAGEIF(A:A,A102,H:H)</f>
        <v>51.002866666666669</v>
      </c>
      <c r="K102" s="2">
        <f>H102-J102</f>
        <v>7.4146333333332279</v>
      </c>
      <c r="L102" s="2">
        <f>90+K102</f>
        <v>97.414633333333228</v>
      </c>
      <c r="M102" s="2">
        <f>EXP(0.06*L102)</f>
        <v>345.4603930421066</v>
      </c>
      <c r="N102" s="2">
        <f>SUMIF(A:A,A102,M:M)</f>
        <v>2001.9826055983697</v>
      </c>
      <c r="O102" s="3">
        <f>M102/N102</f>
        <v>0.17255913816436605</v>
      </c>
      <c r="P102" s="8">
        <f>1/O102</f>
        <v>5.7951147104564225</v>
      </c>
      <c r="Q102" s="3">
        <f>IF(P102&gt;21,"",O102)</f>
        <v>0.17255913816436605</v>
      </c>
      <c r="R102" s="3">
        <f>IF(ISNUMBER(Q102),SUMIF(A:A,A102,Q:Q),"")</f>
        <v>0.97953401974983478</v>
      </c>
      <c r="S102" s="3">
        <f>IFERROR(Q102*(1/R102),"")</f>
        <v>0.17616451770448593</v>
      </c>
      <c r="T102" s="9">
        <f>IFERROR(1/S102,"")</f>
        <v>5.6765120072447797</v>
      </c>
    </row>
    <row r="103" spans="1:20" x14ac:dyDescent="0.3">
      <c r="A103" s="1">
        <v>24</v>
      </c>
      <c r="B103" s="5">
        <v>42750</v>
      </c>
      <c r="C103" s="6">
        <v>0.6020833333333333</v>
      </c>
      <c r="D103" s="1" t="s">
        <v>311</v>
      </c>
      <c r="E103" s="1">
        <v>2</v>
      </c>
      <c r="F103" s="1">
        <v>1</v>
      </c>
      <c r="G103" s="1" t="s">
        <v>323</v>
      </c>
      <c r="H103" s="2">
        <v>52.2169666666667</v>
      </c>
      <c r="I103" s="7">
        <f>1+COUNTIFS(A:A,A103,P:P,"&lt;"&amp;P103)</f>
        <v>4</v>
      </c>
      <c r="J103" s="2">
        <f>AVERAGEIF(A:A,A103,H:H)</f>
        <v>51.002866666666669</v>
      </c>
      <c r="K103" s="2">
        <f>H103-J103</f>
        <v>1.2141000000000304</v>
      </c>
      <c r="L103" s="2">
        <f>90+K103</f>
        <v>91.21410000000003</v>
      </c>
      <c r="M103" s="2">
        <f>EXP(0.06*L103)</f>
        <v>238.13696706279003</v>
      </c>
      <c r="N103" s="2">
        <f>SUMIF(A:A,A103,M:M)</f>
        <v>2001.9826055983697</v>
      </c>
      <c r="O103" s="3">
        <f>M103/N103</f>
        <v>0.11895056750086679</v>
      </c>
      <c r="P103" s="8">
        <f>1/O103</f>
        <v>8.4068535443743304</v>
      </c>
      <c r="Q103" s="3">
        <f>IF(P103&gt;21,"",O103)</f>
        <v>0.11895056750086679</v>
      </c>
      <c r="R103" s="3">
        <f>IF(ISNUMBER(Q103),SUMIF(A:A,A103,Q:Q),"")</f>
        <v>0.97953401974983478</v>
      </c>
      <c r="S103" s="3">
        <f>IFERROR(Q103*(1/R103),"")</f>
        <v>0.12143587165175317</v>
      </c>
      <c r="T103" s="9">
        <f>IFERROR(1/S103,"")</f>
        <v>8.2347990457691331</v>
      </c>
    </row>
    <row r="104" spans="1:20" x14ac:dyDescent="0.3">
      <c r="A104" s="1">
        <v>24</v>
      </c>
      <c r="B104" s="5">
        <v>42750</v>
      </c>
      <c r="C104" s="6">
        <v>0.6020833333333333</v>
      </c>
      <c r="D104" s="1" t="s">
        <v>311</v>
      </c>
      <c r="E104" s="1">
        <v>2</v>
      </c>
      <c r="F104" s="1">
        <v>2</v>
      </c>
      <c r="G104" s="1" t="s">
        <v>324</v>
      </c>
      <c r="H104" s="2">
        <v>50.792266666666698</v>
      </c>
      <c r="I104" s="7">
        <f>1+COUNTIFS(A:A,A104,P:P,"&lt;"&amp;P104)</f>
        <v>5</v>
      </c>
      <c r="J104" s="2">
        <f>AVERAGEIF(A:A,A104,H:H)</f>
        <v>51.002866666666669</v>
      </c>
      <c r="K104" s="2">
        <f>H104-J104</f>
        <v>-0.21059999999997103</v>
      </c>
      <c r="L104" s="2">
        <f>90+K104</f>
        <v>89.789400000000029</v>
      </c>
      <c r="M104" s="2">
        <f>EXP(0.06*L104)</f>
        <v>218.62632632783578</v>
      </c>
      <c r="N104" s="2">
        <f>SUMIF(A:A,A104,M:M)</f>
        <v>2001.9826055983697</v>
      </c>
      <c r="O104" s="3">
        <f>M104/N104</f>
        <v>0.10920490803290016</v>
      </c>
      <c r="P104" s="8">
        <f>1/O104</f>
        <v>9.1570975884960237</v>
      </c>
      <c r="Q104" s="3">
        <f>IF(P104&gt;21,"",O104)</f>
        <v>0.10920490803290016</v>
      </c>
      <c r="R104" s="3">
        <f>IF(ISNUMBER(Q104),SUMIF(A:A,A104,Q:Q),"")</f>
        <v>0.97953401974983478</v>
      </c>
      <c r="S104" s="3">
        <f>IFERROR(Q104*(1/R104),"")</f>
        <v>0.11148659038997974</v>
      </c>
      <c r="T104" s="9">
        <f>IFERROR(1/S104,"")</f>
        <v>8.9696886101010289</v>
      </c>
    </row>
    <row r="105" spans="1:20" x14ac:dyDescent="0.3">
      <c r="A105" s="1">
        <v>24</v>
      </c>
      <c r="B105" s="5">
        <v>42750</v>
      </c>
      <c r="C105" s="6">
        <v>0.6020833333333333</v>
      </c>
      <c r="D105" s="1" t="s">
        <v>311</v>
      </c>
      <c r="E105" s="1">
        <v>2</v>
      </c>
      <c r="F105" s="1">
        <v>5</v>
      </c>
      <c r="G105" s="1" t="s">
        <v>327</v>
      </c>
      <c r="H105" s="2">
        <v>43.518000000000001</v>
      </c>
      <c r="I105" s="7">
        <f>1+COUNTIFS(A:A,A105,P:P,"&lt;"&amp;P105)</f>
        <v>6</v>
      </c>
      <c r="J105" s="2">
        <f>AVERAGEIF(A:A,A105,H:H)</f>
        <v>51.002866666666669</v>
      </c>
      <c r="K105" s="2">
        <f>H105-J105</f>
        <v>-7.4848666666666688</v>
      </c>
      <c r="L105" s="2">
        <f>90+K105</f>
        <v>82.515133333333324</v>
      </c>
      <c r="M105" s="2">
        <f>EXP(0.06*L105)</f>
        <v>141.30320900317341</v>
      </c>
      <c r="N105" s="2">
        <f>SUMIF(A:A,A105,M:M)</f>
        <v>2001.9826055983697</v>
      </c>
      <c r="O105" s="3">
        <f>M105/N105</f>
        <v>7.0581636727527652E-2</v>
      </c>
      <c r="P105" s="8">
        <f>1/O105</f>
        <v>14.1679910861289</v>
      </c>
      <c r="Q105" s="3">
        <f>IF(P105&gt;21,"",O105)</f>
        <v>7.0581636727527652E-2</v>
      </c>
      <c r="R105" s="3">
        <f>IF(ISNUMBER(Q105),SUMIF(A:A,A105,Q:Q),"")</f>
        <v>0.97953401974983478</v>
      </c>
      <c r="S105" s="3">
        <f>IFERROR(Q105*(1/R105),"")</f>
        <v>7.2056340366364866E-2</v>
      </c>
      <c r="T105" s="9">
        <f>IFERROR(1/S105,"")</f>
        <v>13.878029260375667</v>
      </c>
    </row>
    <row r="106" spans="1:20" x14ac:dyDescent="0.3">
      <c r="A106" s="1">
        <v>24</v>
      </c>
      <c r="B106" s="5">
        <v>42750</v>
      </c>
      <c r="C106" s="6">
        <v>0.6020833333333333</v>
      </c>
      <c r="D106" s="1" t="s">
        <v>311</v>
      </c>
      <c r="E106" s="1">
        <v>2</v>
      </c>
      <c r="F106" s="1">
        <v>7</v>
      </c>
      <c r="G106" s="1" t="s">
        <v>329</v>
      </c>
      <c r="H106" s="2">
        <v>22.8845666666667</v>
      </c>
      <c r="I106" s="7">
        <f>1+COUNTIFS(A:A,A106,P:P,"&lt;"&amp;P106)</f>
        <v>7</v>
      </c>
      <c r="J106" s="2">
        <f>AVERAGEIF(A:A,A106,H:H)</f>
        <v>51.002866666666669</v>
      </c>
      <c r="K106" s="2">
        <f>H106-J106</f>
        <v>-28.118299999999969</v>
      </c>
      <c r="L106" s="2">
        <f>90+K106</f>
        <v>61.881700000000031</v>
      </c>
      <c r="M106" s="2">
        <f>EXP(0.06*L106)</f>
        <v>40.972536467350416</v>
      </c>
      <c r="N106" s="2">
        <f>SUMIF(A:A,A106,M:M)</f>
        <v>2001.9826055983697</v>
      </c>
      <c r="O106" s="3">
        <f>M106/N106</f>
        <v>2.0465980250165158E-2</v>
      </c>
      <c r="P106" s="8">
        <f>1/O106</f>
        <v>48.861573585850117</v>
      </c>
      <c r="Q106" s="3" t="str">
        <f>IF(P106&gt;21,"",O106)</f>
        <v/>
      </c>
      <c r="R106" s="3" t="str">
        <f>IF(ISNUMBER(Q106),SUMIF(A:A,A106,Q:Q),"")</f>
        <v/>
      </c>
      <c r="S106" s="3" t="str">
        <f>IFERROR(Q106*(1/R106),"")</f>
        <v/>
      </c>
      <c r="T106" s="9" t="str">
        <f>IFERROR(1/S106,"")</f>
        <v/>
      </c>
    </row>
    <row r="107" spans="1:20" x14ac:dyDescent="0.3">
      <c r="A107" s="1">
        <v>36</v>
      </c>
      <c r="B107" s="5">
        <v>42750</v>
      </c>
      <c r="C107" s="6">
        <v>0.61111111111111105</v>
      </c>
      <c r="D107" s="1" t="s">
        <v>435</v>
      </c>
      <c r="E107" s="1">
        <v>2</v>
      </c>
      <c r="F107" s="1">
        <v>4</v>
      </c>
      <c r="G107" s="1" t="s">
        <v>452</v>
      </c>
      <c r="H107" s="2">
        <v>68.818266666666702</v>
      </c>
      <c r="I107" s="7">
        <f>1+COUNTIFS(A:A,A107,P:P,"&lt;"&amp;P107)</f>
        <v>1</v>
      </c>
      <c r="J107" s="2">
        <f>AVERAGEIF(A:A,A107,H:H)</f>
        <v>49.39203333333333</v>
      </c>
      <c r="K107" s="2">
        <f>H107-J107</f>
        <v>19.426233333333371</v>
      </c>
      <c r="L107" s="2">
        <f>90+K107</f>
        <v>109.42623333333337</v>
      </c>
      <c r="M107" s="2">
        <f>EXP(0.06*L107)</f>
        <v>710.21944518071723</v>
      </c>
      <c r="N107" s="2">
        <f>SUMIF(A:A,A107,M:M)</f>
        <v>3634.4678721737482</v>
      </c>
      <c r="O107" s="3">
        <f>M107/N107</f>
        <v>0.19541222268555652</v>
      </c>
      <c r="P107" s="8">
        <f>1/O107</f>
        <v>5.1173871636941</v>
      </c>
      <c r="Q107" s="3">
        <f>IF(P107&gt;21,"",O107)</f>
        <v>0.19541222268555652</v>
      </c>
      <c r="R107" s="3">
        <f>IF(ISNUMBER(Q107),SUMIF(A:A,A107,Q:Q),"")</f>
        <v>0.85625490786539227</v>
      </c>
      <c r="S107" s="3">
        <f>IFERROR(Q107*(1/R107),"")</f>
        <v>0.2282173461320193</v>
      </c>
      <c r="T107" s="9">
        <f>IFERROR(1/S107,"")</f>
        <v>4.381787874360433</v>
      </c>
    </row>
    <row r="108" spans="1:20" x14ac:dyDescent="0.3">
      <c r="A108" s="1">
        <v>36</v>
      </c>
      <c r="B108" s="5">
        <v>42750</v>
      </c>
      <c r="C108" s="6">
        <v>0.61111111111111105</v>
      </c>
      <c r="D108" s="1" t="s">
        <v>435</v>
      </c>
      <c r="E108" s="1">
        <v>2</v>
      </c>
      <c r="F108" s="1">
        <v>7</v>
      </c>
      <c r="G108" s="1" t="s">
        <v>455</v>
      </c>
      <c r="H108" s="2">
        <v>65.609133333333304</v>
      </c>
      <c r="I108" s="7">
        <f>1+COUNTIFS(A:A,A108,P:P,"&lt;"&amp;P108)</f>
        <v>2</v>
      </c>
      <c r="J108" s="2">
        <f>AVERAGEIF(A:A,A108,H:H)</f>
        <v>49.39203333333333</v>
      </c>
      <c r="K108" s="2">
        <f>H108-J108</f>
        <v>16.217099999999974</v>
      </c>
      <c r="L108" s="2">
        <f>90+K108</f>
        <v>106.21709999999997</v>
      </c>
      <c r="M108" s="2">
        <f>EXP(0.06*L108)</f>
        <v>585.82786459490183</v>
      </c>
      <c r="N108" s="2">
        <f>SUMIF(A:A,A108,M:M)</f>
        <v>3634.4678721737482</v>
      </c>
      <c r="O108" s="3">
        <f>M108/N108</f>
        <v>0.16118669505379959</v>
      </c>
      <c r="P108" s="8">
        <f>1/O108</f>
        <v>6.2039860031017326</v>
      </c>
      <c r="Q108" s="3">
        <f>IF(P108&gt;21,"",O108)</f>
        <v>0.16118669505379959</v>
      </c>
      <c r="R108" s="3">
        <f>IF(ISNUMBER(Q108),SUMIF(A:A,A108,Q:Q),"")</f>
        <v>0.85625490786539227</v>
      </c>
      <c r="S108" s="3">
        <f>IFERROR(Q108*(1/R108),"")</f>
        <v>0.18824615610745088</v>
      </c>
      <c r="T108" s="9">
        <f>IFERROR(1/S108,"")</f>
        <v>5.3121934634840571</v>
      </c>
    </row>
    <row r="109" spans="1:20" x14ac:dyDescent="0.3">
      <c r="A109" s="1">
        <v>36</v>
      </c>
      <c r="B109" s="5">
        <v>42750</v>
      </c>
      <c r="C109" s="6">
        <v>0.61111111111111105</v>
      </c>
      <c r="D109" s="1" t="s">
        <v>435</v>
      </c>
      <c r="E109" s="1">
        <v>2</v>
      </c>
      <c r="F109" s="1">
        <v>6</v>
      </c>
      <c r="G109" s="1" t="s">
        <v>454</v>
      </c>
      <c r="H109" s="2">
        <v>64.330600000000004</v>
      </c>
      <c r="I109" s="7">
        <f>1+COUNTIFS(A:A,A109,P:P,"&lt;"&amp;P109)</f>
        <v>3</v>
      </c>
      <c r="J109" s="2">
        <f>AVERAGEIF(A:A,A109,H:H)</f>
        <v>49.39203333333333</v>
      </c>
      <c r="K109" s="2">
        <f>H109-J109</f>
        <v>14.938566666666674</v>
      </c>
      <c r="L109" s="2">
        <f>90+K109</f>
        <v>104.93856666666667</v>
      </c>
      <c r="M109" s="2">
        <f>EXP(0.06*L109)</f>
        <v>542.56831296328039</v>
      </c>
      <c r="N109" s="2">
        <f>SUMIF(A:A,A109,M:M)</f>
        <v>3634.4678721737482</v>
      </c>
      <c r="O109" s="3">
        <f>M109/N109</f>
        <v>0.14928411312073983</v>
      </c>
      <c r="P109" s="8">
        <f>1/O109</f>
        <v>6.6986364395734981</v>
      </c>
      <c r="Q109" s="3">
        <f>IF(P109&gt;21,"",O109)</f>
        <v>0.14928411312073983</v>
      </c>
      <c r="R109" s="3">
        <f>IF(ISNUMBER(Q109),SUMIF(A:A,A109,Q:Q),"")</f>
        <v>0.85625490786539227</v>
      </c>
      <c r="S109" s="3">
        <f>IFERROR(Q109*(1/R109),"")</f>
        <v>0.17434541016868318</v>
      </c>
      <c r="T109" s="9">
        <f>IFERROR(1/S109,"")</f>
        <v>5.7357403273907641</v>
      </c>
    </row>
    <row r="110" spans="1:20" x14ac:dyDescent="0.3">
      <c r="A110" s="1">
        <v>36</v>
      </c>
      <c r="B110" s="5">
        <v>42750</v>
      </c>
      <c r="C110" s="6">
        <v>0.61111111111111105</v>
      </c>
      <c r="D110" s="1" t="s">
        <v>435</v>
      </c>
      <c r="E110" s="1">
        <v>2</v>
      </c>
      <c r="F110" s="1">
        <v>5</v>
      </c>
      <c r="G110" s="1" t="s">
        <v>453</v>
      </c>
      <c r="H110" s="2">
        <v>59.493333333333297</v>
      </c>
      <c r="I110" s="7">
        <f>1+COUNTIFS(A:A,A110,P:P,"&lt;"&amp;P110)</f>
        <v>4</v>
      </c>
      <c r="J110" s="2">
        <f>AVERAGEIF(A:A,A110,H:H)</f>
        <v>49.39203333333333</v>
      </c>
      <c r="K110" s="2">
        <f>H110-J110</f>
        <v>10.101299999999966</v>
      </c>
      <c r="L110" s="2">
        <f>90+K110</f>
        <v>100.10129999999997</v>
      </c>
      <c r="M110" s="2">
        <f>EXP(0.06*L110)</f>
        <v>405.88830056998574</v>
      </c>
      <c r="N110" s="2">
        <f>SUMIF(A:A,A110,M:M)</f>
        <v>3634.4678721737482</v>
      </c>
      <c r="O110" s="3">
        <f>M110/N110</f>
        <v>0.11167750406532745</v>
      </c>
      <c r="P110" s="8">
        <f>1/O110</f>
        <v>8.9543548485381166</v>
      </c>
      <c r="Q110" s="3">
        <f>IF(P110&gt;21,"",O110)</f>
        <v>0.11167750406532745</v>
      </c>
      <c r="R110" s="3">
        <f>IF(ISNUMBER(Q110),SUMIF(A:A,A110,Q:Q),"")</f>
        <v>0.85625490786539227</v>
      </c>
      <c r="S110" s="3">
        <f>IFERROR(Q110*(1/R110),"")</f>
        <v>0.13042553454523817</v>
      </c>
      <c r="T110" s="9">
        <f>IFERROR(1/S110,"")</f>
        <v>7.6672102858290332</v>
      </c>
    </row>
    <row r="111" spans="1:20" x14ac:dyDescent="0.3">
      <c r="A111" s="1">
        <v>36</v>
      </c>
      <c r="B111" s="5">
        <v>42750</v>
      </c>
      <c r="C111" s="6">
        <v>0.61111111111111105</v>
      </c>
      <c r="D111" s="1" t="s">
        <v>435</v>
      </c>
      <c r="E111" s="1">
        <v>2</v>
      </c>
      <c r="F111" s="1">
        <v>3</v>
      </c>
      <c r="G111" s="1" t="s">
        <v>451</v>
      </c>
      <c r="H111" s="2">
        <v>55.864833333333394</v>
      </c>
      <c r="I111" s="7">
        <f>1+COUNTIFS(A:A,A111,P:P,"&lt;"&amp;P111)</f>
        <v>5</v>
      </c>
      <c r="J111" s="2">
        <f>AVERAGEIF(A:A,A111,H:H)</f>
        <v>49.39203333333333</v>
      </c>
      <c r="K111" s="2">
        <f>H111-J111</f>
        <v>6.4728000000000634</v>
      </c>
      <c r="L111" s="2">
        <f>90+K111</f>
        <v>96.472800000000063</v>
      </c>
      <c r="M111" s="2">
        <f>EXP(0.06*L111)</f>
        <v>326.47977437055096</v>
      </c>
      <c r="N111" s="2">
        <f>SUMIF(A:A,A111,M:M)</f>
        <v>3634.4678721737482</v>
      </c>
      <c r="O111" s="3">
        <f>M111/N111</f>
        <v>8.9828768846781912E-2</v>
      </c>
      <c r="P111" s="8">
        <f>1/O111</f>
        <v>11.132291055949663</v>
      </c>
      <c r="Q111" s="3">
        <f>IF(P111&gt;21,"",O111)</f>
        <v>8.9828768846781912E-2</v>
      </c>
      <c r="R111" s="3">
        <f>IF(ISNUMBER(Q111),SUMIF(A:A,A111,Q:Q),"")</f>
        <v>0.85625490786539227</v>
      </c>
      <c r="S111" s="3">
        <f>IFERROR(Q111*(1/R111),"")</f>
        <v>0.10490890974361979</v>
      </c>
      <c r="T111" s="9">
        <f>IFERROR(1/S111,"")</f>
        <v>9.5320788524429094</v>
      </c>
    </row>
    <row r="112" spans="1:20" x14ac:dyDescent="0.3">
      <c r="A112" s="1">
        <v>36</v>
      </c>
      <c r="B112" s="5">
        <v>42750</v>
      </c>
      <c r="C112" s="6">
        <v>0.61111111111111105</v>
      </c>
      <c r="D112" s="1" t="s">
        <v>435</v>
      </c>
      <c r="E112" s="1">
        <v>2</v>
      </c>
      <c r="F112" s="1">
        <v>12</v>
      </c>
      <c r="G112" s="1" t="s">
        <v>460</v>
      </c>
      <c r="H112" s="2">
        <v>53.355866666666593</v>
      </c>
      <c r="I112" s="7">
        <f>1+COUNTIFS(A:A,A112,P:P,"&lt;"&amp;P112)</f>
        <v>6</v>
      </c>
      <c r="J112" s="2">
        <f>AVERAGEIF(A:A,A112,H:H)</f>
        <v>49.39203333333333</v>
      </c>
      <c r="K112" s="2">
        <f>H112-J112</f>
        <v>3.9638333333332625</v>
      </c>
      <c r="L112" s="2">
        <f>90+K112</f>
        <v>93.96383333333327</v>
      </c>
      <c r="M112" s="2">
        <f>EXP(0.06*L112)</f>
        <v>280.85260658699929</v>
      </c>
      <c r="N112" s="2">
        <f>SUMIF(A:A,A112,M:M)</f>
        <v>3634.4678721737482</v>
      </c>
      <c r="O112" s="3">
        <f>M112/N112</f>
        <v>7.727475285646794E-2</v>
      </c>
      <c r="P112" s="8">
        <f>1/O112</f>
        <v>12.940837246770947</v>
      </c>
      <c r="Q112" s="3">
        <f>IF(P112&gt;21,"",O112)</f>
        <v>7.727475285646794E-2</v>
      </c>
      <c r="R112" s="3">
        <f>IF(ISNUMBER(Q112),SUMIF(A:A,A112,Q:Q),"")</f>
        <v>0.85625490786539227</v>
      </c>
      <c r="S112" s="3">
        <f>IFERROR(Q112*(1/R112),"")</f>
        <v>9.0247369266601554E-2</v>
      </c>
      <c r="T112" s="9">
        <f>IFERROR(1/S112,"")</f>
        <v>11.080655404434893</v>
      </c>
    </row>
    <row r="113" spans="1:20" x14ac:dyDescent="0.3">
      <c r="A113" s="1">
        <v>36</v>
      </c>
      <c r="B113" s="5">
        <v>42750</v>
      </c>
      <c r="C113" s="6">
        <v>0.61111111111111105</v>
      </c>
      <c r="D113" s="1" t="s">
        <v>435</v>
      </c>
      <c r="E113" s="1">
        <v>2</v>
      </c>
      <c r="F113" s="1">
        <v>8</v>
      </c>
      <c r="G113" s="1" t="s">
        <v>456</v>
      </c>
      <c r="H113" s="2">
        <v>52.082533333333302</v>
      </c>
      <c r="I113" s="7">
        <f>1+COUNTIFS(A:A,A113,P:P,"&lt;"&amp;P113)</f>
        <v>7</v>
      </c>
      <c r="J113" s="2">
        <f>AVERAGEIF(A:A,A113,H:H)</f>
        <v>49.39203333333333</v>
      </c>
      <c r="K113" s="2">
        <f>H113-J113</f>
        <v>2.6904999999999717</v>
      </c>
      <c r="L113" s="2">
        <f>90+K113</f>
        <v>92.690499999999972</v>
      </c>
      <c r="M113" s="2">
        <f>EXP(0.06*L113)</f>
        <v>260.1946487614257</v>
      </c>
      <c r="N113" s="2">
        <f>SUMIF(A:A,A113,M:M)</f>
        <v>3634.4678721737482</v>
      </c>
      <c r="O113" s="3">
        <f>M113/N113</f>
        <v>7.1590851236719072E-2</v>
      </c>
      <c r="P113" s="8">
        <f>1/O113</f>
        <v>13.968265256316693</v>
      </c>
      <c r="Q113" s="3">
        <f>IF(P113&gt;21,"",O113)</f>
        <v>7.1590851236719072E-2</v>
      </c>
      <c r="R113" s="3">
        <f>IF(ISNUMBER(Q113),SUMIF(A:A,A113,Q:Q),"")</f>
        <v>0.85625490786539227</v>
      </c>
      <c r="S113" s="3">
        <f>IFERROR(Q113*(1/R113),"")</f>
        <v>8.3609274036387224E-2</v>
      </c>
      <c r="T113" s="9">
        <f>IFERROR(1/S113,"")</f>
        <v>11.96039568008681</v>
      </c>
    </row>
    <row r="114" spans="1:20" x14ac:dyDescent="0.3">
      <c r="A114" s="1">
        <v>36</v>
      </c>
      <c r="B114" s="5">
        <v>42750</v>
      </c>
      <c r="C114" s="6">
        <v>0.61111111111111105</v>
      </c>
      <c r="D114" s="1" t="s">
        <v>435</v>
      </c>
      <c r="E114" s="1">
        <v>2</v>
      </c>
      <c r="F114" s="1">
        <v>10</v>
      </c>
      <c r="G114" s="1" t="s">
        <v>458</v>
      </c>
      <c r="H114" s="2">
        <v>45.0546333333333</v>
      </c>
      <c r="I114" s="7">
        <f>1+COUNTIFS(A:A,A114,P:P,"&lt;"&amp;P114)</f>
        <v>8</v>
      </c>
      <c r="J114" s="2">
        <f>AVERAGEIF(A:A,A114,H:H)</f>
        <v>49.39203333333333</v>
      </c>
      <c r="K114" s="2">
        <f>H114-J114</f>
        <v>-4.3374000000000308</v>
      </c>
      <c r="L114" s="2">
        <f>90+K114</f>
        <v>85.662599999999969</v>
      </c>
      <c r="M114" s="2">
        <f>EXP(0.06*L114)</f>
        <v>170.67411875530573</v>
      </c>
      <c r="N114" s="2">
        <f>SUMIF(A:A,A114,M:M)</f>
        <v>3634.4678721737482</v>
      </c>
      <c r="O114" s="3">
        <f>M114/N114</f>
        <v>4.695986448580898E-2</v>
      </c>
      <c r="P114" s="8">
        <f>1/O114</f>
        <v>21.294780360837596</v>
      </c>
      <c r="Q114" s="3" t="str">
        <f>IF(P114&gt;21,"",O114)</f>
        <v/>
      </c>
      <c r="R114" s="3" t="str">
        <f>IF(ISNUMBER(Q114),SUMIF(A:A,A114,Q:Q),"")</f>
        <v/>
      </c>
      <c r="S114" s="3" t="str">
        <f>IFERROR(Q114*(1/R114),"")</f>
        <v/>
      </c>
      <c r="T114" s="9" t="str">
        <f>IFERROR(1/S114,"")</f>
        <v/>
      </c>
    </row>
    <row r="115" spans="1:20" x14ac:dyDescent="0.3">
      <c r="A115" s="1">
        <v>36</v>
      </c>
      <c r="B115" s="5">
        <v>42750</v>
      </c>
      <c r="C115" s="6">
        <v>0.61111111111111105</v>
      </c>
      <c r="D115" s="1" t="s">
        <v>435</v>
      </c>
      <c r="E115" s="1">
        <v>2</v>
      </c>
      <c r="F115" s="1">
        <v>1</v>
      </c>
      <c r="G115" s="1" t="s">
        <v>449</v>
      </c>
      <c r="H115" s="2">
        <v>42.253666666666703</v>
      </c>
      <c r="I115" s="7">
        <f>1+COUNTIFS(A:A,A115,P:P,"&lt;"&amp;P115)</f>
        <v>9</v>
      </c>
      <c r="J115" s="2">
        <f>AVERAGEIF(A:A,A115,H:H)</f>
        <v>49.39203333333333</v>
      </c>
      <c r="K115" s="2">
        <f>H115-J115</f>
        <v>-7.1383666666666272</v>
      </c>
      <c r="L115" s="2">
        <f>90+K115</f>
        <v>82.861633333333373</v>
      </c>
      <c r="M115" s="2">
        <f>EXP(0.06*L115)</f>
        <v>144.27165277269285</v>
      </c>
      <c r="N115" s="2">
        <f>SUMIF(A:A,A115,M:M)</f>
        <v>3634.4678721737482</v>
      </c>
      <c r="O115" s="3">
        <f>M115/N115</f>
        <v>3.9695399119432866E-2</v>
      </c>
      <c r="P115" s="8">
        <f>1/O115</f>
        <v>25.191836388677359</v>
      </c>
      <c r="Q115" s="3" t="str">
        <f>IF(P115&gt;21,"",O115)</f>
        <v/>
      </c>
      <c r="R115" s="3" t="str">
        <f>IF(ISNUMBER(Q115),SUMIF(A:A,A115,Q:Q),"")</f>
        <v/>
      </c>
      <c r="S115" s="3" t="str">
        <f>IFERROR(Q115*(1/R115),"")</f>
        <v/>
      </c>
      <c r="T115" s="9" t="str">
        <f>IFERROR(1/S115,"")</f>
        <v/>
      </c>
    </row>
    <row r="116" spans="1:20" x14ac:dyDescent="0.3">
      <c r="A116" s="1">
        <v>36</v>
      </c>
      <c r="B116" s="5">
        <v>42750</v>
      </c>
      <c r="C116" s="6">
        <v>0.61111111111111105</v>
      </c>
      <c r="D116" s="1" t="s">
        <v>435</v>
      </c>
      <c r="E116" s="1">
        <v>2</v>
      </c>
      <c r="F116" s="1">
        <v>9</v>
      </c>
      <c r="G116" s="1" t="s">
        <v>457</v>
      </c>
      <c r="H116" s="2">
        <v>37.495899999999999</v>
      </c>
      <c r="I116" s="7">
        <f>1+COUNTIFS(A:A,A116,P:P,"&lt;"&amp;P116)</f>
        <v>10</v>
      </c>
      <c r="J116" s="2">
        <f>AVERAGEIF(A:A,A116,H:H)</f>
        <v>49.39203333333333</v>
      </c>
      <c r="K116" s="2">
        <f>H116-J116</f>
        <v>-11.896133333333331</v>
      </c>
      <c r="L116" s="2">
        <f>90+K116</f>
        <v>78.103866666666676</v>
      </c>
      <c r="M116" s="2">
        <f>EXP(0.06*L116)</f>
        <v>108.44379279539926</v>
      </c>
      <c r="N116" s="2">
        <f>SUMIF(A:A,A116,M:M)</f>
        <v>3634.4678721737482</v>
      </c>
      <c r="O116" s="3">
        <f>M116/N116</f>
        <v>2.9837598407642503E-2</v>
      </c>
      <c r="P116" s="8">
        <f>1/O116</f>
        <v>33.514761688858421</v>
      </c>
      <c r="Q116" s="3" t="str">
        <f>IF(P116&gt;21,"",O116)</f>
        <v/>
      </c>
      <c r="R116" s="3" t="str">
        <f>IF(ISNUMBER(Q116),SUMIF(A:A,A116,Q:Q),"")</f>
        <v/>
      </c>
      <c r="S116" s="3" t="str">
        <f>IFERROR(Q116*(1/R116),"")</f>
        <v/>
      </c>
      <c r="T116" s="9" t="str">
        <f>IFERROR(1/S116,"")</f>
        <v/>
      </c>
    </row>
    <row r="117" spans="1:20" x14ac:dyDescent="0.3">
      <c r="A117" s="1">
        <v>36</v>
      </c>
      <c r="B117" s="5">
        <v>42750</v>
      </c>
      <c r="C117" s="6">
        <v>0.61111111111111105</v>
      </c>
      <c r="D117" s="1" t="s">
        <v>435</v>
      </c>
      <c r="E117" s="1">
        <v>2</v>
      </c>
      <c r="F117" s="1">
        <v>11</v>
      </c>
      <c r="G117" s="1" t="s">
        <v>459</v>
      </c>
      <c r="H117" s="2">
        <v>27.124766666666702</v>
      </c>
      <c r="I117" s="7">
        <f>1+COUNTIFS(A:A,A117,P:P,"&lt;"&amp;P117)</f>
        <v>11</v>
      </c>
      <c r="J117" s="2">
        <f>AVERAGEIF(A:A,A117,H:H)</f>
        <v>49.39203333333333</v>
      </c>
      <c r="K117" s="2">
        <f>H117-J117</f>
        <v>-22.267266666666629</v>
      </c>
      <c r="L117" s="2">
        <f>90+K117</f>
        <v>67.732733333333371</v>
      </c>
      <c r="M117" s="2">
        <f>EXP(0.06*L117)</f>
        <v>58.204577334274369</v>
      </c>
      <c r="N117" s="2">
        <f>SUMIF(A:A,A117,M:M)</f>
        <v>3634.4678721737482</v>
      </c>
      <c r="O117" s="3">
        <f>M117/N117</f>
        <v>1.6014607744891867E-2</v>
      </c>
      <c r="P117" s="8">
        <f>1/O117</f>
        <v>62.442990545239368</v>
      </c>
      <c r="Q117" s="3" t="str">
        <f>IF(P117&gt;21,"",O117)</f>
        <v/>
      </c>
      <c r="R117" s="3" t="str">
        <f>IF(ISNUMBER(Q117),SUMIF(A:A,A117,Q:Q),"")</f>
        <v/>
      </c>
      <c r="S117" s="3" t="str">
        <f>IFERROR(Q117*(1/R117),"")</f>
        <v/>
      </c>
      <c r="T117" s="9" t="str">
        <f>IFERROR(1/S117,"")</f>
        <v/>
      </c>
    </row>
    <row r="118" spans="1:20" x14ac:dyDescent="0.3">
      <c r="A118" s="1">
        <v>36</v>
      </c>
      <c r="B118" s="5">
        <v>42750</v>
      </c>
      <c r="C118" s="6">
        <v>0.61111111111111105</v>
      </c>
      <c r="D118" s="1" t="s">
        <v>435</v>
      </c>
      <c r="E118" s="1">
        <v>2</v>
      </c>
      <c r="F118" s="1">
        <v>2</v>
      </c>
      <c r="G118" s="1" t="s">
        <v>450</v>
      </c>
      <c r="H118" s="2">
        <v>21.220866666666698</v>
      </c>
      <c r="I118" s="7">
        <f>1+COUNTIFS(A:A,A118,P:P,"&lt;"&amp;P118)</f>
        <v>12</v>
      </c>
      <c r="J118" s="2">
        <f>AVERAGEIF(A:A,A118,H:H)</f>
        <v>49.39203333333333</v>
      </c>
      <c r="K118" s="2">
        <f>H118-J118</f>
        <v>-28.171166666666632</v>
      </c>
      <c r="L118" s="2">
        <f>90+K118</f>
        <v>61.828833333333364</v>
      </c>
      <c r="M118" s="2">
        <f>EXP(0.06*L118)</f>
        <v>40.84277748821529</v>
      </c>
      <c r="N118" s="2">
        <f>SUMIF(A:A,A118,M:M)</f>
        <v>3634.4678721737482</v>
      </c>
      <c r="O118" s="3">
        <f>M118/N118</f>
        <v>1.1237622376831612E-2</v>
      </c>
      <c r="P118" s="8">
        <f>1/O118</f>
        <v>88.986795112610352</v>
      </c>
      <c r="Q118" s="3" t="str">
        <f>IF(P118&gt;21,"",O118)</f>
        <v/>
      </c>
      <c r="R118" s="3" t="str">
        <f>IF(ISNUMBER(Q118),SUMIF(A:A,A118,Q:Q),"")</f>
        <v/>
      </c>
      <c r="S118" s="3" t="str">
        <f>IFERROR(Q118*(1/R118),"")</f>
        <v/>
      </c>
      <c r="T118" s="9" t="str">
        <f>IFERROR(1/S118,"")</f>
        <v/>
      </c>
    </row>
    <row r="119" spans="1:20" x14ac:dyDescent="0.3">
      <c r="A119" s="1">
        <v>4</v>
      </c>
      <c r="B119" s="5">
        <v>42750</v>
      </c>
      <c r="C119" s="6">
        <v>0.61458333333333337</v>
      </c>
      <c r="D119" s="1" t="s">
        <v>46</v>
      </c>
      <c r="E119" s="1">
        <v>6</v>
      </c>
      <c r="F119" s="1">
        <v>5</v>
      </c>
      <c r="G119" s="1" t="s">
        <v>97</v>
      </c>
      <c r="H119" s="2">
        <v>70.506766666666692</v>
      </c>
      <c r="I119" s="7">
        <f>1+COUNTIFS(A:A,A119,P:P,"&lt;"&amp;P119)</f>
        <v>1</v>
      </c>
      <c r="J119" s="2">
        <f>AVERAGEIF(A:A,A119,H:H)</f>
        <v>47.844884848484838</v>
      </c>
      <c r="K119" s="2">
        <f>H119-J119</f>
        <v>22.661881818181854</v>
      </c>
      <c r="L119" s="2">
        <f>90+K119</f>
        <v>112.66188181818185</v>
      </c>
      <c r="M119" s="2">
        <f>EXP(0.06*L119)</f>
        <v>862.39457460362621</v>
      </c>
      <c r="N119" s="2">
        <f>SUMIF(A:A,A119,M:M)</f>
        <v>3177.5531211566886</v>
      </c>
      <c r="O119" s="3">
        <f>M119/N119</f>
        <v>0.27140209517243208</v>
      </c>
      <c r="P119" s="8">
        <f>1/O119</f>
        <v>3.6845699343796956</v>
      </c>
      <c r="Q119" s="3">
        <f>IF(P119&gt;21,"",O119)</f>
        <v>0.27140209517243208</v>
      </c>
      <c r="R119" s="3">
        <f>IF(ISNUMBER(Q119),SUMIF(A:A,A119,Q:Q),"")</f>
        <v>0.92326757631370238</v>
      </c>
      <c r="S119" s="3">
        <f>IFERROR(Q119*(1/R119),"")</f>
        <v>0.29395822200975541</v>
      </c>
      <c r="T119" s="9">
        <f>IFERROR(1/S119,"")</f>
        <v>3.4018439530730786</v>
      </c>
    </row>
    <row r="120" spans="1:20" x14ac:dyDescent="0.3">
      <c r="A120" s="1">
        <v>4</v>
      </c>
      <c r="B120" s="5">
        <v>42750</v>
      </c>
      <c r="C120" s="6">
        <v>0.61458333333333337</v>
      </c>
      <c r="D120" s="1" t="s">
        <v>46</v>
      </c>
      <c r="E120" s="1">
        <v>6</v>
      </c>
      <c r="F120" s="1">
        <v>2</v>
      </c>
      <c r="G120" s="1" t="s">
        <v>94</v>
      </c>
      <c r="H120" s="2">
        <v>57.490966666666601</v>
      </c>
      <c r="I120" s="7">
        <f>1+COUNTIFS(A:A,A120,P:P,"&lt;"&amp;P120)</f>
        <v>2</v>
      </c>
      <c r="J120" s="2">
        <f>AVERAGEIF(A:A,A120,H:H)</f>
        <v>47.844884848484838</v>
      </c>
      <c r="K120" s="2">
        <f>H120-J120</f>
        <v>9.6460818181817629</v>
      </c>
      <c r="L120" s="2">
        <f>90+K120</f>
        <v>99.646081818181756</v>
      </c>
      <c r="M120" s="2">
        <f>EXP(0.06*L120)</f>
        <v>394.9522648395581</v>
      </c>
      <c r="N120" s="2">
        <f>SUMIF(A:A,A120,M:M)</f>
        <v>3177.5531211566886</v>
      </c>
      <c r="O120" s="3">
        <f>M120/N120</f>
        <v>0.12429446488554316</v>
      </c>
      <c r="P120" s="8">
        <f>1/O120</f>
        <v>8.0454105572669885</v>
      </c>
      <c r="Q120" s="3">
        <f>IF(P120&gt;21,"",O120)</f>
        <v>0.12429446488554316</v>
      </c>
      <c r="R120" s="3">
        <f>IF(ISNUMBER(Q120),SUMIF(A:A,A120,Q:Q),"")</f>
        <v>0.92326757631370238</v>
      </c>
      <c r="S120" s="3">
        <f>IFERROR(Q120*(1/R120),"")</f>
        <v>0.13462453147310691</v>
      </c>
      <c r="T120" s="9">
        <f>IFERROR(1/S120,"")</f>
        <v>7.4280667056565663</v>
      </c>
    </row>
    <row r="121" spans="1:20" x14ac:dyDescent="0.3">
      <c r="A121" s="1">
        <v>4</v>
      </c>
      <c r="B121" s="5">
        <v>42750</v>
      </c>
      <c r="C121" s="6">
        <v>0.61458333333333337</v>
      </c>
      <c r="D121" s="1" t="s">
        <v>46</v>
      </c>
      <c r="E121" s="1">
        <v>6</v>
      </c>
      <c r="F121" s="1">
        <v>6</v>
      </c>
      <c r="G121" s="1" t="s">
        <v>98</v>
      </c>
      <c r="H121" s="2">
        <v>56.445666666666703</v>
      </c>
      <c r="I121" s="7">
        <f>1+COUNTIFS(A:A,A121,P:P,"&lt;"&amp;P121)</f>
        <v>3</v>
      </c>
      <c r="J121" s="2">
        <f>AVERAGEIF(A:A,A121,H:H)</f>
        <v>47.844884848484838</v>
      </c>
      <c r="K121" s="2">
        <f>H121-J121</f>
        <v>8.6007818181818649</v>
      </c>
      <c r="L121" s="2">
        <f>90+K121</f>
        <v>98.600781818181872</v>
      </c>
      <c r="M121" s="2">
        <f>EXP(0.06*L121)</f>
        <v>370.942442510609</v>
      </c>
      <c r="N121" s="2">
        <f>SUMIF(A:A,A121,M:M)</f>
        <v>3177.5531211566886</v>
      </c>
      <c r="O121" s="3">
        <f>M121/N121</f>
        <v>0.11673839220525101</v>
      </c>
      <c r="P121" s="8">
        <f>1/O121</f>
        <v>8.5661621777502859</v>
      </c>
      <c r="Q121" s="3">
        <f>IF(P121&gt;21,"",O121)</f>
        <v>0.11673839220525101</v>
      </c>
      <c r="R121" s="3">
        <f>IF(ISNUMBER(Q121),SUMIF(A:A,A121,Q:Q),"")</f>
        <v>0.92326757631370238</v>
      </c>
      <c r="S121" s="3">
        <f>IFERROR(Q121*(1/R121),"")</f>
        <v>0.12644047641242664</v>
      </c>
      <c r="T121" s="9">
        <f>IFERROR(1/S121,"")</f>
        <v>7.9088597921616133</v>
      </c>
    </row>
    <row r="122" spans="1:20" x14ac:dyDescent="0.3">
      <c r="A122" s="1">
        <v>4</v>
      </c>
      <c r="B122" s="5">
        <v>42750</v>
      </c>
      <c r="C122" s="6">
        <v>0.61458333333333337</v>
      </c>
      <c r="D122" s="1" t="s">
        <v>46</v>
      </c>
      <c r="E122" s="1">
        <v>6</v>
      </c>
      <c r="F122" s="1">
        <v>8</v>
      </c>
      <c r="G122" s="1" t="s">
        <v>100</v>
      </c>
      <c r="H122" s="2">
        <v>55.953733333333297</v>
      </c>
      <c r="I122" s="7">
        <f>1+COUNTIFS(A:A,A122,P:P,"&lt;"&amp;P122)</f>
        <v>4</v>
      </c>
      <c r="J122" s="2">
        <f>AVERAGEIF(A:A,A122,H:H)</f>
        <v>47.844884848484838</v>
      </c>
      <c r="K122" s="2">
        <f>H122-J122</f>
        <v>8.1088484848484583</v>
      </c>
      <c r="L122" s="2">
        <f>90+K122</f>
        <v>98.108848484848465</v>
      </c>
      <c r="M122" s="2">
        <f>EXP(0.06*L122)</f>
        <v>360.15370875575218</v>
      </c>
      <c r="N122" s="2">
        <f>SUMIF(A:A,A122,M:M)</f>
        <v>3177.5531211566886</v>
      </c>
      <c r="O122" s="3">
        <f>M122/N122</f>
        <v>0.11334309609422029</v>
      </c>
      <c r="P122" s="8">
        <f>1/O122</f>
        <v>8.822769400693943</v>
      </c>
      <c r="Q122" s="3">
        <f>IF(P122&gt;21,"",O122)</f>
        <v>0.11334309609422029</v>
      </c>
      <c r="R122" s="3">
        <f>IF(ISNUMBER(Q122),SUMIF(A:A,A122,Q:Q),"")</f>
        <v>0.92326757631370238</v>
      </c>
      <c r="S122" s="3">
        <f>IFERROR(Q122*(1/R122),"")</f>
        <v>0.12276299850879768</v>
      </c>
      <c r="T122" s="9">
        <f>IFERROR(1/S122,"")</f>
        <v>8.1457769209533932</v>
      </c>
    </row>
    <row r="123" spans="1:20" x14ac:dyDescent="0.3">
      <c r="A123" s="1">
        <v>4</v>
      </c>
      <c r="B123" s="5">
        <v>42750</v>
      </c>
      <c r="C123" s="6">
        <v>0.61458333333333337</v>
      </c>
      <c r="D123" s="1" t="s">
        <v>46</v>
      </c>
      <c r="E123" s="1">
        <v>6</v>
      </c>
      <c r="F123" s="1">
        <v>7</v>
      </c>
      <c r="G123" s="1" t="s">
        <v>99</v>
      </c>
      <c r="H123" s="2">
        <v>54.126633333333395</v>
      </c>
      <c r="I123" s="7">
        <f>1+COUNTIFS(A:A,A123,P:P,"&lt;"&amp;P123)</f>
        <v>5</v>
      </c>
      <c r="J123" s="2">
        <f>AVERAGEIF(A:A,A123,H:H)</f>
        <v>47.844884848484838</v>
      </c>
      <c r="K123" s="2">
        <f>H123-J123</f>
        <v>6.2817484848485563</v>
      </c>
      <c r="L123" s="2">
        <f>90+K123</f>
        <v>96.281748484848549</v>
      </c>
      <c r="M123" s="2">
        <f>EXP(0.06*L123)</f>
        <v>322.75867543137747</v>
      </c>
      <c r="N123" s="2">
        <f>SUMIF(A:A,A123,M:M)</f>
        <v>3177.5531211566886</v>
      </c>
      <c r="O123" s="3">
        <f>M123/N123</f>
        <v>0.10157459627736681</v>
      </c>
      <c r="P123" s="8">
        <f>1/O123</f>
        <v>9.8449812910831458</v>
      </c>
      <c r="Q123" s="3">
        <f>IF(P123&gt;21,"",O123)</f>
        <v>0.10157459627736681</v>
      </c>
      <c r="R123" s="3">
        <f>IF(ISNUMBER(Q123),SUMIF(A:A,A123,Q:Q),"")</f>
        <v>0.92326757631370238</v>
      </c>
      <c r="S123" s="3">
        <f>IFERROR(Q123*(1/R123),"")</f>
        <v>0.11001642306439494</v>
      </c>
      <c r="T123" s="9">
        <f>IFERROR(1/S123,"")</f>
        <v>9.0895520154720799</v>
      </c>
    </row>
    <row r="124" spans="1:20" x14ac:dyDescent="0.3">
      <c r="A124" s="1">
        <v>4</v>
      </c>
      <c r="B124" s="5">
        <v>42750</v>
      </c>
      <c r="C124" s="6">
        <v>0.61458333333333337</v>
      </c>
      <c r="D124" s="1" t="s">
        <v>46</v>
      </c>
      <c r="E124" s="1">
        <v>6</v>
      </c>
      <c r="F124" s="1">
        <v>3</v>
      </c>
      <c r="G124" s="1" t="s">
        <v>95</v>
      </c>
      <c r="H124" s="2">
        <v>49.585299999999997</v>
      </c>
      <c r="I124" s="7">
        <f>1+COUNTIFS(A:A,A124,P:P,"&lt;"&amp;P124)</f>
        <v>6</v>
      </c>
      <c r="J124" s="2">
        <f>AVERAGEIF(A:A,A124,H:H)</f>
        <v>47.844884848484838</v>
      </c>
      <c r="K124" s="2">
        <f>H124-J124</f>
        <v>1.7404151515151582</v>
      </c>
      <c r="L124" s="2">
        <f>90+K124</f>
        <v>91.740415151515151</v>
      </c>
      <c r="M124" s="2">
        <f>EXP(0.06*L124)</f>
        <v>245.77707086903931</v>
      </c>
      <c r="N124" s="2">
        <f>SUMIF(A:A,A124,M:M)</f>
        <v>3177.5531211566886</v>
      </c>
      <c r="O124" s="3">
        <f>M124/N124</f>
        <v>7.7347903087005468E-2</v>
      </c>
      <c r="P124" s="8">
        <f>1/O124</f>
        <v>12.928598709070901</v>
      </c>
      <c r="Q124" s="3">
        <f>IF(P124&gt;21,"",O124)</f>
        <v>7.7347903087005468E-2</v>
      </c>
      <c r="R124" s="3">
        <f>IF(ISNUMBER(Q124),SUMIF(A:A,A124,Q:Q),"")</f>
        <v>0.92326757631370238</v>
      </c>
      <c r="S124" s="3">
        <f>IFERROR(Q124*(1/R124),"")</f>
        <v>8.3776258444848345E-2</v>
      </c>
      <c r="T124" s="9">
        <f>IFERROR(1/S124,"")</f>
        <v>11.93655599525635</v>
      </c>
    </row>
    <row r="125" spans="1:20" x14ac:dyDescent="0.3">
      <c r="A125" s="1">
        <v>4</v>
      </c>
      <c r="B125" s="5">
        <v>42750</v>
      </c>
      <c r="C125" s="6">
        <v>0.61458333333333337</v>
      </c>
      <c r="D125" s="1" t="s">
        <v>46</v>
      </c>
      <c r="E125" s="1">
        <v>6</v>
      </c>
      <c r="F125" s="1">
        <v>10</v>
      </c>
      <c r="G125" s="1" t="s">
        <v>102</v>
      </c>
      <c r="H125" s="2">
        <v>48.092233333333297</v>
      </c>
      <c r="I125" s="7">
        <f>1+COUNTIFS(A:A,A125,P:P,"&lt;"&amp;P125)</f>
        <v>7</v>
      </c>
      <c r="J125" s="2">
        <f>AVERAGEIF(A:A,A125,H:H)</f>
        <v>47.844884848484838</v>
      </c>
      <c r="K125" s="2">
        <f>H125-J125</f>
        <v>0.24734848484845884</v>
      </c>
      <c r="L125" s="2">
        <f>90+K125</f>
        <v>90.247348484848459</v>
      </c>
      <c r="M125" s="2">
        <f>EXP(0.06*L125)</f>
        <v>224.71679243588619</v>
      </c>
      <c r="N125" s="2">
        <f>SUMIF(A:A,A125,M:M)</f>
        <v>3177.5531211566886</v>
      </c>
      <c r="O125" s="3">
        <f>M125/N125</f>
        <v>7.0720074178991246E-2</v>
      </c>
      <c r="P125" s="8">
        <f>1/O125</f>
        <v>14.14025666134085</v>
      </c>
      <c r="Q125" s="3">
        <f>IF(P125&gt;21,"",O125)</f>
        <v>7.0720074178991246E-2</v>
      </c>
      <c r="R125" s="3">
        <f>IF(ISNUMBER(Q125),SUMIF(A:A,A125,Q:Q),"")</f>
        <v>0.92326757631370238</v>
      </c>
      <c r="S125" s="3">
        <f>IFERROR(Q125*(1/R125),"")</f>
        <v>7.6597593149921692E-2</v>
      </c>
      <c r="T125" s="9">
        <f>IFERROR(1/S125,"")</f>
        <v>13.05524049616985</v>
      </c>
    </row>
    <row r="126" spans="1:20" x14ac:dyDescent="0.3">
      <c r="A126" s="1">
        <v>4</v>
      </c>
      <c r="B126" s="5">
        <v>42750</v>
      </c>
      <c r="C126" s="6">
        <v>0.61458333333333337</v>
      </c>
      <c r="D126" s="1" t="s">
        <v>46</v>
      </c>
      <c r="E126" s="1">
        <v>6</v>
      </c>
      <c r="F126" s="1">
        <v>11</v>
      </c>
      <c r="G126" s="1" t="s">
        <v>103</v>
      </c>
      <c r="H126" s="2">
        <v>41.580199999999898</v>
      </c>
      <c r="I126" s="7">
        <f>1+COUNTIFS(A:A,A126,P:P,"&lt;"&amp;P126)</f>
        <v>8</v>
      </c>
      <c r="J126" s="2">
        <f>AVERAGEIF(A:A,A126,H:H)</f>
        <v>47.844884848484838</v>
      </c>
      <c r="K126" s="2">
        <f>H126-J126</f>
        <v>-6.26468484848494</v>
      </c>
      <c r="L126" s="2">
        <f>90+K126</f>
        <v>83.735315151515067</v>
      </c>
      <c r="M126" s="2">
        <f>EXP(0.06*L126)</f>
        <v>152.03623933252715</v>
      </c>
      <c r="N126" s="2">
        <f>SUMIF(A:A,A126,M:M)</f>
        <v>3177.5531211566886</v>
      </c>
      <c r="O126" s="3">
        <f>M126/N126</f>
        <v>4.784695441289212E-2</v>
      </c>
      <c r="P126" s="8">
        <f>1/O126</f>
        <v>20.899971842942527</v>
      </c>
      <c r="Q126" s="3">
        <f>IF(P126&gt;21,"",O126)</f>
        <v>4.784695441289212E-2</v>
      </c>
      <c r="R126" s="3">
        <f>IF(ISNUMBER(Q126),SUMIF(A:A,A126,Q:Q),"")</f>
        <v>0.92326757631370238</v>
      </c>
      <c r="S126" s="3">
        <f>IFERROR(Q126*(1/R126),"")</f>
        <v>5.1823496936748238E-2</v>
      </c>
      <c r="T126" s="9">
        <f>IFERROR(1/S126,"")</f>
        <v>19.296266348458168</v>
      </c>
    </row>
    <row r="127" spans="1:20" x14ac:dyDescent="0.3">
      <c r="A127" s="1">
        <v>4</v>
      </c>
      <c r="B127" s="5">
        <v>42750</v>
      </c>
      <c r="C127" s="6">
        <v>0.61458333333333337</v>
      </c>
      <c r="D127" s="1" t="s">
        <v>46</v>
      </c>
      <c r="E127" s="1">
        <v>6</v>
      </c>
      <c r="F127" s="1">
        <v>4</v>
      </c>
      <c r="G127" s="1" t="s">
        <v>96</v>
      </c>
      <c r="H127" s="2">
        <v>35.0154</v>
      </c>
      <c r="I127" s="7">
        <f>1+COUNTIFS(A:A,A127,P:P,"&lt;"&amp;P127)</f>
        <v>9</v>
      </c>
      <c r="J127" s="2">
        <f>AVERAGEIF(A:A,A127,H:H)</f>
        <v>47.844884848484838</v>
      </c>
      <c r="K127" s="2">
        <f>H127-J127</f>
        <v>-12.829484848484839</v>
      </c>
      <c r="L127" s="2">
        <f>90+K127</f>
        <v>77.170515151515161</v>
      </c>
      <c r="M127" s="2">
        <f>EXP(0.06*L127)</f>
        <v>102.53773827302713</v>
      </c>
      <c r="N127" s="2">
        <f>SUMIF(A:A,A127,M:M)</f>
        <v>3177.5531211566886</v>
      </c>
      <c r="O127" s="3">
        <f>M127/N127</f>
        <v>3.2269401757696339E-2</v>
      </c>
      <c r="P127" s="8">
        <f>1/O127</f>
        <v>30.98910873863651</v>
      </c>
      <c r="Q127" s="3" t="str">
        <f>IF(P127&gt;21,"",O127)</f>
        <v/>
      </c>
      <c r="R127" s="3" t="str">
        <f>IF(ISNUMBER(Q127),SUMIF(A:A,A127,Q:Q),"")</f>
        <v/>
      </c>
      <c r="S127" s="3" t="str">
        <f>IFERROR(Q127*(1/R127),"")</f>
        <v/>
      </c>
      <c r="T127" s="9" t="str">
        <f>IFERROR(1/S127,"")</f>
        <v/>
      </c>
    </row>
    <row r="128" spans="1:20" x14ac:dyDescent="0.3">
      <c r="A128" s="1">
        <v>4</v>
      </c>
      <c r="B128" s="5">
        <v>42750</v>
      </c>
      <c r="C128" s="6">
        <v>0.61458333333333337</v>
      </c>
      <c r="D128" s="1" t="s">
        <v>46</v>
      </c>
      <c r="E128" s="1">
        <v>6</v>
      </c>
      <c r="F128" s="1">
        <v>1</v>
      </c>
      <c r="G128" s="1" t="s">
        <v>93</v>
      </c>
      <c r="H128" s="2">
        <v>30.125633333333301</v>
      </c>
      <c r="I128" s="7">
        <f>1+COUNTIFS(A:A,A128,P:P,"&lt;"&amp;P128)</f>
        <v>10</v>
      </c>
      <c r="J128" s="2">
        <f>AVERAGEIF(A:A,A128,H:H)</f>
        <v>47.844884848484838</v>
      </c>
      <c r="K128" s="2">
        <f>H128-J128</f>
        <v>-17.719251515151537</v>
      </c>
      <c r="L128" s="2">
        <f>90+K128</f>
        <v>72.280748484848459</v>
      </c>
      <c r="M128" s="2">
        <f>EXP(0.06*L128)</f>
        <v>76.465901473436475</v>
      </c>
      <c r="N128" s="2">
        <f>SUMIF(A:A,A128,M:M)</f>
        <v>3177.5531211566886</v>
      </c>
      <c r="O128" s="3">
        <f>M128/N128</f>
        <v>2.4064397527869326E-2</v>
      </c>
      <c r="P128" s="8">
        <f>1/O128</f>
        <v>41.555164588761698</v>
      </c>
      <c r="Q128" s="3" t="str">
        <f>IF(P128&gt;21,"",O128)</f>
        <v/>
      </c>
      <c r="R128" s="3" t="str">
        <f>IF(ISNUMBER(Q128),SUMIF(A:A,A128,Q:Q),"")</f>
        <v/>
      </c>
      <c r="S128" s="3" t="str">
        <f>IFERROR(Q128*(1/R128),"")</f>
        <v/>
      </c>
      <c r="T128" s="9" t="str">
        <f>IFERROR(1/S128,"")</f>
        <v/>
      </c>
    </row>
    <row r="129" spans="1:20" x14ac:dyDescent="0.3">
      <c r="A129" s="1">
        <v>4</v>
      </c>
      <c r="B129" s="5">
        <v>42750</v>
      </c>
      <c r="C129" s="6">
        <v>0.61458333333333337</v>
      </c>
      <c r="D129" s="1" t="s">
        <v>46</v>
      </c>
      <c r="E129" s="1">
        <v>6</v>
      </c>
      <c r="F129" s="1">
        <v>9</v>
      </c>
      <c r="G129" s="1" t="s">
        <v>101</v>
      </c>
      <c r="H129" s="2">
        <v>27.371200000000002</v>
      </c>
      <c r="I129" s="7">
        <f>1+COUNTIFS(A:A,A129,P:P,"&lt;"&amp;P129)</f>
        <v>11</v>
      </c>
      <c r="J129" s="2">
        <f>AVERAGEIF(A:A,A129,H:H)</f>
        <v>47.844884848484838</v>
      </c>
      <c r="K129" s="2">
        <f>H129-J129</f>
        <v>-20.473684848484837</v>
      </c>
      <c r="L129" s="2">
        <f>90+K129</f>
        <v>69.526315151515163</v>
      </c>
      <c r="M129" s="2">
        <f>EXP(0.06*L129)</f>
        <v>64.817712631849346</v>
      </c>
      <c r="N129" s="2">
        <f>SUMIF(A:A,A129,M:M)</f>
        <v>3177.5531211566886</v>
      </c>
      <c r="O129" s="3">
        <f>M129/N129</f>
        <v>2.0398624400732125E-2</v>
      </c>
      <c r="P129" s="8">
        <f>1/O129</f>
        <v>49.022913523723155</v>
      </c>
      <c r="Q129" s="3" t="str">
        <f>IF(P129&gt;21,"",O129)</f>
        <v/>
      </c>
      <c r="R129" s="3" t="str">
        <f>IF(ISNUMBER(Q129),SUMIF(A:A,A129,Q:Q),"")</f>
        <v/>
      </c>
      <c r="S129" s="3" t="str">
        <f>IFERROR(Q129*(1/R129),"")</f>
        <v/>
      </c>
      <c r="T129" s="9" t="str">
        <f>IFERROR(1/S129,"")</f>
        <v/>
      </c>
    </row>
    <row r="130" spans="1:20" x14ac:dyDescent="0.3">
      <c r="A130" s="1">
        <v>12</v>
      </c>
      <c r="B130" s="5">
        <v>42750</v>
      </c>
      <c r="C130" s="6">
        <v>0.62013888888888891</v>
      </c>
      <c r="D130" s="1" t="s">
        <v>201</v>
      </c>
      <c r="E130" s="1">
        <v>3</v>
      </c>
      <c r="F130" s="1">
        <v>3</v>
      </c>
      <c r="G130" s="1" t="s">
        <v>204</v>
      </c>
      <c r="H130" s="2">
        <v>69.210000000000008</v>
      </c>
      <c r="I130" s="7">
        <f>1+COUNTIFS(A:A,A130,P:P,"&lt;"&amp;P130)</f>
        <v>1</v>
      </c>
      <c r="J130" s="2">
        <f>AVERAGEIF(A:A,A130,H:H)</f>
        <v>48.82326296296295</v>
      </c>
      <c r="K130" s="2">
        <f>H130-J130</f>
        <v>20.386737037037058</v>
      </c>
      <c r="L130" s="2">
        <f>90+K130</f>
        <v>110.38673703703705</v>
      </c>
      <c r="M130" s="2">
        <f>EXP(0.06*L130)</f>
        <v>752.3519418308988</v>
      </c>
      <c r="N130" s="2">
        <f>SUMIF(A:A,A130,M:M)</f>
        <v>2637.5846140368508</v>
      </c>
      <c r="O130" s="3">
        <f>M130/N130</f>
        <v>0.28524277015682781</v>
      </c>
      <c r="P130" s="8">
        <f>1/O130</f>
        <v>3.5057856136027401</v>
      </c>
      <c r="Q130" s="3">
        <f>IF(P130&gt;21,"",O130)</f>
        <v>0.28524277015682781</v>
      </c>
      <c r="R130" s="3">
        <f>IF(ISNUMBER(Q130),SUMIF(A:A,A130,Q:Q),"")</f>
        <v>0.93740665910840915</v>
      </c>
      <c r="S130" s="3">
        <f>IFERROR(Q130*(1/R130),"")</f>
        <v>0.30428925097260279</v>
      </c>
      <c r="T130" s="9">
        <f>IFERROR(1/S130,"")</f>
        <v>3.2863467795976691</v>
      </c>
    </row>
    <row r="131" spans="1:20" x14ac:dyDescent="0.3">
      <c r="A131" s="1">
        <v>12</v>
      </c>
      <c r="B131" s="5">
        <v>42750</v>
      </c>
      <c r="C131" s="6">
        <v>0.62013888888888891</v>
      </c>
      <c r="D131" s="1" t="s">
        <v>201</v>
      </c>
      <c r="E131" s="1">
        <v>3</v>
      </c>
      <c r="F131" s="1">
        <v>2</v>
      </c>
      <c r="G131" s="1" t="s">
        <v>203</v>
      </c>
      <c r="H131" s="2">
        <v>65.953199999999896</v>
      </c>
      <c r="I131" s="7">
        <f>1+COUNTIFS(A:A,A131,P:P,"&lt;"&amp;P131)</f>
        <v>2</v>
      </c>
      <c r="J131" s="2">
        <f>AVERAGEIF(A:A,A131,H:H)</f>
        <v>48.82326296296295</v>
      </c>
      <c r="K131" s="2">
        <f>H131-J131</f>
        <v>17.129937037036946</v>
      </c>
      <c r="L131" s="2">
        <f>90+K131</f>
        <v>107.12993703703694</v>
      </c>
      <c r="M131" s="2">
        <f>EXP(0.06*L131)</f>
        <v>618.8087273217642</v>
      </c>
      <c r="N131" s="2">
        <f>SUMIF(A:A,A131,M:M)</f>
        <v>2637.5846140368508</v>
      </c>
      <c r="O131" s="3">
        <f>M131/N131</f>
        <v>0.23461189606147687</v>
      </c>
      <c r="P131" s="8">
        <f>1/O131</f>
        <v>4.2623584600243953</v>
      </c>
      <c r="Q131" s="3">
        <f>IF(P131&gt;21,"",O131)</f>
        <v>0.23461189606147687</v>
      </c>
      <c r="R131" s="3">
        <f>IF(ISNUMBER(Q131),SUMIF(A:A,A131,Q:Q),"")</f>
        <v>0.93740665910840915</v>
      </c>
      <c r="S131" s="3">
        <f>IFERROR(Q131*(1/R131),"")</f>
        <v>0.25027760767629076</v>
      </c>
      <c r="T131" s="9">
        <f>IFERROR(1/S131,"")</f>
        <v>3.9955632039339322</v>
      </c>
    </row>
    <row r="132" spans="1:20" x14ac:dyDescent="0.3">
      <c r="A132" s="1">
        <v>12</v>
      </c>
      <c r="B132" s="5">
        <v>42750</v>
      </c>
      <c r="C132" s="6">
        <v>0.62013888888888891</v>
      </c>
      <c r="D132" s="1" t="s">
        <v>201</v>
      </c>
      <c r="E132" s="1">
        <v>3</v>
      </c>
      <c r="F132" s="1">
        <v>4</v>
      </c>
      <c r="G132" s="1" t="s">
        <v>205</v>
      </c>
      <c r="H132" s="2">
        <v>54.252966666666602</v>
      </c>
      <c r="I132" s="7">
        <f>1+COUNTIFS(A:A,A132,P:P,"&lt;"&amp;P132)</f>
        <v>3</v>
      </c>
      <c r="J132" s="2">
        <f>AVERAGEIF(A:A,A132,H:H)</f>
        <v>48.82326296296295</v>
      </c>
      <c r="K132" s="2">
        <f>H132-J132</f>
        <v>5.4297037037036517</v>
      </c>
      <c r="L132" s="2">
        <f>90+K132</f>
        <v>95.429703703703652</v>
      </c>
      <c r="M132" s="2">
        <f>EXP(0.06*L132)</f>
        <v>306.67305792642048</v>
      </c>
      <c r="N132" s="2">
        <f>SUMIF(A:A,A132,M:M)</f>
        <v>2637.5846140368508</v>
      </c>
      <c r="O132" s="3">
        <f>M132/N132</f>
        <v>0.11627041509658118</v>
      </c>
      <c r="P132" s="8">
        <f>1/O132</f>
        <v>8.600640147103114</v>
      </c>
      <c r="Q132" s="3">
        <f>IF(P132&gt;21,"",O132)</f>
        <v>0.11627041509658118</v>
      </c>
      <c r="R132" s="3">
        <f>IF(ISNUMBER(Q132),SUMIF(A:A,A132,Q:Q),"")</f>
        <v>0.93740665910840915</v>
      </c>
      <c r="S132" s="3">
        <f>IFERROR(Q132*(1/R132),"")</f>
        <v>0.12403412538926155</v>
      </c>
      <c r="T132" s="9">
        <f>IFERROR(1/S132,"")</f>
        <v>8.0622973464895864</v>
      </c>
    </row>
    <row r="133" spans="1:20" x14ac:dyDescent="0.3">
      <c r="A133" s="1">
        <v>12</v>
      </c>
      <c r="B133" s="5">
        <v>42750</v>
      </c>
      <c r="C133" s="6">
        <v>0.62013888888888891</v>
      </c>
      <c r="D133" s="1" t="s">
        <v>201</v>
      </c>
      <c r="E133" s="1">
        <v>3</v>
      </c>
      <c r="F133" s="1">
        <v>5</v>
      </c>
      <c r="G133" s="1" t="s">
        <v>206</v>
      </c>
      <c r="H133" s="2">
        <v>50.2151</v>
      </c>
      <c r="I133" s="7">
        <f>1+COUNTIFS(A:A,A133,P:P,"&lt;"&amp;P133)</f>
        <v>4</v>
      </c>
      <c r="J133" s="2">
        <f>AVERAGEIF(A:A,A133,H:H)</f>
        <v>48.82326296296295</v>
      </c>
      <c r="K133" s="2">
        <f>H133-J133</f>
        <v>1.3918370370370496</v>
      </c>
      <c r="L133" s="2">
        <f>90+K133</f>
        <v>91.39183703703705</v>
      </c>
      <c r="M133" s="2">
        <f>EXP(0.06*L133)</f>
        <v>240.69010200168734</v>
      </c>
      <c r="N133" s="2">
        <f>SUMIF(A:A,A133,M:M)</f>
        <v>2637.5846140368508</v>
      </c>
      <c r="O133" s="3">
        <f>M133/N133</f>
        <v>9.1253983178688866E-2</v>
      </c>
      <c r="P133" s="8">
        <f>1/O133</f>
        <v>10.95842576035121</v>
      </c>
      <c r="Q133" s="3">
        <f>IF(P133&gt;21,"",O133)</f>
        <v>9.1253983178688866E-2</v>
      </c>
      <c r="R133" s="3">
        <f>IF(ISNUMBER(Q133),SUMIF(A:A,A133,Q:Q),"")</f>
        <v>0.93740665910840915</v>
      </c>
      <c r="S133" s="3">
        <f>IFERROR(Q133*(1/R133),"")</f>
        <v>9.7347274304070766E-2</v>
      </c>
      <c r="T133" s="9">
        <f>IFERROR(1/S133,"")</f>
        <v>10.272501281098355</v>
      </c>
    </row>
    <row r="134" spans="1:20" x14ac:dyDescent="0.3">
      <c r="A134" s="1">
        <v>12</v>
      </c>
      <c r="B134" s="5">
        <v>42750</v>
      </c>
      <c r="C134" s="6">
        <v>0.62013888888888891</v>
      </c>
      <c r="D134" s="1" t="s">
        <v>201</v>
      </c>
      <c r="E134" s="1">
        <v>3</v>
      </c>
      <c r="F134" s="1">
        <v>8</v>
      </c>
      <c r="G134" s="1" t="s">
        <v>209</v>
      </c>
      <c r="H134" s="2">
        <v>49.274900000000002</v>
      </c>
      <c r="I134" s="7">
        <f>1+COUNTIFS(A:A,A134,P:P,"&lt;"&amp;P134)</f>
        <v>5</v>
      </c>
      <c r="J134" s="2">
        <f>AVERAGEIF(A:A,A134,H:H)</f>
        <v>48.82326296296295</v>
      </c>
      <c r="K134" s="2">
        <f>H134-J134</f>
        <v>0.45163703703705238</v>
      </c>
      <c r="L134" s="2">
        <f>90+K134</f>
        <v>90.451637037037045</v>
      </c>
      <c r="M134" s="2">
        <f>EXP(0.06*L134)</f>
        <v>227.48816662936801</v>
      </c>
      <c r="N134" s="2">
        <f>SUMIF(A:A,A134,M:M)</f>
        <v>2637.5846140368508</v>
      </c>
      <c r="O134" s="3">
        <f>M134/N134</f>
        <v>8.6248670627932955E-2</v>
      </c>
      <c r="P134" s="8">
        <f>1/O134</f>
        <v>11.594381602864203</v>
      </c>
      <c r="Q134" s="3">
        <f>IF(P134&gt;21,"",O134)</f>
        <v>8.6248670627932955E-2</v>
      </c>
      <c r="R134" s="3">
        <f>IF(ISNUMBER(Q134),SUMIF(A:A,A134,Q:Q),"")</f>
        <v>0.93740665910840915</v>
      </c>
      <c r="S134" s="3">
        <f>IFERROR(Q134*(1/R134),"")</f>
        <v>9.2007742626840541E-2</v>
      </c>
      <c r="T134" s="9">
        <f>IFERROR(1/S134,"")</f>
        <v>10.868650522768935</v>
      </c>
    </row>
    <row r="135" spans="1:20" x14ac:dyDescent="0.3">
      <c r="A135" s="1">
        <v>12</v>
      </c>
      <c r="B135" s="5">
        <v>42750</v>
      </c>
      <c r="C135" s="6">
        <v>0.62013888888888891</v>
      </c>
      <c r="D135" s="1" t="s">
        <v>201</v>
      </c>
      <c r="E135" s="1">
        <v>3</v>
      </c>
      <c r="F135" s="1">
        <v>1</v>
      </c>
      <c r="G135" s="1" t="s">
        <v>202</v>
      </c>
      <c r="H135" s="2">
        <v>47.119199999999999</v>
      </c>
      <c r="I135" s="7">
        <f>1+COUNTIFS(A:A,A135,P:P,"&lt;"&amp;P135)</f>
        <v>6</v>
      </c>
      <c r="J135" s="2">
        <f>AVERAGEIF(A:A,A135,H:H)</f>
        <v>48.82326296296295</v>
      </c>
      <c r="K135" s="2">
        <f>H135-J135</f>
        <v>-1.7040629629629507</v>
      </c>
      <c r="L135" s="2">
        <f>90+K135</f>
        <v>88.295937037037049</v>
      </c>
      <c r="M135" s="2">
        <f>EXP(0.06*L135)</f>
        <v>199.88780261724361</v>
      </c>
      <c r="N135" s="2">
        <f>SUMIF(A:A,A135,M:M)</f>
        <v>2637.5846140368508</v>
      </c>
      <c r="O135" s="3">
        <f>M135/N135</f>
        <v>7.578441334297642E-2</v>
      </c>
      <c r="P135" s="8">
        <f>1/O135</f>
        <v>13.195325475098876</v>
      </c>
      <c r="Q135" s="3">
        <f>IF(P135&gt;21,"",O135)</f>
        <v>7.578441334297642E-2</v>
      </c>
      <c r="R135" s="3">
        <f>IF(ISNUMBER(Q135),SUMIF(A:A,A135,Q:Q),"")</f>
        <v>0.93740665910840915</v>
      </c>
      <c r="S135" s="3">
        <f>IFERROR(Q135*(1/R135),"")</f>
        <v>8.0844756762296591E-2</v>
      </c>
      <c r="T135" s="9">
        <f>IFERROR(1/S135,"")</f>
        <v>12.36938596946052</v>
      </c>
    </row>
    <row r="136" spans="1:20" x14ac:dyDescent="0.3">
      <c r="A136" s="1">
        <v>12</v>
      </c>
      <c r="B136" s="5">
        <v>42750</v>
      </c>
      <c r="C136" s="6">
        <v>0.62013888888888891</v>
      </c>
      <c r="D136" s="1" t="s">
        <v>201</v>
      </c>
      <c r="E136" s="1">
        <v>3</v>
      </c>
      <c r="F136" s="1">
        <v>6</v>
      </c>
      <c r="G136" s="1" t="s">
        <v>207</v>
      </c>
      <c r="H136" s="2">
        <v>39.505766666666595</v>
      </c>
      <c r="I136" s="7">
        <f>1+COUNTIFS(A:A,A136,P:P,"&lt;"&amp;P136)</f>
        <v>7</v>
      </c>
      <c r="J136" s="2">
        <f>AVERAGEIF(A:A,A136,H:H)</f>
        <v>48.82326296296295</v>
      </c>
      <c r="K136" s="2">
        <f>H136-J136</f>
        <v>-9.3174962962963548</v>
      </c>
      <c r="L136" s="2">
        <f>90+K136</f>
        <v>80.682503703703645</v>
      </c>
      <c r="M136" s="2">
        <f>EXP(0.06*L136)</f>
        <v>126.58958283264444</v>
      </c>
      <c r="N136" s="2">
        <f>SUMIF(A:A,A136,M:M)</f>
        <v>2637.5846140368508</v>
      </c>
      <c r="O136" s="3">
        <f>M136/N136</f>
        <v>4.7994510643924994E-2</v>
      </c>
      <c r="P136" s="8">
        <f>1/O136</f>
        <v>20.835716138853414</v>
      </c>
      <c r="Q136" s="3">
        <f>IF(P136&gt;21,"",O136)</f>
        <v>4.7994510643924994E-2</v>
      </c>
      <c r="R136" s="3">
        <f>IF(ISNUMBER(Q136),SUMIF(A:A,A136,Q:Q),"")</f>
        <v>0.93740665910840915</v>
      </c>
      <c r="S136" s="3">
        <f>IFERROR(Q136*(1/R136),"")</f>
        <v>5.1199242268636931E-2</v>
      </c>
      <c r="T136" s="9">
        <f>IFERROR(1/S136,"")</f>
        <v>19.531539055853742</v>
      </c>
    </row>
    <row r="137" spans="1:20" x14ac:dyDescent="0.3">
      <c r="A137" s="1">
        <v>12</v>
      </c>
      <c r="B137" s="5">
        <v>42750</v>
      </c>
      <c r="C137" s="6">
        <v>0.62013888888888891</v>
      </c>
      <c r="D137" s="1" t="s">
        <v>201</v>
      </c>
      <c r="E137" s="1">
        <v>3</v>
      </c>
      <c r="F137" s="1">
        <v>7</v>
      </c>
      <c r="G137" s="1" t="s">
        <v>208</v>
      </c>
      <c r="H137" s="2">
        <v>35.787466666666703</v>
      </c>
      <c r="I137" s="7">
        <f>1+COUNTIFS(A:A,A137,P:P,"&lt;"&amp;P137)</f>
        <v>8</v>
      </c>
      <c r="J137" s="2">
        <f>AVERAGEIF(A:A,A137,H:H)</f>
        <v>48.82326296296295</v>
      </c>
      <c r="K137" s="2">
        <f>H137-J137</f>
        <v>-13.035796296296247</v>
      </c>
      <c r="L137" s="2">
        <f>90+K137</f>
        <v>76.96420370370376</v>
      </c>
      <c r="M137" s="2">
        <f>EXP(0.06*L137)</f>
        <v>101.27627942867389</v>
      </c>
      <c r="N137" s="2">
        <f>SUMIF(A:A,A137,M:M)</f>
        <v>2637.5846140368508</v>
      </c>
      <c r="O137" s="3">
        <f>M137/N137</f>
        <v>3.8397357525402562E-2</v>
      </c>
      <c r="P137" s="8">
        <f>1/O137</f>
        <v>26.043458832770703</v>
      </c>
      <c r="Q137" s="3" t="str">
        <f>IF(P137&gt;21,"",O137)</f>
        <v/>
      </c>
      <c r="R137" s="3" t="str">
        <f>IF(ISNUMBER(Q137),SUMIF(A:A,A137,Q:Q),"")</f>
        <v/>
      </c>
      <c r="S137" s="3" t="str">
        <f>IFERROR(Q137*(1/R137),"")</f>
        <v/>
      </c>
      <c r="T137" s="9" t="str">
        <f>IFERROR(1/S137,"")</f>
        <v/>
      </c>
    </row>
    <row r="138" spans="1:20" x14ac:dyDescent="0.3">
      <c r="A138" s="1">
        <v>12</v>
      </c>
      <c r="B138" s="5">
        <v>42750</v>
      </c>
      <c r="C138" s="6">
        <v>0.62013888888888891</v>
      </c>
      <c r="D138" s="1" t="s">
        <v>201</v>
      </c>
      <c r="E138" s="1">
        <v>3</v>
      </c>
      <c r="F138" s="1">
        <v>9</v>
      </c>
      <c r="G138" s="1" t="s">
        <v>210</v>
      </c>
      <c r="H138" s="2">
        <v>28.090766666666699</v>
      </c>
      <c r="I138" s="7">
        <f>1+COUNTIFS(A:A,A138,P:P,"&lt;"&amp;P138)</f>
        <v>9</v>
      </c>
      <c r="J138" s="2">
        <f>AVERAGEIF(A:A,A138,H:H)</f>
        <v>48.82326296296295</v>
      </c>
      <c r="K138" s="2">
        <f>H138-J138</f>
        <v>-20.732496296296251</v>
      </c>
      <c r="L138" s="2">
        <f>90+K138</f>
        <v>69.267503703703753</v>
      </c>
      <c r="M138" s="2">
        <f>EXP(0.06*L138)</f>
        <v>63.818953448150218</v>
      </c>
      <c r="N138" s="2">
        <f>SUMIF(A:A,A138,M:M)</f>
        <v>2637.5846140368508</v>
      </c>
      <c r="O138" s="3">
        <f>M138/N138</f>
        <v>2.4195983366188448E-2</v>
      </c>
      <c r="P138" s="8">
        <f>1/O138</f>
        <v>41.329173725478896</v>
      </c>
      <c r="Q138" s="3" t="str">
        <f>IF(P138&gt;21,"",O138)</f>
        <v/>
      </c>
      <c r="R138" s="3" t="str">
        <f>IF(ISNUMBER(Q138),SUMIF(A:A,A138,Q:Q),"")</f>
        <v/>
      </c>
      <c r="S138" s="3" t="str">
        <f>IFERROR(Q138*(1/R138),"")</f>
        <v/>
      </c>
      <c r="T138" s="9" t="str">
        <f>IFERROR(1/S138,"")</f>
        <v/>
      </c>
    </row>
    <row r="139" spans="1:20" x14ac:dyDescent="0.3">
      <c r="A139" s="1">
        <v>30</v>
      </c>
      <c r="B139" s="5">
        <v>42750</v>
      </c>
      <c r="C139" s="6">
        <v>0.625</v>
      </c>
      <c r="D139" s="1" t="s">
        <v>376</v>
      </c>
      <c r="E139" s="1">
        <v>5</v>
      </c>
      <c r="F139" s="1">
        <v>2</v>
      </c>
      <c r="G139" s="1" t="s">
        <v>388</v>
      </c>
      <c r="H139" s="2">
        <v>67.898933333333304</v>
      </c>
      <c r="I139" s="7">
        <f>1+COUNTIFS(A:A,A139,P:P,"&lt;"&amp;P139)</f>
        <v>1</v>
      </c>
      <c r="J139" s="2">
        <f>AVERAGEIF(A:A,A139,H:H)</f>
        <v>51.473787499999986</v>
      </c>
      <c r="K139" s="2">
        <f>H139-J139</f>
        <v>16.425145833333318</v>
      </c>
      <c r="L139" s="2">
        <f>90+K139</f>
        <v>106.42514583333332</v>
      </c>
      <c r="M139" s="2">
        <f>EXP(0.06*L139)</f>
        <v>593.18643944652626</v>
      </c>
      <c r="N139" s="2">
        <f>SUMIF(A:A,A139,M:M)</f>
        <v>2507.3518832547365</v>
      </c>
      <c r="O139" s="3">
        <f>M139/N139</f>
        <v>0.2365788557274715</v>
      </c>
      <c r="P139" s="8">
        <f>1/O139</f>
        <v>4.226920436000233</v>
      </c>
      <c r="Q139" s="3">
        <f>IF(P139&gt;21,"",O139)</f>
        <v>0.2365788557274715</v>
      </c>
      <c r="R139" s="3">
        <f>IF(ISNUMBER(Q139),SUMIF(A:A,A139,Q:Q),"")</f>
        <v>0.9168289424457623</v>
      </c>
      <c r="S139" s="3">
        <f>IFERROR(Q139*(1/R139),"")</f>
        <v>0.25804034403229698</v>
      </c>
      <c r="T139" s="9">
        <f>IFERROR(1/S139,"")</f>
        <v>3.8753629931404738</v>
      </c>
    </row>
    <row r="140" spans="1:20" x14ac:dyDescent="0.3">
      <c r="A140" s="1">
        <v>30</v>
      </c>
      <c r="B140" s="5">
        <v>42750</v>
      </c>
      <c r="C140" s="6">
        <v>0.625</v>
      </c>
      <c r="D140" s="1" t="s">
        <v>376</v>
      </c>
      <c r="E140" s="1">
        <v>5</v>
      </c>
      <c r="F140" s="1">
        <v>1</v>
      </c>
      <c r="G140" s="1" t="s">
        <v>387</v>
      </c>
      <c r="H140" s="2">
        <v>65.474566666666604</v>
      </c>
      <c r="I140" s="7">
        <f>1+COUNTIFS(A:A,A140,P:P,"&lt;"&amp;P140)</f>
        <v>2</v>
      </c>
      <c r="J140" s="2">
        <f>AVERAGEIF(A:A,A140,H:H)</f>
        <v>51.473787499999986</v>
      </c>
      <c r="K140" s="2">
        <f>H140-J140</f>
        <v>14.000779166666618</v>
      </c>
      <c r="L140" s="2">
        <f>90+K140</f>
        <v>104.00077916666662</v>
      </c>
      <c r="M140" s="2">
        <f>EXP(0.06*L140)</f>
        <v>512.88248763866477</v>
      </c>
      <c r="N140" s="2">
        <f>SUMIF(A:A,A140,M:M)</f>
        <v>2507.3518832547365</v>
      </c>
      <c r="O140" s="3">
        <f>M140/N140</f>
        <v>0.20455145967501923</v>
      </c>
      <c r="P140" s="8">
        <f>1/O140</f>
        <v>4.8887453630922426</v>
      </c>
      <c r="Q140" s="3">
        <f>IF(P140&gt;21,"",O140)</f>
        <v>0.20455145967501923</v>
      </c>
      <c r="R140" s="3">
        <f>IF(ISNUMBER(Q140),SUMIF(A:A,A140,Q:Q),"")</f>
        <v>0.9168289424457623</v>
      </c>
      <c r="S140" s="3">
        <f>IFERROR(Q140*(1/R140),"")</f>
        <v>0.22310755060736981</v>
      </c>
      <c r="T140" s="9">
        <f>IFERROR(1/S140,"")</f>
        <v>4.4821432411304842</v>
      </c>
    </row>
    <row r="141" spans="1:20" x14ac:dyDescent="0.3">
      <c r="A141" s="1">
        <v>30</v>
      </c>
      <c r="B141" s="5">
        <v>42750</v>
      </c>
      <c r="C141" s="6">
        <v>0.625</v>
      </c>
      <c r="D141" s="1" t="s">
        <v>376</v>
      </c>
      <c r="E141" s="1">
        <v>5</v>
      </c>
      <c r="F141" s="1">
        <v>3</v>
      </c>
      <c r="G141" s="1" t="s">
        <v>389</v>
      </c>
      <c r="H141" s="2">
        <v>61.627733333333303</v>
      </c>
      <c r="I141" s="7">
        <f>1+COUNTIFS(A:A,A141,P:P,"&lt;"&amp;P141)</f>
        <v>3</v>
      </c>
      <c r="J141" s="2">
        <f>AVERAGEIF(A:A,A141,H:H)</f>
        <v>51.473787499999986</v>
      </c>
      <c r="K141" s="2">
        <f>H141-J141</f>
        <v>10.153945833333317</v>
      </c>
      <c r="L141" s="2">
        <f>90+K141</f>
        <v>100.15394583333332</v>
      </c>
      <c r="M141" s="2">
        <f>EXP(0.06*L141)</f>
        <v>407.17242728932996</v>
      </c>
      <c r="N141" s="2">
        <f>SUMIF(A:A,A141,M:M)</f>
        <v>2507.3518832547365</v>
      </c>
      <c r="O141" s="3">
        <f>M141/N141</f>
        <v>0.16239141781758556</v>
      </c>
      <c r="P141" s="8">
        <f>1/O141</f>
        <v>6.1579608912787558</v>
      </c>
      <c r="Q141" s="3">
        <f>IF(P141&gt;21,"",O141)</f>
        <v>0.16239141781758556</v>
      </c>
      <c r="R141" s="3">
        <f>IF(ISNUMBER(Q141),SUMIF(A:A,A141,Q:Q),"")</f>
        <v>0.9168289424457623</v>
      </c>
      <c r="S141" s="3">
        <f>IFERROR(Q141*(1/R141),"")</f>
        <v>0.17712291824512544</v>
      </c>
      <c r="T141" s="9">
        <f>IFERROR(1/S141,"")</f>
        <v>5.6457967715734654</v>
      </c>
    </row>
    <row r="142" spans="1:20" x14ac:dyDescent="0.3">
      <c r="A142" s="1">
        <v>30</v>
      </c>
      <c r="B142" s="5">
        <v>42750</v>
      </c>
      <c r="C142" s="6">
        <v>0.625</v>
      </c>
      <c r="D142" s="1" t="s">
        <v>376</v>
      </c>
      <c r="E142" s="1">
        <v>5</v>
      </c>
      <c r="F142" s="1">
        <v>4</v>
      </c>
      <c r="G142" s="1" t="s">
        <v>390</v>
      </c>
      <c r="H142" s="2">
        <v>61.386700000000005</v>
      </c>
      <c r="I142" s="7">
        <f>1+COUNTIFS(A:A,A142,P:P,"&lt;"&amp;P142)</f>
        <v>4</v>
      </c>
      <c r="J142" s="2">
        <f>AVERAGEIF(A:A,A142,H:H)</f>
        <v>51.473787499999986</v>
      </c>
      <c r="K142" s="2">
        <f>H142-J142</f>
        <v>9.9129125000000187</v>
      </c>
      <c r="L142" s="2">
        <f>90+K142</f>
        <v>99.912912500000019</v>
      </c>
      <c r="M142" s="2">
        <f>EXP(0.06*L142)</f>
        <v>401.32627506553808</v>
      </c>
      <c r="N142" s="2">
        <f>SUMIF(A:A,A142,M:M)</f>
        <v>2507.3518832547365</v>
      </c>
      <c r="O142" s="3">
        <f>M142/N142</f>
        <v>0.16005981360086785</v>
      </c>
      <c r="P142" s="8">
        <f>1/O142</f>
        <v>6.2476644043435146</v>
      </c>
      <c r="Q142" s="3">
        <f>IF(P142&gt;21,"",O142)</f>
        <v>0.16005981360086785</v>
      </c>
      <c r="R142" s="3">
        <f>IF(ISNUMBER(Q142),SUMIF(A:A,A142,Q:Q),"")</f>
        <v>0.9168289424457623</v>
      </c>
      <c r="S142" s="3">
        <f>IFERROR(Q142*(1/R142),"")</f>
        <v>0.17457980021211719</v>
      </c>
      <c r="T142" s="9">
        <f>IFERROR(1/S142,"")</f>
        <v>5.7280395485902966</v>
      </c>
    </row>
    <row r="143" spans="1:20" x14ac:dyDescent="0.3">
      <c r="A143" s="1">
        <v>30</v>
      </c>
      <c r="B143" s="5">
        <v>42750</v>
      </c>
      <c r="C143" s="6">
        <v>0.625</v>
      </c>
      <c r="D143" s="1" t="s">
        <v>376</v>
      </c>
      <c r="E143" s="1">
        <v>5</v>
      </c>
      <c r="F143" s="1">
        <v>5</v>
      </c>
      <c r="G143" s="1" t="s">
        <v>391</v>
      </c>
      <c r="H143" s="2">
        <v>60.661799999999999</v>
      </c>
      <c r="I143" s="7">
        <f>1+COUNTIFS(A:A,A143,P:P,"&lt;"&amp;P143)</f>
        <v>5</v>
      </c>
      <c r="J143" s="2">
        <f>AVERAGEIF(A:A,A143,H:H)</f>
        <v>51.473787499999986</v>
      </c>
      <c r="K143" s="2">
        <f>H143-J143</f>
        <v>9.1880125000000135</v>
      </c>
      <c r="L143" s="2">
        <f>90+K143</f>
        <v>99.188012500000013</v>
      </c>
      <c r="M143" s="2">
        <f>EXP(0.06*L143)</f>
        <v>384.2451460237715</v>
      </c>
      <c r="N143" s="2">
        <f>SUMIF(A:A,A143,M:M)</f>
        <v>2507.3518832547365</v>
      </c>
      <c r="O143" s="3">
        <f>M143/N143</f>
        <v>0.15324739562481815</v>
      </c>
      <c r="P143" s="8">
        <f>1/O143</f>
        <v>6.5253963757283699</v>
      </c>
      <c r="Q143" s="3">
        <f>IF(P143&gt;21,"",O143)</f>
        <v>0.15324739562481815</v>
      </c>
      <c r="R143" s="3">
        <f>IF(ISNUMBER(Q143),SUMIF(A:A,A143,Q:Q),"")</f>
        <v>0.9168289424457623</v>
      </c>
      <c r="S143" s="3">
        <f>IFERROR(Q143*(1/R143),"")</f>
        <v>0.16714938690309067</v>
      </c>
      <c r="T143" s="9">
        <f>IFERROR(1/S143,"")</f>
        <v>5.9826722581984511</v>
      </c>
    </row>
    <row r="144" spans="1:20" x14ac:dyDescent="0.3">
      <c r="A144" s="1">
        <v>30</v>
      </c>
      <c r="B144" s="5">
        <v>42750</v>
      </c>
      <c r="C144" s="6">
        <v>0.625</v>
      </c>
      <c r="D144" s="1" t="s">
        <v>376</v>
      </c>
      <c r="E144" s="1">
        <v>5</v>
      </c>
      <c r="F144" s="1">
        <v>6</v>
      </c>
      <c r="G144" s="1" t="s">
        <v>392</v>
      </c>
      <c r="H144" s="2">
        <v>37.5234666666667</v>
      </c>
      <c r="I144" s="7">
        <f>1+COUNTIFS(A:A,A144,P:P,"&lt;"&amp;P144)</f>
        <v>6</v>
      </c>
      <c r="J144" s="2">
        <f>AVERAGEIF(A:A,A144,H:H)</f>
        <v>51.473787499999986</v>
      </c>
      <c r="K144" s="2">
        <f>H144-J144</f>
        <v>-13.950320833333286</v>
      </c>
      <c r="L144" s="2">
        <f>90+K144</f>
        <v>76.049679166666721</v>
      </c>
      <c r="M144" s="2">
        <f>EXP(0.06*L144)</f>
        <v>95.868815333206484</v>
      </c>
      <c r="N144" s="2">
        <f>SUMIF(A:A,A144,M:M)</f>
        <v>2507.3518832547365</v>
      </c>
      <c r="O144" s="3">
        <f>M144/N144</f>
        <v>3.8235086177358303E-2</v>
      </c>
      <c r="P144" s="8">
        <f>1/O144</f>
        <v>26.153988390698874</v>
      </c>
      <c r="Q144" s="3" t="str">
        <f>IF(P144&gt;21,"",O144)</f>
        <v/>
      </c>
      <c r="R144" s="3" t="str">
        <f>IF(ISNUMBER(Q144),SUMIF(A:A,A144,Q:Q),"")</f>
        <v/>
      </c>
      <c r="S144" s="3" t="str">
        <f>IFERROR(Q144*(1/R144),"")</f>
        <v/>
      </c>
      <c r="T144" s="9" t="str">
        <f>IFERROR(1/S144,"")</f>
        <v/>
      </c>
    </row>
    <row r="145" spans="1:20" x14ac:dyDescent="0.3">
      <c r="A145" s="1">
        <v>30</v>
      </c>
      <c r="B145" s="5">
        <v>42750</v>
      </c>
      <c r="C145" s="6">
        <v>0.625</v>
      </c>
      <c r="D145" s="1" t="s">
        <v>376</v>
      </c>
      <c r="E145" s="1">
        <v>5</v>
      </c>
      <c r="F145" s="1">
        <v>7</v>
      </c>
      <c r="G145" s="1" t="s">
        <v>22</v>
      </c>
      <c r="H145" s="2">
        <v>29.949433333333296</v>
      </c>
      <c r="I145" s="7">
        <f>1+COUNTIFS(A:A,A145,P:P,"&lt;"&amp;P145)</f>
        <v>7</v>
      </c>
      <c r="J145" s="2">
        <f>AVERAGEIF(A:A,A145,H:H)</f>
        <v>51.473787499999986</v>
      </c>
      <c r="K145" s="2">
        <f>H145-J145</f>
        <v>-21.52435416666669</v>
      </c>
      <c r="L145" s="2">
        <f>90+K145</f>
        <v>68.475645833333317</v>
      </c>
      <c r="M145" s="2">
        <f>EXP(0.06*L145)</f>
        <v>60.857724215178408</v>
      </c>
      <c r="N145" s="2">
        <f>SUMIF(A:A,A145,M:M)</f>
        <v>2507.3518832547365</v>
      </c>
      <c r="O145" s="3">
        <f>M145/N145</f>
        <v>2.4271712567196742E-2</v>
      </c>
      <c r="P145" s="8">
        <f>1/O145</f>
        <v>41.200224221157825</v>
      </c>
      <c r="Q145" s="3" t="str">
        <f>IF(P145&gt;21,"",O145)</f>
        <v/>
      </c>
      <c r="R145" s="3" t="str">
        <f>IF(ISNUMBER(Q145),SUMIF(A:A,A145,Q:Q),"")</f>
        <v/>
      </c>
      <c r="S145" s="3" t="str">
        <f>IFERROR(Q145*(1/R145),"")</f>
        <v/>
      </c>
      <c r="T145" s="9" t="str">
        <f>IFERROR(1/S145,"")</f>
        <v/>
      </c>
    </row>
    <row r="146" spans="1:20" x14ac:dyDescent="0.3">
      <c r="A146" s="1">
        <v>30</v>
      </c>
      <c r="B146" s="5">
        <v>42750</v>
      </c>
      <c r="C146" s="6">
        <v>0.625</v>
      </c>
      <c r="D146" s="1" t="s">
        <v>376</v>
      </c>
      <c r="E146" s="1">
        <v>5</v>
      </c>
      <c r="F146" s="1">
        <v>8</v>
      </c>
      <c r="G146" s="1" t="s">
        <v>25</v>
      </c>
      <c r="H146" s="2">
        <v>27.267666666666599</v>
      </c>
      <c r="I146" s="7">
        <f>1+COUNTIFS(A:A,A146,P:P,"&lt;"&amp;P146)</f>
        <v>8</v>
      </c>
      <c r="J146" s="2">
        <f>AVERAGEIF(A:A,A146,H:H)</f>
        <v>51.473787499999986</v>
      </c>
      <c r="K146" s="2">
        <f>H146-J146</f>
        <v>-24.206120833333387</v>
      </c>
      <c r="L146" s="2">
        <f>90+K146</f>
        <v>65.793879166666613</v>
      </c>
      <c r="M146" s="2">
        <f>EXP(0.06*L146)</f>
        <v>51.812568242520967</v>
      </c>
      <c r="N146" s="2">
        <f>SUMIF(A:A,A146,M:M)</f>
        <v>2507.3518832547365</v>
      </c>
      <c r="O146" s="3">
        <f>M146/N146</f>
        <v>2.0664258809682607E-2</v>
      </c>
      <c r="P146" s="8">
        <f>1/O146</f>
        <v>48.392734973462112</v>
      </c>
      <c r="Q146" s="3" t="str">
        <f>IF(P146&gt;21,"",O146)</f>
        <v/>
      </c>
      <c r="R146" s="3" t="str">
        <f>IF(ISNUMBER(Q146),SUMIF(A:A,A146,Q:Q),"")</f>
        <v/>
      </c>
      <c r="S146" s="3" t="str">
        <f>IFERROR(Q146*(1/R146),"")</f>
        <v/>
      </c>
      <c r="T146" s="9" t="str">
        <f>IFERROR(1/S146,"")</f>
        <v/>
      </c>
    </row>
    <row r="147" spans="1:20" x14ac:dyDescent="0.3">
      <c r="A147" s="1">
        <v>18</v>
      </c>
      <c r="B147" s="5">
        <v>42750</v>
      </c>
      <c r="C147" s="6">
        <v>0.63194444444444442</v>
      </c>
      <c r="D147" s="1" t="s">
        <v>240</v>
      </c>
      <c r="E147" s="1">
        <v>4</v>
      </c>
      <c r="F147" s="1">
        <v>1</v>
      </c>
      <c r="G147" s="1" t="s">
        <v>40</v>
      </c>
      <c r="H147" s="2">
        <v>69.709966666666702</v>
      </c>
      <c r="I147" s="7">
        <f>1+COUNTIFS(A:A,A147,P:P,"&lt;"&amp;P147)</f>
        <v>1</v>
      </c>
      <c r="J147" s="2">
        <f>AVERAGEIF(A:A,A147,H:H)</f>
        <v>48.355251851851875</v>
      </c>
      <c r="K147" s="2">
        <f>H147-J147</f>
        <v>21.354714814814827</v>
      </c>
      <c r="L147" s="2">
        <f>90+K147</f>
        <v>111.35471481481483</v>
      </c>
      <c r="M147" s="2">
        <f>EXP(0.06*L147)</f>
        <v>797.34135652958378</v>
      </c>
      <c r="N147" s="2">
        <f>SUMIF(A:A,A147,M:M)</f>
        <v>2810.9792254100912</v>
      </c>
      <c r="O147" s="3">
        <f>M147/N147</f>
        <v>0.28365252554054732</v>
      </c>
      <c r="P147" s="8">
        <f>1/O147</f>
        <v>3.5254401422808868</v>
      </c>
      <c r="Q147" s="3">
        <f>IF(P147&gt;21,"",O147)</f>
        <v>0.28365252554054732</v>
      </c>
      <c r="R147" s="3">
        <f>IF(ISNUMBER(Q147),SUMIF(A:A,A147,Q:Q),"")</f>
        <v>0.92472821889408752</v>
      </c>
      <c r="S147" s="3">
        <f>IFERROR(Q147*(1/R147),"")</f>
        <v>0.30674150495783137</v>
      </c>
      <c r="T147" s="9">
        <f>IFERROR(1/S147,"")</f>
        <v>3.2600739835891228</v>
      </c>
    </row>
    <row r="148" spans="1:20" x14ac:dyDescent="0.3">
      <c r="A148" s="1">
        <v>18</v>
      </c>
      <c r="B148" s="5">
        <v>42750</v>
      </c>
      <c r="C148" s="6">
        <v>0.63194444444444442</v>
      </c>
      <c r="D148" s="1" t="s">
        <v>240</v>
      </c>
      <c r="E148" s="1">
        <v>4</v>
      </c>
      <c r="F148" s="1">
        <v>6</v>
      </c>
      <c r="G148" s="1" t="s">
        <v>262</v>
      </c>
      <c r="H148" s="2">
        <v>59.542666666666598</v>
      </c>
      <c r="I148" s="7">
        <f>1+COUNTIFS(A:A,A148,P:P,"&lt;"&amp;P148)</f>
        <v>2</v>
      </c>
      <c r="J148" s="2">
        <f>AVERAGEIF(A:A,A148,H:H)</f>
        <v>48.355251851851875</v>
      </c>
      <c r="K148" s="2">
        <f>H148-J148</f>
        <v>11.187414814814723</v>
      </c>
      <c r="L148" s="2">
        <f>90+K148</f>
        <v>101.18741481481473</v>
      </c>
      <c r="M148" s="2">
        <f>EXP(0.06*L148)</f>
        <v>433.21965635965728</v>
      </c>
      <c r="N148" s="2">
        <f>SUMIF(A:A,A148,M:M)</f>
        <v>2810.9792254100912</v>
      </c>
      <c r="O148" s="3">
        <f>M148/N148</f>
        <v>0.15411698971074939</v>
      </c>
      <c r="P148" s="8">
        <f>1/O148</f>
        <v>6.4885772936314483</v>
      </c>
      <c r="Q148" s="3">
        <f>IF(P148&gt;21,"",O148)</f>
        <v>0.15411698971074939</v>
      </c>
      <c r="R148" s="3">
        <f>IF(ISNUMBER(Q148),SUMIF(A:A,A148,Q:Q),"")</f>
        <v>0.92472821889408752</v>
      </c>
      <c r="S148" s="3">
        <f>IFERROR(Q148*(1/R148),"")</f>
        <v>0.1666619300263843</v>
      </c>
      <c r="T148" s="9">
        <f>IFERROR(1/S148,"")</f>
        <v>6.0001705238964274</v>
      </c>
    </row>
    <row r="149" spans="1:20" x14ac:dyDescent="0.3">
      <c r="A149" s="1">
        <v>18</v>
      </c>
      <c r="B149" s="5">
        <v>42750</v>
      </c>
      <c r="C149" s="6">
        <v>0.63194444444444442</v>
      </c>
      <c r="D149" s="1" t="s">
        <v>240</v>
      </c>
      <c r="E149" s="1">
        <v>4</v>
      </c>
      <c r="F149" s="1">
        <v>2</v>
      </c>
      <c r="G149" s="1" t="s">
        <v>259</v>
      </c>
      <c r="H149" s="2">
        <v>58.970999999999997</v>
      </c>
      <c r="I149" s="7">
        <f>1+COUNTIFS(A:A,A149,P:P,"&lt;"&amp;P149)</f>
        <v>3</v>
      </c>
      <c r="J149" s="2">
        <f>AVERAGEIF(A:A,A149,H:H)</f>
        <v>48.355251851851875</v>
      </c>
      <c r="K149" s="2">
        <f>H149-J149</f>
        <v>10.615748148148121</v>
      </c>
      <c r="L149" s="2">
        <f>90+K149</f>
        <v>100.61574814814813</v>
      </c>
      <c r="M149" s="2">
        <f>EXP(0.06*L149)</f>
        <v>418.61217259488927</v>
      </c>
      <c r="N149" s="2">
        <f>SUMIF(A:A,A149,M:M)</f>
        <v>2810.9792254100912</v>
      </c>
      <c r="O149" s="3">
        <f>M149/N149</f>
        <v>0.14892040781049115</v>
      </c>
      <c r="P149" s="8">
        <f>1/O149</f>
        <v>6.7149963843273328</v>
      </c>
      <c r="Q149" s="3">
        <f>IF(P149&gt;21,"",O149)</f>
        <v>0.14892040781049115</v>
      </c>
      <c r="R149" s="3">
        <f>IF(ISNUMBER(Q149),SUMIF(A:A,A149,Q:Q),"")</f>
        <v>0.92472821889408752</v>
      </c>
      <c r="S149" s="3">
        <f>IFERROR(Q149*(1/R149),"")</f>
        <v>0.16104235251800783</v>
      </c>
      <c r="T149" s="9">
        <f>IFERROR(1/S149,"")</f>
        <v>6.2095466463592519</v>
      </c>
    </row>
    <row r="150" spans="1:20" x14ac:dyDescent="0.3">
      <c r="A150" s="1">
        <v>18</v>
      </c>
      <c r="B150" s="5">
        <v>42750</v>
      </c>
      <c r="C150" s="6">
        <v>0.63194444444444442</v>
      </c>
      <c r="D150" s="1" t="s">
        <v>240</v>
      </c>
      <c r="E150" s="1">
        <v>4</v>
      </c>
      <c r="F150" s="1">
        <v>5</v>
      </c>
      <c r="G150" s="1" t="s">
        <v>261</v>
      </c>
      <c r="H150" s="2">
        <v>57.365566666666702</v>
      </c>
      <c r="I150" s="7">
        <f>1+COUNTIFS(A:A,A150,P:P,"&lt;"&amp;P150)</f>
        <v>4</v>
      </c>
      <c r="J150" s="2">
        <f>AVERAGEIF(A:A,A150,H:H)</f>
        <v>48.355251851851875</v>
      </c>
      <c r="K150" s="2">
        <f>H150-J150</f>
        <v>9.0103148148148264</v>
      </c>
      <c r="L150" s="2">
        <f>90+K150</f>
        <v>99.010314814814819</v>
      </c>
      <c r="M150" s="2">
        <f>EXP(0.06*L150)</f>
        <v>380.17013982154185</v>
      </c>
      <c r="N150" s="2">
        <f>SUMIF(A:A,A150,M:M)</f>
        <v>2810.9792254100912</v>
      </c>
      <c r="O150" s="3">
        <f>M150/N150</f>
        <v>0.13524473478315344</v>
      </c>
      <c r="P150" s="8">
        <f>1/O150</f>
        <v>7.3940031869141833</v>
      </c>
      <c r="Q150" s="3">
        <f>IF(P150&gt;21,"",O150)</f>
        <v>0.13524473478315344</v>
      </c>
      <c r="R150" s="3">
        <f>IF(ISNUMBER(Q150),SUMIF(A:A,A150,Q:Q),"")</f>
        <v>0.92472821889408752</v>
      </c>
      <c r="S150" s="3">
        <f>IFERROR(Q150*(1/R150),"")</f>
        <v>0.14625349591353123</v>
      </c>
      <c r="T150" s="9">
        <f>IFERROR(1/S150,"")</f>
        <v>6.8374433975323594</v>
      </c>
    </row>
    <row r="151" spans="1:20" x14ac:dyDescent="0.3">
      <c r="A151" s="1">
        <v>18</v>
      </c>
      <c r="B151" s="5">
        <v>42750</v>
      </c>
      <c r="C151" s="6">
        <v>0.63194444444444442</v>
      </c>
      <c r="D151" s="1" t="s">
        <v>240</v>
      </c>
      <c r="E151" s="1">
        <v>4</v>
      </c>
      <c r="F151" s="1">
        <v>4</v>
      </c>
      <c r="G151" s="1" t="s">
        <v>260</v>
      </c>
      <c r="H151" s="2">
        <v>53.4624666666667</v>
      </c>
      <c r="I151" s="7">
        <f>1+COUNTIFS(A:A,A151,P:P,"&lt;"&amp;P151)</f>
        <v>5</v>
      </c>
      <c r="J151" s="2">
        <f>AVERAGEIF(A:A,A151,H:H)</f>
        <v>48.355251851851875</v>
      </c>
      <c r="K151" s="2">
        <f>H151-J151</f>
        <v>5.1072148148148244</v>
      </c>
      <c r="L151" s="2">
        <f>90+K151</f>
        <v>95.107214814814824</v>
      </c>
      <c r="M151" s="2">
        <f>EXP(0.06*L151)</f>
        <v>300.79617890568198</v>
      </c>
      <c r="N151" s="2">
        <f>SUMIF(A:A,A151,M:M)</f>
        <v>2810.9792254100912</v>
      </c>
      <c r="O151" s="3">
        <f>M151/N151</f>
        <v>0.10700761364104322</v>
      </c>
      <c r="P151" s="8">
        <f>1/O151</f>
        <v>9.3451294349437379</v>
      </c>
      <c r="Q151" s="3">
        <f>IF(P151&gt;21,"",O151)</f>
        <v>0.10700761364104322</v>
      </c>
      <c r="R151" s="3">
        <f>IF(ISNUMBER(Q151),SUMIF(A:A,A151,Q:Q),"")</f>
        <v>0.92472821889408752</v>
      </c>
      <c r="S151" s="3">
        <f>IFERROR(Q151*(1/R151),"")</f>
        <v>0.11571790657477404</v>
      </c>
      <c r="T151" s="9">
        <f>IFERROR(1/S151,"")</f>
        <v>8.6417048977102322</v>
      </c>
    </row>
    <row r="152" spans="1:20" x14ac:dyDescent="0.3">
      <c r="A152" s="1">
        <v>18</v>
      </c>
      <c r="B152" s="5">
        <v>42750</v>
      </c>
      <c r="C152" s="6">
        <v>0.63194444444444442</v>
      </c>
      <c r="D152" s="1" t="s">
        <v>240</v>
      </c>
      <c r="E152" s="1">
        <v>4</v>
      </c>
      <c r="F152" s="1">
        <v>3</v>
      </c>
      <c r="G152" s="1" t="s">
        <v>37</v>
      </c>
      <c r="H152" s="2">
        <v>51.616066666666704</v>
      </c>
      <c r="I152" s="7">
        <f>1+COUNTIFS(A:A,A152,P:P,"&lt;"&amp;P152)</f>
        <v>6</v>
      </c>
      <c r="J152" s="2">
        <f>AVERAGEIF(A:A,A152,H:H)</f>
        <v>48.355251851851875</v>
      </c>
      <c r="K152" s="2">
        <f>H152-J152</f>
        <v>3.2608148148148288</v>
      </c>
      <c r="L152" s="2">
        <f>90+K152</f>
        <v>93.260814814814836</v>
      </c>
      <c r="M152" s="2">
        <f>EXP(0.06*L152)</f>
        <v>269.25230825040074</v>
      </c>
      <c r="N152" s="2">
        <f>SUMIF(A:A,A152,M:M)</f>
        <v>2810.9792254100912</v>
      </c>
      <c r="O152" s="3">
        <f>M152/N152</f>
        <v>9.5785947408102867E-2</v>
      </c>
      <c r="P152" s="8">
        <f>1/O152</f>
        <v>10.439944762872456</v>
      </c>
      <c r="Q152" s="3">
        <f>IF(P152&gt;21,"",O152)</f>
        <v>9.5785947408102867E-2</v>
      </c>
      <c r="R152" s="3">
        <f>IF(ISNUMBER(Q152),SUMIF(A:A,A152,Q:Q),"")</f>
        <v>0.92472821889408752</v>
      </c>
      <c r="S152" s="3">
        <f>IFERROR(Q152*(1/R152),"")</f>
        <v>0.1035828100094711</v>
      </c>
      <c r="T152" s="9">
        <f>IFERROR(1/S152,"")</f>
        <v>9.6541115259237031</v>
      </c>
    </row>
    <row r="153" spans="1:20" x14ac:dyDescent="0.3">
      <c r="A153" s="1">
        <v>18</v>
      </c>
      <c r="B153" s="5">
        <v>42750</v>
      </c>
      <c r="C153" s="6">
        <v>0.63194444444444442</v>
      </c>
      <c r="D153" s="1" t="s">
        <v>240</v>
      </c>
      <c r="E153" s="1">
        <v>4</v>
      </c>
      <c r="F153" s="1">
        <v>8</v>
      </c>
      <c r="G153" s="1" t="s">
        <v>264</v>
      </c>
      <c r="H153" s="2">
        <v>36.099499999999999</v>
      </c>
      <c r="I153" s="7">
        <f>1+COUNTIFS(A:A,A153,P:P,"&lt;"&amp;P153)</f>
        <v>7</v>
      </c>
      <c r="J153" s="2">
        <f>AVERAGEIF(A:A,A153,H:H)</f>
        <v>48.355251851851875</v>
      </c>
      <c r="K153" s="2">
        <f>H153-J153</f>
        <v>-12.255751851851876</v>
      </c>
      <c r="L153" s="2">
        <f>90+K153</f>
        <v>77.744248148148131</v>
      </c>
      <c r="M153" s="2">
        <f>EXP(0.06*L153)</f>
        <v>106.12895262041978</v>
      </c>
      <c r="N153" s="2">
        <f>SUMIF(A:A,A153,M:M)</f>
        <v>2810.9792254100912</v>
      </c>
      <c r="O153" s="3">
        <f>M153/N153</f>
        <v>3.7755153670670304E-2</v>
      </c>
      <c r="P153" s="8">
        <f>1/O153</f>
        <v>26.486450266439771</v>
      </c>
      <c r="Q153" s="3" t="str">
        <f>IF(P153&gt;21,"",O153)</f>
        <v/>
      </c>
      <c r="R153" s="3" t="str">
        <f>IF(ISNUMBER(Q153),SUMIF(A:A,A153,Q:Q),"")</f>
        <v/>
      </c>
      <c r="S153" s="3" t="str">
        <f>IFERROR(Q153*(1/R153),"")</f>
        <v/>
      </c>
      <c r="T153" s="9" t="str">
        <f>IFERROR(1/S153,"")</f>
        <v/>
      </c>
    </row>
    <row r="154" spans="1:20" x14ac:dyDescent="0.3">
      <c r="A154" s="1">
        <v>18</v>
      </c>
      <c r="B154" s="5">
        <v>42750</v>
      </c>
      <c r="C154" s="6">
        <v>0.63194444444444442</v>
      </c>
      <c r="D154" s="1" t="s">
        <v>240</v>
      </c>
      <c r="E154" s="1">
        <v>4</v>
      </c>
      <c r="F154" s="1">
        <v>9</v>
      </c>
      <c r="G154" s="1" t="s">
        <v>265</v>
      </c>
      <c r="H154" s="2">
        <v>26.9683666666667</v>
      </c>
      <c r="I154" s="7">
        <f>1+COUNTIFS(A:A,A154,P:P,"&lt;"&amp;P154)</f>
        <v>8</v>
      </c>
      <c r="J154" s="2">
        <f>AVERAGEIF(A:A,A154,H:H)</f>
        <v>48.355251851851875</v>
      </c>
      <c r="K154" s="2">
        <f>H154-J154</f>
        <v>-21.386885185185175</v>
      </c>
      <c r="L154" s="2">
        <f>90+K154</f>
        <v>68.613114814814821</v>
      </c>
      <c r="M154" s="2">
        <f>EXP(0.06*L154)</f>
        <v>61.361763010409078</v>
      </c>
      <c r="N154" s="2">
        <f>SUMIF(A:A,A154,M:M)</f>
        <v>2810.9792254100912</v>
      </c>
      <c r="O154" s="3">
        <f>M154/N154</f>
        <v>2.1829319283374306E-2</v>
      </c>
      <c r="P154" s="8">
        <f>1/O154</f>
        <v>45.809948859084315</v>
      </c>
      <c r="Q154" s="3" t="str">
        <f>IF(P154&gt;21,"",O154)</f>
        <v/>
      </c>
      <c r="R154" s="3" t="str">
        <f>IF(ISNUMBER(Q154),SUMIF(A:A,A154,Q:Q),"")</f>
        <v/>
      </c>
      <c r="S154" s="3" t="str">
        <f>IFERROR(Q154*(1/R154),"")</f>
        <v/>
      </c>
      <c r="T154" s="9" t="str">
        <f>IFERROR(1/S154,"")</f>
        <v/>
      </c>
    </row>
    <row r="155" spans="1:20" x14ac:dyDescent="0.3">
      <c r="A155" s="1">
        <v>18</v>
      </c>
      <c r="B155" s="5">
        <v>42750</v>
      </c>
      <c r="C155" s="6">
        <v>0.63194444444444442</v>
      </c>
      <c r="D155" s="1" t="s">
        <v>240</v>
      </c>
      <c r="E155" s="1">
        <v>4</v>
      </c>
      <c r="F155" s="1">
        <v>7</v>
      </c>
      <c r="G155" s="1" t="s">
        <v>263</v>
      </c>
      <c r="H155" s="2">
        <v>21.461666666666702</v>
      </c>
      <c r="I155" s="7">
        <f>1+COUNTIFS(A:A,A155,P:P,"&lt;"&amp;P155)</f>
        <v>9</v>
      </c>
      <c r="J155" s="2">
        <f>AVERAGEIF(A:A,A155,H:H)</f>
        <v>48.355251851851875</v>
      </c>
      <c r="K155" s="2">
        <f>H155-J155</f>
        <v>-26.893585185185174</v>
      </c>
      <c r="L155" s="2">
        <f>90+K155</f>
        <v>63.106414814814826</v>
      </c>
      <c r="M155" s="2">
        <f>EXP(0.06*L155)</f>
        <v>44.09669731750791</v>
      </c>
      <c r="N155" s="2">
        <f>SUMIF(A:A,A155,M:M)</f>
        <v>2810.9792254100912</v>
      </c>
      <c r="O155" s="3">
        <f>M155/N155</f>
        <v>1.5687308151868209E-2</v>
      </c>
      <c r="P155" s="8">
        <f>1/O155</f>
        <v>63.745799490839318</v>
      </c>
      <c r="Q155" s="3" t="str">
        <f>IF(P155&gt;21,"",O155)</f>
        <v/>
      </c>
      <c r="R155" s="3" t="str">
        <f>IF(ISNUMBER(Q155),SUMIF(A:A,A155,Q:Q),"")</f>
        <v/>
      </c>
      <c r="S155" s="3" t="str">
        <f>IFERROR(Q155*(1/R155),"")</f>
        <v/>
      </c>
      <c r="T155" s="9" t="str">
        <f>IFERROR(1/S155,"")</f>
        <v/>
      </c>
    </row>
    <row r="156" spans="1:20" x14ac:dyDescent="0.3">
      <c r="A156" s="1">
        <v>5</v>
      </c>
      <c r="B156" s="5">
        <v>42750</v>
      </c>
      <c r="C156" s="6">
        <v>0.63541666666666663</v>
      </c>
      <c r="D156" s="1" t="s">
        <v>46</v>
      </c>
      <c r="E156" s="1">
        <v>7</v>
      </c>
      <c r="F156" s="1">
        <v>4</v>
      </c>
      <c r="G156" s="1" t="s">
        <v>107</v>
      </c>
      <c r="H156" s="2">
        <v>71.752033333333301</v>
      </c>
      <c r="I156" s="7">
        <f>1+COUNTIFS(A:A,A156,P:P,"&lt;"&amp;P156)</f>
        <v>1</v>
      </c>
      <c r="J156" s="2">
        <f>AVERAGEIF(A:A,A156,H:H)</f>
        <v>47.059954761904741</v>
      </c>
      <c r="K156" s="2">
        <f>H156-J156</f>
        <v>24.69207857142856</v>
      </c>
      <c r="L156" s="2">
        <f>90+K156</f>
        <v>114.69207857142857</v>
      </c>
      <c r="M156" s="2">
        <f>EXP(0.06*L156)</f>
        <v>974.11046823047423</v>
      </c>
      <c r="N156" s="2">
        <f>SUMIF(A:A,A156,M:M)</f>
        <v>3907.263088231085</v>
      </c>
      <c r="O156" s="3">
        <f>M156/N156</f>
        <v>0.24930762178890753</v>
      </c>
      <c r="P156" s="8">
        <f>1/O156</f>
        <v>4.0111088173899265</v>
      </c>
      <c r="Q156" s="3">
        <f>IF(P156&gt;21,"",O156)</f>
        <v>0.24930762178890753</v>
      </c>
      <c r="R156" s="3">
        <f>IF(ISNUMBER(Q156),SUMIF(A:A,A156,Q:Q),"")</f>
        <v>0.76354686539486494</v>
      </c>
      <c r="S156" s="3">
        <f>IFERROR(Q156*(1/R156),"")</f>
        <v>0.32651253392282498</v>
      </c>
      <c r="T156" s="9">
        <f>IFERROR(1/S156,"")</f>
        <v>3.0626695642757826</v>
      </c>
    </row>
    <row r="157" spans="1:20" x14ac:dyDescent="0.3">
      <c r="A157" s="1">
        <v>5</v>
      </c>
      <c r="B157" s="5">
        <v>42750</v>
      </c>
      <c r="C157" s="6">
        <v>0.63541666666666663</v>
      </c>
      <c r="D157" s="1" t="s">
        <v>46</v>
      </c>
      <c r="E157" s="1">
        <v>7</v>
      </c>
      <c r="F157" s="1">
        <v>8</v>
      </c>
      <c r="G157" s="1" t="s">
        <v>111</v>
      </c>
      <c r="H157" s="2">
        <v>58.845766666666698</v>
      </c>
      <c r="I157" s="7">
        <f>1+COUNTIFS(A:A,A157,P:P,"&lt;"&amp;P157)</f>
        <v>2</v>
      </c>
      <c r="J157" s="2">
        <f>AVERAGEIF(A:A,A157,H:H)</f>
        <v>47.059954761904741</v>
      </c>
      <c r="K157" s="2">
        <f>H157-J157</f>
        <v>11.785811904761957</v>
      </c>
      <c r="L157" s="2">
        <f>90+K157</f>
        <v>101.78581190476196</v>
      </c>
      <c r="M157" s="2">
        <f>EXP(0.06*L157)</f>
        <v>449.05649967251958</v>
      </c>
      <c r="N157" s="2">
        <f>SUMIF(A:A,A157,M:M)</f>
        <v>3907.263088231085</v>
      </c>
      <c r="O157" s="3">
        <f>M157/N157</f>
        <v>0.11492865710146449</v>
      </c>
      <c r="P157" s="8">
        <f>1/O157</f>
        <v>8.7010500707160645</v>
      </c>
      <c r="Q157" s="3">
        <f>IF(P157&gt;21,"",O157)</f>
        <v>0.11492865710146449</v>
      </c>
      <c r="R157" s="3">
        <f>IF(ISNUMBER(Q157),SUMIF(A:A,A157,Q:Q),"")</f>
        <v>0.76354686539486494</v>
      </c>
      <c r="S157" s="3">
        <f>IFERROR(Q157*(1/R157),"")</f>
        <v>0.15051945376270995</v>
      </c>
      <c r="T157" s="9">
        <f>IFERROR(1/S157,"")</f>
        <v>6.6436595071390192</v>
      </c>
    </row>
    <row r="158" spans="1:20" x14ac:dyDescent="0.3">
      <c r="A158" s="1">
        <v>5</v>
      </c>
      <c r="B158" s="5">
        <v>42750</v>
      </c>
      <c r="C158" s="6">
        <v>0.63541666666666663</v>
      </c>
      <c r="D158" s="1" t="s">
        <v>46</v>
      </c>
      <c r="E158" s="1">
        <v>7</v>
      </c>
      <c r="F158" s="1">
        <v>6</v>
      </c>
      <c r="G158" s="1" t="s">
        <v>109</v>
      </c>
      <c r="H158" s="2">
        <v>56.089433333333204</v>
      </c>
      <c r="I158" s="7">
        <f>1+COUNTIFS(A:A,A158,P:P,"&lt;"&amp;P158)</f>
        <v>3</v>
      </c>
      <c r="J158" s="2">
        <f>AVERAGEIF(A:A,A158,H:H)</f>
        <v>47.059954761904741</v>
      </c>
      <c r="K158" s="2">
        <f>H158-J158</f>
        <v>9.0294785714284629</v>
      </c>
      <c r="L158" s="2">
        <f>90+K158</f>
        <v>99.029478571428456</v>
      </c>
      <c r="M158" s="2">
        <f>EXP(0.06*L158)</f>
        <v>380.60752051094431</v>
      </c>
      <c r="N158" s="2">
        <f>SUMIF(A:A,A158,M:M)</f>
        <v>3907.263088231085</v>
      </c>
      <c r="O158" s="3">
        <f>M158/N158</f>
        <v>9.7410261842197782E-2</v>
      </c>
      <c r="P158" s="8">
        <f>1/O158</f>
        <v>10.265858864233168</v>
      </c>
      <c r="Q158" s="3">
        <f>IF(P158&gt;21,"",O158)</f>
        <v>9.7410261842197782E-2</v>
      </c>
      <c r="R158" s="3">
        <f>IF(ISNUMBER(Q158),SUMIF(A:A,A158,Q:Q),"")</f>
        <v>0.76354686539486494</v>
      </c>
      <c r="S158" s="3">
        <f>IFERROR(Q158*(1/R158),"")</f>
        <v>0.12757600909254271</v>
      </c>
      <c r="T158" s="9">
        <f>IFERROR(1/S158,"")</f>
        <v>7.8384643563713237</v>
      </c>
    </row>
    <row r="159" spans="1:20" x14ac:dyDescent="0.3">
      <c r="A159" s="1">
        <v>5</v>
      </c>
      <c r="B159" s="5">
        <v>42750</v>
      </c>
      <c r="C159" s="6">
        <v>0.63541666666666663</v>
      </c>
      <c r="D159" s="1" t="s">
        <v>46</v>
      </c>
      <c r="E159" s="1">
        <v>7</v>
      </c>
      <c r="F159" s="1">
        <v>1</v>
      </c>
      <c r="G159" s="1" t="s">
        <v>104</v>
      </c>
      <c r="H159" s="2">
        <v>53.892799999999994</v>
      </c>
      <c r="I159" s="7">
        <f>1+COUNTIFS(A:A,A159,P:P,"&lt;"&amp;P159)</f>
        <v>4</v>
      </c>
      <c r="J159" s="2">
        <f>AVERAGEIF(A:A,A159,H:H)</f>
        <v>47.059954761904741</v>
      </c>
      <c r="K159" s="2">
        <f>H159-J159</f>
        <v>6.8328452380952527</v>
      </c>
      <c r="L159" s="2">
        <f>90+K159</f>
        <v>96.832845238095246</v>
      </c>
      <c r="M159" s="2">
        <f>EXP(0.06*L159)</f>
        <v>333.60935554323657</v>
      </c>
      <c r="N159" s="2">
        <f>SUMIF(A:A,A159,M:M)</f>
        <v>3907.263088231085</v>
      </c>
      <c r="O159" s="3">
        <f>M159/N159</f>
        <v>8.5381851185830901E-2</v>
      </c>
      <c r="P159" s="8">
        <f>1/O159</f>
        <v>11.712090873077132</v>
      </c>
      <c r="Q159" s="3">
        <f>IF(P159&gt;21,"",O159)</f>
        <v>8.5381851185830901E-2</v>
      </c>
      <c r="R159" s="3">
        <f>IF(ISNUMBER(Q159),SUMIF(A:A,A159,Q:Q),"")</f>
        <v>0.76354686539486494</v>
      </c>
      <c r="S159" s="3">
        <f>IFERROR(Q159*(1/R159),"")</f>
        <v>0.11182267265503873</v>
      </c>
      <c r="T159" s="9">
        <f>IFERROR(1/S159,"")</f>
        <v>8.9427302733578511</v>
      </c>
    </row>
    <row r="160" spans="1:20" x14ac:dyDescent="0.3">
      <c r="A160" s="1">
        <v>5</v>
      </c>
      <c r="B160" s="5">
        <v>42750</v>
      </c>
      <c r="C160" s="6">
        <v>0.63541666666666663</v>
      </c>
      <c r="D160" s="1" t="s">
        <v>46</v>
      </c>
      <c r="E160" s="1">
        <v>7</v>
      </c>
      <c r="F160" s="1">
        <v>3</v>
      </c>
      <c r="G160" s="1" t="s">
        <v>106</v>
      </c>
      <c r="H160" s="2">
        <v>53.76</v>
      </c>
      <c r="I160" s="7">
        <f>1+COUNTIFS(A:A,A160,P:P,"&lt;"&amp;P160)</f>
        <v>5</v>
      </c>
      <c r="J160" s="2">
        <f>AVERAGEIF(A:A,A160,H:H)</f>
        <v>47.059954761904741</v>
      </c>
      <c r="K160" s="2">
        <f>H160-J160</f>
        <v>6.7000452380952567</v>
      </c>
      <c r="L160" s="2">
        <f>90+K160</f>
        <v>96.700045238095257</v>
      </c>
      <c r="M160" s="2">
        <f>EXP(0.06*L160)</f>
        <v>330.96171839265276</v>
      </c>
      <c r="N160" s="2">
        <f>SUMIF(A:A,A160,M:M)</f>
        <v>3907.263088231085</v>
      </c>
      <c r="O160" s="3">
        <f>M160/N160</f>
        <v>8.4704231816262812E-2</v>
      </c>
      <c r="P160" s="8">
        <f>1/O160</f>
        <v>11.805785597219769</v>
      </c>
      <c r="Q160" s="3">
        <f>IF(P160&gt;21,"",O160)</f>
        <v>8.4704231816262812E-2</v>
      </c>
      <c r="R160" s="3">
        <f>IF(ISNUMBER(Q160),SUMIF(A:A,A160,Q:Q),"")</f>
        <v>0.76354686539486494</v>
      </c>
      <c r="S160" s="3">
        <f>IFERROR(Q160*(1/R160),"")</f>
        <v>0.11093520994609596</v>
      </c>
      <c r="T160" s="9">
        <f>IFERROR(1/S160,"")</f>
        <v>9.0142705862809986</v>
      </c>
    </row>
    <row r="161" spans="1:20" x14ac:dyDescent="0.3">
      <c r="A161" s="1">
        <v>5</v>
      </c>
      <c r="B161" s="5">
        <v>42750</v>
      </c>
      <c r="C161" s="6">
        <v>0.63541666666666663</v>
      </c>
      <c r="D161" s="1" t="s">
        <v>46</v>
      </c>
      <c r="E161" s="1">
        <v>7</v>
      </c>
      <c r="F161" s="1">
        <v>7</v>
      </c>
      <c r="G161" s="1" t="s">
        <v>110</v>
      </c>
      <c r="H161" s="2">
        <v>50.712699999999998</v>
      </c>
      <c r="I161" s="7">
        <f>1+COUNTIFS(A:A,A161,P:P,"&lt;"&amp;P161)</f>
        <v>6</v>
      </c>
      <c r="J161" s="2">
        <f>AVERAGEIF(A:A,A161,H:H)</f>
        <v>47.059954761904741</v>
      </c>
      <c r="K161" s="2">
        <f>H161-J161</f>
        <v>3.6527452380952568</v>
      </c>
      <c r="L161" s="2">
        <f>90+K161</f>
        <v>93.652745238095264</v>
      </c>
      <c r="M161" s="2">
        <f>EXP(0.06*L161)</f>
        <v>275.65903299177018</v>
      </c>
      <c r="N161" s="2">
        <f>SUMIF(A:A,A161,M:M)</f>
        <v>3907.263088231085</v>
      </c>
      <c r="O161" s="3">
        <f>M161/N161</f>
        <v>7.0550415154298676E-2</v>
      </c>
      <c r="P161" s="8">
        <f>1/O161</f>
        <v>14.174261027563485</v>
      </c>
      <c r="Q161" s="3">
        <f>IF(P161&gt;21,"",O161)</f>
        <v>7.0550415154298676E-2</v>
      </c>
      <c r="R161" s="3">
        <f>IF(ISNUMBER(Q161),SUMIF(A:A,A161,Q:Q),"")</f>
        <v>0.76354686539486494</v>
      </c>
      <c r="S161" s="3">
        <f>IFERROR(Q161*(1/R161),"")</f>
        <v>9.2398277501687914E-2</v>
      </c>
      <c r="T161" s="9">
        <f>IFERROR(1/S161,"")</f>
        <v>10.822712576884696</v>
      </c>
    </row>
    <row r="162" spans="1:20" x14ac:dyDescent="0.3">
      <c r="A162" s="1">
        <v>5</v>
      </c>
      <c r="B162" s="5">
        <v>42750</v>
      </c>
      <c r="C162" s="6">
        <v>0.63541666666666663</v>
      </c>
      <c r="D162" s="1" t="s">
        <v>46</v>
      </c>
      <c r="E162" s="1">
        <v>7</v>
      </c>
      <c r="F162" s="1">
        <v>12</v>
      </c>
      <c r="G162" s="1" t="s">
        <v>115</v>
      </c>
      <c r="H162" s="2">
        <v>48.360399999999998</v>
      </c>
      <c r="I162" s="7">
        <f>1+COUNTIFS(A:A,A162,P:P,"&lt;"&amp;P162)</f>
        <v>7</v>
      </c>
      <c r="J162" s="2">
        <f>AVERAGEIF(A:A,A162,H:H)</f>
        <v>47.059954761904741</v>
      </c>
      <c r="K162" s="2">
        <f>H162-J162</f>
        <v>1.3004452380952571</v>
      </c>
      <c r="L162" s="2">
        <f>90+K162</f>
        <v>91.30044523809525</v>
      </c>
      <c r="M162" s="2">
        <f>EXP(0.06*L162)</f>
        <v>239.37388795030691</v>
      </c>
      <c r="N162" s="2">
        <f>SUMIF(A:A,A162,M:M)</f>
        <v>3907.263088231085</v>
      </c>
      <c r="O162" s="3">
        <f>M162/N162</f>
        <v>6.126382650590273E-2</v>
      </c>
      <c r="P162" s="8">
        <f>1/O162</f>
        <v>16.322845911422959</v>
      </c>
      <c r="Q162" s="3">
        <f>IF(P162&gt;21,"",O162)</f>
        <v>6.126382650590273E-2</v>
      </c>
      <c r="R162" s="3">
        <f>IF(ISNUMBER(Q162),SUMIF(A:A,A162,Q:Q),"")</f>
        <v>0.76354686539486494</v>
      </c>
      <c r="S162" s="3">
        <f>IFERROR(Q162*(1/R162),"")</f>
        <v>8.0235843119099717E-2</v>
      </c>
      <c r="T162" s="9">
        <f>IFERROR(1/S162,"")</f>
        <v>12.463257829990388</v>
      </c>
    </row>
    <row r="163" spans="1:20" x14ac:dyDescent="0.3">
      <c r="A163" s="1">
        <v>5</v>
      </c>
      <c r="B163" s="5">
        <v>42750</v>
      </c>
      <c r="C163" s="6">
        <v>0.63541666666666663</v>
      </c>
      <c r="D163" s="1" t="s">
        <v>46</v>
      </c>
      <c r="E163" s="1">
        <v>7</v>
      </c>
      <c r="F163" s="1">
        <v>2</v>
      </c>
      <c r="G163" s="1" t="s">
        <v>105</v>
      </c>
      <c r="H163" s="2">
        <v>43.711133333333301</v>
      </c>
      <c r="I163" s="7">
        <f>1+COUNTIFS(A:A,A163,P:P,"&lt;"&amp;P163)</f>
        <v>8</v>
      </c>
      <c r="J163" s="2">
        <f>AVERAGEIF(A:A,A163,H:H)</f>
        <v>47.059954761904741</v>
      </c>
      <c r="K163" s="2">
        <f>H163-J163</f>
        <v>-3.3488214285714406</v>
      </c>
      <c r="L163" s="2">
        <f>90+K163</f>
        <v>86.651178571428559</v>
      </c>
      <c r="M163" s="2">
        <f>EXP(0.06*L163)</f>
        <v>181.10386641695084</v>
      </c>
      <c r="N163" s="2">
        <f>SUMIF(A:A,A163,M:M)</f>
        <v>3907.263088231085</v>
      </c>
      <c r="O163" s="3">
        <f>M163/N163</f>
        <v>4.6350568755517574E-2</v>
      </c>
      <c r="P163" s="8">
        <f>1/O163</f>
        <v>21.574708290520384</v>
      </c>
      <c r="Q163" s="3" t="str">
        <f>IF(P163&gt;21,"",O163)</f>
        <v/>
      </c>
      <c r="R163" s="3" t="str">
        <f>IF(ISNUMBER(Q163),SUMIF(A:A,A163,Q:Q),"")</f>
        <v/>
      </c>
      <c r="S163" s="3" t="str">
        <f>IFERROR(Q163*(1/R163),"")</f>
        <v/>
      </c>
      <c r="T163" s="9" t="str">
        <f>IFERROR(1/S163,"")</f>
        <v/>
      </c>
    </row>
    <row r="164" spans="1:20" x14ac:dyDescent="0.3">
      <c r="A164" s="1">
        <v>5</v>
      </c>
      <c r="B164" s="5">
        <v>42750</v>
      </c>
      <c r="C164" s="6">
        <v>0.63541666666666663</v>
      </c>
      <c r="D164" s="1" t="s">
        <v>46</v>
      </c>
      <c r="E164" s="1">
        <v>7</v>
      </c>
      <c r="F164" s="1">
        <v>9</v>
      </c>
      <c r="G164" s="1" t="s">
        <v>112</v>
      </c>
      <c r="H164" s="2">
        <v>41.049766666666699</v>
      </c>
      <c r="I164" s="7">
        <f>1+COUNTIFS(A:A,A164,P:P,"&lt;"&amp;P164)</f>
        <v>9</v>
      </c>
      <c r="J164" s="2">
        <f>AVERAGEIF(A:A,A164,H:H)</f>
        <v>47.059954761904741</v>
      </c>
      <c r="K164" s="2">
        <f>H164-J164</f>
        <v>-6.0101880952380426</v>
      </c>
      <c r="L164" s="2">
        <f>90+K164</f>
        <v>83.98981190476195</v>
      </c>
      <c r="M164" s="2">
        <f>EXP(0.06*L164)</f>
        <v>154.3756185669632</v>
      </c>
      <c r="N164" s="2">
        <f>SUMIF(A:A,A164,M:M)</f>
        <v>3907.263088231085</v>
      </c>
      <c r="O164" s="3">
        <f>M164/N164</f>
        <v>3.9509911434413514E-2</v>
      </c>
      <c r="P164" s="8">
        <f>1/O164</f>
        <v>25.310104824203435</v>
      </c>
      <c r="Q164" s="3" t="str">
        <f>IF(P164&gt;21,"",O164)</f>
        <v/>
      </c>
      <c r="R164" s="3" t="str">
        <f>IF(ISNUMBER(Q164),SUMIF(A:A,A164,Q:Q),"")</f>
        <v/>
      </c>
      <c r="S164" s="3" t="str">
        <f>IFERROR(Q164*(1/R164),"")</f>
        <v/>
      </c>
      <c r="T164" s="9" t="str">
        <f>IFERROR(1/S164,"")</f>
        <v/>
      </c>
    </row>
    <row r="165" spans="1:20" x14ac:dyDescent="0.3">
      <c r="A165" s="1">
        <v>5</v>
      </c>
      <c r="B165" s="5">
        <v>42750</v>
      </c>
      <c r="C165" s="6">
        <v>0.63541666666666663</v>
      </c>
      <c r="D165" s="1" t="s">
        <v>46</v>
      </c>
      <c r="E165" s="1">
        <v>7</v>
      </c>
      <c r="F165" s="1">
        <v>13</v>
      </c>
      <c r="G165" s="1" t="s">
        <v>116</v>
      </c>
      <c r="H165" s="2">
        <v>40.539299999999997</v>
      </c>
      <c r="I165" s="7">
        <f>1+COUNTIFS(A:A,A165,P:P,"&lt;"&amp;P165)</f>
        <v>10</v>
      </c>
      <c r="J165" s="2">
        <f>AVERAGEIF(A:A,A165,H:H)</f>
        <v>47.059954761904741</v>
      </c>
      <c r="K165" s="2">
        <f>H165-J165</f>
        <v>-6.5206547619047441</v>
      </c>
      <c r="L165" s="2">
        <f>90+K165</f>
        <v>83.479345238095249</v>
      </c>
      <c r="M165" s="2">
        <f>EXP(0.06*L165)</f>
        <v>149.71907641752179</v>
      </c>
      <c r="N165" s="2">
        <f>SUMIF(A:A,A165,M:M)</f>
        <v>3907.263088231085</v>
      </c>
      <c r="O165" s="3">
        <f>M165/N165</f>
        <v>3.8318145729291889E-2</v>
      </c>
      <c r="P165" s="8">
        <f>1/O165</f>
        <v>26.097296227869421</v>
      </c>
      <c r="Q165" s="3" t="str">
        <f>IF(P165&gt;21,"",O165)</f>
        <v/>
      </c>
      <c r="R165" s="3" t="str">
        <f>IF(ISNUMBER(Q165),SUMIF(A:A,A165,Q:Q),"")</f>
        <v/>
      </c>
      <c r="S165" s="3" t="str">
        <f>IFERROR(Q165*(1/R165),"")</f>
        <v/>
      </c>
      <c r="T165" s="9" t="str">
        <f>IFERROR(1/S165,"")</f>
        <v/>
      </c>
    </row>
    <row r="166" spans="1:20" x14ac:dyDescent="0.3">
      <c r="A166" s="1">
        <v>5</v>
      </c>
      <c r="B166" s="5">
        <v>42750</v>
      </c>
      <c r="C166" s="6">
        <v>0.63541666666666663</v>
      </c>
      <c r="D166" s="1" t="s">
        <v>46</v>
      </c>
      <c r="E166" s="1">
        <v>7</v>
      </c>
      <c r="F166" s="1">
        <v>11</v>
      </c>
      <c r="G166" s="1" t="s">
        <v>114</v>
      </c>
      <c r="H166" s="2">
        <v>38.000533333333294</v>
      </c>
      <c r="I166" s="7">
        <f>1+COUNTIFS(A:A,A166,P:P,"&lt;"&amp;P166)</f>
        <v>11</v>
      </c>
      <c r="J166" s="2">
        <f>AVERAGEIF(A:A,A166,H:H)</f>
        <v>47.059954761904741</v>
      </c>
      <c r="K166" s="2">
        <f>H166-J166</f>
        <v>-9.0594214285714472</v>
      </c>
      <c r="L166" s="2">
        <f>90+K166</f>
        <v>80.940578571428546</v>
      </c>
      <c r="M166" s="2">
        <f>EXP(0.06*L166)</f>
        <v>128.56501301936123</v>
      </c>
      <c r="N166" s="2">
        <f>SUMIF(A:A,A166,M:M)</f>
        <v>3907.263088231085</v>
      </c>
      <c r="O166" s="3">
        <f>M166/N166</f>
        <v>3.2904109632803304E-2</v>
      </c>
      <c r="P166" s="8">
        <f>1/O166</f>
        <v>30.391340509121804</v>
      </c>
      <c r="Q166" s="3" t="str">
        <f>IF(P166&gt;21,"",O166)</f>
        <v/>
      </c>
      <c r="R166" s="3" t="str">
        <f>IF(ISNUMBER(Q166),SUMIF(A:A,A166,Q:Q),"")</f>
        <v/>
      </c>
      <c r="S166" s="3" t="str">
        <f>IFERROR(Q166*(1/R166),"")</f>
        <v/>
      </c>
      <c r="T166" s="9" t="str">
        <f>IFERROR(1/S166,"")</f>
        <v/>
      </c>
    </row>
    <row r="167" spans="1:20" x14ac:dyDescent="0.3">
      <c r="A167" s="1">
        <v>5</v>
      </c>
      <c r="B167" s="5">
        <v>42750</v>
      </c>
      <c r="C167" s="6">
        <v>0.63541666666666663</v>
      </c>
      <c r="D167" s="1" t="s">
        <v>46</v>
      </c>
      <c r="E167" s="1">
        <v>7</v>
      </c>
      <c r="F167" s="1">
        <v>5</v>
      </c>
      <c r="G167" s="1" t="s">
        <v>108</v>
      </c>
      <c r="H167" s="2">
        <v>37.666433333333302</v>
      </c>
      <c r="I167" s="7">
        <f>1+COUNTIFS(A:A,A167,P:P,"&lt;"&amp;P167)</f>
        <v>12</v>
      </c>
      <c r="J167" s="2">
        <f>AVERAGEIF(A:A,A167,H:H)</f>
        <v>47.059954761904741</v>
      </c>
      <c r="K167" s="2">
        <f>H167-J167</f>
        <v>-9.3935214285714395</v>
      </c>
      <c r="L167" s="2">
        <f>90+K167</f>
        <v>80.606478571428568</v>
      </c>
      <c r="M167" s="2">
        <f>EXP(0.06*L167)</f>
        <v>126.01345844283109</v>
      </c>
      <c r="N167" s="2">
        <f>SUMIF(A:A,A167,M:M)</f>
        <v>3907.263088231085</v>
      </c>
      <c r="O167" s="3">
        <f>M167/N167</f>
        <v>3.2251081024564567E-2</v>
      </c>
      <c r="P167" s="8">
        <f>1/O167</f>
        <v>31.006712588589931</v>
      </c>
      <c r="Q167" s="3" t="str">
        <f>IF(P167&gt;21,"",O167)</f>
        <v/>
      </c>
      <c r="R167" s="3" t="str">
        <f>IF(ISNUMBER(Q167),SUMIF(A:A,A167,Q:Q),"")</f>
        <v/>
      </c>
      <c r="S167" s="3" t="str">
        <f>IFERROR(Q167*(1/R167),"")</f>
        <v/>
      </c>
      <c r="T167" s="9" t="str">
        <f>IFERROR(1/S167,"")</f>
        <v/>
      </c>
    </row>
    <row r="168" spans="1:20" x14ac:dyDescent="0.3">
      <c r="A168" s="1">
        <v>5</v>
      </c>
      <c r="B168" s="5">
        <v>42750</v>
      </c>
      <c r="C168" s="6">
        <v>0.63541666666666663</v>
      </c>
      <c r="D168" s="1" t="s">
        <v>46</v>
      </c>
      <c r="E168" s="1">
        <v>7</v>
      </c>
      <c r="F168" s="1">
        <v>14</v>
      </c>
      <c r="G168" s="1" t="s">
        <v>117</v>
      </c>
      <c r="H168" s="2">
        <v>34.838066666666599</v>
      </c>
      <c r="I168" s="7">
        <f>1+COUNTIFS(A:A,A168,P:P,"&lt;"&amp;P168)</f>
        <v>13</v>
      </c>
      <c r="J168" s="2">
        <f>AVERAGEIF(A:A,A168,H:H)</f>
        <v>47.059954761904741</v>
      </c>
      <c r="K168" s="2">
        <f>H168-J168</f>
        <v>-12.221888095238143</v>
      </c>
      <c r="L168" s="2">
        <f>90+K168</f>
        <v>77.778111904761857</v>
      </c>
      <c r="M168" s="2">
        <f>EXP(0.06*L168)</f>
        <v>106.34480733698013</v>
      </c>
      <c r="N168" s="2">
        <f>SUMIF(A:A,A168,M:M)</f>
        <v>3907.263088231085</v>
      </c>
      <c r="O168" s="3">
        <f>M168/N168</f>
        <v>2.7217211878385456E-2</v>
      </c>
      <c r="P168" s="8">
        <f>1/O168</f>
        <v>36.741456269227555</v>
      </c>
      <c r="Q168" s="3" t="str">
        <f>IF(P168&gt;21,"",O168)</f>
        <v/>
      </c>
      <c r="R168" s="3" t="str">
        <f>IF(ISNUMBER(Q168),SUMIF(A:A,A168,Q:Q),"")</f>
        <v/>
      </c>
      <c r="S168" s="3" t="str">
        <f>IFERROR(Q168*(1/R168),"")</f>
        <v/>
      </c>
      <c r="T168" s="9" t="str">
        <f>IFERROR(1/S168,"")</f>
        <v/>
      </c>
    </row>
    <row r="169" spans="1:20" x14ac:dyDescent="0.3">
      <c r="A169" s="1">
        <v>5</v>
      </c>
      <c r="B169" s="5">
        <v>42750</v>
      </c>
      <c r="C169" s="6">
        <v>0.63541666666666663</v>
      </c>
      <c r="D169" s="1" t="s">
        <v>46</v>
      </c>
      <c r="E169" s="1">
        <v>7</v>
      </c>
      <c r="F169" s="1">
        <v>10</v>
      </c>
      <c r="G169" s="1" t="s">
        <v>113</v>
      </c>
      <c r="H169" s="2">
        <v>29.620999999999999</v>
      </c>
      <c r="I169" s="7">
        <f>1+COUNTIFS(A:A,A169,P:P,"&lt;"&amp;P169)</f>
        <v>14</v>
      </c>
      <c r="J169" s="2">
        <f>AVERAGEIF(A:A,A169,H:H)</f>
        <v>47.059954761904741</v>
      </c>
      <c r="K169" s="2">
        <f>H169-J169</f>
        <v>-17.438954761904743</v>
      </c>
      <c r="L169" s="2">
        <f>90+K169</f>
        <v>72.561045238095261</v>
      </c>
      <c r="M169" s="2">
        <f>EXP(0.06*L169)</f>
        <v>77.762764738572116</v>
      </c>
      <c r="N169" s="2">
        <f>SUMIF(A:A,A169,M:M)</f>
        <v>3907.263088231085</v>
      </c>
      <c r="O169" s="3">
        <f>M169/N169</f>
        <v>1.9902106150158742E-2</v>
      </c>
      <c r="P169" s="8">
        <f>1/O169</f>
        <v>50.245938417528933</v>
      </c>
      <c r="Q169" s="3" t="str">
        <f>IF(P169&gt;21,"",O169)</f>
        <v/>
      </c>
      <c r="R169" s="3" t="str">
        <f>IF(ISNUMBER(Q169),SUMIF(A:A,A169,Q:Q),"")</f>
        <v/>
      </c>
      <c r="S169" s="3" t="str">
        <f>IFERROR(Q169*(1/R169),"")</f>
        <v/>
      </c>
      <c r="T169" s="9" t="str">
        <f>IFERROR(1/S169,"")</f>
        <v/>
      </c>
    </row>
    <row r="170" spans="1:20" x14ac:dyDescent="0.3">
      <c r="A170" s="1">
        <v>37</v>
      </c>
      <c r="B170" s="5">
        <v>42750</v>
      </c>
      <c r="C170" s="6">
        <v>0.6381944444444444</v>
      </c>
      <c r="D170" s="1" t="s">
        <v>435</v>
      </c>
      <c r="E170" s="1">
        <v>3</v>
      </c>
      <c r="F170" s="1">
        <v>4</v>
      </c>
      <c r="G170" s="1" t="s">
        <v>464</v>
      </c>
      <c r="H170" s="2">
        <v>61.000466666666696</v>
      </c>
      <c r="I170" s="7">
        <f>1+COUNTIFS(A:A,A170,P:P,"&lt;"&amp;P170)</f>
        <v>1</v>
      </c>
      <c r="J170" s="2">
        <f>AVERAGEIF(A:A,A170,H:H)</f>
        <v>49.221345833333309</v>
      </c>
      <c r="K170" s="2">
        <f>H170-J170</f>
        <v>11.779120833333387</v>
      </c>
      <c r="L170" s="2">
        <f>90+K170</f>
        <v>101.77912083333339</v>
      </c>
      <c r="M170" s="2">
        <f>EXP(0.06*L170)</f>
        <v>448.8762557088113</v>
      </c>
      <c r="N170" s="2">
        <f>SUMIF(A:A,A170,M:M)</f>
        <v>2001.586083571774</v>
      </c>
      <c r="O170" s="3">
        <f>M170/N170</f>
        <v>0.22426028008138638</v>
      </c>
      <c r="P170" s="8">
        <f>1/O170</f>
        <v>4.459104392615088</v>
      </c>
      <c r="Q170" s="3">
        <f>IF(P170&gt;21,"",O170)</f>
        <v>0.22426028008138638</v>
      </c>
      <c r="R170" s="3">
        <f>IF(ISNUMBER(Q170),SUMIF(A:A,A170,Q:Q),"")</f>
        <v>0.95307374429492497</v>
      </c>
      <c r="S170" s="3">
        <f>IFERROR(Q170*(1/R170),"")</f>
        <v>0.23530212790332614</v>
      </c>
      <c r="T170" s="9">
        <f>IFERROR(1/S170,"")</f>
        <v>4.2498553196716093</v>
      </c>
    </row>
    <row r="171" spans="1:20" x14ac:dyDescent="0.3">
      <c r="A171" s="1">
        <v>37</v>
      </c>
      <c r="B171" s="5">
        <v>42750</v>
      </c>
      <c r="C171" s="6">
        <v>0.6381944444444444</v>
      </c>
      <c r="D171" s="1" t="s">
        <v>435</v>
      </c>
      <c r="E171" s="1">
        <v>3</v>
      </c>
      <c r="F171" s="1">
        <v>6</v>
      </c>
      <c r="G171" s="1" t="s">
        <v>466</v>
      </c>
      <c r="H171" s="2">
        <v>55.432499999999898</v>
      </c>
      <c r="I171" s="7">
        <f>1+COUNTIFS(A:A,A171,P:P,"&lt;"&amp;P171)</f>
        <v>2</v>
      </c>
      <c r="J171" s="2">
        <f>AVERAGEIF(A:A,A171,H:H)</f>
        <v>49.221345833333309</v>
      </c>
      <c r="K171" s="2">
        <f>H171-J171</f>
        <v>6.2111541666665886</v>
      </c>
      <c r="L171" s="2">
        <f>90+K171</f>
        <v>96.211154166666589</v>
      </c>
      <c r="M171" s="2">
        <f>EXP(0.06*L171)</f>
        <v>321.39447090584133</v>
      </c>
      <c r="N171" s="2">
        <f>SUMIF(A:A,A171,M:M)</f>
        <v>2001.586083571774</v>
      </c>
      <c r="O171" s="3">
        <f>M171/N171</f>
        <v>0.16056989681519065</v>
      </c>
      <c r="P171" s="8">
        <f>1/O171</f>
        <v>6.2278174168035925</v>
      </c>
      <c r="Q171" s="3">
        <f>IF(P171&gt;21,"",O171)</f>
        <v>0.16056989681519065</v>
      </c>
      <c r="R171" s="3">
        <f>IF(ISNUMBER(Q171),SUMIF(A:A,A171,Q:Q),"")</f>
        <v>0.95307374429492497</v>
      </c>
      <c r="S171" s="3">
        <f>IFERROR(Q171*(1/R171),"")</f>
        <v>0.16847583702348107</v>
      </c>
      <c r="T171" s="9">
        <f>IFERROR(1/S171,"")</f>
        <v>5.935569264218147</v>
      </c>
    </row>
    <row r="172" spans="1:20" x14ac:dyDescent="0.3">
      <c r="A172" s="1">
        <v>37</v>
      </c>
      <c r="B172" s="5">
        <v>42750</v>
      </c>
      <c r="C172" s="6">
        <v>0.6381944444444444</v>
      </c>
      <c r="D172" s="1" t="s">
        <v>435</v>
      </c>
      <c r="E172" s="1">
        <v>3</v>
      </c>
      <c r="F172" s="1">
        <v>2</v>
      </c>
      <c r="G172" s="1" t="s">
        <v>462</v>
      </c>
      <c r="H172" s="2">
        <v>54.795233333333307</v>
      </c>
      <c r="I172" s="7">
        <f>1+COUNTIFS(A:A,A172,P:P,"&lt;"&amp;P172)</f>
        <v>3</v>
      </c>
      <c r="J172" s="2">
        <f>AVERAGEIF(A:A,A172,H:H)</f>
        <v>49.221345833333309</v>
      </c>
      <c r="K172" s="2">
        <f>H172-J172</f>
        <v>5.5738874999999979</v>
      </c>
      <c r="L172" s="2">
        <f>90+K172</f>
        <v>95.573887499999998</v>
      </c>
      <c r="M172" s="2">
        <f>EXP(0.06*L172)</f>
        <v>309.33760398228372</v>
      </c>
      <c r="N172" s="2">
        <f>SUMIF(A:A,A172,M:M)</f>
        <v>2001.586083571774</v>
      </c>
      <c r="O172" s="3">
        <f>M172/N172</f>
        <v>0.15454624036468093</v>
      </c>
      <c r="P172" s="8">
        <f>1/O172</f>
        <v>6.4705553343796129</v>
      </c>
      <c r="Q172" s="3">
        <f>IF(P172&gt;21,"",O172)</f>
        <v>0.15454624036468093</v>
      </c>
      <c r="R172" s="3">
        <f>IF(ISNUMBER(Q172),SUMIF(A:A,A172,Q:Q),"")</f>
        <v>0.95307374429492497</v>
      </c>
      <c r="S172" s="3">
        <f>IFERROR(Q172*(1/R172),"")</f>
        <v>0.16215559529342904</v>
      </c>
      <c r="T172" s="9">
        <f>IFERROR(1/S172,"")</f>
        <v>6.1669164002046779</v>
      </c>
    </row>
    <row r="173" spans="1:20" x14ac:dyDescent="0.3">
      <c r="A173" s="1">
        <v>37</v>
      </c>
      <c r="B173" s="5">
        <v>42750</v>
      </c>
      <c r="C173" s="6">
        <v>0.6381944444444444</v>
      </c>
      <c r="D173" s="1" t="s">
        <v>435</v>
      </c>
      <c r="E173" s="1">
        <v>3</v>
      </c>
      <c r="F173" s="1">
        <v>1</v>
      </c>
      <c r="G173" s="1" t="s">
        <v>461</v>
      </c>
      <c r="H173" s="2">
        <v>53.715933333333396</v>
      </c>
      <c r="I173" s="7">
        <f>1+COUNTIFS(A:A,A173,P:P,"&lt;"&amp;P173)</f>
        <v>4</v>
      </c>
      <c r="J173" s="2">
        <f>AVERAGEIF(A:A,A173,H:H)</f>
        <v>49.221345833333309</v>
      </c>
      <c r="K173" s="2">
        <f>H173-J173</f>
        <v>4.4945875000000868</v>
      </c>
      <c r="L173" s="2">
        <f>90+K173</f>
        <v>94.49458750000008</v>
      </c>
      <c r="M173" s="2">
        <f>EXP(0.06*L173)</f>
        <v>289.94036096892944</v>
      </c>
      <c r="N173" s="2">
        <f>SUMIF(A:A,A173,M:M)</f>
        <v>2001.586083571774</v>
      </c>
      <c r="O173" s="3">
        <f>M173/N173</f>
        <v>0.14485530417534631</v>
      </c>
      <c r="P173" s="8">
        <f>1/O173</f>
        <v>6.9034406830522901</v>
      </c>
      <c r="Q173" s="3">
        <f>IF(P173&gt;21,"",O173)</f>
        <v>0.14485530417534631</v>
      </c>
      <c r="R173" s="3">
        <f>IF(ISNUMBER(Q173),SUMIF(A:A,A173,Q:Q),"")</f>
        <v>0.95307374429492497</v>
      </c>
      <c r="S173" s="3">
        <f>IFERROR(Q173*(1/R173),"")</f>
        <v>0.15198750888107709</v>
      </c>
      <c r="T173" s="9">
        <f>IFERROR(1/S173,"")</f>
        <v>6.5794880603145609</v>
      </c>
    </row>
    <row r="174" spans="1:20" x14ac:dyDescent="0.3">
      <c r="A174" s="1">
        <v>37</v>
      </c>
      <c r="B174" s="5">
        <v>42750</v>
      </c>
      <c r="C174" s="6">
        <v>0.6381944444444444</v>
      </c>
      <c r="D174" s="1" t="s">
        <v>435</v>
      </c>
      <c r="E174" s="1">
        <v>3</v>
      </c>
      <c r="F174" s="1">
        <v>3</v>
      </c>
      <c r="G174" s="1" t="s">
        <v>463</v>
      </c>
      <c r="H174" s="2">
        <v>52.6047333333333</v>
      </c>
      <c r="I174" s="7">
        <f>1+COUNTIFS(A:A,A174,P:P,"&lt;"&amp;P174)</f>
        <v>5</v>
      </c>
      <c r="J174" s="2">
        <f>AVERAGEIF(A:A,A174,H:H)</f>
        <v>49.221345833333309</v>
      </c>
      <c r="K174" s="2">
        <f>H174-J174</f>
        <v>3.3833874999999907</v>
      </c>
      <c r="L174" s="2">
        <f>90+K174</f>
        <v>93.383387499999998</v>
      </c>
      <c r="M174" s="2">
        <f>EXP(0.06*L174)</f>
        <v>271.2397863129695</v>
      </c>
      <c r="N174" s="2">
        <f>SUMIF(A:A,A174,M:M)</f>
        <v>2001.586083571774</v>
      </c>
      <c r="O174" s="3">
        <f>M174/N174</f>
        <v>0.13551242614004877</v>
      </c>
      <c r="P174" s="8">
        <f>1/O174</f>
        <v>7.3793970670005162</v>
      </c>
      <c r="Q174" s="3">
        <f>IF(P174&gt;21,"",O174)</f>
        <v>0.13551242614004877</v>
      </c>
      <c r="R174" s="3">
        <f>IF(ISNUMBER(Q174),SUMIF(A:A,A174,Q:Q),"")</f>
        <v>0.95307374429492497</v>
      </c>
      <c r="S174" s="3">
        <f>IFERROR(Q174*(1/R174),"")</f>
        <v>0.14218461787581776</v>
      </c>
      <c r="T174" s="9">
        <f>IFERROR(1/S174,"")</f>
        <v>7.0331095932851699</v>
      </c>
    </row>
    <row r="175" spans="1:20" x14ac:dyDescent="0.3">
      <c r="A175" s="1">
        <v>37</v>
      </c>
      <c r="B175" s="5">
        <v>42750</v>
      </c>
      <c r="C175" s="6">
        <v>0.6381944444444444</v>
      </c>
      <c r="D175" s="1" t="s">
        <v>435</v>
      </c>
      <c r="E175" s="1">
        <v>3</v>
      </c>
      <c r="F175" s="1">
        <v>5</v>
      </c>
      <c r="G175" s="1" t="s">
        <v>465</v>
      </c>
      <c r="H175" s="2">
        <v>42.775366666666699</v>
      </c>
      <c r="I175" s="7">
        <f>1+COUNTIFS(A:A,A175,P:P,"&lt;"&amp;P175)</f>
        <v>6</v>
      </c>
      <c r="J175" s="2">
        <f>AVERAGEIF(A:A,A175,H:H)</f>
        <v>49.221345833333309</v>
      </c>
      <c r="K175" s="2">
        <f>H175-J175</f>
        <v>-6.4459791666666106</v>
      </c>
      <c r="L175" s="2">
        <f>90+K175</f>
        <v>83.554020833333396</v>
      </c>
      <c r="M175" s="2">
        <f>EXP(0.06*L175)</f>
        <v>150.39140315374004</v>
      </c>
      <c r="N175" s="2">
        <f>SUMIF(A:A,A175,M:M)</f>
        <v>2001.586083571774</v>
      </c>
      <c r="O175" s="3">
        <f>M175/N175</f>
        <v>7.5136115497651146E-2</v>
      </c>
      <c r="P175" s="8">
        <f>1/O175</f>
        <v>13.309178859948666</v>
      </c>
      <c r="Q175" s="3">
        <f>IF(P175&gt;21,"",O175)</f>
        <v>7.5136115497651146E-2</v>
      </c>
      <c r="R175" s="3">
        <f>IF(ISNUMBER(Q175),SUMIF(A:A,A175,Q:Q),"")</f>
        <v>0.95307374429492497</v>
      </c>
      <c r="S175" s="3">
        <f>IFERROR(Q175*(1/R175),"")</f>
        <v>7.8835573792074343E-2</v>
      </c>
      <c r="T175" s="9">
        <f>IFERROR(1/S175,"")</f>
        <v>12.684628929542136</v>
      </c>
    </row>
    <row r="176" spans="1:20" x14ac:dyDescent="0.3">
      <c r="A176" s="1">
        <v>37</v>
      </c>
      <c r="B176" s="5">
        <v>42750</v>
      </c>
      <c r="C176" s="6">
        <v>0.6381944444444444</v>
      </c>
      <c r="D176" s="1" t="s">
        <v>435</v>
      </c>
      <c r="E176" s="1">
        <v>3</v>
      </c>
      <c r="F176" s="1">
        <v>7</v>
      </c>
      <c r="G176" s="1" t="s">
        <v>467</v>
      </c>
      <c r="H176" s="2">
        <v>38.516566666666598</v>
      </c>
      <c r="I176" s="7">
        <f>1+COUNTIFS(A:A,A176,P:P,"&lt;"&amp;P176)</f>
        <v>7</v>
      </c>
      <c r="J176" s="2">
        <f>AVERAGEIF(A:A,A176,H:H)</f>
        <v>49.221345833333309</v>
      </c>
      <c r="K176" s="2">
        <f>H176-J176</f>
        <v>-10.704779166666711</v>
      </c>
      <c r="L176" s="2">
        <f>90+K176</f>
        <v>79.295220833333289</v>
      </c>
      <c r="M176" s="2">
        <f>EXP(0.06*L176)</f>
        <v>116.47926216578978</v>
      </c>
      <c r="N176" s="2">
        <f>SUMIF(A:A,A176,M:M)</f>
        <v>2001.586083571774</v>
      </c>
      <c r="O176" s="3">
        <f>M176/N176</f>
        <v>5.8193481220620707E-2</v>
      </c>
      <c r="P176" s="8">
        <f>1/O176</f>
        <v>17.184055310402236</v>
      </c>
      <c r="Q176" s="3">
        <f>IF(P176&gt;21,"",O176)</f>
        <v>5.8193481220620707E-2</v>
      </c>
      <c r="R176" s="3">
        <f>IF(ISNUMBER(Q176),SUMIF(A:A,A176,Q:Q),"")</f>
        <v>0.95307374429492497</v>
      </c>
      <c r="S176" s="3">
        <f>IFERROR(Q176*(1/R176),"")</f>
        <v>6.1058739230794468E-2</v>
      </c>
      <c r="T176" s="9">
        <f>IFERROR(1/S176,"")</f>
        <v>16.377671936856146</v>
      </c>
    </row>
    <row r="177" spans="1:20" x14ac:dyDescent="0.3">
      <c r="A177" s="1">
        <v>37</v>
      </c>
      <c r="B177" s="5">
        <v>42750</v>
      </c>
      <c r="C177" s="6">
        <v>0.6381944444444444</v>
      </c>
      <c r="D177" s="1" t="s">
        <v>435</v>
      </c>
      <c r="E177" s="1">
        <v>3</v>
      </c>
      <c r="F177" s="1">
        <v>8</v>
      </c>
      <c r="G177" s="1" t="s">
        <v>29</v>
      </c>
      <c r="H177" s="2">
        <v>34.929966666666601</v>
      </c>
      <c r="I177" s="7">
        <f>1+COUNTIFS(A:A,A177,P:P,"&lt;"&amp;P177)</f>
        <v>8</v>
      </c>
      <c r="J177" s="2">
        <f>AVERAGEIF(A:A,A177,H:H)</f>
        <v>49.221345833333309</v>
      </c>
      <c r="K177" s="2">
        <f>H177-J177</f>
        <v>-14.291379166666708</v>
      </c>
      <c r="L177" s="2">
        <f>90+K177</f>
        <v>75.708620833333299</v>
      </c>
      <c r="M177" s="2">
        <f>EXP(0.06*L177)</f>
        <v>93.926940373408797</v>
      </c>
      <c r="N177" s="2">
        <f>SUMIF(A:A,A177,M:M)</f>
        <v>2001.586083571774</v>
      </c>
      <c r="O177" s="3">
        <f>M177/N177</f>
        <v>4.6926255705075054E-2</v>
      </c>
      <c r="P177" s="8">
        <f>1/O177</f>
        <v>21.310031771655936</v>
      </c>
      <c r="Q177" s="3" t="str">
        <f>IF(P177&gt;21,"",O177)</f>
        <v/>
      </c>
      <c r="R177" s="3" t="str">
        <f>IF(ISNUMBER(Q177),SUMIF(A:A,A177,Q:Q),"")</f>
        <v/>
      </c>
      <c r="S177" s="3" t="str">
        <f>IFERROR(Q177*(1/R177),"")</f>
        <v/>
      </c>
      <c r="T177" s="9" t="str">
        <f>IFERROR(1/S177,"")</f>
        <v/>
      </c>
    </row>
    <row r="178" spans="1:20" x14ac:dyDescent="0.3">
      <c r="A178" s="1">
        <v>31</v>
      </c>
      <c r="B178" s="5">
        <v>42750</v>
      </c>
      <c r="C178" s="6">
        <v>0.64583333333333337</v>
      </c>
      <c r="D178" s="1" t="s">
        <v>376</v>
      </c>
      <c r="E178" s="1">
        <v>6</v>
      </c>
      <c r="F178" s="1">
        <v>5</v>
      </c>
      <c r="G178" s="1" t="s">
        <v>397</v>
      </c>
      <c r="H178" s="2">
        <v>68.481766666666601</v>
      </c>
      <c r="I178" s="7">
        <f>1+COUNTIFS(A:A,A178,P:P,"&lt;"&amp;P178)</f>
        <v>1</v>
      </c>
      <c r="J178" s="2">
        <f>AVERAGEIF(A:A,A178,H:H)</f>
        <v>48.907533333333305</v>
      </c>
      <c r="K178" s="2">
        <f>H178-J178</f>
        <v>19.574233333333297</v>
      </c>
      <c r="L178" s="2">
        <f>90+K178</f>
        <v>109.5742333333333</v>
      </c>
      <c r="M178" s="2">
        <f>EXP(0.06*L178)</f>
        <v>716.55427888817508</v>
      </c>
      <c r="N178" s="2">
        <f>SUMIF(A:A,A178,M:M)</f>
        <v>2677.9877909269485</v>
      </c>
      <c r="O178" s="3">
        <f>M178/N178</f>
        <v>0.26757189906386752</v>
      </c>
      <c r="P178" s="8">
        <f>1/O178</f>
        <v>3.7373132361754737</v>
      </c>
      <c r="Q178" s="3">
        <f>IF(P178&gt;21,"",O178)</f>
        <v>0.26757189906386752</v>
      </c>
      <c r="R178" s="3">
        <f>IF(ISNUMBER(Q178),SUMIF(A:A,A178,Q:Q),"")</f>
        <v>0.95502080840371106</v>
      </c>
      <c r="S178" s="3">
        <f>IFERROR(Q178*(1/R178),"")</f>
        <v>0.2801738943375548</v>
      </c>
      <c r="T178" s="9">
        <f>IFERROR(1/S178,"")</f>
        <v>3.5692119080701907</v>
      </c>
    </row>
    <row r="179" spans="1:20" x14ac:dyDescent="0.3">
      <c r="A179" s="1">
        <v>31</v>
      </c>
      <c r="B179" s="5">
        <v>42750</v>
      </c>
      <c r="C179" s="6">
        <v>0.64583333333333337</v>
      </c>
      <c r="D179" s="1" t="s">
        <v>376</v>
      </c>
      <c r="E179" s="1">
        <v>6</v>
      </c>
      <c r="F179" s="1">
        <v>2</v>
      </c>
      <c r="G179" s="1" t="s">
        <v>394</v>
      </c>
      <c r="H179" s="2">
        <v>65.136899999999898</v>
      </c>
      <c r="I179" s="7">
        <f>1+COUNTIFS(A:A,A179,P:P,"&lt;"&amp;P179)</f>
        <v>2</v>
      </c>
      <c r="J179" s="2">
        <f>AVERAGEIF(A:A,A179,H:H)</f>
        <v>48.907533333333305</v>
      </c>
      <c r="K179" s="2">
        <f>H179-J179</f>
        <v>16.229366666666593</v>
      </c>
      <c r="L179" s="2">
        <f>90+K179</f>
        <v>106.22936666666659</v>
      </c>
      <c r="M179" s="2">
        <f>EXP(0.06*L179)</f>
        <v>586.25919261248168</v>
      </c>
      <c r="N179" s="2">
        <f>SUMIF(A:A,A179,M:M)</f>
        <v>2677.9877909269485</v>
      </c>
      <c r="O179" s="3">
        <f>M179/N179</f>
        <v>0.21891779887822271</v>
      </c>
      <c r="P179" s="8">
        <f>1/O179</f>
        <v>4.5679246051449178</v>
      </c>
      <c r="Q179" s="3">
        <f>IF(P179&gt;21,"",O179)</f>
        <v>0.21891779887822271</v>
      </c>
      <c r="R179" s="3">
        <f>IF(ISNUMBER(Q179),SUMIF(A:A,A179,Q:Q),"")</f>
        <v>0.95502080840371106</v>
      </c>
      <c r="S179" s="3">
        <f>IFERROR(Q179*(1/R179),"")</f>
        <v>0.22922830262110969</v>
      </c>
      <c r="T179" s="9">
        <f>IFERROR(1/S179,"")</f>
        <v>4.3624630491327023</v>
      </c>
    </row>
    <row r="180" spans="1:20" x14ac:dyDescent="0.3">
      <c r="A180" s="1">
        <v>31</v>
      </c>
      <c r="B180" s="5">
        <v>42750</v>
      </c>
      <c r="C180" s="6">
        <v>0.64583333333333337</v>
      </c>
      <c r="D180" s="1" t="s">
        <v>376</v>
      </c>
      <c r="E180" s="1">
        <v>6</v>
      </c>
      <c r="F180" s="1">
        <v>4</v>
      </c>
      <c r="G180" s="1" t="s">
        <v>396</v>
      </c>
      <c r="H180" s="2">
        <v>57.106533333333296</v>
      </c>
      <c r="I180" s="7">
        <f>1+COUNTIFS(A:A,A180,P:P,"&lt;"&amp;P180)</f>
        <v>3</v>
      </c>
      <c r="J180" s="2">
        <f>AVERAGEIF(A:A,A180,H:H)</f>
        <v>48.907533333333305</v>
      </c>
      <c r="K180" s="2">
        <f>H180-J180</f>
        <v>8.198999999999991</v>
      </c>
      <c r="L180" s="2">
        <f>90+K180</f>
        <v>98.198999999999984</v>
      </c>
      <c r="M180" s="2">
        <f>EXP(0.06*L180)</f>
        <v>362.10709115643857</v>
      </c>
      <c r="N180" s="2">
        <f>SUMIF(A:A,A180,M:M)</f>
        <v>2677.9877909269485</v>
      </c>
      <c r="O180" s="3">
        <f>M180/N180</f>
        <v>0.13521610979081433</v>
      </c>
      <c r="P180" s="8">
        <f>1/O180</f>
        <v>7.3955684832750102</v>
      </c>
      <c r="Q180" s="3">
        <f>IF(P180&gt;21,"",O180)</f>
        <v>0.13521610979081433</v>
      </c>
      <c r="R180" s="3">
        <f>IF(ISNUMBER(Q180),SUMIF(A:A,A180,Q:Q),"")</f>
        <v>0.95502080840371106</v>
      </c>
      <c r="S180" s="3">
        <f>IFERROR(Q180*(1/R180),"")</f>
        <v>0.14158446454881338</v>
      </c>
      <c r="T180" s="9">
        <f>IFERROR(1/S180,"")</f>
        <v>7.0629217915023084</v>
      </c>
    </row>
    <row r="181" spans="1:20" x14ac:dyDescent="0.3">
      <c r="A181" s="1">
        <v>31</v>
      </c>
      <c r="B181" s="5">
        <v>42750</v>
      </c>
      <c r="C181" s="6">
        <v>0.64583333333333337</v>
      </c>
      <c r="D181" s="1" t="s">
        <v>376</v>
      </c>
      <c r="E181" s="1">
        <v>6</v>
      </c>
      <c r="F181" s="1">
        <v>3</v>
      </c>
      <c r="G181" s="1" t="s">
        <v>395</v>
      </c>
      <c r="H181" s="2">
        <v>50.924666666666695</v>
      </c>
      <c r="I181" s="7">
        <f>1+COUNTIFS(A:A,A181,P:P,"&lt;"&amp;P181)</f>
        <v>4</v>
      </c>
      <c r="J181" s="2">
        <f>AVERAGEIF(A:A,A181,H:H)</f>
        <v>48.907533333333305</v>
      </c>
      <c r="K181" s="2">
        <f>H181-J181</f>
        <v>2.0171333333333905</v>
      </c>
      <c r="L181" s="2">
        <f>90+K181</f>
        <v>92.017133333333391</v>
      </c>
      <c r="M181" s="2">
        <f>EXP(0.06*L181)</f>
        <v>249.89179395829322</v>
      </c>
      <c r="N181" s="2">
        <f>SUMIF(A:A,A181,M:M)</f>
        <v>2677.9877909269485</v>
      </c>
      <c r="O181" s="3">
        <f>M181/N181</f>
        <v>9.3313268568635491E-2</v>
      </c>
      <c r="P181" s="8">
        <f>1/O181</f>
        <v>10.716589562656479</v>
      </c>
      <c r="Q181" s="3">
        <f>IF(P181&gt;21,"",O181)</f>
        <v>9.3313268568635491E-2</v>
      </c>
      <c r="R181" s="3">
        <f>IF(ISNUMBER(Q181),SUMIF(A:A,A181,Q:Q),"")</f>
        <v>0.95502080840371106</v>
      </c>
      <c r="S181" s="3">
        <f>IFERROR(Q181*(1/R181),"")</f>
        <v>9.770809991523205E-2</v>
      </c>
      <c r="T181" s="9">
        <f>IFERROR(1/S181,"")</f>
        <v>10.234566027458964</v>
      </c>
    </row>
    <row r="182" spans="1:20" x14ac:dyDescent="0.3">
      <c r="A182" s="1">
        <v>31</v>
      </c>
      <c r="B182" s="5">
        <v>42750</v>
      </c>
      <c r="C182" s="6">
        <v>0.64583333333333337</v>
      </c>
      <c r="D182" s="1" t="s">
        <v>376</v>
      </c>
      <c r="E182" s="1">
        <v>6</v>
      </c>
      <c r="F182" s="1">
        <v>8</v>
      </c>
      <c r="G182" s="1" t="s">
        <v>400</v>
      </c>
      <c r="H182" s="2">
        <v>50.536866666666604</v>
      </c>
      <c r="I182" s="7">
        <f>1+COUNTIFS(A:A,A182,P:P,"&lt;"&amp;P182)</f>
        <v>5</v>
      </c>
      <c r="J182" s="2">
        <f>AVERAGEIF(A:A,A182,H:H)</f>
        <v>48.907533333333305</v>
      </c>
      <c r="K182" s="2">
        <f>H182-J182</f>
        <v>1.6293333333332995</v>
      </c>
      <c r="L182" s="2">
        <f>90+K182</f>
        <v>91.629333333333307</v>
      </c>
      <c r="M182" s="2">
        <f>EXP(0.06*L182)</f>
        <v>244.14443576095815</v>
      </c>
      <c r="N182" s="2">
        <f>SUMIF(A:A,A182,M:M)</f>
        <v>2677.9877909269485</v>
      </c>
      <c r="O182" s="3">
        <f>M182/N182</f>
        <v>9.1167120547794175E-2</v>
      </c>
      <c r="P182" s="8">
        <f>1/O182</f>
        <v>10.96886677994565</v>
      </c>
      <c r="Q182" s="3">
        <f>IF(P182&gt;21,"",O182)</f>
        <v>9.1167120547794175E-2</v>
      </c>
      <c r="R182" s="3">
        <f>IF(ISNUMBER(Q182),SUMIF(A:A,A182,Q:Q),"")</f>
        <v>0.95502080840371106</v>
      </c>
      <c r="S182" s="3">
        <f>IFERROR(Q182*(1/R182),"")</f>
        <v>9.5460873465340823E-2</v>
      </c>
      <c r="T182" s="9">
        <f>IFERROR(1/S182,"")</f>
        <v>10.475496019456306</v>
      </c>
    </row>
    <row r="183" spans="1:20" x14ac:dyDescent="0.3">
      <c r="A183" s="1">
        <v>31</v>
      </c>
      <c r="B183" s="5">
        <v>42750</v>
      </c>
      <c r="C183" s="6">
        <v>0.64583333333333337</v>
      </c>
      <c r="D183" s="1" t="s">
        <v>376</v>
      </c>
      <c r="E183" s="1">
        <v>6</v>
      </c>
      <c r="F183" s="1">
        <v>1</v>
      </c>
      <c r="G183" s="1" t="s">
        <v>393</v>
      </c>
      <c r="H183" s="2">
        <v>49.6732333333333</v>
      </c>
      <c r="I183" s="7">
        <f>1+COUNTIFS(A:A,A183,P:P,"&lt;"&amp;P183)</f>
        <v>6</v>
      </c>
      <c r="J183" s="2">
        <f>AVERAGEIF(A:A,A183,H:H)</f>
        <v>48.907533333333305</v>
      </c>
      <c r="K183" s="2">
        <f>H183-J183</f>
        <v>0.76569999999999538</v>
      </c>
      <c r="L183" s="2">
        <f>90+K183</f>
        <v>90.765699999999995</v>
      </c>
      <c r="M183" s="2">
        <f>EXP(0.06*L183)</f>
        <v>231.81554713743031</v>
      </c>
      <c r="N183" s="2">
        <f>SUMIF(A:A,A183,M:M)</f>
        <v>2677.9877909269485</v>
      </c>
      <c r="O183" s="3">
        <f>M183/N183</f>
        <v>8.6563332335876916E-2</v>
      </c>
      <c r="P183" s="8">
        <f>1/O183</f>
        <v>11.552235490656376</v>
      </c>
      <c r="Q183" s="3">
        <f>IF(P183&gt;21,"",O183)</f>
        <v>8.6563332335876916E-2</v>
      </c>
      <c r="R183" s="3">
        <f>IF(ISNUMBER(Q183),SUMIF(A:A,A183,Q:Q),"")</f>
        <v>0.95502080840371106</v>
      </c>
      <c r="S183" s="3">
        <f>IFERROR(Q183*(1/R183),"")</f>
        <v>9.0640257860522377E-2</v>
      </c>
      <c r="T183" s="9">
        <f>IFERROR(1/S183,"")</f>
        <v>11.032625277156695</v>
      </c>
    </row>
    <row r="184" spans="1:20" x14ac:dyDescent="0.3">
      <c r="A184" s="1">
        <v>31</v>
      </c>
      <c r="B184" s="5">
        <v>42750</v>
      </c>
      <c r="C184" s="6">
        <v>0.64583333333333337</v>
      </c>
      <c r="D184" s="1" t="s">
        <v>376</v>
      </c>
      <c r="E184" s="1">
        <v>6</v>
      </c>
      <c r="F184" s="1">
        <v>7</v>
      </c>
      <c r="G184" s="1" t="s">
        <v>399</v>
      </c>
      <c r="H184" s="2">
        <v>44.183633333333297</v>
      </c>
      <c r="I184" s="7">
        <f>1+COUNTIFS(A:A,A184,P:P,"&lt;"&amp;P184)</f>
        <v>7</v>
      </c>
      <c r="J184" s="2">
        <f>AVERAGEIF(A:A,A184,H:H)</f>
        <v>48.907533333333305</v>
      </c>
      <c r="K184" s="2">
        <f>H184-J184</f>
        <v>-4.7239000000000075</v>
      </c>
      <c r="L184" s="2">
        <f>90+K184</f>
        <v>85.276099999999985</v>
      </c>
      <c r="M184" s="2">
        <f>EXP(0.06*L184)</f>
        <v>166.76172547254598</v>
      </c>
      <c r="N184" s="2">
        <f>SUMIF(A:A,A184,M:M)</f>
        <v>2677.9877909269485</v>
      </c>
      <c r="O184" s="3">
        <f>M184/N184</f>
        <v>6.2271279218499988E-2</v>
      </c>
      <c r="P184" s="8">
        <f>1/O184</f>
        <v>16.058767581940295</v>
      </c>
      <c r="Q184" s="3">
        <f>IF(P184&gt;21,"",O184)</f>
        <v>6.2271279218499988E-2</v>
      </c>
      <c r="R184" s="3">
        <f>IF(ISNUMBER(Q184),SUMIF(A:A,A184,Q:Q),"")</f>
        <v>0.95502080840371106</v>
      </c>
      <c r="S184" s="3">
        <f>IFERROR(Q184*(1/R184),"")</f>
        <v>6.520410725142689E-2</v>
      </c>
      <c r="T184" s="9">
        <f>IFERROR(1/S184,"")</f>
        <v>15.33645719807193</v>
      </c>
    </row>
    <row r="185" spans="1:20" x14ac:dyDescent="0.3">
      <c r="A185" s="1">
        <v>31</v>
      </c>
      <c r="B185" s="5">
        <v>42750</v>
      </c>
      <c r="C185" s="6">
        <v>0.64583333333333337</v>
      </c>
      <c r="D185" s="1" t="s">
        <v>376</v>
      </c>
      <c r="E185" s="1">
        <v>6</v>
      </c>
      <c r="F185" s="1">
        <v>6</v>
      </c>
      <c r="G185" s="1" t="s">
        <v>398</v>
      </c>
      <c r="H185" s="2">
        <v>29.282033333333302</v>
      </c>
      <c r="I185" s="7">
        <f>1+COUNTIFS(A:A,A185,P:P,"&lt;"&amp;P185)</f>
        <v>8</v>
      </c>
      <c r="J185" s="2">
        <f>AVERAGEIF(A:A,A185,H:H)</f>
        <v>48.907533333333305</v>
      </c>
      <c r="K185" s="2">
        <f>H185-J185</f>
        <v>-19.625500000000002</v>
      </c>
      <c r="L185" s="2">
        <f>90+K185</f>
        <v>70.374499999999998</v>
      </c>
      <c r="M185" s="2">
        <f>EXP(0.06*L185)</f>
        <v>68.201734699330842</v>
      </c>
      <c r="N185" s="2">
        <f>SUMIF(A:A,A185,M:M)</f>
        <v>2677.9877909269485</v>
      </c>
      <c r="O185" s="3">
        <f>M185/N185</f>
        <v>2.5467530109882897E-2</v>
      </c>
      <c r="P185" s="8">
        <f>1/O185</f>
        <v>39.265684410124301</v>
      </c>
      <c r="Q185" s="3" t="str">
        <f>IF(P185&gt;21,"",O185)</f>
        <v/>
      </c>
      <c r="R185" s="3" t="str">
        <f>IF(ISNUMBER(Q185),SUMIF(A:A,A185,Q:Q),"")</f>
        <v/>
      </c>
      <c r="S185" s="3" t="str">
        <f>IFERROR(Q185*(1/R185),"")</f>
        <v/>
      </c>
      <c r="T185" s="9" t="str">
        <f>IFERROR(1/S185,"")</f>
        <v/>
      </c>
    </row>
    <row r="186" spans="1:20" x14ac:dyDescent="0.3">
      <c r="A186" s="1">
        <v>31</v>
      </c>
      <c r="B186" s="5">
        <v>42750</v>
      </c>
      <c r="C186" s="6">
        <v>0.64583333333333337</v>
      </c>
      <c r="D186" s="1" t="s">
        <v>376</v>
      </c>
      <c r="E186" s="1">
        <v>6</v>
      </c>
      <c r="F186" s="1">
        <v>9</v>
      </c>
      <c r="G186" s="1" t="s">
        <v>401</v>
      </c>
      <c r="H186" s="2">
        <v>24.842166666666703</v>
      </c>
      <c r="I186" s="7">
        <f>1+COUNTIFS(A:A,A186,P:P,"&lt;"&amp;P186)</f>
        <v>9</v>
      </c>
      <c r="J186" s="2">
        <f>AVERAGEIF(A:A,A186,H:H)</f>
        <v>48.907533333333305</v>
      </c>
      <c r="K186" s="2">
        <f>H186-J186</f>
        <v>-24.065366666666602</v>
      </c>
      <c r="L186" s="2">
        <f>90+K186</f>
        <v>65.934633333333394</v>
      </c>
      <c r="M186" s="2">
        <f>EXP(0.06*L186)</f>
        <v>52.251991241295102</v>
      </c>
      <c r="N186" s="2">
        <f>SUMIF(A:A,A186,M:M)</f>
        <v>2677.9877909269485</v>
      </c>
      <c r="O186" s="3">
        <f>M186/N186</f>
        <v>1.9511661486406102E-2</v>
      </c>
      <c r="P186" s="8">
        <f>1/O186</f>
        <v>51.251401665445371</v>
      </c>
      <c r="Q186" s="3" t="str">
        <f>IF(P186&gt;21,"",O186)</f>
        <v/>
      </c>
      <c r="R186" s="3" t="str">
        <f>IF(ISNUMBER(Q186),SUMIF(A:A,A186,Q:Q),"")</f>
        <v/>
      </c>
      <c r="S186" s="3" t="str">
        <f>IFERROR(Q186*(1/R186),"")</f>
        <v/>
      </c>
      <c r="T186" s="9" t="str">
        <f>IFERROR(1/S186,"")</f>
        <v/>
      </c>
    </row>
    <row r="187" spans="1:20" x14ac:dyDescent="0.3">
      <c r="A187" s="1">
        <v>25</v>
      </c>
      <c r="B187" s="5">
        <v>42750</v>
      </c>
      <c r="C187" s="6">
        <v>0.65138888888888891</v>
      </c>
      <c r="D187" s="1" t="s">
        <v>311</v>
      </c>
      <c r="E187" s="1">
        <v>4</v>
      </c>
      <c r="F187" s="1">
        <v>10</v>
      </c>
      <c r="G187" s="1" t="s">
        <v>339</v>
      </c>
      <c r="H187" s="2">
        <v>76.806866666666593</v>
      </c>
      <c r="I187" s="7">
        <f>1+COUNTIFS(A:A,A187,P:P,"&lt;"&amp;P187)</f>
        <v>1</v>
      </c>
      <c r="J187" s="2">
        <f>AVERAGEIF(A:A,A187,H:H)</f>
        <v>49.786396969696924</v>
      </c>
      <c r="K187" s="2">
        <f>H187-J187</f>
        <v>27.02046969696967</v>
      </c>
      <c r="L187" s="2">
        <f>90+K187</f>
        <v>117.02046969696967</v>
      </c>
      <c r="M187" s="2">
        <f>EXP(0.06*L187)</f>
        <v>1120.161535280354</v>
      </c>
      <c r="N187" s="2">
        <f>SUMIF(A:A,A187,M:M)</f>
        <v>3985.6930051427466</v>
      </c>
      <c r="O187" s="3">
        <f>M187/N187</f>
        <v>0.28104561335632411</v>
      </c>
      <c r="P187" s="8">
        <f>1/O187</f>
        <v>3.5581412855291519</v>
      </c>
      <c r="Q187" s="3">
        <f>IF(P187&gt;21,"",O187)</f>
        <v>0.28104561335632411</v>
      </c>
      <c r="R187" s="3">
        <f>IF(ISNUMBER(Q187),SUMIF(A:A,A187,Q:Q),"")</f>
        <v>0.92922512283905212</v>
      </c>
      <c r="S187" s="3">
        <f>IFERROR(Q187*(1/R187),"")</f>
        <v>0.30245158729420518</v>
      </c>
      <c r="T187" s="9">
        <f>IFERROR(1/S187,"")</f>
        <v>3.3063142731245287</v>
      </c>
    </row>
    <row r="188" spans="1:20" x14ac:dyDescent="0.3">
      <c r="A188" s="1">
        <v>25</v>
      </c>
      <c r="B188" s="5">
        <v>42750</v>
      </c>
      <c r="C188" s="6">
        <v>0.65138888888888891</v>
      </c>
      <c r="D188" s="1" t="s">
        <v>311</v>
      </c>
      <c r="E188" s="1">
        <v>4</v>
      </c>
      <c r="F188" s="1">
        <v>7</v>
      </c>
      <c r="G188" s="1" t="s">
        <v>336</v>
      </c>
      <c r="H188" s="2">
        <v>72.791733333333298</v>
      </c>
      <c r="I188" s="7">
        <f>1+COUNTIFS(A:A,A188,P:P,"&lt;"&amp;P188)</f>
        <v>2</v>
      </c>
      <c r="J188" s="2">
        <f>AVERAGEIF(A:A,A188,H:H)</f>
        <v>49.786396969696924</v>
      </c>
      <c r="K188" s="2">
        <f>H188-J188</f>
        <v>23.005336363636374</v>
      </c>
      <c r="L188" s="2">
        <f>90+K188</f>
        <v>113.00533636363637</v>
      </c>
      <c r="M188" s="2">
        <f>EXP(0.06*L188)</f>
        <v>880.35055122756523</v>
      </c>
      <c r="N188" s="2">
        <f>SUMIF(A:A,A188,M:M)</f>
        <v>3985.6930051427466</v>
      </c>
      <c r="O188" s="3">
        <f>M188/N188</f>
        <v>0.22087766169939516</v>
      </c>
      <c r="P188" s="8">
        <f>1/O188</f>
        <v>4.5273930931094171</v>
      </c>
      <c r="Q188" s="3">
        <f>IF(P188&gt;21,"",O188)</f>
        <v>0.22087766169939516</v>
      </c>
      <c r="R188" s="3">
        <f>IF(ISNUMBER(Q188),SUMIF(A:A,A188,Q:Q),"")</f>
        <v>0.92922512283905212</v>
      </c>
      <c r="S188" s="3">
        <f>IFERROR(Q188*(1/R188),"")</f>
        <v>0.23770091474125224</v>
      </c>
      <c r="T188" s="9">
        <f>IFERROR(1/S188,"")</f>
        <v>4.2069674030852742</v>
      </c>
    </row>
    <row r="189" spans="1:20" x14ac:dyDescent="0.3">
      <c r="A189" s="1">
        <v>25</v>
      </c>
      <c r="B189" s="5">
        <v>42750</v>
      </c>
      <c r="C189" s="6">
        <v>0.65138888888888891</v>
      </c>
      <c r="D189" s="1" t="s">
        <v>311</v>
      </c>
      <c r="E189" s="1">
        <v>4</v>
      </c>
      <c r="F189" s="1">
        <v>11</v>
      </c>
      <c r="G189" s="1" t="s">
        <v>45</v>
      </c>
      <c r="H189" s="2">
        <v>63.033066666666606</v>
      </c>
      <c r="I189" s="7">
        <f>1+COUNTIFS(A:A,A189,P:P,"&lt;"&amp;P189)</f>
        <v>3</v>
      </c>
      <c r="J189" s="2">
        <f>AVERAGEIF(A:A,A189,H:H)</f>
        <v>49.786396969696924</v>
      </c>
      <c r="K189" s="2">
        <f>H189-J189</f>
        <v>13.246669696969683</v>
      </c>
      <c r="L189" s="2">
        <f>90+K189</f>
        <v>103.24666969696969</v>
      </c>
      <c r="M189" s="2">
        <f>EXP(0.06*L189)</f>
        <v>490.19348564027314</v>
      </c>
      <c r="N189" s="2">
        <f>SUMIF(A:A,A189,M:M)</f>
        <v>3985.6930051427466</v>
      </c>
      <c r="O189" s="3">
        <f>M189/N189</f>
        <v>0.12298826954503912</v>
      </c>
      <c r="P189" s="8">
        <f>1/O189</f>
        <v>8.1308567369816789</v>
      </c>
      <c r="Q189" s="3">
        <f>IF(P189&gt;21,"",O189)</f>
        <v>0.12298826954503912</v>
      </c>
      <c r="R189" s="3">
        <f>IF(ISNUMBER(Q189),SUMIF(A:A,A189,Q:Q),"")</f>
        <v>0.92922512283905212</v>
      </c>
      <c r="S189" s="3">
        <f>IFERROR(Q189*(1/R189),"")</f>
        <v>0.1323557300832271</v>
      </c>
      <c r="T189" s="9">
        <f>IFERROR(1/S189,"")</f>
        <v>7.5553963502085351</v>
      </c>
    </row>
    <row r="190" spans="1:20" x14ac:dyDescent="0.3">
      <c r="A190" s="1">
        <v>25</v>
      </c>
      <c r="B190" s="5">
        <v>42750</v>
      </c>
      <c r="C190" s="6">
        <v>0.65138888888888891</v>
      </c>
      <c r="D190" s="1" t="s">
        <v>311</v>
      </c>
      <c r="E190" s="1">
        <v>4</v>
      </c>
      <c r="F190" s="1">
        <v>6</v>
      </c>
      <c r="G190" s="1" t="s">
        <v>335</v>
      </c>
      <c r="H190" s="2">
        <v>59.594366666666602</v>
      </c>
      <c r="I190" s="7">
        <f>1+COUNTIFS(A:A,A190,P:P,"&lt;"&amp;P190)</f>
        <v>4</v>
      </c>
      <c r="J190" s="2">
        <f>AVERAGEIF(A:A,A190,H:H)</f>
        <v>49.786396969696924</v>
      </c>
      <c r="K190" s="2">
        <f>H190-J190</f>
        <v>9.8079696969696784</v>
      </c>
      <c r="L190" s="2">
        <f>90+K190</f>
        <v>99.807969696969678</v>
      </c>
      <c r="M190" s="2">
        <f>EXP(0.06*L190)</f>
        <v>398.80723578536424</v>
      </c>
      <c r="N190" s="2">
        <f>SUMIF(A:A,A190,M:M)</f>
        <v>3985.6930051427466</v>
      </c>
      <c r="O190" s="3">
        <f>M190/N190</f>
        <v>0.10005969734015704</v>
      </c>
      <c r="P190" s="8">
        <f>1/O190</f>
        <v>9.9940338276305098</v>
      </c>
      <c r="Q190" s="3">
        <f>IF(P190&gt;21,"",O190)</f>
        <v>0.10005969734015704</v>
      </c>
      <c r="R190" s="3">
        <f>IF(ISNUMBER(Q190),SUMIF(A:A,A190,Q:Q),"")</f>
        <v>0.92922512283905212</v>
      </c>
      <c r="S190" s="3">
        <f>IFERROR(Q190*(1/R190),"")</f>
        <v>0.10768079217923604</v>
      </c>
      <c r="T190" s="9">
        <f>IFERROR(1/S190,"")</f>
        <v>9.2867073111376008</v>
      </c>
    </row>
    <row r="191" spans="1:20" x14ac:dyDescent="0.3">
      <c r="A191" s="1">
        <v>25</v>
      </c>
      <c r="B191" s="5">
        <v>42750</v>
      </c>
      <c r="C191" s="6">
        <v>0.65138888888888891</v>
      </c>
      <c r="D191" s="1" t="s">
        <v>311</v>
      </c>
      <c r="E191" s="1">
        <v>4</v>
      </c>
      <c r="F191" s="1">
        <v>9</v>
      </c>
      <c r="G191" s="1" t="s">
        <v>338</v>
      </c>
      <c r="H191" s="2">
        <v>57.105966666666596</v>
      </c>
      <c r="I191" s="7">
        <f>1+COUNTIFS(A:A,A191,P:P,"&lt;"&amp;P191)</f>
        <v>5</v>
      </c>
      <c r="J191" s="2">
        <f>AVERAGEIF(A:A,A191,H:H)</f>
        <v>49.786396969696924</v>
      </c>
      <c r="K191" s="2">
        <f>H191-J191</f>
        <v>7.3195696969696726</v>
      </c>
      <c r="L191" s="2">
        <f>90+K191</f>
        <v>97.319569696969666</v>
      </c>
      <c r="M191" s="2">
        <f>EXP(0.06*L191)</f>
        <v>343.49555862722224</v>
      </c>
      <c r="N191" s="2">
        <f>SUMIF(A:A,A191,M:M)</f>
        <v>3985.6930051427466</v>
      </c>
      <c r="O191" s="3">
        <f>M191/N191</f>
        <v>8.6182141520686442E-2</v>
      </c>
      <c r="P191" s="8">
        <f>1/O191</f>
        <v>11.603331993786304</v>
      </c>
      <c r="Q191" s="3">
        <f>IF(P191&gt;21,"",O191)</f>
        <v>8.6182141520686442E-2</v>
      </c>
      <c r="R191" s="3">
        <f>IF(ISNUMBER(Q191),SUMIF(A:A,A191,Q:Q),"")</f>
        <v>0.92922512283905212</v>
      </c>
      <c r="S191" s="3">
        <f>IFERROR(Q191*(1/R191),"")</f>
        <v>9.2746245664748081E-2</v>
      </c>
      <c r="T191" s="9">
        <f>IFERROR(1/S191,"")</f>
        <v>10.782107597268382</v>
      </c>
    </row>
    <row r="192" spans="1:20" x14ac:dyDescent="0.3">
      <c r="A192" s="1">
        <v>25</v>
      </c>
      <c r="B192" s="5">
        <v>42750</v>
      </c>
      <c r="C192" s="6">
        <v>0.65138888888888891</v>
      </c>
      <c r="D192" s="1" t="s">
        <v>311</v>
      </c>
      <c r="E192" s="1">
        <v>4</v>
      </c>
      <c r="F192" s="1">
        <v>1</v>
      </c>
      <c r="G192" s="1" t="s">
        <v>330</v>
      </c>
      <c r="H192" s="2">
        <v>50.835900000000002</v>
      </c>
      <c r="I192" s="7">
        <f>1+COUNTIFS(A:A,A192,P:P,"&lt;"&amp;P192)</f>
        <v>6</v>
      </c>
      <c r="J192" s="2">
        <f>AVERAGEIF(A:A,A192,H:H)</f>
        <v>49.786396969696924</v>
      </c>
      <c r="K192" s="2">
        <f>H192-J192</f>
        <v>1.0495030303030788</v>
      </c>
      <c r="L192" s="2">
        <f>90+K192</f>
        <v>91.049503030303072</v>
      </c>
      <c r="M192" s="2">
        <f>EXP(0.06*L192)</f>
        <v>235.79674450044982</v>
      </c>
      <c r="N192" s="2">
        <f>SUMIF(A:A,A192,M:M)</f>
        <v>3985.6930051427466</v>
      </c>
      <c r="O192" s="3">
        <f>M192/N192</f>
        <v>5.9160789402545773E-2</v>
      </c>
      <c r="P192" s="8">
        <f>1/O192</f>
        <v>16.903087502699357</v>
      </c>
      <c r="Q192" s="3">
        <f>IF(P192&gt;21,"",O192)</f>
        <v>5.9160789402545773E-2</v>
      </c>
      <c r="R192" s="3">
        <f>IF(ISNUMBER(Q192),SUMIF(A:A,A192,Q:Q),"")</f>
        <v>0.92922512283905212</v>
      </c>
      <c r="S192" s="3">
        <f>IFERROR(Q192*(1/R192),"")</f>
        <v>6.3666799302404153E-2</v>
      </c>
      <c r="T192" s="9">
        <f>IFERROR(1/S192,"")</f>
        <v>15.706773561055055</v>
      </c>
    </row>
    <row r="193" spans="1:20" x14ac:dyDescent="0.3">
      <c r="A193" s="1">
        <v>25</v>
      </c>
      <c r="B193" s="5">
        <v>42750</v>
      </c>
      <c r="C193" s="6">
        <v>0.65138888888888891</v>
      </c>
      <c r="D193" s="1" t="s">
        <v>311</v>
      </c>
      <c r="E193" s="1">
        <v>4</v>
      </c>
      <c r="F193" s="1">
        <v>4</v>
      </c>
      <c r="G193" s="1" t="s">
        <v>333</v>
      </c>
      <c r="H193" s="2">
        <v>50.765366666666601</v>
      </c>
      <c r="I193" s="7">
        <f>1+COUNTIFS(A:A,A193,P:P,"&lt;"&amp;P193)</f>
        <v>7</v>
      </c>
      <c r="J193" s="2">
        <f>AVERAGEIF(A:A,A193,H:H)</f>
        <v>49.786396969696924</v>
      </c>
      <c r="K193" s="2">
        <f>H193-J193</f>
        <v>0.97896969696967773</v>
      </c>
      <c r="L193" s="2">
        <f>90+K193</f>
        <v>90.978969696969671</v>
      </c>
      <c r="M193" s="2">
        <f>EXP(0.06*L193)</f>
        <v>234.80096124129091</v>
      </c>
      <c r="N193" s="2">
        <f>SUMIF(A:A,A193,M:M)</f>
        <v>3985.6930051427466</v>
      </c>
      <c r="O193" s="3">
        <f>M193/N193</f>
        <v>5.8910949974904446E-2</v>
      </c>
      <c r="P193" s="8">
        <f>1/O193</f>
        <v>16.974772948424551</v>
      </c>
      <c r="Q193" s="3">
        <f>IF(P193&gt;21,"",O193)</f>
        <v>5.8910949974904446E-2</v>
      </c>
      <c r="R193" s="3">
        <f>IF(ISNUMBER(Q193),SUMIF(A:A,A193,Q:Q),"")</f>
        <v>0.92922512283905212</v>
      </c>
      <c r="S193" s="3">
        <f>IFERROR(Q193*(1/R193),"")</f>
        <v>6.3397930734927208E-2</v>
      </c>
      <c r="T193" s="9">
        <f>IFERROR(1/S193,"")</f>
        <v>15.773385478164821</v>
      </c>
    </row>
    <row r="194" spans="1:20" x14ac:dyDescent="0.3">
      <c r="A194" s="1">
        <v>25</v>
      </c>
      <c r="B194" s="5">
        <v>42750</v>
      </c>
      <c r="C194" s="6">
        <v>0.65138888888888891</v>
      </c>
      <c r="D194" s="1" t="s">
        <v>311</v>
      </c>
      <c r="E194" s="1">
        <v>4</v>
      </c>
      <c r="F194" s="1">
        <v>8</v>
      </c>
      <c r="G194" s="1" t="s">
        <v>337</v>
      </c>
      <c r="H194" s="2">
        <v>38.141933333333398</v>
      </c>
      <c r="I194" s="7">
        <f>1+COUNTIFS(A:A,A194,P:P,"&lt;"&amp;P194)</f>
        <v>8</v>
      </c>
      <c r="J194" s="2">
        <f>AVERAGEIF(A:A,A194,H:H)</f>
        <v>49.786396969696924</v>
      </c>
      <c r="K194" s="2">
        <f>H194-J194</f>
        <v>-11.644463636363525</v>
      </c>
      <c r="L194" s="2">
        <f>90+K194</f>
        <v>78.355536363636475</v>
      </c>
      <c r="M194" s="2">
        <f>EXP(0.06*L194)</f>
        <v>110.09373968164837</v>
      </c>
      <c r="N194" s="2">
        <f>SUMIF(A:A,A194,M:M)</f>
        <v>3985.6930051427466</v>
      </c>
      <c r="O194" s="3">
        <f>M194/N194</f>
        <v>2.7622232705728774E-2</v>
      </c>
      <c r="P194" s="8">
        <f>1/O194</f>
        <v>36.202721577702256</v>
      </c>
      <c r="Q194" s="3" t="str">
        <f>IF(P194&gt;21,"",O194)</f>
        <v/>
      </c>
      <c r="R194" s="3" t="str">
        <f>IF(ISNUMBER(Q194),SUMIF(A:A,A194,Q:Q),"")</f>
        <v/>
      </c>
      <c r="S194" s="3" t="str">
        <f>IFERROR(Q194*(1/R194),"")</f>
        <v/>
      </c>
      <c r="T194" s="9" t="str">
        <f>IFERROR(1/S194,"")</f>
        <v/>
      </c>
    </row>
    <row r="195" spans="1:20" x14ac:dyDescent="0.3">
      <c r="A195" s="1">
        <v>25</v>
      </c>
      <c r="B195" s="5">
        <v>42750</v>
      </c>
      <c r="C195" s="6">
        <v>0.65138888888888891</v>
      </c>
      <c r="D195" s="1" t="s">
        <v>311</v>
      </c>
      <c r="E195" s="1">
        <v>4</v>
      </c>
      <c r="F195" s="1">
        <v>2</v>
      </c>
      <c r="G195" s="1" t="s">
        <v>331</v>
      </c>
      <c r="H195" s="2">
        <v>34.1111</v>
      </c>
      <c r="I195" s="7">
        <f>1+COUNTIFS(A:A,A195,P:P,"&lt;"&amp;P195)</f>
        <v>9</v>
      </c>
      <c r="J195" s="2">
        <f>AVERAGEIF(A:A,A195,H:H)</f>
        <v>49.786396969696924</v>
      </c>
      <c r="K195" s="2">
        <f>H195-J195</f>
        <v>-15.675296969696923</v>
      </c>
      <c r="L195" s="2">
        <f>90+K195</f>
        <v>74.324703030303084</v>
      </c>
      <c r="M195" s="2">
        <f>EXP(0.06*L195)</f>
        <v>86.442735884811341</v>
      </c>
      <c r="N195" s="2">
        <f>SUMIF(A:A,A195,M:M)</f>
        <v>3985.6930051427466</v>
      </c>
      <c r="O195" s="3">
        <f>M195/N195</f>
        <v>2.1688257418038502E-2</v>
      </c>
      <c r="P195" s="8">
        <f>1/O195</f>
        <v>46.107899806108101</v>
      </c>
      <c r="Q195" s="3" t="str">
        <f>IF(P195&gt;21,"",O195)</f>
        <v/>
      </c>
      <c r="R195" s="3" t="str">
        <f>IF(ISNUMBER(Q195),SUMIF(A:A,A195,Q:Q),"")</f>
        <v/>
      </c>
      <c r="S195" s="3" t="str">
        <f>IFERROR(Q195*(1/R195),"")</f>
        <v/>
      </c>
      <c r="T195" s="9" t="str">
        <f>IFERROR(1/S195,"")</f>
        <v/>
      </c>
    </row>
    <row r="196" spans="1:20" x14ac:dyDescent="0.3">
      <c r="A196" s="1">
        <v>25</v>
      </c>
      <c r="B196" s="5">
        <v>42750</v>
      </c>
      <c r="C196" s="6">
        <v>0.65138888888888891</v>
      </c>
      <c r="D196" s="1" t="s">
        <v>311</v>
      </c>
      <c r="E196" s="1">
        <v>4</v>
      </c>
      <c r="F196" s="1">
        <v>3</v>
      </c>
      <c r="G196" s="1" t="s">
        <v>332</v>
      </c>
      <c r="H196" s="2">
        <v>24.498866666666601</v>
      </c>
      <c r="I196" s="7">
        <f>1+COUNTIFS(A:A,A196,P:P,"&lt;"&amp;P196)</f>
        <v>10</v>
      </c>
      <c r="J196" s="2">
        <f>AVERAGEIF(A:A,A196,H:H)</f>
        <v>49.786396969696924</v>
      </c>
      <c r="K196" s="2">
        <f>H196-J196</f>
        <v>-25.287530303030323</v>
      </c>
      <c r="L196" s="2">
        <f>90+K196</f>
        <v>64.712469696969677</v>
      </c>
      <c r="M196" s="2">
        <f>EXP(0.06*L196)</f>
        <v>48.557476648413953</v>
      </c>
      <c r="N196" s="2">
        <f>SUMIF(A:A,A196,M:M)</f>
        <v>3985.6930051427466</v>
      </c>
      <c r="O196" s="3">
        <f>M196/N196</f>
        <v>1.2182944493155934E-2</v>
      </c>
      <c r="P196" s="8">
        <f>1/O196</f>
        <v>82.081963072373384</v>
      </c>
      <c r="Q196" s="3" t="str">
        <f>IF(P196&gt;21,"",O196)</f>
        <v/>
      </c>
      <c r="R196" s="3" t="str">
        <f>IF(ISNUMBER(Q196),SUMIF(A:A,A196,Q:Q),"")</f>
        <v/>
      </c>
      <c r="S196" s="3" t="str">
        <f>IFERROR(Q196*(1/R196),"")</f>
        <v/>
      </c>
      <c r="T196" s="9" t="str">
        <f>IFERROR(1/S196,"")</f>
        <v/>
      </c>
    </row>
    <row r="197" spans="1:20" x14ac:dyDescent="0.3">
      <c r="A197" s="1">
        <v>25</v>
      </c>
      <c r="B197" s="5">
        <v>42750</v>
      </c>
      <c r="C197" s="6">
        <v>0.65138888888888891</v>
      </c>
      <c r="D197" s="1" t="s">
        <v>311</v>
      </c>
      <c r="E197" s="1">
        <v>4</v>
      </c>
      <c r="F197" s="1">
        <v>5</v>
      </c>
      <c r="G197" s="1" t="s">
        <v>334</v>
      </c>
      <c r="H197" s="2">
        <v>19.965199999999999</v>
      </c>
      <c r="I197" s="7">
        <f>1+COUNTIFS(A:A,A197,P:P,"&lt;"&amp;P197)</f>
        <v>11</v>
      </c>
      <c r="J197" s="2">
        <f>AVERAGEIF(A:A,A197,H:H)</f>
        <v>49.786396969696924</v>
      </c>
      <c r="K197" s="2">
        <f>H197-J197</f>
        <v>-29.821196969696924</v>
      </c>
      <c r="L197" s="2">
        <f>90+K197</f>
        <v>60.178803030303072</v>
      </c>
      <c r="M197" s="2">
        <f>EXP(0.06*L197)</f>
        <v>36.992980625353432</v>
      </c>
      <c r="N197" s="2">
        <f>SUMIF(A:A,A197,M:M)</f>
        <v>3985.6930051427466</v>
      </c>
      <c r="O197" s="3">
        <f>M197/N197</f>
        <v>9.2814425440246717E-3</v>
      </c>
      <c r="P197" s="8">
        <f>1/O197</f>
        <v>107.74187258679881</v>
      </c>
      <c r="Q197" s="3" t="str">
        <f>IF(P197&gt;21,"",O197)</f>
        <v/>
      </c>
      <c r="R197" s="3" t="str">
        <f>IF(ISNUMBER(Q197),SUMIF(A:A,A197,Q:Q),"")</f>
        <v/>
      </c>
      <c r="S197" s="3" t="str">
        <f>IFERROR(Q197*(1/R197),"")</f>
        <v/>
      </c>
      <c r="T197" s="9" t="str">
        <f>IFERROR(1/S197,"")</f>
        <v/>
      </c>
    </row>
    <row r="198" spans="1:20" x14ac:dyDescent="0.3">
      <c r="A198" s="1">
        <v>6</v>
      </c>
      <c r="B198" s="5">
        <v>42750</v>
      </c>
      <c r="C198" s="6">
        <v>0.65625</v>
      </c>
      <c r="D198" s="1" t="s">
        <v>46</v>
      </c>
      <c r="E198" s="1">
        <v>8</v>
      </c>
      <c r="F198" s="1">
        <v>1</v>
      </c>
      <c r="G198" s="1" t="s">
        <v>118</v>
      </c>
      <c r="H198" s="2">
        <v>67.311300000000003</v>
      </c>
      <c r="I198" s="7">
        <f>1+COUNTIFS(A:A,A198,P:P,"&lt;"&amp;P198)</f>
        <v>1</v>
      </c>
      <c r="J198" s="2">
        <f>AVERAGEIF(A:A,A198,H:H)</f>
        <v>46.269598148148162</v>
      </c>
      <c r="K198" s="2">
        <f>H198-J198</f>
        <v>21.04170185185184</v>
      </c>
      <c r="L198" s="2">
        <f>90+K198</f>
        <v>111.04170185185184</v>
      </c>
      <c r="M198" s="2">
        <f>EXP(0.06*L198)</f>
        <v>782.50640768148298</v>
      </c>
      <c r="N198" s="2">
        <f>SUMIF(A:A,A198,M:M)</f>
        <v>4729.7156979975762</v>
      </c>
      <c r="O198" s="3">
        <f>M198/N198</f>
        <v>0.16544470273610176</v>
      </c>
      <c r="P198" s="8">
        <f>1/O198</f>
        <v>6.0443156139914871</v>
      </c>
      <c r="Q198" s="3">
        <f>IF(P198&gt;21,"",O198)</f>
        <v>0.16544470273610176</v>
      </c>
      <c r="R198" s="3">
        <f>IF(ISNUMBER(Q198),SUMIF(A:A,A198,Q:Q),"")</f>
        <v>0.73250534578213111</v>
      </c>
      <c r="S198" s="3">
        <f>IFERROR(Q198*(1/R198),"")</f>
        <v>0.22586142707183729</v>
      </c>
      <c r="T198" s="9">
        <f>IFERROR(1/S198,"")</f>
        <v>4.4274934988431687</v>
      </c>
    </row>
    <row r="199" spans="1:20" x14ac:dyDescent="0.3">
      <c r="A199" s="1">
        <v>6</v>
      </c>
      <c r="B199" s="5">
        <v>42750</v>
      </c>
      <c r="C199" s="6">
        <v>0.65625</v>
      </c>
      <c r="D199" s="1" t="s">
        <v>46</v>
      </c>
      <c r="E199" s="1">
        <v>8</v>
      </c>
      <c r="F199" s="1">
        <v>13</v>
      </c>
      <c r="G199" s="1" t="s">
        <v>129</v>
      </c>
      <c r="H199" s="2">
        <v>56.043933333333399</v>
      </c>
      <c r="I199" s="7">
        <f>1+COUNTIFS(A:A,A199,P:P,"&lt;"&amp;P199)</f>
        <v>2</v>
      </c>
      <c r="J199" s="2">
        <f>AVERAGEIF(A:A,A199,H:H)</f>
        <v>46.269598148148162</v>
      </c>
      <c r="K199" s="2">
        <f>H199-J199</f>
        <v>9.7743351851852367</v>
      </c>
      <c r="L199" s="2">
        <f>90+K199</f>
        <v>99.774335185185237</v>
      </c>
      <c r="M199" s="2">
        <f>EXP(0.06*L199)</f>
        <v>398.00322613209244</v>
      </c>
      <c r="N199" s="2">
        <f>SUMIF(A:A,A199,M:M)</f>
        <v>4729.7156979975762</v>
      </c>
      <c r="O199" s="3">
        <f>M199/N199</f>
        <v>8.4149503172166434E-2</v>
      </c>
      <c r="P199" s="8">
        <f>1/O199</f>
        <v>11.883611457028344</v>
      </c>
      <c r="Q199" s="3">
        <f>IF(P199&gt;21,"",O199)</f>
        <v>8.4149503172166434E-2</v>
      </c>
      <c r="R199" s="3">
        <f>IF(ISNUMBER(Q199),SUMIF(A:A,A199,Q:Q),"")</f>
        <v>0.73250534578213111</v>
      </c>
      <c r="S199" s="3">
        <f>IFERROR(Q199*(1/R199),"")</f>
        <v>0.1148790294251245</v>
      </c>
      <c r="T199" s="9">
        <f>IFERROR(1/S199,"")</f>
        <v>8.7048089194710414</v>
      </c>
    </row>
    <row r="200" spans="1:20" x14ac:dyDescent="0.3">
      <c r="A200" s="1">
        <v>6</v>
      </c>
      <c r="B200" s="5">
        <v>42750</v>
      </c>
      <c r="C200" s="6">
        <v>0.65625</v>
      </c>
      <c r="D200" s="1" t="s">
        <v>46</v>
      </c>
      <c r="E200" s="1">
        <v>8</v>
      </c>
      <c r="F200" s="1">
        <v>5</v>
      </c>
      <c r="G200" s="1" t="s">
        <v>35</v>
      </c>
      <c r="H200" s="2">
        <v>55.521500000000103</v>
      </c>
      <c r="I200" s="7">
        <f>1+COUNTIFS(A:A,A200,P:P,"&lt;"&amp;P200)</f>
        <v>3</v>
      </c>
      <c r="J200" s="2">
        <f>AVERAGEIF(A:A,A200,H:H)</f>
        <v>46.269598148148162</v>
      </c>
      <c r="K200" s="2">
        <f>H200-J200</f>
        <v>9.2519018518519403</v>
      </c>
      <c r="L200" s="2">
        <f>90+K200</f>
        <v>99.25190185185194</v>
      </c>
      <c r="M200" s="2">
        <f>EXP(0.06*L200)</f>
        <v>385.72092320994136</v>
      </c>
      <c r="N200" s="2">
        <f>SUMIF(A:A,A200,M:M)</f>
        <v>4729.7156979975762</v>
      </c>
      <c r="O200" s="3">
        <f>M200/N200</f>
        <v>8.155266570742177E-2</v>
      </c>
      <c r="P200" s="8">
        <f>1/O200</f>
        <v>12.262014874996222</v>
      </c>
      <c r="Q200" s="3">
        <f>IF(P200&gt;21,"",O200)</f>
        <v>8.155266570742177E-2</v>
      </c>
      <c r="R200" s="3">
        <f>IF(ISNUMBER(Q200),SUMIF(A:A,A200,Q:Q),"")</f>
        <v>0.73250534578213111</v>
      </c>
      <c r="S200" s="3">
        <f>IFERROR(Q200*(1/R200),"")</f>
        <v>0.11133388469724283</v>
      </c>
      <c r="T200" s="9">
        <f>IFERROR(1/S200,"")</f>
        <v>8.9819914459947423</v>
      </c>
    </row>
    <row r="201" spans="1:20" x14ac:dyDescent="0.3">
      <c r="A201" s="1">
        <v>6</v>
      </c>
      <c r="B201" s="5">
        <v>42750</v>
      </c>
      <c r="C201" s="6">
        <v>0.65625</v>
      </c>
      <c r="D201" s="1" t="s">
        <v>46</v>
      </c>
      <c r="E201" s="1">
        <v>8</v>
      </c>
      <c r="F201" s="1">
        <v>3</v>
      </c>
      <c r="G201" s="1" t="s">
        <v>120</v>
      </c>
      <c r="H201" s="2">
        <v>53.748466666666708</v>
      </c>
      <c r="I201" s="7">
        <f>1+COUNTIFS(A:A,A201,P:P,"&lt;"&amp;P201)</f>
        <v>4</v>
      </c>
      <c r="J201" s="2">
        <f>AVERAGEIF(A:A,A201,H:H)</f>
        <v>46.269598148148162</v>
      </c>
      <c r="K201" s="2">
        <f>H201-J201</f>
        <v>7.4788685185185457</v>
      </c>
      <c r="L201" s="2">
        <f>90+K201</f>
        <v>97.478868518518539</v>
      </c>
      <c r="M201" s="2">
        <f>EXP(0.06*L201)</f>
        <v>346.79440484493449</v>
      </c>
      <c r="N201" s="2">
        <f>SUMIF(A:A,A201,M:M)</f>
        <v>4729.7156979975762</v>
      </c>
      <c r="O201" s="3">
        <f>M201/N201</f>
        <v>7.3322463122203543E-2</v>
      </c>
      <c r="P201" s="8">
        <f>1/O201</f>
        <v>13.63838525628007</v>
      </c>
      <c r="Q201" s="3">
        <f>IF(P201&gt;21,"",O201)</f>
        <v>7.3322463122203543E-2</v>
      </c>
      <c r="R201" s="3">
        <f>IF(ISNUMBER(Q201),SUMIF(A:A,A201,Q:Q),"")</f>
        <v>0.73250534578213111</v>
      </c>
      <c r="S201" s="3">
        <f>IFERROR(Q201*(1/R201),"")</f>
        <v>0.10009819524786352</v>
      </c>
      <c r="T201" s="9">
        <f>IFERROR(1/S201,"")</f>
        <v>9.990190108061352</v>
      </c>
    </row>
    <row r="202" spans="1:20" x14ac:dyDescent="0.3">
      <c r="A202" s="1">
        <v>6</v>
      </c>
      <c r="B202" s="5">
        <v>42750</v>
      </c>
      <c r="C202" s="6">
        <v>0.65625</v>
      </c>
      <c r="D202" s="1" t="s">
        <v>46</v>
      </c>
      <c r="E202" s="1">
        <v>8</v>
      </c>
      <c r="F202" s="1">
        <v>9</v>
      </c>
      <c r="G202" s="1" t="s">
        <v>125</v>
      </c>
      <c r="H202" s="2">
        <v>53.501433333333303</v>
      </c>
      <c r="I202" s="7">
        <f>1+COUNTIFS(A:A,A202,P:P,"&lt;"&amp;P202)</f>
        <v>5</v>
      </c>
      <c r="J202" s="2">
        <f>AVERAGEIF(A:A,A202,H:H)</f>
        <v>46.269598148148162</v>
      </c>
      <c r="K202" s="2">
        <f>H202-J202</f>
        <v>7.2318351851851403</v>
      </c>
      <c r="L202" s="2">
        <f>90+K202</f>
        <v>97.231835185185133</v>
      </c>
      <c r="M202" s="2">
        <f>EXP(0.06*L202)</f>
        <v>341.69212458569223</v>
      </c>
      <c r="N202" s="2">
        <f>SUMIF(A:A,A202,M:M)</f>
        <v>4729.7156979975762</v>
      </c>
      <c r="O202" s="3">
        <f>M202/N202</f>
        <v>7.2243692095563944E-2</v>
      </c>
      <c r="P202" s="8">
        <f>1/O202</f>
        <v>13.842038951680379</v>
      </c>
      <c r="Q202" s="3">
        <f>IF(P202&gt;21,"",O202)</f>
        <v>7.2243692095563944E-2</v>
      </c>
      <c r="R202" s="3">
        <f>IF(ISNUMBER(Q202),SUMIF(A:A,A202,Q:Q),"")</f>
        <v>0.73250534578213111</v>
      </c>
      <c r="S202" s="3">
        <f>IFERROR(Q202*(1/R202),"")</f>
        <v>9.8625481044682189E-2</v>
      </c>
      <c r="T202" s="9">
        <f>IFERROR(1/S202,"")</f>
        <v>10.139367528630363</v>
      </c>
    </row>
    <row r="203" spans="1:20" x14ac:dyDescent="0.3">
      <c r="A203" s="1">
        <v>6</v>
      </c>
      <c r="B203" s="5">
        <v>42750</v>
      </c>
      <c r="C203" s="6">
        <v>0.65625</v>
      </c>
      <c r="D203" s="1" t="s">
        <v>46</v>
      </c>
      <c r="E203" s="1">
        <v>8</v>
      </c>
      <c r="F203" s="1">
        <v>2</v>
      </c>
      <c r="G203" s="1" t="s">
        <v>119</v>
      </c>
      <c r="H203" s="2">
        <v>53.447233333333301</v>
      </c>
      <c r="I203" s="7">
        <f>1+COUNTIFS(A:A,A203,P:P,"&lt;"&amp;P203)</f>
        <v>6</v>
      </c>
      <c r="J203" s="2">
        <f>AVERAGEIF(A:A,A203,H:H)</f>
        <v>46.269598148148162</v>
      </c>
      <c r="K203" s="2">
        <f>H203-J203</f>
        <v>7.1776351851851388</v>
      </c>
      <c r="L203" s="2">
        <f>90+K203</f>
        <v>97.177635185185139</v>
      </c>
      <c r="M203" s="2">
        <f>EXP(0.06*L203)</f>
        <v>340.58274662279337</v>
      </c>
      <c r="N203" s="2">
        <f>SUMIF(A:A,A203,M:M)</f>
        <v>4729.7156979975762</v>
      </c>
      <c r="O203" s="3">
        <f>M203/N203</f>
        <v>7.200913720183777E-2</v>
      </c>
      <c r="P203" s="8">
        <f>1/O203</f>
        <v>13.887126535026429</v>
      </c>
      <c r="Q203" s="3">
        <f>IF(P203&gt;21,"",O203)</f>
        <v>7.200913720183777E-2</v>
      </c>
      <c r="R203" s="3">
        <f>IF(ISNUMBER(Q203),SUMIF(A:A,A203,Q:Q),"")</f>
        <v>0.73250534578213111</v>
      </c>
      <c r="S203" s="3">
        <f>IFERROR(Q203*(1/R203),"")</f>
        <v>9.8305271922555268E-2</v>
      </c>
      <c r="T203" s="9">
        <f>IFERROR(1/S203,"")</f>
        <v>10.172394424459741</v>
      </c>
    </row>
    <row r="204" spans="1:20" x14ac:dyDescent="0.3">
      <c r="A204" s="1">
        <v>6</v>
      </c>
      <c r="B204" s="5">
        <v>42750</v>
      </c>
      <c r="C204" s="6">
        <v>0.65625</v>
      </c>
      <c r="D204" s="1" t="s">
        <v>46</v>
      </c>
      <c r="E204" s="1">
        <v>8</v>
      </c>
      <c r="F204" s="1">
        <v>11</v>
      </c>
      <c r="G204" s="1" t="s">
        <v>127</v>
      </c>
      <c r="H204" s="2">
        <v>53.326466666666605</v>
      </c>
      <c r="I204" s="7">
        <f>1+COUNTIFS(A:A,A204,P:P,"&lt;"&amp;P204)</f>
        <v>7</v>
      </c>
      <c r="J204" s="2">
        <f>AVERAGEIF(A:A,A204,H:H)</f>
        <v>46.269598148148162</v>
      </c>
      <c r="K204" s="2">
        <f>H204-J204</f>
        <v>7.0568685185184421</v>
      </c>
      <c r="L204" s="2">
        <f>90+K204</f>
        <v>97.056868518518442</v>
      </c>
      <c r="M204" s="2">
        <f>EXP(0.06*L204)</f>
        <v>338.1238035503074</v>
      </c>
      <c r="N204" s="2">
        <f>SUMIF(A:A,A204,M:M)</f>
        <v>4729.7156979975762</v>
      </c>
      <c r="O204" s="3">
        <f>M204/N204</f>
        <v>7.1489244838428487E-2</v>
      </c>
      <c r="P204" s="8">
        <f>1/O204</f>
        <v>13.988118104479652</v>
      </c>
      <c r="Q204" s="3">
        <f>IF(P204&gt;21,"",O204)</f>
        <v>7.1489244838428487E-2</v>
      </c>
      <c r="R204" s="3">
        <f>IF(ISNUMBER(Q204),SUMIF(A:A,A204,Q:Q),"")</f>
        <v>0.73250534578213111</v>
      </c>
      <c r="S204" s="3">
        <f>IFERROR(Q204*(1/R204),"")</f>
        <v>9.7595526435504704E-2</v>
      </c>
      <c r="T204" s="9">
        <f>IFERROR(1/S204,"")</f>
        <v>10.246371288963156</v>
      </c>
    </row>
    <row r="205" spans="1:20" x14ac:dyDescent="0.3">
      <c r="A205" s="1">
        <v>6</v>
      </c>
      <c r="B205" s="5">
        <v>42750</v>
      </c>
      <c r="C205" s="6">
        <v>0.65625</v>
      </c>
      <c r="D205" s="1" t="s">
        <v>46</v>
      </c>
      <c r="E205" s="1">
        <v>8</v>
      </c>
      <c r="F205" s="1">
        <v>6</v>
      </c>
      <c r="G205" s="1" t="s">
        <v>122</v>
      </c>
      <c r="H205" s="2">
        <v>50.678066666666702</v>
      </c>
      <c r="I205" s="7">
        <f>1+COUNTIFS(A:A,A205,P:P,"&lt;"&amp;P205)</f>
        <v>8</v>
      </c>
      <c r="J205" s="2">
        <f>AVERAGEIF(A:A,A205,H:H)</f>
        <v>46.269598148148162</v>
      </c>
      <c r="K205" s="2">
        <f>H205-J205</f>
        <v>4.4084685185185393</v>
      </c>
      <c r="L205" s="2">
        <f>90+K205</f>
        <v>94.408468518518532</v>
      </c>
      <c r="M205" s="2">
        <f>EXP(0.06*L205)</f>
        <v>288.44606280211985</v>
      </c>
      <c r="N205" s="2">
        <f>SUMIF(A:A,A205,M:M)</f>
        <v>4729.7156979975762</v>
      </c>
      <c r="O205" s="3">
        <f>M205/N205</f>
        <v>6.0985919919930812E-2</v>
      </c>
      <c r="P205" s="8">
        <f>1/O205</f>
        <v>16.397227447137187</v>
      </c>
      <c r="Q205" s="3">
        <f>IF(P205&gt;21,"",O205)</f>
        <v>6.0985919919930812E-2</v>
      </c>
      <c r="R205" s="3">
        <f>IF(ISNUMBER(Q205),SUMIF(A:A,A205,Q:Q),"")</f>
        <v>0.73250534578213111</v>
      </c>
      <c r="S205" s="3">
        <f>IFERROR(Q205*(1/R205),"")</f>
        <v>8.3256620953138877E-2</v>
      </c>
      <c r="T205" s="9">
        <f>IFERROR(1/S205,"")</f>
        <v>12.011056761033474</v>
      </c>
    </row>
    <row r="206" spans="1:20" x14ac:dyDescent="0.3">
      <c r="A206" s="1">
        <v>6</v>
      </c>
      <c r="B206" s="5">
        <v>42750</v>
      </c>
      <c r="C206" s="6">
        <v>0.65625</v>
      </c>
      <c r="D206" s="1" t="s">
        <v>46</v>
      </c>
      <c r="E206" s="1">
        <v>8</v>
      </c>
      <c r="F206" s="1">
        <v>8</v>
      </c>
      <c r="G206" s="1" t="s">
        <v>124</v>
      </c>
      <c r="H206" s="2">
        <v>47.798133333333297</v>
      </c>
      <c r="I206" s="7">
        <f>1+COUNTIFS(A:A,A206,P:P,"&lt;"&amp;P206)</f>
        <v>9</v>
      </c>
      <c r="J206" s="2">
        <f>AVERAGEIF(A:A,A206,H:H)</f>
        <v>46.269598148148162</v>
      </c>
      <c r="K206" s="2">
        <f>H206-J206</f>
        <v>1.5285351851851345</v>
      </c>
      <c r="L206" s="2">
        <f>90+K206</f>
        <v>91.528535185185135</v>
      </c>
      <c r="M206" s="2">
        <f>EXP(0.06*L206)</f>
        <v>242.67233338352406</v>
      </c>
      <c r="N206" s="2">
        <f>SUMIF(A:A,A206,M:M)</f>
        <v>4729.7156979975762</v>
      </c>
      <c r="O206" s="3">
        <f>M206/N206</f>
        <v>5.130801698847659E-2</v>
      </c>
      <c r="P206" s="8">
        <f>1/O206</f>
        <v>19.490131536843311</v>
      </c>
      <c r="Q206" s="3">
        <f>IF(P206&gt;21,"",O206)</f>
        <v>5.130801698847659E-2</v>
      </c>
      <c r="R206" s="3">
        <f>IF(ISNUMBER(Q206),SUMIF(A:A,A206,Q:Q),"")</f>
        <v>0.73250534578213111</v>
      </c>
      <c r="S206" s="3">
        <f>IFERROR(Q206*(1/R206),"")</f>
        <v>7.0044563202050839E-2</v>
      </c>
      <c r="T206" s="9">
        <f>IFERROR(1/S206,"")</f>
        <v>14.27662554073463</v>
      </c>
    </row>
    <row r="207" spans="1:20" x14ac:dyDescent="0.3">
      <c r="A207" s="1">
        <v>6</v>
      </c>
      <c r="B207" s="5">
        <v>42750</v>
      </c>
      <c r="C207" s="6">
        <v>0.65625</v>
      </c>
      <c r="D207" s="1" t="s">
        <v>46</v>
      </c>
      <c r="E207" s="1">
        <v>8</v>
      </c>
      <c r="F207" s="1">
        <v>4</v>
      </c>
      <c r="G207" s="1" t="s">
        <v>121</v>
      </c>
      <c r="H207" s="2">
        <v>43.264800000000001</v>
      </c>
      <c r="I207" s="7">
        <f>1+COUNTIFS(A:A,A207,P:P,"&lt;"&amp;P207)</f>
        <v>10</v>
      </c>
      <c r="J207" s="2">
        <f>AVERAGEIF(A:A,A207,H:H)</f>
        <v>46.269598148148162</v>
      </c>
      <c r="K207" s="2">
        <f>H207-J207</f>
        <v>-3.0047981481481614</v>
      </c>
      <c r="L207" s="2">
        <f>90+K207</f>
        <v>86.995201851851846</v>
      </c>
      <c r="M207" s="2">
        <f>EXP(0.06*L207)</f>
        <v>184.88095123685207</v>
      </c>
      <c r="N207" s="2">
        <f>SUMIF(A:A,A207,M:M)</f>
        <v>4729.7156979975762</v>
      </c>
      <c r="O207" s="3">
        <f>M207/N207</f>
        <v>3.9089231370740801E-2</v>
      </c>
      <c r="P207" s="8">
        <f>1/O207</f>
        <v>25.582493309104134</v>
      </c>
      <c r="Q207" s="3" t="str">
        <f>IF(P207&gt;21,"",O207)</f>
        <v/>
      </c>
      <c r="R207" s="3" t="str">
        <f>IF(ISNUMBER(Q207),SUMIF(A:A,A207,Q:Q),"")</f>
        <v/>
      </c>
      <c r="S207" s="3" t="str">
        <f>IFERROR(Q207*(1/R207),"")</f>
        <v/>
      </c>
      <c r="T207" s="9" t="str">
        <f>IFERROR(1/S207,"")</f>
        <v/>
      </c>
    </row>
    <row r="208" spans="1:20" x14ac:dyDescent="0.3">
      <c r="A208" s="1">
        <v>6</v>
      </c>
      <c r="B208" s="5">
        <v>42750</v>
      </c>
      <c r="C208" s="6">
        <v>0.65625</v>
      </c>
      <c r="D208" s="1" t="s">
        <v>46</v>
      </c>
      <c r="E208" s="1">
        <v>8</v>
      </c>
      <c r="F208" s="1">
        <v>10</v>
      </c>
      <c r="G208" s="1" t="s">
        <v>126</v>
      </c>
      <c r="H208" s="2">
        <v>42.438700000000004</v>
      </c>
      <c r="I208" s="7">
        <f>1+COUNTIFS(A:A,A208,P:P,"&lt;"&amp;P208)</f>
        <v>11</v>
      </c>
      <c r="J208" s="2">
        <f>AVERAGEIF(A:A,A208,H:H)</f>
        <v>46.269598148148162</v>
      </c>
      <c r="K208" s="2">
        <f>H208-J208</f>
        <v>-3.8308981481481581</v>
      </c>
      <c r="L208" s="2">
        <f>90+K208</f>
        <v>86.169101851851849</v>
      </c>
      <c r="M208" s="2">
        <f>EXP(0.06*L208)</f>
        <v>175.94054247427752</v>
      </c>
      <c r="N208" s="2">
        <f>SUMIF(A:A,A208,M:M)</f>
        <v>4729.7156979975762</v>
      </c>
      <c r="O208" s="3">
        <f>M208/N208</f>
        <v>3.7198967910220399E-2</v>
      </c>
      <c r="P208" s="8">
        <f>1/O208</f>
        <v>26.882466266631297</v>
      </c>
      <c r="Q208" s="3" t="str">
        <f>IF(P208&gt;21,"",O208)</f>
        <v/>
      </c>
      <c r="R208" s="3" t="str">
        <f>IF(ISNUMBER(Q208),SUMIF(A:A,A208,Q:Q),"")</f>
        <v/>
      </c>
      <c r="S208" s="3" t="str">
        <f>IFERROR(Q208*(1/R208),"")</f>
        <v/>
      </c>
      <c r="T208" s="9" t="str">
        <f>IFERROR(1/S208,"")</f>
        <v/>
      </c>
    </row>
    <row r="209" spans="1:20" x14ac:dyDescent="0.3">
      <c r="A209" s="1">
        <v>6</v>
      </c>
      <c r="B209" s="5">
        <v>42750</v>
      </c>
      <c r="C209" s="6">
        <v>0.65625</v>
      </c>
      <c r="D209" s="1" t="s">
        <v>46</v>
      </c>
      <c r="E209" s="1">
        <v>8</v>
      </c>
      <c r="F209" s="1">
        <v>12</v>
      </c>
      <c r="G209" s="1" t="s">
        <v>128</v>
      </c>
      <c r="H209" s="2">
        <v>42.252233333333301</v>
      </c>
      <c r="I209" s="7">
        <f>1+COUNTIFS(A:A,A209,P:P,"&lt;"&amp;P209)</f>
        <v>12</v>
      </c>
      <c r="J209" s="2">
        <f>AVERAGEIF(A:A,A209,H:H)</f>
        <v>46.269598148148162</v>
      </c>
      <c r="K209" s="2">
        <f>H209-J209</f>
        <v>-4.0173648148148615</v>
      </c>
      <c r="L209" s="2">
        <f>90+K209</f>
        <v>85.982635185185131</v>
      </c>
      <c r="M209" s="2">
        <f>EXP(0.06*L209)</f>
        <v>173.983090091739</v>
      </c>
      <c r="N209" s="2">
        <f>SUMIF(A:A,A209,M:M)</f>
        <v>4729.7156979975762</v>
      </c>
      <c r="O209" s="3">
        <f>M209/N209</f>
        <v>3.6785105321530925E-2</v>
      </c>
      <c r="P209" s="8">
        <f>1/O209</f>
        <v>27.184916048471489</v>
      </c>
      <c r="Q209" s="3" t="str">
        <f>IF(P209&gt;21,"",O209)</f>
        <v/>
      </c>
      <c r="R209" s="3" t="str">
        <f>IF(ISNUMBER(Q209),SUMIF(A:A,A209,Q:Q),"")</f>
        <v/>
      </c>
      <c r="S209" s="3" t="str">
        <f>IFERROR(Q209*(1/R209),"")</f>
        <v/>
      </c>
      <c r="T209" s="9" t="str">
        <f>IFERROR(1/S209,"")</f>
        <v/>
      </c>
    </row>
    <row r="210" spans="1:20" x14ac:dyDescent="0.3">
      <c r="A210" s="1">
        <v>6</v>
      </c>
      <c r="B210" s="5">
        <v>42750</v>
      </c>
      <c r="C210" s="6">
        <v>0.65625</v>
      </c>
      <c r="D210" s="1" t="s">
        <v>46</v>
      </c>
      <c r="E210" s="1">
        <v>8</v>
      </c>
      <c r="F210" s="1">
        <v>16</v>
      </c>
      <c r="G210" s="1" t="s">
        <v>132</v>
      </c>
      <c r="H210" s="2">
        <v>41.440899999999999</v>
      </c>
      <c r="I210" s="7">
        <f>1+COUNTIFS(A:A,A210,P:P,"&lt;"&amp;P210)</f>
        <v>13</v>
      </c>
      <c r="J210" s="2">
        <f>AVERAGEIF(A:A,A210,H:H)</f>
        <v>46.269598148148162</v>
      </c>
      <c r="K210" s="2">
        <f>H210-J210</f>
        <v>-4.8286981481481632</v>
      </c>
      <c r="L210" s="2">
        <f>90+K210</f>
        <v>85.171301851851837</v>
      </c>
      <c r="M210" s="2">
        <f>EXP(0.06*L210)</f>
        <v>165.71643604774781</v>
      </c>
      <c r="N210" s="2">
        <f>SUMIF(A:A,A210,M:M)</f>
        <v>4729.7156979975762</v>
      </c>
      <c r="O210" s="3">
        <f>M210/N210</f>
        <v>3.5037293281265786E-2</v>
      </c>
      <c r="P210" s="8">
        <f>1/O210</f>
        <v>28.541017480214247</v>
      </c>
      <c r="Q210" s="3" t="str">
        <f>IF(P210&gt;21,"",O210)</f>
        <v/>
      </c>
      <c r="R210" s="3" t="str">
        <f>IF(ISNUMBER(Q210),SUMIF(A:A,A210,Q:Q),"")</f>
        <v/>
      </c>
      <c r="S210" s="3" t="str">
        <f>IFERROR(Q210*(1/R210),"")</f>
        <v/>
      </c>
      <c r="T210" s="9" t="str">
        <f>IFERROR(1/S210,"")</f>
        <v/>
      </c>
    </row>
    <row r="211" spans="1:20" x14ac:dyDescent="0.3">
      <c r="A211" s="1">
        <v>6</v>
      </c>
      <c r="B211" s="5">
        <v>42750</v>
      </c>
      <c r="C211" s="6">
        <v>0.65625</v>
      </c>
      <c r="D211" s="1" t="s">
        <v>46</v>
      </c>
      <c r="E211" s="1">
        <v>8</v>
      </c>
      <c r="F211" s="1">
        <v>14</v>
      </c>
      <c r="G211" s="1" t="s">
        <v>130</v>
      </c>
      <c r="H211" s="2">
        <v>41.360866666666602</v>
      </c>
      <c r="I211" s="7">
        <f>1+COUNTIFS(A:A,A211,P:P,"&lt;"&amp;P211)</f>
        <v>14</v>
      </c>
      <c r="J211" s="2">
        <f>AVERAGEIF(A:A,A211,H:H)</f>
        <v>46.269598148148162</v>
      </c>
      <c r="K211" s="2">
        <f>H211-J211</f>
        <v>-4.9087314814815599</v>
      </c>
      <c r="L211" s="2">
        <f>90+K211</f>
        <v>85.091268518518433</v>
      </c>
      <c r="M211" s="2">
        <f>EXP(0.06*L211)</f>
        <v>164.92257331176123</v>
      </c>
      <c r="N211" s="2">
        <f>SUMIF(A:A,A211,M:M)</f>
        <v>4729.7156979975762</v>
      </c>
      <c r="O211" s="3">
        <f>M211/N211</f>
        <v>3.4869447519136225E-2</v>
      </c>
      <c r="P211" s="8">
        <f>1/O211</f>
        <v>28.678401040085411</v>
      </c>
      <c r="Q211" s="3" t="str">
        <f>IF(P211&gt;21,"",O211)</f>
        <v/>
      </c>
      <c r="R211" s="3" t="str">
        <f>IF(ISNUMBER(Q211),SUMIF(A:A,A211,Q:Q),"")</f>
        <v/>
      </c>
      <c r="S211" s="3" t="str">
        <f>IFERROR(Q211*(1/R211),"")</f>
        <v/>
      </c>
      <c r="T211" s="9" t="str">
        <f>IFERROR(1/S211,"")</f>
        <v/>
      </c>
    </row>
    <row r="212" spans="1:20" x14ac:dyDescent="0.3">
      <c r="A212" s="1">
        <v>6</v>
      </c>
      <c r="B212" s="5">
        <v>42750</v>
      </c>
      <c r="C212" s="6">
        <v>0.65625</v>
      </c>
      <c r="D212" s="1" t="s">
        <v>46</v>
      </c>
      <c r="E212" s="1">
        <v>8</v>
      </c>
      <c r="F212" s="1">
        <v>17</v>
      </c>
      <c r="G212" s="1" t="s">
        <v>133</v>
      </c>
      <c r="H212" s="2">
        <v>35.465133333333398</v>
      </c>
      <c r="I212" s="7">
        <f>1+COUNTIFS(A:A,A212,P:P,"&lt;"&amp;P212)</f>
        <v>15</v>
      </c>
      <c r="J212" s="2">
        <f>AVERAGEIF(A:A,A212,H:H)</f>
        <v>46.269598148148162</v>
      </c>
      <c r="K212" s="2">
        <f>H212-J212</f>
        <v>-10.804464814814764</v>
      </c>
      <c r="L212" s="2">
        <f>90+K212</f>
        <v>79.195535185185236</v>
      </c>
      <c r="M212" s="2">
        <f>EXP(0.06*L212)</f>
        <v>115.78466283933972</v>
      </c>
      <c r="N212" s="2">
        <f>SUMIF(A:A,A212,M:M)</f>
        <v>4729.7156979975762</v>
      </c>
      <c r="O212" s="3">
        <f>M212/N212</f>
        <v>2.4480258483265616E-2</v>
      </c>
      <c r="P212" s="8">
        <f>1/O212</f>
        <v>40.849241877228827</v>
      </c>
      <c r="Q212" s="3" t="str">
        <f>IF(P212&gt;21,"",O212)</f>
        <v/>
      </c>
      <c r="R212" s="3" t="str">
        <f>IF(ISNUMBER(Q212),SUMIF(A:A,A212,Q:Q),"")</f>
        <v/>
      </c>
      <c r="S212" s="3" t="str">
        <f>IFERROR(Q212*(1/R212),"")</f>
        <v/>
      </c>
      <c r="T212" s="9" t="str">
        <f>IFERROR(1/S212,"")</f>
        <v/>
      </c>
    </row>
    <row r="213" spans="1:20" x14ac:dyDescent="0.3">
      <c r="A213" s="1">
        <v>6</v>
      </c>
      <c r="B213" s="5">
        <v>42750</v>
      </c>
      <c r="C213" s="6">
        <v>0.65625</v>
      </c>
      <c r="D213" s="1" t="s">
        <v>46</v>
      </c>
      <c r="E213" s="1">
        <v>8</v>
      </c>
      <c r="F213" s="1">
        <v>18</v>
      </c>
      <c r="G213" s="1" t="s">
        <v>134</v>
      </c>
      <c r="H213" s="2">
        <v>35.209166666666704</v>
      </c>
      <c r="I213" s="7">
        <f>1+COUNTIFS(A:A,A213,P:P,"&lt;"&amp;P213)</f>
        <v>16</v>
      </c>
      <c r="J213" s="2">
        <f>AVERAGEIF(A:A,A213,H:H)</f>
        <v>46.269598148148162</v>
      </c>
      <c r="K213" s="2">
        <f>H213-J213</f>
        <v>-11.060431481481459</v>
      </c>
      <c r="L213" s="2">
        <f>90+K213</f>
        <v>78.939568518518541</v>
      </c>
      <c r="M213" s="2">
        <f>EXP(0.06*L213)</f>
        <v>114.0200273086685</v>
      </c>
      <c r="N213" s="2">
        <f>SUMIF(A:A,A213,M:M)</f>
        <v>4729.7156979975762</v>
      </c>
      <c r="O213" s="3">
        <f>M213/N213</f>
        <v>2.4107163007057963E-2</v>
      </c>
      <c r="P213" s="8">
        <f>1/O213</f>
        <v>41.481446809283426</v>
      </c>
      <c r="Q213" s="3" t="str">
        <f>IF(P213&gt;21,"",O213)</f>
        <v/>
      </c>
      <c r="R213" s="3" t="str">
        <f>IF(ISNUMBER(Q213),SUMIF(A:A,A213,Q:Q),"")</f>
        <v/>
      </c>
      <c r="S213" s="3" t="str">
        <f>IFERROR(Q213*(1/R213),"")</f>
        <v/>
      </c>
      <c r="T213" s="9" t="str">
        <f>IFERROR(1/S213,"")</f>
        <v/>
      </c>
    </row>
    <row r="214" spans="1:20" x14ac:dyDescent="0.3">
      <c r="A214" s="1">
        <v>6</v>
      </c>
      <c r="B214" s="5">
        <v>42750</v>
      </c>
      <c r="C214" s="6">
        <v>0.65625</v>
      </c>
      <c r="D214" s="1" t="s">
        <v>46</v>
      </c>
      <c r="E214" s="1">
        <v>8</v>
      </c>
      <c r="F214" s="1">
        <v>15</v>
      </c>
      <c r="G214" s="1" t="s">
        <v>131</v>
      </c>
      <c r="H214" s="2">
        <v>33.109133333333304</v>
      </c>
      <c r="I214" s="7">
        <f>1+COUNTIFS(A:A,A214,P:P,"&lt;"&amp;P214)</f>
        <v>17</v>
      </c>
      <c r="J214" s="2">
        <f>AVERAGEIF(A:A,A214,H:H)</f>
        <v>46.269598148148162</v>
      </c>
      <c r="K214" s="2">
        <f>H214-J214</f>
        <v>-13.160464814814858</v>
      </c>
      <c r="L214" s="2">
        <f>90+K214</f>
        <v>76.839535185185142</v>
      </c>
      <c r="M214" s="2">
        <f>EXP(0.06*L214)</f>
        <v>100.5215478626756</v>
      </c>
      <c r="N214" s="2">
        <f>SUMIF(A:A,A214,M:M)</f>
        <v>4729.7156979975762</v>
      </c>
      <c r="O214" s="3">
        <f>M214/N214</f>
        <v>2.1253190314427038E-2</v>
      </c>
      <c r="P214" s="8">
        <f>1/O214</f>
        <v>47.051759533776085</v>
      </c>
      <c r="Q214" s="3" t="str">
        <f>IF(P214&gt;21,"",O214)</f>
        <v/>
      </c>
      <c r="R214" s="3" t="str">
        <f>IF(ISNUMBER(Q214),SUMIF(A:A,A214,Q:Q),"")</f>
        <v/>
      </c>
      <c r="S214" s="3" t="str">
        <f>IFERROR(Q214*(1/R214),"")</f>
        <v/>
      </c>
      <c r="T214" s="9" t="str">
        <f>IFERROR(1/S214,"")</f>
        <v/>
      </c>
    </row>
    <row r="215" spans="1:20" x14ac:dyDescent="0.3">
      <c r="A215" s="1">
        <v>6</v>
      </c>
      <c r="B215" s="5">
        <v>42750</v>
      </c>
      <c r="C215" s="6">
        <v>0.65625</v>
      </c>
      <c r="D215" s="1" t="s">
        <v>46</v>
      </c>
      <c r="E215" s="1">
        <v>8</v>
      </c>
      <c r="F215" s="1">
        <v>7</v>
      </c>
      <c r="G215" s="1" t="s">
        <v>123</v>
      </c>
      <c r="H215" s="2">
        <v>26.935300000000002</v>
      </c>
      <c r="I215" s="7">
        <f>1+COUNTIFS(A:A,A215,P:P,"&lt;"&amp;P215)</f>
        <v>18</v>
      </c>
      <c r="J215" s="2">
        <f>AVERAGEIF(A:A,A215,H:H)</f>
        <v>46.269598148148162</v>
      </c>
      <c r="K215" s="2">
        <f>H215-J215</f>
        <v>-19.334298148148161</v>
      </c>
      <c r="L215" s="2">
        <f>90+K215</f>
        <v>70.665701851851836</v>
      </c>
      <c r="M215" s="2">
        <f>EXP(0.06*L215)</f>
        <v>69.403834011626884</v>
      </c>
      <c r="N215" s="2">
        <f>SUMIF(A:A,A215,M:M)</f>
        <v>4729.7156979975762</v>
      </c>
      <c r="O215" s="3">
        <f>M215/N215</f>
        <v>1.4673997010224198E-2</v>
      </c>
      <c r="P215" s="8">
        <f>1/O215</f>
        <v>68.14775819452899</v>
      </c>
      <c r="Q215" s="3" t="str">
        <f>IF(P215&gt;21,"",O215)</f>
        <v/>
      </c>
      <c r="R215" s="3" t="str">
        <f>IF(ISNUMBER(Q215),SUMIF(A:A,A215,Q:Q),"")</f>
        <v/>
      </c>
      <c r="S215" s="3" t="str">
        <f>IFERROR(Q215*(1/R215),"")</f>
        <v/>
      </c>
      <c r="T215" s="9" t="str">
        <f>IFERROR(1/S215,"")</f>
        <v/>
      </c>
    </row>
    <row r="216" spans="1:20" x14ac:dyDescent="0.3">
      <c r="A216" s="1">
        <v>19</v>
      </c>
      <c r="B216" s="5">
        <v>42750</v>
      </c>
      <c r="C216" s="6">
        <v>0.65902777777777777</v>
      </c>
      <c r="D216" s="1" t="s">
        <v>240</v>
      </c>
      <c r="E216" s="1">
        <v>5</v>
      </c>
      <c r="F216" s="1">
        <v>6</v>
      </c>
      <c r="G216" s="1" t="s">
        <v>269</v>
      </c>
      <c r="H216" s="2">
        <v>63.774633333333298</v>
      </c>
      <c r="I216" s="7">
        <f>1+COUNTIFS(A:A,A216,P:P,"&lt;"&amp;P216)</f>
        <v>1</v>
      </c>
      <c r="J216" s="2">
        <f>AVERAGEIF(A:A,A216,H:H)</f>
        <v>48.268824444444441</v>
      </c>
      <c r="K216" s="2">
        <f>H216-J216</f>
        <v>15.505808888888858</v>
      </c>
      <c r="L216" s="2">
        <f>90+K216</f>
        <v>105.50580888888885</v>
      </c>
      <c r="M216" s="2">
        <f>EXP(0.06*L216)</f>
        <v>561.35220971851163</v>
      </c>
      <c r="N216" s="2">
        <f>SUMIF(A:A,A216,M:M)</f>
        <v>3959.6805070476325</v>
      </c>
      <c r="O216" s="3">
        <f>M216/N216</f>
        <v>0.14176704628552469</v>
      </c>
      <c r="P216" s="8">
        <f>1/O216</f>
        <v>7.0538254566294532</v>
      </c>
      <c r="Q216" s="3">
        <f>IF(P216&gt;21,"",O216)</f>
        <v>0.14176704628552469</v>
      </c>
      <c r="R216" s="3">
        <f>IF(ISNUMBER(Q216),SUMIF(A:A,A216,Q:Q),"")</f>
        <v>0.87093352883538477</v>
      </c>
      <c r="S216" s="3">
        <f>IFERROR(Q216*(1/R216),"")</f>
        <v>0.16277596577903719</v>
      </c>
      <c r="T216" s="9">
        <f>IFERROR(1/S216,"")</f>
        <v>6.1434130967311589</v>
      </c>
    </row>
    <row r="217" spans="1:20" x14ac:dyDescent="0.3">
      <c r="A217" s="1">
        <v>19</v>
      </c>
      <c r="B217" s="5">
        <v>42750</v>
      </c>
      <c r="C217" s="6">
        <v>0.65902777777777777</v>
      </c>
      <c r="D217" s="1" t="s">
        <v>240</v>
      </c>
      <c r="E217" s="1">
        <v>5</v>
      </c>
      <c r="F217" s="1">
        <v>2</v>
      </c>
      <c r="G217" s="1" t="s">
        <v>41</v>
      </c>
      <c r="H217" s="2">
        <v>61.830233333333297</v>
      </c>
      <c r="I217" s="7">
        <f>1+COUNTIFS(A:A,A217,P:P,"&lt;"&amp;P217)</f>
        <v>2</v>
      </c>
      <c r="J217" s="2">
        <f>AVERAGEIF(A:A,A217,H:H)</f>
        <v>48.268824444444441</v>
      </c>
      <c r="K217" s="2">
        <f>H217-J217</f>
        <v>13.561408888888856</v>
      </c>
      <c r="L217" s="2">
        <f>90+K217</f>
        <v>103.56140888888885</v>
      </c>
      <c r="M217" s="2">
        <f>EXP(0.06*L217)</f>
        <v>499.53843063305516</v>
      </c>
      <c r="N217" s="2">
        <f>SUMIF(A:A,A217,M:M)</f>
        <v>3959.6805070476325</v>
      </c>
      <c r="O217" s="3">
        <f>M217/N217</f>
        <v>0.12615624663251299</v>
      </c>
      <c r="P217" s="8">
        <f>1/O217</f>
        <v>7.9266784379924635</v>
      </c>
      <c r="Q217" s="3">
        <f>IF(P217&gt;21,"",O217)</f>
        <v>0.12615624663251299</v>
      </c>
      <c r="R217" s="3">
        <f>IF(ISNUMBER(Q217),SUMIF(A:A,A217,Q:Q),"")</f>
        <v>0.87093352883538477</v>
      </c>
      <c r="S217" s="3">
        <f>IFERROR(Q217*(1/R217),"")</f>
        <v>0.14485175097255645</v>
      </c>
      <c r="T217" s="9">
        <f>IFERROR(1/S217,"")</f>
        <v>6.9036100239441325</v>
      </c>
    </row>
    <row r="218" spans="1:20" x14ac:dyDescent="0.3">
      <c r="A218" s="1">
        <v>19</v>
      </c>
      <c r="B218" s="5">
        <v>42750</v>
      </c>
      <c r="C218" s="6">
        <v>0.65902777777777777</v>
      </c>
      <c r="D218" s="1" t="s">
        <v>240</v>
      </c>
      <c r="E218" s="1">
        <v>5</v>
      </c>
      <c r="F218" s="1">
        <v>10</v>
      </c>
      <c r="G218" s="1" t="s">
        <v>272</v>
      </c>
      <c r="H218" s="2">
        <v>61.130266666666699</v>
      </c>
      <c r="I218" s="7">
        <f>1+COUNTIFS(A:A,A218,P:P,"&lt;"&amp;P218)</f>
        <v>3</v>
      </c>
      <c r="J218" s="2">
        <f>AVERAGEIF(A:A,A218,H:H)</f>
        <v>48.268824444444441</v>
      </c>
      <c r="K218" s="2">
        <f>H218-J218</f>
        <v>12.861442222222259</v>
      </c>
      <c r="L218" s="2">
        <f>90+K218</f>
        <v>102.86144222222225</v>
      </c>
      <c r="M218" s="2">
        <f>EXP(0.06*L218)</f>
        <v>478.99326335421154</v>
      </c>
      <c r="N218" s="2">
        <f>SUMIF(A:A,A218,M:M)</f>
        <v>3959.6805070476325</v>
      </c>
      <c r="O218" s="3">
        <f>M218/N218</f>
        <v>0.12096765446143343</v>
      </c>
      <c r="P218" s="8">
        <f>1/O218</f>
        <v>8.2666726444532106</v>
      </c>
      <c r="Q218" s="3">
        <f>IF(P218&gt;21,"",O218)</f>
        <v>0.12096765446143343</v>
      </c>
      <c r="R218" s="3">
        <f>IF(ISNUMBER(Q218),SUMIF(A:A,A218,Q:Q),"")</f>
        <v>0.87093352883538477</v>
      </c>
      <c r="S218" s="3">
        <f>IFERROR(Q218*(1/R218),"")</f>
        <v>0.13889424445880705</v>
      </c>
      <c r="T218" s="9">
        <f>IFERROR(1/S218,"")</f>
        <v>7.199722377960577</v>
      </c>
    </row>
    <row r="219" spans="1:20" x14ac:dyDescent="0.3">
      <c r="A219" s="1">
        <v>19</v>
      </c>
      <c r="B219" s="5">
        <v>42750</v>
      </c>
      <c r="C219" s="6">
        <v>0.65902777777777777</v>
      </c>
      <c r="D219" s="1" t="s">
        <v>240</v>
      </c>
      <c r="E219" s="1">
        <v>5</v>
      </c>
      <c r="F219" s="1">
        <v>7</v>
      </c>
      <c r="G219" s="1" t="s">
        <v>270</v>
      </c>
      <c r="H219" s="2">
        <v>55.181766666666697</v>
      </c>
      <c r="I219" s="7">
        <f>1+COUNTIFS(A:A,A219,P:P,"&lt;"&amp;P219)</f>
        <v>4</v>
      </c>
      <c r="J219" s="2">
        <f>AVERAGEIF(A:A,A219,H:H)</f>
        <v>48.268824444444441</v>
      </c>
      <c r="K219" s="2">
        <f>H219-J219</f>
        <v>6.9129422222222559</v>
      </c>
      <c r="L219" s="2">
        <f>90+K219</f>
        <v>96.912942222222256</v>
      </c>
      <c r="M219" s="2">
        <f>EXP(0.06*L219)</f>
        <v>335.2164804210808</v>
      </c>
      <c r="N219" s="2">
        <f>SUMIF(A:A,A219,M:M)</f>
        <v>3959.6805070476325</v>
      </c>
      <c r="O219" s="3">
        <f>M219/N219</f>
        <v>8.4657456535810444E-2</v>
      </c>
      <c r="P219" s="8">
        <f>1/O219</f>
        <v>11.812308577650168</v>
      </c>
      <c r="Q219" s="3">
        <f>IF(P219&gt;21,"",O219)</f>
        <v>8.4657456535810444E-2</v>
      </c>
      <c r="R219" s="3">
        <f>IF(ISNUMBER(Q219),SUMIF(A:A,A219,Q:Q),"")</f>
        <v>0.87093352883538477</v>
      </c>
      <c r="S219" s="3">
        <f>IFERROR(Q219*(1/R219),"")</f>
        <v>9.7203120253063019E-2</v>
      </c>
      <c r="T219" s="9">
        <f>IFERROR(1/S219,"")</f>
        <v>10.287735593225348</v>
      </c>
    </row>
    <row r="220" spans="1:20" x14ac:dyDescent="0.3">
      <c r="A220" s="1">
        <v>19</v>
      </c>
      <c r="B220" s="5">
        <v>42750</v>
      </c>
      <c r="C220" s="6">
        <v>0.65902777777777777</v>
      </c>
      <c r="D220" s="1" t="s">
        <v>240</v>
      </c>
      <c r="E220" s="1">
        <v>5</v>
      </c>
      <c r="F220" s="1">
        <v>9</v>
      </c>
      <c r="G220" s="1" t="s">
        <v>43</v>
      </c>
      <c r="H220" s="2">
        <v>54.763166666666699</v>
      </c>
      <c r="I220" s="7">
        <f>1+COUNTIFS(A:A,A220,P:P,"&lt;"&amp;P220)</f>
        <v>5</v>
      </c>
      <c r="J220" s="2">
        <f>AVERAGEIF(A:A,A220,H:H)</f>
        <v>48.268824444444441</v>
      </c>
      <c r="K220" s="2">
        <f>H220-J220</f>
        <v>6.494342222222258</v>
      </c>
      <c r="L220" s="2">
        <f>90+K220</f>
        <v>96.494342222222258</v>
      </c>
      <c r="M220" s="2">
        <f>EXP(0.06*L220)</f>
        <v>326.9020331945992</v>
      </c>
      <c r="N220" s="2">
        <f>SUMIF(A:A,A220,M:M)</f>
        <v>3959.6805070476325</v>
      </c>
      <c r="O220" s="3">
        <f>M220/N220</f>
        <v>8.2557679240222295E-2</v>
      </c>
      <c r="P220" s="8">
        <f>1/O220</f>
        <v>12.112743589730144</v>
      </c>
      <c r="Q220" s="3">
        <f>IF(P220&gt;21,"",O220)</f>
        <v>8.2557679240222295E-2</v>
      </c>
      <c r="R220" s="3">
        <f>IF(ISNUMBER(Q220),SUMIF(A:A,A220,Q:Q),"")</f>
        <v>0.87093352883538477</v>
      </c>
      <c r="S220" s="3">
        <f>IFERROR(Q220*(1/R220),"")</f>
        <v>9.4792170133372516E-2</v>
      </c>
      <c r="T220" s="9">
        <f>IFERROR(1/S220,"")</f>
        <v>10.549394518481861</v>
      </c>
    </row>
    <row r="221" spans="1:20" x14ac:dyDescent="0.3">
      <c r="A221" s="1">
        <v>19</v>
      </c>
      <c r="B221" s="5">
        <v>42750</v>
      </c>
      <c r="C221" s="6">
        <v>0.65902777777777777</v>
      </c>
      <c r="D221" s="1" t="s">
        <v>240</v>
      </c>
      <c r="E221" s="1">
        <v>5</v>
      </c>
      <c r="F221" s="1">
        <v>14</v>
      </c>
      <c r="G221" s="1" t="s">
        <v>276</v>
      </c>
      <c r="H221" s="2">
        <v>49.688966666666701</v>
      </c>
      <c r="I221" s="7">
        <f>1+COUNTIFS(A:A,A221,P:P,"&lt;"&amp;P221)</f>
        <v>6</v>
      </c>
      <c r="J221" s="2">
        <f>AVERAGEIF(A:A,A221,H:H)</f>
        <v>48.268824444444441</v>
      </c>
      <c r="K221" s="2">
        <f>H221-J221</f>
        <v>1.4201422222222604</v>
      </c>
      <c r="L221" s="2">
        <f>90+K221</f>
        <v>91.420142222222267</v>
      </c>
      <c r="M221" s="2">
        <f>EXP(0.06*L221)</f>
        <v>241.09921597932609</v>
      </c>
      <c r="N221" s="2">
        <f>SUMIF(A:A,A221,M:M)</f>
        <v>3959.6805070476325</v>
      </c>
      <c r="O221" s="3">
        <f>M221/N221</f>
        <v>6.0888552889609641E-2</v>
      </c>
      <c r="P221" s="8">
        <f>1/O221</f>
        <v>16.423448292702741</v>
      </c>
      <c r="Q221" s="3">
        <f>IF(P221&gt;21,"",O221)</f>
        <v>6.0888552889609641E-2</v>
      </c>
      <c r="R221" s="3">
        <f>IF(ISNUMBER(Q221),SUMIF(A:A,A221,Q:Q),"")</f>
        <v>0.87093352883538477</v>
      </c>
      <c r="S221" s="3">
        <f>IFERROR(Q221*(1/R221),"")</f>
        <v>6.9911825499507418E-2</v>
      </c>
      <c r="T221" s="9">
        <f>IFERROR(1/S221,"")</f>
        <v>14.303731777209075</v>
      </c>
    </row>
    <row r="222" spans="1:20" x14ac:dyDescent="0.3">
      <c r="A222" s="1">
        <v>19</v>
      </c>
      <c r="B222" s="5">
        <v>42750</v>
      </c>
      <c r="C222" s="6">
        <v>0.65902777777777777</v>
      </c>
      <c r="D222" s="1" t="s">
        <v>240</v>
      </c>
      <c r="E222" s="1">
        <v>5</v>
      </c>
      <c r="F222" s="1">
        <v>12</v>
      </c>
      <c r="G222" s="1" t="s">
        <v>274</v>
      </c>
      <c r="H222" s="2">
        <v>49.094500000000004</v>
      </c>
      <c r="I222" s="7">
        <f>1+COUNTIFS(A:A,A222,P:P,"&lt;"&amp;P222)</f>
        <v>7</v>
      </c>
      <c r="J222" s="2">
        <f>AVERAGEIF(A:A,A222,H:H)</f>
        <v>48.268824444444441</v>
      </c>
      <c r="K222" s="2">
        <f>H222-J222</f>
        <v>0.82567555555556282</v>
      </c>
      <c r="L222" s="2">
        <f>90+K222</f>
        <v>90.825675555555563</v>
      </c>
      <c r="M222" s="2">
        <f>EXP(0.06*L222)</f>
        <v>232.65124585401443</v>
      </c>
      <c r="N222" s="2">
        <f>SUMIF(A:A,A222,M:M)</f>
        <v>3959.6805070476325</v>
      </c>
      <c r="O222" s="3">
        <f>M222/N222</f>
        <v>5.8755054969695256E-2</v>
      </c>
      <c r="P222" s="8">
        <f>1/O222</f>
        <v>17.019812176429433</v>
      </c>
      <c r="Q222" s="3">
        <f>IF(P222&gt;21,"",O222)</f>
        <v>5.8755054969695256E-2</v>
      </c>
      <c r="R222" s="3">
        <f>IF(ISNUMBER(Q222),SUMIF(A:A,A222,Q:Q),"")</f>
        <v>0.87093352883538477</v>
      </c>
      <c r="S222" s="3">
        <f>IFERROR(Q222*(1/R222),"")</f>
        <v>6.746215758654131E-2</v>
      </c>
      <c r="T222" s="9">
        <f>IFERROR(1/S222,"")</f>
        <v>14.823125078933138</v>
      </c>
    </row>
    <row r="223" spans="1:20" x14ac:dyDescent="0.3">
      <c r="A223" s="1">
        <v>19</v>
      </c>
      <c r="B223" s="5">
        <v>42750</v>
      </c>
      <c r="C223" s="6">
        <v>0.65902777777777777</v>
      </c>
      <c r="D223" s="1" t="s">
        <v>240</v>
      </c>
      <c r="E223" s="1">
        <v>5</v>
      </c>
      <c r="F223" s="1">
        <v>5</v>
      </c>
      <c r="G223" s="1" t="s">
        <v>268</v>
      </c>
      <c r="H223" s="2">
        <v>46.755600000000001</v>
      </c>
      <c r="I223" s="7">
        <f>1+COUNTIFS(A:A,A223,P:P,"&lt;"&amp;P223)</f>
        <v>8</v>
      </c>
      <c r="J223" s="2">
        <f>AVERAGEIF(A:A,A223,H:H)</f>
        <v>48.268824444444441</v>
      </c>
      <c r="K223" s="2">
        <f>H223-J223</f>
        <v>-1.5132244444444396</v>
      </c>
      <c r="L223" s="2">
        <f>90+K223</f>
        <v>88.486775555555568</v>
      </c>
      <c r="M223" s="2">
        <f>EXP(0.06*L223)</f>
        <v>202.18973390885947</v>
      </c>
      <c r="N223" s="2">
        <f>SUMIF(A:A,A223,M:M)</f>
        <v>3959.6805070476325</v>
      </c>
      <c r="O223" s="3">
        <f>M223/N223</f>
        <v>5.1062133308228355E-2</v>
      </c>
      <c r="P223" s="8">
        <f>1/O223</f>
        <v>19.583983966428917</v>
      </c>
      <c r="Q223" s="3">
        <f>IF(P223&gt;21,"",O223)</f>
        <v>5.1062133308228355E-2</v>
      </c>
      <c r="R223" s="3">
        <f>IF(ISNUMBER(Q223),SUMIF(A:A,A223,Q:Q),"")</f>
        <v>0.87093352883538477</v>
      </c>
      <c r="S223" s="3">
        <f>IFERROR(Q223*(1/R223),"")</f>
        <v>5.8629196853299245E-2</v>
      </c>
      <c r="T223" s="9">
        <f>IFERROR(1/S223,"")</f>
        <v>17.056348264537533</v>
      </c>
    </row>
    <row r="224" spans="1:20" x14ac:dyDescent="0.3">
      <c r="A224" s="1">
        <v>19</v>
      </c>
      <c r="B224" s="5">
        <v>42750</v>
      </c>
      <c r="C224" s="6">
        <v>0.65902777777777777</v>
      </c>
      <c r="D224" s="1" t="s">
        <v>240</v>
      </c>
      <c r="E224" s="1">
        <v>5</v>
      </c>
      <c r="F224" s="1">
        <v>4</v>
      </c>
      <c r="G224" s="1" t="s">
        <v>42</v>
      </c>
      <c r="H224" s="2">
        <v>45.926366666666603</v>
      </c>
      <c r="I224" s="7">
        <f>1+COUNTIFS(A:A,A224,P:P,"&lt;"&amp;P224)</f>
        <v>9</v>
      </c>
      <c r="J224" s="2">
        <f>AVERAGEIF(A:A,A224,H:H)</f>
        <v>48.268824444444441</v>
      </c>
      <c r="K224" s="2">
        <f>H224-J224</f>
        <v>-2.3424577777778381</v>
      </c>
      <c r="L224" s="2">
        <f>90+K224</f>
        <v>87.657542222222162</v>
      </c>
      <c r="M224" s="2">
        <f>EXP(0.06*L224)</f>
        <v>192.37614293679857</v>
      </c>
      <c r="N224" s="2">
        <f>SUMIF(A:A,A224,M:M)</f>
        <v>3959.6805070476325</v>
      </c>
      <c r="O224" s="3">
        <f>M224/N224</f>
        <v>4.8583753814076196E-2</v>
      </c>
      <c r="P224" s="8">
        <f>1/O224</f>
        <v>20.583012251932445</v>
      </c>
      <c r="Q224" s="3">
        <f>IF(P224&gt;21,"",O224)</f>
        <v>4.8583753814076196E-2</v>
      </c>
      <c r="R224" s="3">
        <f>IF(ISNUMBER(Q224),SUMIF(A:A,A224,Q:Q),"")</f>
        <v>0.87093352883538477</v>
      </c>
      <c r="S224" s="3">
        <f>IFERROR(Q224*(1/R224),"")</f>
        <v>5.5783538244350922E-2</v>
      </c>
      <c r="T224" s="9">
        <f>IFERROR(1/S224,"")</f>
        <v>17.926435494637484</v>
      </c>
    </row>
    <row r="225" spans="1:20" x14ac:dyDescent="0.3">
      <c r="A225" s="1">
        <v>19</v>
      </c>
      <c r="B225" s="5">
        <v>42750</v>
      </c>
      <c r="C225" s="6">
        <v>0.65902777777777777</v>
      </c>
      <c r="D225" s="1" t="s">
        <v>240</v>
      </c>
      <c r="E225" s="1">
        <v>5</v>
      </c>
      <c r="F225" s="1">
        <v>8</v>
      </c>
      <c r="G225" s="1" t="s">
        <v>271</v>
      </c>
      <c r="H225" s="2">
        <v>45.679299999999998</v>
      </c>
      <c r="I225" s="7">
        <f>1+COUNTIFS(A:A,A225,P:P,"&lt;"&amp;P225)</f>
        <v>10</v>
      </c>
      <c r="J225" s="2">
        <f>AVERAGEIF(A:A,A225,H:H)</f>
        <v>48.268824444444441</v>
      </c>
      <c r="K225" s="2">
        <f>H225-J225</f>
        <v>-2.589524444444443</v>
      </c>
      <c r="L225" s="2">
        <f>90+K225</f>
        <v>87.410475555555564</v>
      </c>
      <c r="M225" s="2">
        <f>EXP(0.06*L225)</f>
        <v>189.54539235537408</v>
      </c>
      <c r="N225" s="2">
        <f>SUMIF(A:A,A225,M:M)</f>
        <v>3959.6805070476325</v>
      </c>
      <c r="O225" s="3">
        <f>M225/N225</f>
        <v>4.7868860131016114E-2</v>
      </c>
      <c r="P225" s="8">
        <f>1/O225</f>
        <v>20.890407610772847</v>
      </c>
      <c r="Q225" s="3">
        <f>IF(P225&gt;21,"",O225)</f>
        <v>4.7868860131016114E-2</v>
      </c>
      <c r="R225" s="3">
        <f>IF(ISNUMBER(Q225),SUMIF(A:A,A225,Q:Q),"")</f>
        <v>0.87093352883538477</v>
      </c>
      <c r="S225" s="3">
        <f>IFERROR(Q225*(1/R225),"")</f>
        <v>5.4962702142178993E-2</v>
      </c>
      <c r="T225" s="9">
        <f>IFERROR(1/S225,"")</f>
        <v>18.194156419259976</v>
      </c>
    </row>
    <row r="226" spans="1:20" x14ac:dyDescent="0.3">
      <c r="A226" s="1">
        <v>19</v>
      </c>
      <c r="B226" s="5">
        <v>42750</v>
      </c>
      <c r="C226" s="6">
        <v>0.65902777777777777</v>
      </c>
      <c r="D226" s="1" t="s">
        <v>240</v>
      </c>
      <c r="E226" s="1">
        <v>5</v>
      </c>
      <c r="F226" s="1">
        <v>13</v>
      </c>
      <c r="G226" s="1" t="s">
        <v>275</v>
      </c>
      <c r="H226" s="2">
        <v>45.6096</v>
      </c>
      <c r="I226" s="7">
        <f>1+COUNTIFS(A:A,A226,P:P,"&lt;"&amp;P226)</f>
        <v>11</v>
      </c>
      <c r="J226" s="2">
        <f>AVERAGEIF(A:A,A226,H:H)</f>
        <v>48.268824444444441</v>
      </c>
      <c r="K226" s="2">
        <f>H226-J226</f>
        <v>-2.6592244444444404</v>
      </c>
      <c r="L226" s="2">
        <f>90+K226</f>
        <v>87.340775555555553</v>
      </c>
      <c r="M226" s="2">
        <f>EXP(0.06*L226)</f>
        <v>188.75436870784958</v>
      </c>
      <c r="N226" s="2">
        <f>SUMIF(A:A,A226,M:M)</f>
        <v>3959.6805070476325</v>
      </c>
      <c r="O226" s="3">
        <f>M226/N226</f>
        <v>4.7669090567255448E-2</v>
      </c>
      <c r="P226" s="8">
        <f>1/O226</f>
        <v>20.977954227784529</v>
      </c>
      <c r="Q226" s="3">
        <f>IF(P226&gt;21,"",O226)</f>
        <v>4.7669090567255448E-2</v>
      </c>
      <c r="R226" s="3">
        <f>IF(ISNUMBER(Q226),SUMIF(A:A,A226,Q:Q),"")</f>
        <v>0.87093352883538477</v>
      </c>
      <c r="S226" s="3">
        <f>IFERROR(Q226*(1/R226),"")</f>
        <v>5.4733328077285891E-2</v>
      </c>
      <c r="T226" s="9">
        <f>IFERROR(1/S226,"")</f>
        <v>18.270403703351558</v>
      </c>
    </row>
    <row r="227" spans="1:20" x14ac:dyDescent="0.3">
      <c r="A227" s="1">
        <v>19</v>
      </c>
      <c r="B227" s="5">
        <v>42750</v>
      </c>
      <c r="C227" s="6">
        <v>0.65902777777777777</v>
      </c>
      <c r="D227" s="1" t="s">
        <v>240</v>
      </c>
      <c r="E227" s="1">
        <v>5</v>
      </c>
      <c r="F227" s="1">
        <v>3</v>
      </c>
      <c r="G227" s="1" t="s">
        <v>267</v>
      </c>
      <c r="H227" s="2">
        <v>43.699033333333297</v>
      </c>
      <c r="I227" s="7">
        <f>1+COUNTIFS(A:A,A227,P:P,"&lt;"&amp;P227)</f>
        <v>12</v>
      </c>
      <c r="J227" s="2">
        <f>AVERAGEIF(A:A,A227,H:H)</f>
        <v>48.268824444444441</v>
      </c>
      <c r="K227" s="2">
        <f>H227-J227</f>
        <v>-4.5697911111111438</v>
      </c>
      <c r="L227" s="2">
        <f>90+K227</f>
        <v>85.430208888888856</v>
      </c>
      <c r="M227" s="2">
        <f>EXP(0.06*L227)</f>
        <v>168.3108442779411</v>
      </c>
      <c r="N227" s="2">
        <f>SUMIF(A:A,A227,M:M)</f>
        <v>3959.6805070476325</v>
      </c>
      <c r="O227" s="3">
        <f>M227/N227</f>
        <v>4.2506167853283428E-2</v>
      </c>
      <c r="P227" s="8">
        <f>1/O227</f>
        <v>23.525997531738305</v>
      </c>
      <c r="Q227" s="3" t="str">
        <f>IF(P227&gt;21,"",O227)</f>
        <v/>
      </c>
      <c r="R227" s="3" t="str">
        <f>IF(ISNUMBER(Q227),SUMIF(A:A,A227,Q:Q),"")</f>
        <v/>
      </c>
      <c r="S227" s="3" t="str">
        <f>IFERROR(Q227*(1/R227),"")</f>
        <v/>
      </c>
      <c r="T227" s="9" t="str">
        <f>IFERROR(1/S227,"")</f>
        <v/>
      </c>
    </row>
    <row r="228" spans="1:20" x14ac:dyDescent="0.3">
      <c r="A228" s="1">
        <v>19</v>
      </c>
      <c r="B228" s="5">
        <v>42750</v>
      </c>
      <c r="C228" s="6">
        <v>0.65902777777777777</v>
      </c>
      <c r="D228" s="1" t="s">
        <v>240</v>
      </c>
      <c r="E228" s="1">
        <v>5</v>
      </c>
      <c r="F228" s="1">
        <v>11</v>
      </c>
      <c r="G228" s="1" t="s">
        <v>273</v>
      </c>
      <c r="H228" s="2">
        <v>42.434666666666701</v>
      </c>
      <c r="I228" s="7">
        <f>1+COUNTIFS(A:A,A228,P:P,"&lt;"&amp;P228)</f>
        <v>13</v>
      </c>
      <c r="J228" s="2">
        <f>AVERAGEIF(A:A,A228,H:H)</f>
        <v>48.268824444444441</v>
      </c>
      <c r="K228" s="2">
        <f>H228-J228</f>
        <v>-5.8341577777777403</v>
      </c>
      <c r="L228" s="2">
        <f>90+K228</f>
        <v>84.165842222222267</v>
      </c>
      <c r="M228" s="2">
        <f>EXP(0.06*L228)</f>
        <v>156.01474676603863</v>
      </c>
      <c r="N228" s="2">
        <f>SUMIF(A:A,A228,M:M)</f>
        <v>3959.6805070476325</v>
      </c>
      <c r="O228" s="3">
        <f>M228/N228</f>
        <v>3.9400842186220822E-2</v>
      </c>
      <c r="P228" s="8">
        <f>1/O228</f>
        <v>25.380168151576157</v>
      </c>
      <c r="Q228" s="3" t="str">
        <f>IF(P228&gt;21,"",O228)</f>
        <v/>
      </c>
      <c r="R228" s="3" t="str">
        <f>IF(ISNUMBER(Q228),SUMIF(A:A,A228,Q:Q),"")</f>
        <v/>
      </c>
      <c r="S228" s="3" t="str">
        <f>IFERROR(Q228*(1/R228),"")</f>
        <v/>
      </c>
      <c r="T228" s="9" t="str">
        <f>IFERROR(1/S228,"")</f>
        <v/>
      </c>
    </row>
    <row r="229" spans="1:20" x14ac:dyDescent="0.3">
      <c r="A229" s="1">
        <v>19</v>
      </c>
      <c r="B229" s="5">
        <v>42750</v>
      </c>
      <c r="C229" s="6">
        <v>0.65902777777777777</v>
      </c>
      <c r="D229" s="1" t="s">
        <v>240</v>
      </c>
      <c r="E229" s="1">
        <v>5</v>
      </c>
      <c r="F229" s="1">
        <v>1</v>
      </c>
      <c r="G229" s="1" t="s">
        <v>266</v>
      </c>
      <c r="H229" s="2">
        <v>42.261900000000004</v>
      </c>
      <c r="I229" s="7">
        <f>1+COUNTIFS(A:A,A229,P:P,"&lt;"&amp;P229)</f>
        <v>14</v>
      </c>
      <c r="J229" s="2">
        <f>AVERAGEIF(A:A,A229,H:H)</f>
        <v>48.268824444444441</v>
      </c>
      <c r="K229" s="2">
        <f>H229-J229</f>
        <v>-6.0069244444444365</v>
      </c>
      <c r="L229" s="2">
        <f>90+K229</f>
        <v>83.993075555555563</v>
      </c>
      <c r="M229" s="2">
        <f>EXP(0.06*L229)</f>
        <v>154.40585121353371</v>
      </c>
      <c r="N229" s="2">
        <f>SUMIF(A:A,A229,M:M)</f>
        <v>3959.6805070476325</v>
      </c>
      <c r="O229" s="3">
        <f>M229/N229</f>
        <v>3.8994522648661843E-2</v>
      </c>
      <c r="P229" s="8">
        <f>1/O229</f>
        <v>25.64462729829869</v>
      </c>
      <c r="Q229" s="3" t="str">
        <f>IF(P229&gt;21,"",O229)</f>
        <v/>
      </c>
      <c r="R229" s="3" t="str">
        <f>IF(ISNUMBER(Q229),SUMIF(A:A,A229,Q:Q),"")</f>
        <v/>
      </c>
      <c r="S229" s="3" t="str">
        <f>IFERROR(Q229*(1/R229),"")</f>
        <v/>
      </c>
      <c r="T229" s="9" t="str">
        <f>IFERROR(1/S229,"")</f>
        <v/>
      </c>
    </row>
    <row r="230" spans="1:20" x14ac:dyDescent="0.3">
      <c r="A230" s="1">
        <v>19</v>
      </c>
      <c r="B230" s="5">
        <v>42750</v>
      </c>
      <c r="C230" s="6">
        <v>0.65902777777777777</v>
      </c>
      <c r="D230" s="1" t="s">
        <v>240</v>
      </c>
      <c r="E230" s="1">
        <v>5</v>
      </c>
      <c r="F230" s="1">
        <v>15</v>
      </c>
      <c r="G230" s="1" t="s">
        <v>277</v>
      </c>
      <c r="H230" s="2">
        <v>16.202366666666702</v>
      </c>
      <c r="I230" s="7">
        <f>1+COUNTIFS(A:A,A230,P:P,"&lt;"&amp;P230)</f>
        <v>15</v>
      </c>
      <c r="J230" s="2">
        <f>AVERAGEIF(A:A,A230,H:H)</f>
        <v>48.268824444444441</v>
      </c>
      <c r="K230" s="2">
        <f>H230-J230</f>
        <v>-32.066457777777742</v>
      </c>
      <c r="L230" s="2">
        <f>90+K230</f>
        <v>57.933542222222258</v>
      </c>
      <c r="M230" s="2">
        <f>EXP(0.06*L230)</f>
        <v>32.330547726438134</v>
      </c>
      <c r="N230" s="2">
        <f>SUMIF(A:A,A230,M:M)</f>
        <v>3959.6805070476325</v>
      </c>
      <c r="O230" s="3">
        <f>M230/N230</f>
        <v>8.1649384764489585E-3</v>
      </c>
      <c r="P230" s="8">
        <f>1/O230</f>
        <v>122.47489713295592</v>
      </c>
      <c r="Q230" s="3" t="str">
        <f>IF(P230&gt;21,"",O230)</f>
        <v/>
      </c>
      <c r="R230" s="3" t="str">
        <f>IF(ISNUMBER(Q230),SUMIF(A:A,A230,Q:Q),"")</f>
        <v/>
      </c>
      <c r="S230" s="3" t="str">
        <f>IFERROR(Q230*(1/R230),"")</f>
        <v/>
      </c>
      <c r="T230" s="9" t="str">
        <f>IFERROR(1/S230,"")</f>
        <v/>
      </c>
    </row>
    <row r="231" spans="1:20" x14ac:dyDescent="0.3">
      <c r="A231" s="1">
        <v>38</v>
      </c>
      <c r="B231" s="5">
        <v>42750</v>
      </c>
      <c r="C231" s="6">
        <v>0.66180555555555554</v>
      </c>
      <c r="D231" s="1" t="s">
        <v>435</v>
      </c>
      <c r="E231" s="1">
        <v>4</v>
      </c>
      <c r="F231" s="1">
        <v>4</v>
      </c>
      <c r="G231" s="1" t="s">
        <v>471</v>
      </c>
      <c r="H231" s="2">
        <v>68.352500000000006</v>
      </c>
      <c r="I231" s="7">
        <f>1+COUNTIFS(A:A,A231,P:P,"&lt;"&amp;P231)</f>
        <v>1</v>
      </c>
      <c r="J231" s="2">
        <f>AVERAGEIF(A:A,A231,H:H)</f>
        <v>46.878539999999994</v>
      </c>
      <c r="K231" s="2">
        <f>H231-J231</f>
        <v>21.473960000000012</v>
      </c>
      <c r="L231" s="2">
        <f>90+K231</f>
        <v>111.47396000000001</v>
      </c>
      <c r="M231" s="2">
        <f>EXP(0.06*L231)</f>
        <v>803.06656025917107</v>
      </c>
      <c r="N231" s="2">
        <f>SUMIF(A:A,A231,M:M)</f>
        <v>4331.6191241573151</v>
      </c>
      <c r="O231" s="3">
        <f>M231/N231</f>
        <v>0.18539639272079395</v>
      </c>
      <c r="P231" s="8">
        <f>1/O231</f>
        <v>5.3938482045116976</v>
      </c>
      <c r="Q231" s="3">
        <f>IF(P231&gt;21,"",O231)</f>
        <v>0.18539639272079395</v>
      </c>
      <c r="R231" s="3">
        <f>IF(ISNUMBER(Q231),SUMIF(A:A,A231,Q:Q),"")</f>
        <v>0.92202266855023063</v>
      </c>
      <c r="S231" s="3">
        <f>IFERROR(Q231*(1/R231),"")</f>
        <v>0.20107574254362681</v>
      </c>
      <c r="T231" s="9">
        <f>IFERROR(1/S231,"")</f>
        <v>4.9732503152787464</v>
      </c>
    </row>
    <row r="232" spans="1:20" x14ac:dyDescent="0.3">
      <c r="A232" s="1">
        <v>38</v>
      </c>
      <c r="B232" s="5">
        <v>42750</v>
      </c>
      <c r="C232" s="6">
        <v>0.66180555555555554</v>
      </c>
      <c r="D232" s="1" t="s">
        <v>435</v>
      </c>
      <c r="E232" s="1">
        <v>4</v>
      </c>
      <c r="F232" s="1">
        <v>8</v>
      </c>
      <c r="G232" s="1" t="s">
        <v>475</v>
      </c>
      <c r="H232" s="2">
        <v>61.962899999999998</v>
      </c>
      <c r="I232" s="7">
        <f>1+COUNTIFS(A:A,A232,P:P,"&lt;"&amp;P232)</f>
        <v>2</v>
      </c>
      <c r="J232" s="2">
        <f>AVERAGEIF(A:A,A232,H:H)</f>
        <v>46.878539999999994</v>
      </c>
      <c r="K232" s="2">
        <f>H232-J232</f>
        <v>15.084360000000004</v>
      </c>
      <c r="L232" s="2">
        <f>90+K232</f>
        <v>105.08436</v>
      </c>
      <c r="M232" s="2">
        <f>EXP(0.06*L232)</f>
        <v>547.33530300111704</v>
      </c>
      <c r="N232" s="2">
        <f>SUMIF(A:A,A232,M:M)</f>
        <v>4331.6191241573151</v>
      </c>
      <c r="O232" s="3">
        <f>M232/N232</f>
        <v>0.1263581324472052</v>
      </c>
      <c r="P232" s="8">
        <f>1/O232</f>
        <v>7.9140137689025973</v>
      </c>
      <c r="Q232" s="3">
        <f>IF(P232&gt;21,"",O232)</f>
        <v>0.1263581324472052</v>
      </c>
      <c r="R232" s="3">
        <f>IF(ISNUMBER(Q232),SUMIF(A:A,A232,Q:Q),"")</f>
        <v>0.92202266855023063</v>
      </c>
      <c r="S232" s="3">
        <f>IFERROR(Q232*(1/R232),"")</f>
        <v>0.13704449658042367</v>
      </c>
      <c r="T232" s="9">
        <f>IFERROR(1/S232,"")</f>
        <v>7.2969000941468414</v>
      </c>
    </row>
    <row r="233" spans="1:20" x14ac:dyDescent="0.3">
      <c r="A233" s="1">
        <v>38</v>
      </c>
      <c r="B233" s="5">
        <v>42750</v>
      </c>
      <c r="C233" s="6">
        <v>0.66180555555555554</v>
      </c>
      <c r="D233" s="1" t="s">
        <v>435</v>
      </c>
      <c r="E233" s="1">
        <v>4</v>
      </c>
      <c r="F233" s="1">
        <v>1</v>
      </c>
      <c r="G233" s="1" t="s">
        <v>468</v>
      </c>
      <c r="H233" s="2">
        <v>60.819966666666602</v>
      </c>
      <c r="I233" s="7">
        <f>1+COUNTIFS(A:A,A233,P:P,"&lt;"&amp;P233)</f>
        <v>3</v>
      </c>
      <c r="J233" s="2">
        <f>AVERAGEIF(A:A,A233,H:H)</f>
        <v>46.878539999999994</v>
      </c>
      <c r="K233" s="2">
        <f>H233-J233</f>
        <v>13.941426666666608</v>
      </c>
      <c r="L233" s="2">
        <f>90+K233</f>
        <v>103.94142666666662</v>
      </c>
      <c r="M233" s="2">
        <f>EXP(0.06*L233)</f>
        <v>511.05928444462688</v>
      </c>
      <c r="N233" s="2">
        <f>SUMIF(A:A,A233,M:M)</f>
        <v>4331.6191241573151</v>
      </c>
      <c r="O233" s="3">
        <f>M233/N233</f>
        <v>0.11798343062862197</v>
      </c>
      <c r="P233" s="8">
        <f>1/O233</f>
        <v>8.4757664247593656</v>
      </c>
      <c r="Q233" s="3">
        <f>IF(P233&gt;21,"",O233)</f>
        <v>0.11798343062862197</v>
      </c>
      <c r="R233" s="3">
        <f>IF(ISNUMBER(Q233),SUMIF(A:A,A233,Q:Q),"")</f>
        <v>0.92202266855023063</v>
      </c>
      <c r="S233" s="3">
        <f>IFERROR(Q233*(1/R233),"")</f>
        <v>0.12796152920419698</v>
      </c>
      <c r="T233" s="9">
        <f>IFERROR(1/S233,"")</f>
        <v>7.8148487769650785</v>
      </c>
    </row>
    <row r="234" spans="1:20" x14ac:dyDescent="0.3">
      <c r="A234" s="1">
        <v>38</v>
      </c>
      <c r="B234" s="5">
        <v>42750</v>
      </c>
      <c r="C234" s="6">
        <v>0.66180555555555554</v>
      </c>
      <c r="D234" s="1" t="s">
        <v>435</v>
      </c>
      <c r="E234" s="1">
        <v>4</v>
      </c>
      <c r="F234" s="1">
        <v>9</v>
      </c>
      <c r="G234" s="1" t="s">
        <v>476</v>
      </c>
      <c r="H234" s="2">
        <v>58.578066666666594</v>
      </c>
      <c r="I234" s="7">
        <f>1+COUNTIFS(A:A,A234,P:P,"&lt;"&amp;P234)</f>
        <v>4</v>
      </c>
      <c r="J234" s="2">
        <f>AVERAGEIF(A:A,A234,H:H)</f>
        <v>46.878539999999994</v>
      </c>
      <c r="K234" s="2">
        <f>H234-J234</f>
        <v>11.6995266666666</v>
      </c>
      <c r="L234" s="2">
        <f>90+K234</f>
        <v>101.6995266666666</v>
      </c>
      <c r="M234" s="2">
        <f>EXP(0.06*L234)</f>
        <v>446.7376904024253</v>
      </c>
      <c r="N234" s="2">
        <f>SUMIF(A:A,A234,M:M)</f>
        <v>4331.6191241573151</v>
      </c>
      <c r="O234" s="3">
        <f>M234/N234</f>
        <v>0.10313411165607383</v>
      </c>
      <c r="P234" s="8">
        <f>1/O234</f>
        <v>9.6961129925154825</v>
      </c>
      <c r="Q234" s="3">
        <f>IF(P234&gt;21,"",O234)</f>
        <v>0.10313411165607383</v>
      </c>
      <c r="R234" s="3">
        <f>IF(ISNUMBER(Q234),SUMIF(A:A,A234,Q:Q),"")</f>
        <v>0.92202266855023063</v>
      </c>
      <c r="S234" s="3">
        <f>IFERROR(Q234*(1/R234),"")</f>
        <v>0.1118563731391114</v>
      </c>
      <c r="T234" s="9">
        <f>IFERROR(1/S234,"")</f>
        <v>8.9400359759236885</v>
      </c>
    </row>
    <row r="235" spans="1:20" x14ac:dyDescent="0.3">
      <c r="A235" s="1">
        <v>38</v>
      </c>
      <c r="B235" s="5">
        <v>42750</v>
      </c>
      <c r="C235" s="6">
        <v>0.66180555555555554</v>
      </c>
      <c r="D235" s="1" t="s">
        <v>435</v>
      </c>
      <c r="E235" s="1">
        <v>4</v>
      </c>
      <c r="F235" s="1">
        <v>13</v>
      </c>
      <c r="G235" s="1" t="s">
        <v>480</v>
      </c>
      <c r="H235" s="2">
        <v>54.247733333333301</v>
      </c>
      <c r="I235" s="7">
        <f>1+COUNTIFS(A:A,A235,P:P,"&lt;"&amp;P235)</f>
        <v>5</v>
      </c>
      <c r="J235" s="2">
        <f>AVERAGEIF(A:A,A235,H:H)</f>
        <v>46.878539999999994</v>
      </c>
      <c r="K235" s="2">
        <f>H235-J235</f>
        <v>7.3691933333333068</v>
      </c>
      <c r="L235" s="2">
        <f>90+K235</f>
        <v>97.3691933333333</v>
      </c>
      <c r="M235" s="2">
        <f>EXP(0.06*L235)</f>
        <v>344.51981260839653</v>
      </c>
      <c r="N235" s="2">
        <f>SUMIF(A:A,A235,M:M)</f>
        <v>4331.6191241573151</v>
      </c>
      <c r="O235" s="3">
        <f>M235/N235</f>
        <v>7.9536035540848787E-2</v>
      </c>
      <c r="P235" s="8">
        <f>1/O235</f>
        <v>12.572917334890441</v>
      </c>
      <c r="Q235" s="3">
        <f>IF(P235&gt;21,"",O235)</f>
        <v>7.9536035540848787E-2</v>
      </c>
      <c r="R235" s="3">
        <f>IF(ISNUMBER(Q235),SUMIF(A:A,A235,Q:Q),"")</f>
        <v>0.92202266855023063</v>
      </c>
      <c r="S235" s="3">
        <f>IFERROR(Q235*(1/R235),"")</f>
        <v>8.6262559754533577E-2</v>
      </c>
      <c r="T235" s="9">
        <f>IFERROR(1/S235,"")</f>
        <v>11.592514792577141</v>
      </c>
    </row>
    <row r="236" spans="1:20" x14ac:dyDescent="0.3">
      <c r="A236" s="1">
        <v>38</v>
      </c>
      <c r="B236" s="5">
        <v>42750</v>
      </c>
      <c r="C236" s="6">
        <v>0.66180555555555554</v>
      </c>
      <c r="D236" s="1" t="s">
        <v>435</v>
      </c>
      <c r="E236" s="1">
        <v>4</v>
      </c>
      <c r="F236" s="1">
        <v>3</v>
      </c>
      <c r="G236" s="1" t="s">
        <v>470</v>
      </c>
      <c r="H236" s="2">
        <v>49.9634</v>
      </c>
      <c r="I236" s="7">
        <f>1+COUNTIFS(A:A,A236,P:P,"&lt;"&amp;P236)</f>
        <v>6</v>
      </c>
      <c r="J236" s="2">
        <f>AVERAGEIF(A:A,A236,H:H)</f>
        <v>46.878539999999994</v>
      </c>
      <c r="K236" s="2">
        <f>H236-J236</f>
        <v>3.0848600000000062</v>
      </c>
      <c r="L236" s="2">
        <f>90+K236</f>
        <v>93.084860000000006</v>
      </c>
      <c r="M236" s="2">
        <f>EXP(0.06*L236)</f>
        <v>266.42468612302218</v>
      </c>
      <c r="N236" s="2">
        <f>SUMIF(A:A,A236,M:M)</f>
        <v>4331.6191241573151</v>
      </c>
      <c r="O236" s="3">
        <f>M236/N236</f>
        <v>6.1506951208424442E-2</v>
      </c>
      <c r="P236" s="8">
        <f>1/O236</f>
        <v>16.258324959261397</v>
      </c>
      <c r="Q236" s="3">
        <f>IF(P236&gt;21,"",O236)</f>
        <v>6.1506951208424442E-2</v>
      </c>
      <c r="R236" s="3">
        <f>IF(ISNUMBER(Q236),SUMIF(A:A,A236,Q:Q),"")</f>
        <v>0.92202266855023063</v>
      </c>
      <c r="S236" s="3">
        <f>IFERROR(Q236*(1/R236),"")</f>
        <v>6.670871910897451E-2</v>
      </c>
      <c r="T236" s="9">
        <f>IFERROR(1/S236,"")</f>
        <v>14.990544165095013</v>
      </c>
    </row>
    <row r="237" spans="1:20" x14ac:dyDescent="0.3">
      <c r="A237" s="1">
        <v>38</v>
      </c>
      <c r="B237" s="5">
        <v>42750</v>
      </c>
      <c r="C237" s="6">
        <v>0.66180555555555554</v>
      </c>
      <c r="D237" s="1" t="s">
        <v>435</v>
      </c>
      <c r="E237" s="1">
        <v>4</v>
      </c>
      <c r="F237" s="1">
        <v>5</v>
      </c>
      <c r="G237" s="1" t="s">
        <v>472</v>
      </c>
      <c r="H237" s="2">
        <v>47.440066666666702</v>
      </c>
      <c r="I237" s="7">
        <f>1+COUNTIFS(A:A,A237,P:P,"&lt;"&amp;P237)</f>
        <v>7</v>
      </c>
      <c r="J237" s="2">
        <f>AVERAGEIF(A:A,A237,H:H)</f>
        <v>46.878539999999994</v>
      </c>
      <c r="K237" s="2">
        <f>H237-J237</f>
        <v>0.56152666666670825</v>
      </c>
      <c r="L237" s="2">
        <f>90+K237</f>
        <v>90.561526666666708</v>
      </c>
      <c r="M237" s="2">
        <f>EXP(0.06*L237)</f>
        <v>228.99303769191962</v>
      </c>
      <c r="N237" s="2">
        <f>SUMIF(A:A,A237,M:M)</f>
        <v>4331.6191241573151</v>
      </c>
      <c r="O237" s="3">
        <f>M237/N237</f>
        <v>5.2865460034293425E-2</v>
      </c>
      <c r="P237" s="8">
        <f>1/O237</f>
        <v>18.915942457538581</v>
      </c>
      <c r="Q237" s="3">
        <f>IF(P237&gt;21,"",O237)</f>
        <v>5.2865460034293425E-2</v>
      </c>
      <c r="R237" s="3">
        <f>IF(ISNUMBER(Q237),SUMIF(A:A,A237,Q:Q),"")</f>
        <v>0.92202266855023063</v>
      </c>
      <c r="S237" s="3">
        <f>IFERROR(Q237*(1/R237),"")</f>
        <v>5.7336399459047983E-2</v>
      </c>
      <c r="T237" s="9">
        <f>IFERROR(1/S237,"")</f>
        <v>17.44092774284233</v>
      </c>
    </row>
    <row r="238" spans="1:20" x14ac:dyDescent="0.3">
      <c r="A238" s="1">
        <v>38</v>
      </c>
      <c r="B238" s="5">
        <v>42750</v>
      </c>
      <c r="C238" s="6">
        <v>0.66180555555555554</v>
      </c>
      <c r="D238" s="1" t="s">
        <v>435</v>
      </c>
      <c r="E238" s="1">
        <v>4</v>
      </c>
      <c r="F238" s="1">
        <v>7</v>
      </c>
      <c r="G238" s="1" t="s">
        <v>474</v>
      </c>
      <c r="H238" s="2">
        <v>46.513533333333299</v>
      </c>
      <c r="I238" s="7">
        <f>1+COUNTIFS(A:A,A238,P:P,"&lt;"&amp;P238)</f>
        <v>8</v>
      </c>
      <c r="J238" s="2">
        <f>AVERAGEIF(A:A,A238,H:H)</f>
        <v>46.878539999999994</v>
      </c>
      <c r="K238" s="2">
        <f>H238-J238</f>
        <v>-0.36500666666669446</v>
      </c>
      <c r="L238" s="2">
        <f>90+K238</f>
        <v>89.634993333333313</v>
      </c>
      <c r="M238" s="2">
        <f>EXP(0.06*L238)</f>
        <v>216.61023793475962</v>
      </c>
      <c r="N238" s="2">
        <f>SUMIF(A:A,A238,M:M)</f>
        <v>4331.6191241573151</v>
      </c>
      <c r="O238" s="3">
        <f>M238/N238</f>
        <v>5.0006759995755531E-2</v>
      </c>
      <c r="P238" s="8">
        <f>1/O238</f>
        <v>19.99729636722871</v>
      </c>
      <c r="Q238" s="3">
        <f>IF(P238&gt;21,"",O238)</f>
        <v>5.0006759995755531E-2</v>
      </c>
      <c r="R238" s="3">
        <f>IF(ISNUMBER(Q238),SUMIF(A:A,A238,Q:Q),"")</f>
        <v>0.92202266855023063</v>
      </c>
      <c r="S238" s="3">
        <f>IFERROR(Q238*(1/R238),"")</f>
        <v>5.4235933346828795E-2</v>
      </c>
      <c r="T238" s="9">
        <f>IFERROR(1/S238,"")</f>
        <v>18.437960560302049</v>
      </c>
    </row>
    <row r="239" spans="1:20" x14ac:dyDescent="0.3">
      <c r="A239" s="1">
        <v>38</v>
      </c>
      <c r="B239" s="5">
        <v>42750</v>
      </c>
      <c r="C239" s="6">
        <v>0.66180555555555554</v>
      </c>
      <c r="D239" s="1" t="s">
        <v>435</v>
      </c>
      <c r="E239" s="1">
        <v>4</v>
      </c>
      <c r="F239" s="1">
        <v>2</v>
      </c>
      <c r="G239" s="1" t="s">
        <v>469</v>
      </c>
      <c r="H239" s="2">
        <v>46.016966666666598</v>
      </c>
      <c r="I239" s="7">
        <f>1+COUNTIFS(A:A,A239,P:P,"&lt;"&amp;P239)</f>
        <v>9</v>
      </c>
      <c r="J239" s="2">
        <f>AVERAGEIF(A:A,A239,H:H)</f>
        <v>46.878539999999994</v>
      </c>
      <c r="K239" s="2">
        <f>H239-J239</f>
        <v>-0.86157333333339636</v>
      </c>
      <c r="L239" s="2">
        <f>90+K239</f>
        <v>89.138426666666604</v>
      </c>
      <c r="M239" s="2">
        <f>EXP(0.06*L239)</f>
        <v>210.25174532338795</v>
      </c>
      <c r="N239" s="2">
        <f>SUMIF(A:A,A239,M:M)</f>
        <v>4331.6191241573151</v>
      </c>
      <c r="O239" s="3">
        <f>M239/N239</f>
        <v>4.8538834855266944E-2</v>
      </c>
      <c r="P239" s="8">
        <f>1/O239</f>
        <v>20.602060246847685</v>
      </c>
      <c r="Q239" s="3">
        <f>IF(P239&gt;21,"",O239)</f>
        <v>4.8538834855266944E-2</v>
      </c>
      <c r="R239" s="3">
        <f>IF(ISNUMBER(Q239),SUMIF(A:A,A239,Q:Q),"")</f>
        <v>0.92202266855023063</v>
      </c>
      <c r="S239" s="3">
        <f>IFERROR(Q239*(1/R239),"")</f>
        <v>5.2643862793079046E-2</v>
      </c>
      <c r="T239" s="9">
        <f>IFERROR(1/S239,"")</f>
        <v>18.99556656643113</v>
      </c>
    </row>
    <row r="240" spans="1:20" x14ac:dyDescent="0.3">
      <c r="A240" s="1">
        <v>38</v>
      </c>
      <c r="B240" s="5">
        <v>42750</v>
      </c>
      <c r="C240" s="6">
        <v>0.66180555555555554</v>
      </c>
      <c r="D240" s="1" t="s">
        <v>435</v>
      </c>
      <c r="E240" s="1">
        <v>4</v>
      </c>
      <c r="F240" s="1">
        <v>12</v>
      </c>
      <c r="G240" s="1" t="s">
        <v>479</v>
      </c>
      <c r="H240" s="2">
        <v>45.967133333333301</v>
      </c>
      <c r="I240" s="7">
        <f>1+COUNTIFS(A:A,A240,P:P,"&lt;"&amp;P240)</f>
        <v>10</v>
      </c>
      <c r="J240" s="2">
        <f>AVERAGEIF(A:A,A240,H:H)</f>
        <v>46.878539999999994</v>
      </c>
      <c r="K240" s="2">
        <f>H240-J240</f>
        <v>-0.9114066666666929</v>
      </c>
      <c r="L240" s="2">
        <f>90+K240</f>
        <v>89.088593333333307</v>
      </c>
      <c r="M240" s="2">
        <f>EXP(0.06*L240)</f>
        <v>209.62403150468242</v>
      </c>
      <c r="N240" s="2">
        <f>SUMIF(A:A,A240,M:M)</f>
        <v>4331.6191241573151</v>
      </c>
      <c r="O240" s="3">
        <f>M240/N240</f>
        <v>4.8393920493982313E-2</v>
      </c>
      <c r="P240" s="8">
        <f>1/O240</f>
        <v>20.663752591079039</v>
      </c>
      <c r="Q240" s="3">
        <f>IF(P240&gt;21,"",O240)</f>
        <v>4.8393920493982313E-2</v>
      </c>
      <c r="R240" s="3">
        <f>IF(ISNUMBER(Q240),SUMIF(A:A,A240,Q:Q),"")</f>
        <v>0.92202266855023063</v>
      </c>
      <c r="S240" s="3">
        <f>IFERROR(Q240*(1/R240),"")</f>
        <v>5.2486692729665649E-2</v>
      </c>
      <c r="T240" s="9">
        <f>IFERROR(1/S240,"")</f>
        <v>19.05244830628844</v>
      </c>
    </row>
    <row r="241" spans="1:20" x14ac:dyDescent="0.3">
      <c r="A241" s="1">
        <v>38</v>
      </c>
      <c r="B241" s="5">
        <v>42750</v>
      </c>
      <c r="C241" s="6">
        <v>0.66180555555555554</v>
      </c>
      <c r="D241" s="1" t="s">
        <v>435</v>
      </c>
      <c r="E241" s="1">
        <v>4</v>
      </c>
      <c r="F241" s="1">
        <v>6</v>
      </c>
      <c r="G241" s="1" t="s">
        <v>473</v>
      </c>
      <c r="H241" s="2">
        <v>45.935666666666705</v>
      </c>
      <c r="I241" s="7">
        <f>1+COUNTIFS(A:A,A241,P:P,"&lt;"&amp;P241)</f>
        <v>11</v>
      </c>
      <c r="J241" s="2">
        <f>AVERAGEIF(A:A,A241,H:H)</f>
        <v>46.878539999999994</v>
      </c>
      <c r="K241" s="2">
        <f>H241-J241</f>
        <v>-0.9428733333332886</v>
      </c>
      <c r="L241" s="2">
        <f>90+K241</f>
        <v>89.057126666666704</v>
      </c>
      <c r="M241" s="2">
        <f>EXP(0.06*L241)</f>
        <v>209.22863470523174</v>
      </c>
      <c r="N241" s="2">
        <f>SUMIF(A:A,A241,M:M)</f>
        <v>4331.6191241573151</v>
      </c>
      <c r="O241" s="3">
        <f>M241/N241</f>
        <v>4.8302638968964209E-2</v>
      </c>
      <c r="P241" s="8">
        <f>1/O241</f>
        <v>20.702802607586882</v>
      </c>
      <c r="Q241" s="3">
        <f>IF(P241&gt;21,"",O241)</f>
        <v>4.8302638968964209E-2</v>
      </c>
      <c r="R241" s="3">
        <f>IF(ISNUMBER(Q241),SUMIF(A:A,A241,Q:Q),"")</f>
        <v>0.92202266855023063</v>
      </c>
      <c r="S241" s="3">
        <f>IFERROR(Q241*(1/R241),"")</f>
        <v>5.238769134051148E-2</v>
      </c>
      <c r="T241" s="9">
        <f>IFERROR(1/S241,"")</f>
        <v>19.088453306715934</v>
      </c>
    </row>
    <row r="242" spans="1:20" x14ac:dyDescent="0.3">
      <c r="A242" s="1">
        <v>38</v>
      </c>
      <c r="B242" s="5">
        <v>42750</v>
      </c>
      <c r="C242" s="6">
        <v>0.66180555555555554</v>
      </c>
      <c r="D242" s="1" t="s">
        <v>435</v>
      </c>
      <c r="E242" s="1">
        <v>4</v>
      </c>
      <c r="F242" s="1">
        <v>11</v>
      </c>
      <c r="G242" s="1" t="s">
        <v>478</v>
      </c>
      <c r="H242" s="2">
        <v>38.1420666666667</v>
      </c>
      <c r="I242" s="7">
        <f>1+COUNTIFS(A:A,A242,P:P,"&lt;"&amp;P242)</f>
        <v>12</v>
      </c>
      <c r="J242" s="2">
        <f>AVERAGEIF(A:A,A242,H:H)</f>
        <v>46.878539999999994</v>
      </c>
      <c r="K242" s="2">
        <f>H242-J242</f>
        <v>-8.7364733333332936</v>
      </c>
      <c r="L242" s="2">
        <f>90+K242</f>
        <v>81.263526666666706</v>
      </c>
      <c r="M242" s="2">
        <f>EXP(0.06*L242)</f>
        <v>131.08049498121801</v>
      </c>
      <c r="N242" s="2">
        <f>SUMIF(A:A,A242,M:M)</f>
        <v>4331.6191241573151</v>
      </c>
      <c r="O242" s="3">
        <f>M242/N242</f>
        <v>3.0261315970784658E-2</v>
      </c>
      <c r="P242" s="8">
        <f>1/O242</f>
        <v>33.045489527469172</v>
      </c>
      <c r="Q242" s="3" t="str">
        <f>IF(P242&gt;21,"",O242)</f>
        <v/>
      </c>
      <c r="R242" s="3" t="str">
        <f>IF(ISNUMBER(Q242),SUMIF(A:A,A242,Q:Q),"")</f>
        <v/>
      </c>
      <c r="S242" s="3" t="str">
        <f>IFERROR(Q242*(1/R242),"")</f>
        <v/>
      </c>
      <c r="T242" s="9" t="str">
        <f>IFERROR(1/S242,"")</f>
        <v/>
      </c>
    </row>
    <row r="243" spans="1:20" x14ac:dyDescent="0.3">
      <c r="A243" s="1">
        <v>38</v>
      </c>
      <c r="B243" s="5">
        <v>42750</v>
      </c>
      <c r="C243" s="6">
        <v>0.66180555555555554</v>
      </c>
      <c r="D243" s="1" t="s">
        <v>435</v>
      </c>
      <c r="E243" s="1">
        <v>4</v>
      </c>
      <c r="F243" s="1">
        <v>10</v>
      </c>
      <c r="G243" s="1" t="s">
        <v>477</v>
      </c>
      <c r="H243" s="2">
        <v>34.082933333333301</v>
      </c>
      <c r="I243" s="7">
        <f>1+COUNTIFS(A:A,A243,P:P,"&lt;"&amp;P243)</f>
        <v>13</v>
      </c>
      <c r="J243" s="2">
        <f>AVERAGEIF(A:A,A243,H:H)</f>
        <v>46.878539999999994</v>
      </c>
      <c r="K243" s="2">
        <f>H243-J243</f>
        <v>-12.795606666666693</v>
      </c>
      <c r="L243" s="2">
        <f>90+K243</f>
        <v>77.204393333333314</v>
      </c>
      <c r="M243" s="2">
        <f>EXP(0.06*L243)</f>
        <v>102.74637777942868</v>
      </c>
      <c r="N243" s="2">
        <f>SUMIF(A:A,A243,M:M)</f>
        <v>4331.6191241573151</v>
      </c>
      <c r="O243" s="3">
        <f>M243/N243</f>
        <v>2.3720085915775718E-2</v>
      </c>
      <c r="P243" s="8">
        <f>1/O243</f>
        <v>42.15836331920373</v>
      </c>
      <c r="Q243" s="3" t="str">
        <f>IF(P243&gt;21,"",O243)</f>
        <v/>
      </c>
      <c r="R243" s="3" t="str">
        <f>IF(ISNUMBER(Q243),SUMIF(A:A,A243,Q:Q),"")</f>
        <v/>
      </c>
      <c r="S243" s="3" t="str">
        <f>IFERROR(Q243*(1/R243),"")</f>
        <v/>
      </c>
      <c r="T243" s="9" t="str">
        <f>IFERROR(1/S243,"")</f>
        <v/>
      </c>
    </row>
    <row r="244" spans="1:20" x14ac:dyDescent="0.3">
      <c r="A244" s="1">
        <v>38</v>
      </c>
      <c r="B244" s="5">
        <v>42750</v>
      </c>
      <c r="C244" s="6">
        <v>0.66180555555555554</v>
      </c>
      <c r="D244" s="1" t="s">
        <v>435</v>
      </c>
      <c r="E244" s="1">
        <v>4</v>
      </c>
      <c r="F244" s="1">
        <v>14</v>
      </c>
      <c r="G244" s="1" t="s">
        <v>481</v>
      </c>
      <c r="H244" s="2">
        <v>24.783799999999999</v>
      </c>
      <c r="I244" s="7">
        <f>1+COUNTIFS(A:A,A244,P:P,"&lt;"&amp;P244)</f>
        <v>14</v>
      </c>
      <c r="J244" s="2">
        <f>AVERAGEIF(A:A,A244,H:H)</f>
        <v>46.878539999999994</v>
      </c>
      <c r="K244" s="2">
        <f>H244-J244</f>
        <v>-22.094739999999994</v>
      </c>
      <c r="L244" s="2">
        <f>90+K244</f>
        <v>67.905259999999998</v>
      </c>
      <c r="M244" s="2">
        <f>EXP(0.06*L244)</f>
        <v>58.810217099170316</v>
      </c>
      <c r="N244" s="2">
        <f>SUMIF(A:A,A244,M:M)</f>
        <v>4331.6191241573151</v>
      </c>
      <c r="O244" s="3">
        <f>M244/N244</f>
        <v>1.3576959426369559E-2</v>
      </c>
      <c r="P244" s="8">
        <f>1/O244</f>
        <v>73.654193740740752</v>
      </c>
      <c r="Q244" s="3" t="str">
        <f>IF(P244&gt;21,"",O244)</f>
        <v/>
      </c>
      <c r="R244" s="3" t="str">
        <f>IF(ISNUMBER(Q244),SUMIF(A:A,A244,Q:Q),"")</f>
        <v/>
      </c>
      <c r="S244" s="3" t="str">
        <f>IFERROR(Q244*(1/R244),"")</f>
        <v/>
      </c>
      <c r="T244" s="9" t="str">
        <f>IFERROR(1/S244,"")</f>
        <v/>
      </c>
    </row>
    <row r="245" spans="1:20" x14ac:dyDescent="0.3">
      <c r="A245" s="1">
        <v>38</v>
      </c>
      <c r="B245" s="5">
        <v>42750</v>
      </c>
      <c r="C245" s="6">
        <v>0.66180555555555554</v>
      </c>
      <c r="D245" s="1" t="s">
        <v>435</v>
      </c>
      <c r="E245" s="1">
        <v>4</v>
      </c>
      <c r="F245" s="1">
        <v>15</v>
      </c>
      <c r="G245" s="1" t="s">
        <v>482</v>
      </c>
      <c r="H245" s="2">
        <v>20.371366666666599</v>
      </c>
      <c r="I245" s="7">
        <f>1+COUNTIFS(A:A,A245,P:P,"&lt;"&amp;P245)</f>
        <v>15</v>
      </c>
      <c r="J245" s="2">
        <f>AVERAGEIF(A:A,A245,H:H)</f>
        <v>46.878539999999994</v>
      </c>
      <c r="K245" s="2">
        <f>H245-J245</f>
        <v>-26.507173333333395</v>
      </c>
      <c r="L245" s="2">
        <f>90+K245</f>
        <v>63.492826666666602</v>
      </c>
      <c r="M245" s="2">
        <f>EXP(0.06*L245)</f>
        <v>45.131010298758135</v>
      </c>
      <c r="N245" s="2">
        <f>SUMIF(A:A,A245,M:M)</f>
        <v>4331.6191241573151</v>
      </c>
      <c r="O245" s="3">
        <f>M245/N245</f>
        <v>1.0418970136839546E-2</v>
      </c>
      <c r="P245" s="8">
        <f>1/O245</f>
        <v>95.978775912235847</v>
      </c>
      <c r="Q245" s="3" t="str">
        <f>IF(P245&gt;21,"",O245)</f>
        <v/>
      </c>
      <c r="R245" s="3" t="str">
        <f>IF(ISNUMBER(Q245),SUMIF(A:A,A245,Q:Q),"")</f>
        <v/>
      </c>
      <c r="S245" s="3" t="str">
        <f>IFERROR(Q245*(1/R245),"")</f>
        <v/>
      </c>
      <c r="T245" s="9" t="str">
        <f>IFERROR(1/S245,"")</f>
        <v/>
      </c>
    </row>
    <row r="246" spans="1:20" x14ac:dyDescent="0.3">
      <c r="A246" s="1">
        <v>32</v>
      </c>
      <c r="B246" s="5">
        <v>42750</v>
      </c>
      <c r="C246" s="6">
        <v>0.66666666666666663</v>
      </c>
      <c r="D246" s="1" t="s">
        <v>376</v>
      </c>
      <c r="E246" s="1">
        <v>7</v>
      </c>
      <c r="F246" s="1">
        <v>7</v>
      </c>
      <c r="G246" s="1" t="s">
        <v>407</v>
      </c>
      <c r="H246" s="2">
        <v>78.583500000000001</v>
      </c>
      <c r="I246" s="7">
        <f>1+COUNTIFS(A:A,A246,P:P,"&lt;"&amp;P246)</f>
        <v>1</v>
      </c>
      <c r="J246" s="2">
        <f>AVERAGEIF(A:A,A246,H:H)</f>
        <v>52.063081481481468</v>
      </c>
      <c r="K246" s="2">
        <f>H246-J246</f>
        <v>26.520418518518532</v>
      </c>
      <c r="L246" s="2">
        <f>90+K246</f>
        <v>116.52041851851854</v>
      </c>
      <c r="M246" s="2">
        <f>EXP(0.06*L246)</f>
        <v>1087.0524207409828</v>
      </c>
      <c r="N246" s="2">
        <f>SUMIF(A:A,A246,M:M)</f>
        <v>2974.8892790268383</v>
      </c>
      <c r="O246" s="3">
        <f>M246/N246</f>
        <v>0.36540937116711292</v>
      </c>
      <c r="P246" s="8">
        <f>1/O246</f>
        <v>2.7366566894713529</v>
      </c>
      <c r="Q246" s="3">
        <f>IF(P246&gt;21,"",O246)</f>
        <v>0.36540937116711292</v>
      </c>
      <c r="R246" s="3">
        <f>IF(ISNUMBER(Q246),SUMIF(A:A,A246,Q:Q),"")</f>
        <v>0.96376754663875264</v>
      </c>
      <c r="S246" s="3">
        <f>IFERROR(Q246*(1/R246),"")</f>
        <v>0.3791467895360443</v>
      </c>
      <c r="T246" s="9">
        <f>IFERROR(1/S246,"")</f>
        <v>2.6375009036043364</v>
      </c>
    </row>
    <row r="247" spans="1:20" x14ac:dyDescent="0.3">
      <c r="A247" s="1">
        <v>32</v>
      </c>
      <c r="B247" s="5">
        <v>42750</v>
      </c>
      <c r="C247" s="6">
        <v>0.66666666666666663</v>
      </c>
      <c r="D247" s="1" t="s">
        <v>376</v>
      </c>
      <c r="E247" s="1">
        <v>7</v>
      </c>
      <c r="F247" s="1">
        <v>8</v>
      </c>
      <c r="G247" s="1" t="s">
        <v>408</v>
      </c>
      <c r="H247" s="2">
        <v>62.892366666666597</v>
      </c>
      <c r="I247" s="7">
        <f>1+COUNTIFS(A:A,A247,P:P,"&lt;"&amp;P247)</f>
        <v>2</v>
      </c>
      <c r="J247" s="2">
        <f>AVERAGEIF(A:A,A247,H:H)</f>
        <v>52.063081481481468</v>
      </c>
      <c r="K247" s="2">
        <f>H247-J247</f>
        <v>10.829285185185128</v>
      </c>
      <c r="L247" s="2">
        <f>90+K247</f>
        <v>100.82928518518513</v>
      </c>
      <c r="M247" s="2">
        <f>EXP(0.06*L247)</f>
        <v>424.01003021139576</v>
      </c>
      <c r="N247" s="2">
        <f>SUMIF(A:A,A247,M:M)</f>
        <v>2974.8892790268383</v>
      </c>
      <c r="O247" s="3">
        <f>M247/N247</f>
        <v>0.14252968444933189</v>
      </c>
      <c r="P247" s="8">
        <f>1/O247</f>
        <v>7.0160823260328735</v>
      </c>
      <c r="Q247" s="3">
        <f>IF(P247&gt;21,"",O247)</f>
        <v>0.14252968444933189</v>
      </c>
      <c r="R247" s="3">
        <f>IF(ISNUMBER(Q247),SUMIF(A:A,A247,Q:Q),"")</f>
        <v>0.96376754663875264</v>
      </c>
      <c r="S247" s="3">
        <f>IFERROR(Q247*(1/R247),"")</f>
        <v>0.14788803062151257</v>
      </c>
      <c r="T247" s="9">
        <f>IFERROR(1/S247,"")</f>
        <v>6.7618724503762158</v>
      </c>
    </row>
    <row r="248" spans="1:20" x14ac:dyDescent="0.3">
      <c r="A248" s="1">
        <v>32</v>
      </c>
      <c r="B248" s="5">
        <v>42750</v>
      </c>
      <c r="C248" s="6">
        <v>0.66666666666666663</v>
      </c>
      <c r="D248" s="1" t="s">
        <v>376</v>
      </c>
      <c r="E248" s="1">
        <v>7</v>
      </c>
      <c r="F248" s="1">
        <v>6</v>
      </c>
      <c r="G248" s="1" t="s">
        <v>406</v>
      </c>
      <c r="H248" s="2">
        <v>62.701633333333298</v>
      </c>
      <c r="I248" s="7">
        <f>1+COUNTIFS(A:A,A248,P:P,"&lt;"&amp;P248)</f>
        <v>3</v>
      </c>
      <c r="J248" s="2">
        <f>AVERAGEIF(A:A,A248,H:H)</f>
        <v>52.063081481481468</v>
      </c>
      <c r="K248" s="2">
        <f>H248-J248</f>
        <v>10.63855185185183</v>
      </c>
      <c r="L248" s="2">
        <f>90+K248</f>
        <v>100.63855185185183</v>
      </c>
      <c r="M248" s="2">
        <f>EXP(0.06*L248)</f>
        <v>419.18531907839122</v>
      </c>
      <c r="N248" s="2">
        <f>SUMIF(A:A,A248,M:M)</f>
        <v>2974.8892790268383</v>
      </c>
      <c r="O248" s="3">
        <f>M248/N248</f>
        <v>0.14090787244879155</v>
      </c>
      <c r="P248" s="8">
        <f>1/O248</f>
        <v>7.0968355608620657</v>
      </c>
      <c r="Q248" s="3">
        <f>IF(P248&gt;21,"",O248)</f>
        <v>0.14090787244879155</v>
      </c>
      <c r="R248" s="3">
        <f>IF(ISNUMBER(Q248),SUMIF(A:A,A248,Q:Q),"")</f>
        <v>0.96376754663875264</v>
      </c>
      <c r="S248" s="3">
        <f>IFERROR(Q248*(1/R248),"")</f>
        <v>0.14620524725098238</v>
      </c>
      <c r="T248" s="9">
        <f>IFERROR(1/S248,"")</f>
        <v>6.8396997973906908</v>
      </c>
    </row>
    <row r="249" spans="1:20" x14ac:dyDescent="0.3">
      <c r="A249" s="1">
        <v>32</v>
      </c>
      <c r="B249" s="5">
        <v>42750</v>
      </c>
      <c r="C249" s="6">
        <v>0.66666666666666663</v>
      </c>
      <c r="D249" s="1" t="s">
        <v>376</v>
      </c>
      <c r="E249" s="1">
        <v>7</v>
      </c>
      <c r="F249" s="1">
        <v>2</v>
      </c>
      <c r="G249" s="1" t="s">
        <v>402</v>
      </c>
      <c r="H249" s="2">
        <v>57.969433333333299</v>
      </c>
      <c r="I249" s="7">
        <f>1+COUNTIFS(A:A,A249,P:P,"&lt;"&amp;P249)</f>
        <v>4</v>
      </c>
      <c r="J249" s="2">
        <f>AVERAGEIF(A:A,A249,H:H)</f>
        <v>52.063081481481468</v>
      </c>
      <c r="K249" s="2">
        <f>H249-J249</f>
        <v>5.9063518518518308</v>
      </c>
      <c r="L249" s="2">
        <f>90+K249</f>
        <v>95.906351851851838</v>
      </c>
      <c r="M249" s="2">
        <f>EXP(0.06*L249)</f>
        <v>315.57018419568067</v>
      </c>
      <c r="N249" s="2">
        <f>SUMIF(A:A,A249,M:M)</f>
        <v>2974.8892790268383</v>
      </c>
      <c r="O249" s="3">
        <f>M249/N249</f>
        <v>0.10607795941195891</v>
      </c>
      <c r="P249" s="8">
        <f>1/O249</f>
        <v>9.427029003418621</v>
      </c>
      <c r="Q249" s="3">
        <f>IF(P249&gt;21,"",O249)</f>
        <v>0.10607795941195891</v>
      </c>
      <c r="R249" s="3">
        <f>IF(ISNUMBER(Q249),SUMIF(A:A,A249,Q:Q),"")</f>
        <v>0.96376754663875264</v>
      </c>
      <c r="S249" s="3">
        <f>IFERROR(Q249*(1/R249),"")</f>
        <v>0.11006591763949479</v>
      </c>
      <c r="T249" s="9">
        <f>IFERROR(1/S249,"")</f>
        <v>9.0854646147171305</v>
      </c>
    </row>
    <row r="250" spans="1:20" x14ac:dyDescent="0.3">
      <c r="A250" s="1">
        <v>32</v>
      </c>
      <c r="B250" s="5">
        <v>42750</v>
      </c>
      <c r="C250" s="6">
        <v>0.66666666666666663</v>
      </c>
      <c r="D250" s="1" t="s">
        <v>376</v>
      </c>
      <c r="E250" s="1">
        <v>7</v>
      </c>
      <c r="F250" s="1">
        <v>5</v>
      </c>
      <c r="G250" s="1" t="s">
        <v>405</v>
      </c>
      <c r="H250" s="2">
        <v>52.132599999999996</v>
      </c>
      <c r="I250" s="7">
        <f>1+COUNTIFS(A:A,A250,P:P,"&lt;"&amp;P250)</f>
        <v>5</v>
      </c>
      <c r="J250" s="2">
        <f>AVERAGEIF(A:A,A250,H:H)</f>
        <v>52.063081481481468</v>
      </c>
      <c r="K250" s="2">
        <f>H250-J250</f>
        <v>6.9518518518528083E-2</v>
      </c>
      <c r="L250" s="2">
        <f>90+K250</f>
        <v>90.069518518518521</v>
      </c>
      <c r="M250" s="2">
        <f>EXP(0.06*L250)</f>
        <v>222.33185568058346</v>
      </c>
      <c r="N250" s="2">
        <f>SUMIF(A:A,A250,M:M)</f>
        <v>2974.8892790268383</v>
      </c>
      <c r="O250" s="3">
        <f>M250/N250</f>
        <v>7.4736178333774439E-2</v>
      </c>
      <c r="P250" s="8">
        <f>1/O250</f>
        <v>13.380400527492379</v>
      </c>
      <c r="Q250" s="3">
        <f>IF(P250&gt;21,"",O250)</f>
        <v>7.4736178333774439E-2</v>
      </c>
      <c r="R250" s="3">
        <f>IF(ISNUMBER(Q250),SUMIF(A:A,A250,Q:Q),"")</f>
        <v>0.96376754663875264</v>
      </c>
      <c r="S250" s="3">
        <f>IFERROR(Q250*(1/R250),"")</f>
        <v>7.7545854904977063E-2</v>
      </c>
      <c r="T250" s="9">
        <f>IFERROR(1/S250,"")</f>
        <v>12.895595789425204</v>
      </c>
    </row>
    <row r="251" spans="1:20" x14ac:dyDescent="0.3">
      <c r="A251" s="1">
        <v>32</v>
      </c>
      <c r="B251" s="5">
        <v>42750</v>
      </c>
      <c r="C251" s="6">
        <v>0.66666666666666663</v>
      </c>
      <c r="D251" s="1" t="s">
        <v>376</v>
      </c>
      <c r="E251" s="1">
        <v>7</v>
      </c>
      <c r="F251" s="1">
        <v>4</v>
      </c>
      <c r="G251" s="1" t="s">
        <v>404</v>
      </c>
      <c r="H251" s="2">
        <v>51.435233333333294</v>
      </c>
      <c r="I251" s="7">
        <f>1+COUNTIFS(A:A,A251,P:P,"&lt;"&amp;P251)</f>
        <v>6</v>
      </c>
      <c r="J251" s="2">
        <f>AVERAGEIF(A:A,A251,H:H)</f>
        <v>52.063081481481468</v>
      </c>
      <c r="K251" s="2">
        <f>H251-J251</f>
        <v>-0.6278481481481748</v>
      </c>
      <c r="L251" s="2">
        <f>90+K251</f>
        <v>89.372151851851825</v>
      </c>
      <c r="M251" s="2">
        <f>EXP(0.06*L251)</f>
        <v>213.22098392488999</v>
      </c>
      <c r="N251" s="2">
        <f>SUMIF(A:A,A251,M:M)</f>
        <v>2974.8892790268383</v>
      </c>
      <c r="O251" s="3">
        <f>M251/N251</f>
        <v>7.1673586451809046E-2</v>
      </c>
      <c r="P251" s="8">
        <f>1/O251</f>
        <v>13.952141221122888</v>
      </c>
      <c r="Q251" s="3">
        <f>IF(P251&gt;21,"",O251)</f>
        <v>7.1673586451809046E-2</v>
      </c>
      <c r="R251" s="3">
        <f>IF(ISNUMBER(Q251),SUMIF(A:A,A251,Q:Q),"")</f>
        <v>0.96376754663875264</v>
      </c>
      <c r="S251" s="3">
        <f>IFERROR(Q251*(1/R251),"")</f>
        <v>7.4368126112752717E-2</v>
      </c>
      <c r="T251" s="9">
        <f>IFERROR(1/S251,"")</f>
        <v>13.446620915039018</v>
      </c>
    </row>
    <row r="252" spans="1:20" x14ac:dyDescent="0.3">
      <c r="A252" s="1">
        <v>32</v>
      </c>
      <c r="B252" s="5">
        <v>42750</v>
      </c>
      <c r="C252" s="6">
        <v>0.66666666666666663</v>
      </c>
      <c r="D252" s="1" t="s">
        <v>376</v>
      </c>
      <c r="E252" s="1">
        <v>7</v>
      </c>
      <c r="F252" s="1">
        <v>1</v>
      </c>
      <c r="G252" s="1" t="s">
        <v>26</v>
      </c>
      <c r="H252" s="2">
        <v>49.134733333333301</v>
      </c>
      <c r="I252" s="7">
        <f>1+COUNTIFS(A:A,A252,P:P,"&lt;"&amp;P252)</f>
        <v>7</v>
      </c>
      <c r="J252" s="2">
        <f>AVERAGEIF(A:A,A252,H:H)</f>
        <v>52.063081481481468</v>
      </c>
      <c r="K252" s="2">
        <f>H252-J252</f>
        <v>-2.9283481481481672</v>
      </c>
      <c r="L252" s="2">
        <f>90+K252</f>
        <v>87.07165185185184</v>
      </c>
      <c r="M252" s="2">
        <f>EXP(0.06*L252)</f>
        <v>185.73094813769973</v>
      </c>
      <c r="N252" s="2">
        <f>SUMIF(A:A,A252,M:M)</f>
        <v>2974.8892790268383</v>
      </c>
      <c r="O252" s="3">
        <f>M252/N252</f>
        <v>6.2432894375973894E-2</v>
      </c>
      <c r="P252" s="8">
        <f>1/O252</f>
        <v>16.017197504539062</v>
      </c>
      <c r="Q252" s="3">
        <f>IF(P252&gt;21,"",O252)</f>
        <v>6.2432894375973894E-2</v>
      </c>
      <c r="R252" s="3">
        <f>IF(ISNUMBER(Q252),SUMIF(A:A,A252,Q:Q),"")</f>
        <v>0.96376754663875264</v>
      </c>
      <c r="S252" s="3">
        <f>IFERROR(Q252*(1/R252),"")</f>
        <v>6.478003393423612E-2</v>
      </c>
      <c r="T252" s="9">
        <f>IFERROR(1/S252,"")</f>
        <v>15.436855142977967</v>
      </c>
    </row>
    <row r="253" spans="1:20" x14ac:dyDescent="0.3">
      <c r="A253" s="1">
        <v>32</v>
      </c>
      <c r="B253" s="5">
        <v>42750</v>
      </c>
      <c r="C253" s="6">
        <v>0.66666666666666663</v>
      </c>
      <c r="D253" s="1" t="s">
        <v>376</v>
      </c>
      <c r="E253" s="1">
        <v>7</v>
      </c>
      <c r="F253" s="1">
        <v>3</v>
      </c>
      <c r="G253" s="1" t="s">
        <v>403</v>
      </c>
      <c r="H253" s="2">
        <v>34.408200000000001</v>
      </c>
      <c r="I253" s="7">
        <f>1+COUNTIFS(A:A,A253,P:P,"&lt;"&amp;P253)</f>
        <v>8</v>
      </c>
      <c r="J253" s="2">
        <f>AVERAGEIF(A:A,A253,H:H)</f>
        <v>52.063081481481468</v>
      </c>
      <c r="K253" s="2">
        <f>H253-J253</f>
        <v>-17.654881481481468</v>
      </c>
      <c r="L253" s="2">
        <f>90+K253</f>
        <v>72.345118518518532</v>
      </c>
      <c r="M253" s="2">
        <f>EXP(0.06*L253)</f>
        <v>76.761799273308341</v>
      </c>
      <c r="N253" s="2">
        <f>SUMIF(A:A,A253,M:M)</f>
        <v>2974.8892790268383</v>
      </c>
      <c r="O253" s="3">
        <f>M253/N253</f>
        <v>2.5803245792871684E-2</v>
      </c>
      <c r="P253" s="8">
        <f>1/O253</f>
        <v>38.754814337204685</v>
      </c>
      <c r="Q253" s="3" t="str">
        <f>IF(P253&gt;21,"",O253)</f>
        <v/>
      </c>
      <c r="R253" s="3" t="str">
        <f>IF(ISNUMBER(Q253),SUMIF(A:A,A253,Q:Q),"")</f>
        <v/>
      </c>
      <c r="S253" s="3" t="str">
        <f>IFERROR(Q253*(1/R253),"")</f>
        <v/>
      </c>
      <c r="T253" s="9" t="str">
        <f>IFERROR(1/S253,"")</f>
        <v/>
      </c>
    </row>
    <row r="254" spans="1:20" x14ac:dyDescent="0.3">
      <c r="A254" s="1">
        <v>32</v>
      </c>
      <c r="B254" s="5">
        <v>42750</v>
      </c>
      <c r="C254" s="6">
        <v>0.66666666666666663</v>
      </c>
      <c r="D254" s="1" t="s">
        <v>376</v>
      </c>
      <c r="E254" s="1">
        <v>7</v>
      </c>
      <c r="F254" s="1">
        <v>9</v>
      </c>
      <c r="G254" s="1" t="s">
        <v>409</v>
      </c>
      <c r="H254" s="2">
        <v>19.310033333333301</v>
      </c>
      <c r="I254" s="7">
        <f>1+COUNTIFS(A:A,A254,P:P,"&lt;"&amp;P254)</f>
        <v>9</v>
      </c>
      <c r="J254" s="2">
        <f>AVERAGEIF(A:A,A254,H:H)</f>
        <v>52.063081481481468</v>
      </c>
      <c r="K254" s="2">
        <f>H254-J254</f>
        <v>-32.753048148148167</v>
      </c>
      <c r="L254" s="2">
        <f>90+K254</f>
        <v>57.246951851851833</v>
      </c>
      <c r="M254" s="2">
        <f>EXP(0.06*L254)</f>
        <v>31.025737783906344</v>
      </c>
      <c r="N254" s="2">
        <f>SUMIF(A:A,A254,M:M)</f>
        <v>2974.8892790268383</v>
      </c>
      <c r="O254" s="3">
        <f>M254/N254</f>
        <v>1.0429207568375671E-2</v>
      </c>
      <c r="P254" s="8">
        <f>1/O254</f>
        <v>95.884562028689984</v>
      </c>
      <c r="Q254" s="3" t="str">
        <f>IF(P254&gt;21,"",O254)</f>
        <v/>
      </c>
      <c r="R254" s="3" t="str">
        <f>IF(ISNUMBER(Q254),SUMIF(A:A,A254,Q:Q),"")</f>
        <v/>
      </c>
      <c r="S254" s="3" t="str">
        <f>IFERROR(Q254*(1/R254),"")</f>
        <v/>
      </c>
      <c r="T254" s="9" t="str">
        <f>IFERROR(1/S254,"")</f>
        <v/>
      </c>
    </row>
    <row r="255" spans="1:20" x14ac:dyDescent="0.3">
      <c r="A255" s="1">
        <v>13</v>
      </c>
      <c r="B255" s="5">
        <v>42750</v>
      </c>
      <c r="C255" s="6">
        <v>0.67013888888888884</v>
      </c>
      <c r="D255" s="1" t="s">
        <v>201</v>
      </c>
      <c r="E255" s="1">
        <v>5</v>
      </c>
      <c r="F255" s="1">
        <v>3</v>
      </c>
      <c r="G255" s="1" t="s">
        <v>44</v>
      </c>
      <c r="H255" s="2">
        <v>76.640299999999996</v>
      </c>
      <c r="I255" s="7">
        <f>1+COUNTIFS(A:A,A255,P:P,"&lt;"&amp;P255)</f>
        <v>1</v>
      </c>
      <c r="J255" s="2">
        <f>AVERAGEIF(A:A,A255,H:H)</f>
        <v>50.718587500000012</v>
      </c>
      <c r="K255" s="2">
        <f>H255-J255</f>
        <v>25.921712499999984</v>
      </c>
      <c r="L255" s="2">
        <f>90+K255</f>
        <v>115.92171249999998</v>
      </c>
      <c r="M255" s="2">
        <f>EXP(0.06*L255)</f>
        <v>1048.6959826054087</v>
      </c>
      <c r="N255" s="2">
        <f>SUMIF(A:A,A255,M:M)</f>
        <v>2644.7821653683859</v>
      </c>
      <c r="O255" s="3">
        <f>M255/N255</f>
        <v>0.39651506892982175</v>
      </c>
      <c r="P255" s="8">
        <f>1/O255</f>
        <v>2.5219722486183436</v>
      </c>
      <c r="Q255" s="3">
        <f>IF(P255&gt;21,"",O255)</f>
        <v>0.39651506892982175</v>
      </c>
      <c r="R255" s="3">
        <f>IF(ISNUMBER(Q255),SUMIF(A:A,A255,Q:Q),"")</f>
        <v>0.8961985786353901</v>
      </c>
      <c r="S255" s="3">
        <f>IFERROR(Q255*(1/R255),"")</f>
        <v>0.44244108212443412</v>
      </c>
      <c r="T255" s="9">
        <f>IFERROR(1/S255,"")</f>
        <v>2.2601879445696582</v>
      </c>
    </row>
    <row r="256" spans="1:20" x14ac:dyDescent="0.3">
      <c r="A256" s="1">
        <v>13</v>
      </c>
      <c r="B256" s="5">
        <v>42750</v>
      </c>
      <c r="C256" s="6">
        <v>0.67013888888888884</v>
      </c>
      <c r="D256" s="1" t="s">
        <v>201</v>
      </c>
      <c r="E256" s="1">
        <v>5</v>
      </c>
      <c r="F256" s="1">
        <v>5</v>
      </c>
      <c r="G256" s="1" t="s">
        <v>32</v>
      </c>
      <c r="H256" s="2">
        <v>61.480699999999999</v>
      </c>
      <c r="I256" s="7">
        <f>1+COUNTIFS(A:A,A256,P:P,"&lt;"&amp;P256)</f>
        <v>2</v>
      </c>
      <c r="J256" s="2">
        <f>AVERAGEIF(A:A,A256,H:H)</f>
        <v>50.718587500000012</v>
      </c>
      <c r="K256" s="2">
        <f>H256-J256</f>
        <v>10.762112499999986</v>
      </c>
      <c r="L256" s="2">
        <f>90+K256</f>
        <v>100.76211249999999</v>
      </c>
      <c r="M256" s="2">
        <f>EXP(0.06*L256)</f>
        <v>422.30455582235498</v>
      </c>
      <c r="N256" s="2">
        <f>SUMIF(A:A,A256,M:M)</f>
        <v>2644.7821653683859</v>
      </c>
      <c r="O256" s="3">
        <f>M256/N256</f>
        <v>0.15967460812166098</v>
      </c>
      <c r="P256" s="8">
        <f>1/O256</f>
        <v>6.262736522503749</v>
      </c>
      <c r="Q256" s="3">
        <f>IF(P256&gt;21,"",O256)</f>
        <v>0.15967460812166098</v>
      </c>
      <c r="R256" s="3">
        <f>IF(ISNUMBER(Q256),SUMIF(A:A,A256,Q:Q),"")</f>
        <v>0.8961985786353901</v>
      </c>
      <c r="S256" s="3">
        <f>IFERROR(Q256*(1/R256),"")</f>
        <v>0.17816878081283263</v>
      </c>
      <c r="T256" s="9">
        <f>IFERROR(1/S256,"")</f>
        <v>5.6126555698358063</v>
      </c>
    </row>
    <row r="257" spans="1:20" x14ac:dyDescent="0.3">
      <c r="A257" s="1">
        <v>13</v>
      </c>
      <c r="B257" s="5">
        <v>42750</v>
      </c>
      <c r="C257" s="6">
        <v>0.67013888888888884</v>
      </c>
      <c r="D257" s="1" t="s">
        <v>201</v>
      </c>
      <c r="E257" s="1">
        <v>5</v>
      </c>
      <c r="F257" s="1">
        <v>4</v>
      </c>
      <c r="G257" s="1" t="s">
        <v>213</v>
      </c>
      <c r="H257" s="2">
        <v>58.2149</v>
      </c>
      <c r="I257" s="7">
        <f>1+COUNTIFS(A:A,A257,P:P,"&lt;"&amp;P257)</f>
        <v>3</v>
      </c>
      <c r="J257" s="2">
        <f>AVERAGEIF(A:A,A257,H:H)</f>
        <v>50.718587500000012</v>
      </c>
      <c r="K257" s="2">
        <f>H257-J257</f>
        <v>7.4963124999999877</v>
      </c>
      <c r="L257" s="2">
        <f>90+K257</f>
        <v>97.496312499999988</v>
      </c>
      <c r="M257" s="2">
        <f>EXP(0.06*L257)</f>
        <v>347.1575633702592</v>
      </c>
      <c r="N257" s="2">
        <f>SUMIF(A:A,A257,M:M)</f>
        <v>2644.7821653683859</v>
      </c>
      <c r="O257" s="3">
        <f>M257/N257</f>
        <v>0.13126130685394438</v>
      </c>
      <c r="P257" s="8">
        <f>1/O257</f>
        <v>7.6183913139971162</v>
      </c>
      <c r="Q257" s="3">
        <f>IF(P257&gt;21,"",O257)</f>
        <v>0.13126130685394438</v>
      </c>
      <c r="R257" s="3">
        <f>IF(ISNUMBER(Q257),SUMIF(A:A,A257,Q:Q),"")</f>
        <v>0.8961985786353901</v>
      </c>
      <c r="S257" s="3">
        <f>IFERROR(Q257*(1/R257),"")</f>
        <v>0.14646453362357631</v>
      </c>
      <c r="T257" s="9">
        <f>IFERROR(1/S257,"")</f>
        <v>6.8275914670924172</v>
      </c>
    </row>
    <row r="258" spans="1:20" x14ac:dyDescent="0.3">
      <c r="A258" s="1">
        <v>13</v>
      </c>
      <c r="B258" s="5">
        <v>42750</v>
      </c>
      <c r="C258" s="6">
        <v>0.67013888888888884</v>
      </c>
      <c r="D258" s="1" t="s">
        <v>201</v>
      </c>
      <c r="E258" s="1">
        <v>5</v>
      </c>
      <c r="F258" s="1">
        <v>6</v>
      </c>
      <c r="G258" s="1" t="s">
        <v>214</v>
      </c>
      <c r="H258" s="2">
        <v>58.127399999999994</v>
      </c>
      <c r="I258" s="7">
        <f>1+COUNTIFS(A:A,A258,P:P,"&lt;"&amp;P258)</f>
        <v>4</v>
      </c>
      <c r="J258" s="2">
        <f>AVERAGEIF(A:A,A258,H:H)</f>
        <v>50.718587500000012</v>
      </c>
      <c r="K258" s="2">
        <f>H258-J258</f>
        <v>7.408812499999982</v>
      </c>
      <c r="L258" s="2">
        <f>90+K258</f>
        <v>97.408812499999982</v>
      </c>
      <c r="M258" s="2">
        <f>EXP(0.06*L258)</f>
        <v>345.33976206624874</v>
      </c>
      <c r="N258" s="2">
        <f>SUMIF(A:A,A258,M:M)</f>
        <v>2644.7821653683859</v>
      </c>
      <c r="O258" s="3">
        <f>M258/N258</f>
        <v>0.13057399077634324</v>
      </c>
      <c r="P258" s="8">
        <f>1/O258</f>
        <v>7.6584930433264748</v>
      </c>
      <c r="Q258" s="3">
        <f>IF(P258&gt;21,"",O258)</f>
        <v>0.13057399077634324</v>
      </c>
      <c r="R258" s="3">
        <f>IF(ISNUMBER(Q258),SUMIF(A:A,A258,Q:Q),"")</f>
        <v>0.8961985786353901</v>
      </c>
      <c r="S258" s="3">
        <f>IFERROR(Q258*(1/R258),"")</f>
        <v>0.14569760975872517</v>
      </c>
      <c r="T258" s="9">
        <f>IFERROR(1/S258,"")</f>
        <v>6.8635305799182094</v>
      </c>
    </row>
    <row r="259" spans="1:20" x14ac:dyDescent="0.3">
      <c r="A259" s="1">
        <v>13</v>
      </c>
      <c r="B259" s="5">
        <v>42750</v>
      </c>
      <c r="C259" s="6">
        <v>0.67013888888888884</v>
      </c>
      <c r="D259" s="1" t="s">
        <v>201</v>
      </c>
      <c r="E259" s="1">
        <v>5</v>
      </c>
      <c r="F259" s="1">
        <v>2</v>
      </c>
      <c r="G259" s="1" t="s">
        <v>212</v>
      </c>
      <c r="H259" s="2">
        <v>49.577266666666695</v>
      </c>
      <c r="I259" s="7">
        <f>1+COUNTIFS(A:A,A259,P:P,"&lt;"&amp;P259)</f>
        <v>5</v>
      </c>
      <c r="J259" s="2">
        <f>AVERAGEIF(A:A,A259,H:H)</f>
        <v>50.718587500000012</v>
      </c>
      <c r="K259" s="2">
        <f>H259-J259</f>
        <v>-1.1413208333333174</v>
      </c>
      <c r="L259" s="2">
        <f>90+K259</f>
        <v>88.85867916666669</v>
      </c>
      <c r="M259" s="2">
        <f>EXP(0.06*L259)</f>
        <v>206.75215353910514</v>
      </c>
      <c r="N259" s="2">
        <f>SUMIF(A:A,A259,M:M)</f>
        <v>2644.7821653683859</v>
      </c>
      <c r="O259" s="3">
        <f>M259/N259</f>
        <v>7.8173603953619775E-2</v>
      </c>
      <c r="P259" s="8">
        <f>1/O259</f>
        <v>12.792041679353785</v>
      </c>
      <c r="Q259" s="3">
        <f>IF(P259&gt;21,"",O259)</f>
        <v>7.8173603953619775E-2</v>
      </c>
      <c r="R259" s="3">
        <f>IF(ISNUMBER(Q259),SUMIF(A:A,A259,Q:Q),"")</f>
        <v>0.8961985786353901</v>
      </c>
      <c r="S259" s="3">
        <f>IFERROR(Q259*(1/R259),"")</f>
        <v>8.7227993680431812E-2</v>
      </c>
      <c r="T259" s="9">
        <f>IFERROR(1/S259,"")</f>
        <v>11.464209570881531</v>
      </c>
    </row>
    <row r="260" spans="1:20" x14ac:dyDescent="0.3">
      <c r="A260" s="1">
        <v>13</v>
      </c>
      <c r="B260" s="5">
        <v>42750</v>
      </c>
      <c r="C260" s="6">
        <v>0.67013888888888884</v>
      </c>
      <c r="D260" s="1" t="s">
        <v>201</v>
      </c>
      <c r="E260" s="1">
        <v>5</v>
      </c>
      <c r="F260" s="1">
        <v>1</v>
      </c>
      <c r="G260" s="1" t="s">
        <v>211</v>
      </c>
      <c r="H260" s="2">
        <v>41.204366666666701</v>
      </c>
      <c r="I260" s="7">
        <f>1+COUNTIFS(A:A,A260,P:P,"&lt;"&amp;P260)</f>
        <v>6</v>
      </c>
      <c r="J260" s="2">
        <f>AVERAGEIF(A:A,A260,H:H)</f>
        <v>50.718587500000012</v>
      </c>
      <c r="K260" s="2">
        <f>H260-J260</f>
        <v>-9.5142208333333116</v>
      </c>
      <c r="L260" s="2">
        <f>90+K260</f>
        <v>80.485779166666688</v>
      </c>
      <c r="M260" s="2">
        <f>EXP(0.06*L260)</f>
        <v>125.10416996864211</v>
      </c>
      <c r="N260" s="2">
        <f>SUMIF(A:A,A260,M:M)</f>
        <v>2644.7821653683859</v>
      </c>
      <c r="O260" s="3">
        <f>M260/N260</f>
        <v>4.7302258615773987E-2</v>
      </c>
      <c r="P260" s="8">
        <f>1/O260</f>
        <v>21.14063956486272</v>
      </c>
      <c r="Q260" s="3" t="str">
        <f>IF(P260&gt;21,"",O260)</f>
        <v/>
      </c>
      <c r="R260" s="3" t="str">
        <f>IF(ISNUMBER(Q260),SUMIF(A:A,A260,Q:Q),"")</f>
        <v/>
      </c>
      <c r="S260" s="3" t="str">
        <f>IFERROR(Q260*(1/R260),"")</f>
        <v/>
      </c>
      <c r="T260" s="9" t="str">
        <f>IFERROR(1/S260,"")</f>
        <v/>
      </c>
    </row>
    <row r="261" spans="1:20" x14ac:dyDescent="0.3">
      <c r="A261" s="1">
        <v>13</v>
      </c>
      <c r="B261" s="5">
        <v>42750</v>
      </c>
      <c r="C261" s="6">
        <v>0.67013888888888884</v>
      </c>
      <c r="D261" s="1" t="s">
        <v>201</v>
      </c>
      <c r="E261" s="1">
        <v>5</v>
      </c>
      <c r="F261" s="1">
        <v>7</v>
      </c>
      <c r="G261" s="1" t="s">
        <v>215</v>
      </c>
      <c r="H261" s="2">
        <v>39.334366666666696</v>
      </c>
      <c r="I261" s="7">
        <f>1+COUNTIFS(A:A,A261,P:P,"&lt;"&amp;P261)</f>
        <v>7</v>
      </c>
      <c r="J261" s="2">
        <f>AVERAGEIF(A:A,A261,H:H)</f>
        <v>50.718587500000012</v>
      </c>
      <c r="K261" s="2">
        <f>H261-J261</f>
        <v>-11.384220833333316</v>
      </c>
      <c r="L261" s="2">
        <f>90+K261</f>
        <v>78.615779166666684</v>
      </c>
      <c r="M261" s="2">
        <f>EXP(0.06*L261)</f>
        <v>111.82629725368729</v>
      </c>
      <c r="N261" s="2">
        <f>SUMIF(A:A,A261,M:M)</f>
        <v>2644.7821653683859</v>
      </c>
      <c r="O261" s="3">
        <f>M261/N261</f>
        <v>4.2281855465442934E-2</v>
      </c>
      <c r="P261" s="8">
        <f>1/O261</f>
        <v>23.650806923960623</v>
      </c>
      <c r="Q261" s="3" t="str">
        <f>IF(P261&gt;21,"",O261)</f>
        <v/>
      </c>
      <c r="R261" s="3" t="str">
        <f>IF(ISNUMBER(Q261),SUMIF(A:A,A261,Q:Q),"")</f>
        <v/>
      </c>
      <c r="S261" s="3" t="str">
        <f>IFERROR(Q261*(1/R261),"")</f>
        <v/>
      </c>
      <c r="T261" s="9" t="str">
        <f>IFERROR(1/S261,"")</f>
        <v/>
      </c>
    </row>
    <row r="262" spans="1:20" x14ac:dyDescent="0.3">
      <c r="A262" s="1">
        <v>13</v>
      </c>
      <c r="B262" s="5">
        <v>42750</v>
      </c>
      <c r="C262" s="6">
        <v>0.67013888888888884</v>
      </c>
      <c r="D262" s="1" t="s">
        <v>201</v>
      </c>
      <c r="E262" s="1">
        <v>5</v>
      </c>
      <c r="F262" s="1">
        <v>8</v>
      </c>
      <c r="G262" s="1" t="s">
        <v>216</v>
      </c>
      <c r="H262" s="2">
        <v>21.1694</v>
      </c>
      <c r="I262" s="7">
        <f>1+COUNTIFS(A:A,A262,P:P,"&lt;"&amp;P262)</f>
        <v>8</v>
      </c>
      <c r="J262" s="2">
        <f>AVERAGEIF(A:A,A262,H:H)</f>
        <v>50.718587500000012</v>
      </c>
      <c r="K262" s="2">
        <f>H262-J262</f>
        <v>-29.549187500000013</v>
      </c>
      <c r="L262" s="2">
        <f>90+K262</f>
        <v>60.450812499999984</v>
      </c>
      <c r="M262" s="2">
        <f>EXP(0.06*L262)</f>
        <v>37.601680742680024</v>
      </c>
      <c r="N262" s="2">
        <f>SUMIF(A:A,A262,M:M)</f>
        <v>2644.7821653683859</v>
      </c>
      <c r="O262" s="3">
        <f>M262/N262</f>
        <v>1.4217307283393061E-2</v>
      </c>
      <c r="P262" s="8">
        <f>1/O262</f>
        <v>70.336807108901638</v>
      </c>
      <c r="Q262" s="3" t="str">
        <f>IF(P262&gt;21,"",O262)</f>
        <v/>
      </c>
      <c r="R262" s="3" t="str">
        <f>IF(ISNUMBER(Q262),SUMIF(A:A,A262,Q:Q),"")</f>
        <v/>
      </c>
      <c r="S262" s="3" t="str">
        <f>IFERROR(Q262*(1/R262),"")</f>
        <v/>
      </c>
      <c r="T262" s="9" t="str">
        <f>IFERROR(1/S262,"")</f>
        <v/>
      </c>
    </row>
    <row r="263" spans="1:20" x14ac:dyDescent="0.3">
      <c r="A263" s="1">
        <v>26</v>
      </c>
      <c r="B263" s="5">
        <v>42750</v>
      </c>
      <c r="C263" s="6">
        <v>0.67847222222222225</v>
      </c>
      <c r="D263" s="1" t="s">
        <v>311</v>
      </c>
      <c r="E263" s="1">
        <v>5</v>
      </c>
      <c r="F263" s="1">
        <v>1</v>
      </c>
      <c r="G263" s="1" t="s">
        <v>340</v>
      </c>
      <c r="H263" s="2">
        <v>75.0589333333334</v>
      </c>
      <c r="I263" s="7">
        <f>1+COUNTIFS(A:A,A263,P:P,"&lt;"&amp;P263)</f>
        <v>1</v>
      </c>
      <c r="J263" s="2">
        <f>AVERAGEIF(A:A,A263,H:H)</f>
        <v>50.05748461538461</v>
      </c>
      <c r="K263" s="2">
        <f>H263-J263</f>
        <v>25.00144871794879</v>
      </c>
      <c r="L263" s="2">
        <f>90+K263</f>
        <v>115.00144871794879</v>
      </c>
      <c r="M263" s="2">
        <f>EXP(0.06*L263)</f>
        <v>992.36097092519753</v>
      </c>
      <c r="N263" s="2">
        <f>SUMIF(A:A,A263,M:M)</f>
        <v>4063.3191427418287</v>
      </c>
      <c r="O263" s="3">
        <f>M263/N263</f>
        <v>0.24422422558115298</v>
      </c>
      <c r="P263" s="8">
        <f>1/O263</f>
        <v>4.0945978951122157</v>
      </c>
      <c r="Q263" s="3">
        <f>IF(P263&gt;21,"",O263)</f>
        <v>0.24422422558115298</v>
      </c>
      <c r="R263" s="3">
        <f>IF(ISNUMBER(Q263),SUMIF(A:A,A263,Q:Q),"")</f>
        <v>0.96517977938074351</v>
      </c>
      <c r="S263" s="3">
        <f>IFERROR(Q263*(1/R263),"")</f>
        <v>0.25303495866629794</v>
      </c>
      <c r="T263" s="9">
        <f>IFERROR(1/S263,"")</f>
        <v>3.9520230930572651</v>
      </c>
    </row>
    <row r="264" spans="1:20" x14ac:dyDescent="0.3">
      <c r="A264" s="1">
        <v>26</v>
      </c>
      <c r="B264" s="5">
        <v>42750</v>
      </c>
      <c r="C264" s="6">
        <v>0.67847222222222225</v>
      </c>
      <c r="D264" s="1" t="s">
        <v>311</v>
      </c>
      <c r="E264" s="1">
        <v>5</v>
      </c>
      <c r="F264" s="1">
        <v>5</v>
      </c>
      <c r="G264" s="1" t="s">
        <v>344</v>
      </c>
      <c r="H264" s="2">
        <v>62.4774999999999</v>
      </c>
      <c r="I264" s="7">
        <f>1+COUNTIFS(A:A,A264,P:P,"&lt;"&amp;P264)</f>
        <v>2</v>
      </c>
      <c r="J264" s="2">
        <f>AVERAGEIF(A:A,A264,H:H)</f>
        <v>50.05748461538461</v>
      </c>
      <c r="K264" s="2">
        <f>H264-J264</f>
        <v>12.42001538461529</v>
      </c>
      <c r="L264" s="2">
        <f>90+K264</f>
        <v>102.42001538461528</v>
      </c>
      <c r="M264" s="2">
        <f>EXP(0.06*L264)</f>
        <v>466.47336491171228</v>
      </c>
      <c r="N264" s="2">
        <f>SUMIF(A:A,A264,M:M)</f>
        <v>4063.3191427418287</v>
      </c>
      <c r="O264" s="3">
        <f>M264/N264</f>
        <v>0.11480106497294412</v>
      </c>
      <c r="P264" s="8">
        <f>1/O264</f>
        <v>8.7107205863959205</v>
      </c>
      <c r="Q264" s="3">
        <f>IF(P264&gt;21,"",O264)</f>
        <v>0.11480106497294412</v>
      </c>
      <c r="R264" s="3">
        <f>IF(ISNUMBER(Q264),SUMIF(A:A,A264,Q:Q),"")</f>
        <v>0.96517977938074351</v>
      </c>
      <c r="S264" s="3">
        <f>IFERROR(Q264*(1/R264),"")</f>
        <v>0.11894267516317027</v>
      </c>
      <c r="T264" s="9">
        <f>IFERROR(1/S264,"")</f>
        <v>8.4074113738249157</v>
      </c>
    </row>
    <row r="265" spans="1:20" x14ac:dyDescent="0.3">
      <c r="A265" s="1">
        <v>26</v>
      </c>
      <c r="B265" s="5">
        <v>42750</v>
      </c>
      <c r="C265" s="6">
        <v>0.67847222222222225</v>
      </c>
      <c r="D265" s="1" t="s">
        <v>311</v>
      </c>
      <c r="E265" s="1">
        <v>5</v>
      </c>
      <c r="F265" s="1">
        <v>2</v>
      </c>
      <c r="G265" s="1" t="s">
        <v>341</v>
      </c>
      <c r="H265" s="2">
        <v>59.714199999999998</v>
      </c>
      <c r="I265" s="7">
        <f>1+COUNTIFS(A:A,A265,P:P,"&lt;"&amp;P265)</f>
        <v>3</v>
      </c>
      <c r="J265" s="2">
        <f>AVERAGEIF(A:A,A265,H:H)</f>
        <v>50.05748461538461</v>
      </c>
      <c r="K265" s="2">
        <f>H265-J265</f>
        <v>9.6567153846153886</v>
      </c>
      <c r="L265" s="2">
        <f>90+K265</f>
        <v>99.656715384615381</v>
      </c>
      <c r="M265" s="2">
        <f>EXP(0.06*L265)</f>
        <v>395.20433031043262</v>
      </c>
      <c r="N265" s="2">
        <f>SUMIF(A:A,A265,M:M)</f>
        <v>4063.3191427418287</v>
      </c>
      <c r="O265" s="3">
        <f>M265/N265</f>
        <v>9.7261454595899244E-2</v>
      </c>
      <c r="P265" s="8">
        <f>1/O265</f>
        <v>10.281565334949887</v>
      </c>
      <c r="Q265" s="3">
        <f>IF(P265&gt;21,"",O265)</f>
        <v>9.7261454595899244E-2</v>
      </c>
      <c r="R265" s="3">
        <f>IF(ISNUMBER(Q265),SUMIF(A:A,A265,Q:Q),"")</f>
        <v>0.96517977938074351</v>
      </c>
      <c r="S265" s="3">
        <f>IFERROR(Q265*(1/R265),"")</f>
        <v>0.10077029862592221</v>
      </c>
      <c r="T265" s="9">
        <f>IFERROR(1/S265,"")</f>
        <v>9.9235589616756315</v>
      </c>
    </row>
    <row r="266" spans="1:20" x14ac:dyDescent="0.3">
      <c r="A266" s="1">
        <v>26</v>
      </c>
      <c r="B266" s="5">
        <v>42750</v>
      </c>
      <c r="C266" s="6">
        <v>0.67847222222222225</v>
      </c>
      <c r="D266" s="1" t="s">
        <v>311</v>
      </c>
      <c r="E266" s="1">
        <v>5</v>
      </c>
      <c r="F266" s="1">
        <v>4</v>
      </c>
      <c r="G266" s="1" t="s">
        <v>343</v>
      </c>
      <c r="H266" s="2">
        <v>58.655799999999999</v>
      </c>
      <c r="I266" s="7">
        <f>1+COUNTIFS(A:A,A266,P:P,"&lt;"&amp;P266)</f>
        <v>4</v>
      </c>
      <c r="J266" s="2">
        <f>AVERAGEIF(A:A,A266,H:H)</f>
        <v>50.05748461538461</v>
      </c>
      <c r="K266" s="2">
        <f>H266-J266</f>
        <v>8.5983153846153897</v>
      </c>
      <c r="L266" s="2">
        <f>90+K266</f>
        <v>98.59831538461539</v>
      </c>
      <c r="M266" s="2">
        <f>EXP(0.06*L266)</f>
        <v>370.88755227871576</v>
      </c>
      <c r="N266" s="2">
        <f>SUMIF(A:A,A266,M:M)</f>
        <v>4063.3191427418287</v>
      </c>
      <c r="O266" s="3">
        <f>M266/N266</f>
        <v>9.1276992835086515E-2</v>
      </c>
      <c r="P266" s="8">
        <f>1/O266</f>
        <v>10.955663294108918</v>
      </c>
      <c r="Q266" s="3">
        <f>IF(P266&gt;21,"",O266)</f>
        <v>9.1276992835086515E-2</v>
      </c>
      <c r="R266" s="3">
        <f>IF(ISNUMBER(Q266),SUMIF(A:A,A266,Q:Q),"")</f>
        <v>0.96517977938074351</v>
      </c>
      <c r="S266" s="3">
        <f>IFERROR(Q266*(1/R266),"")</f>
        <v>9.4569938974114809E-2</v>
      </c>
      <c r="T266" s="9">
        <f>IFERROR(1/S266,"")</f>
        <v>10.574184681177755</v>
      </c>
    </row>
    <row r="267" spans="1:20" x14ac:dyDescent="0.3">
      <c r="A267" s="1">
        <v>26</v>
      </c>
      <c r="B267" s="5">
        <v>42750</v>
      </c>
      <c r="C267" s="6">
        <v>0.67847222222222225</v>
      </c>
      <c r="D267" s="1" t="s">
        <v>311</v>
      </c>
      <c r="E267" s="1">
        <v>5</v>
      </c>
      <c r="F267" s="1">
        <v>3</v>
      </c>
      <c r="G267" s="1" t="s">
        <v>342</v>
      </c>
      <c r="H267" s="2">
        <v>58.000466666666597</v>
      </c>
      <c r="I267" s="7">
        <f>1+COUNTIFS(A:A,A267,P:P,"&lt;"&amp;P267)</f>
        <v>5</v>
      </c>
      <c r="J267" s="2">
        <f>AVERAGEIF(A:A,A267,H:H)</f>
        <v>50.05748461538461</v>
      </c>
      <c r="K267" s="2">
        <f>H267-J267</f>
        <v>7.9429820512819873</v>
      </c>
      <c r="L267" s="2">
        <f>90+K267</f>
        <v>97.942982051281987</v>
      </c>
      <c r="M267" s="2">
        <f>EXP(0.06*L267)</f>
        <v>356.58724024152218</v>
      </c>
      <c r="N267" s="2">
        <f>SUMIF(A:A,A267,M:M)</f>
        <v>4063.3191427418287</v>
      </c>
      <c r="O267" s="3">
        <f>M267/N267</f>
        <v>8.7757625654012947E-2</v>
      </c>
      <c r="P267" s="8">
        <f>1/O267</f>
        <v>11.395021145427632</v>
      </c>
      <c r="Q267" s="3">
        <f>IF(P267&gt;21,"",O267)</f>
        <v>8.7757625654012947E-2</v>
      </c>
      <c r="R267" s="3">
        <f>IF(ISNUMBER(Q267),SUMIF(A:A,A267,Q:Q),"")</f>
        <v>0.96517977938074351</v>
      </c>
      <c r="S267" s="3">
        <f>IFERROR(Q267*(1/R267),"")</f>
        <v>9.0923605662685952E-2</v>
      </c>
      <c r="T267" s="9">
        <f>IFERROR(1/S267,"")</f>
        <v>10.998243995182749</v>
      </c>
    </row>
    <row r="268" spans="1:20" x14ac:dyDescent="0.3">
      <c r="A268" s="1">
        <v>26</v>
      </c>
      <c r="B268" s="5">
        <v>42750</v>
      </c>
      <c r="C268" s="6">
        <v>0.67847222222222225</v>
      </c>
      <c r="D268" s="1" t="s">
        <v>311</v>
      </c>
      <c r="E268" s="1">
        <v>5</v>
      </c>
      <c r="F268" s="1">
        <v>7</v>
      </c>
      <c r="G268" s="1" t="s">
        <v>346</v>
      </c>
      <c r="H268" s="2">
        <v>56.2458666666667</v>
      </c>
      <c r="I268" s="7">
        <f>1+COUNTIFS(A:A,A268,P:P,"&lt;"&amp;P268)</f>
        <v>6</v>
      </c>
      <c r="J268" s="2">
        <f>AVERAGEIF(A:A,A268,H:H)</f>
        <v>50.05748461538461</v>
      </c>
      <c r="K268" s="2">
        <f>H268-J268</f>
        <v>6.1883820512820904</v>
      </c>
      <c r="L268" s="2">
        <f>90+K268</f>
        <v>96.18838205128209</v>
      </c>
      <c r="M268" s="2">
        <f>EXP(0.06*L268)</f>
        <v>320.95564084824719</v>
      </c>
      <c r="N268" s="2">
        <f>SUMIF(A:A,A268,M:M)</f>
        <v>4063.3191427418287</v>
      </c>
      <c r="O268" s="3">
        <f>M268/N268</f>
        <v>7.8988538574815012E-2</v>
      </c>
      <c r="P268" s="8">
        <f>1/O268</f>
        <v>12.660064587127879</v>
      </c>
      <c r="Q268" s="3">
        <f>IF(P268&gt;21,"",O268)</f>
        <v>7.8988538574815012E-2</v>
      </c>
      <c r="R268" s="3">
        <f>IF(ISNUMBER(Q268),SUMIF(A:A,A268,Q:Q),"")</f>
        <v>0.96517977938074351</v>
      </c>
      <c r="S268" s="3">
        <f>IFERROR(Q268*(1/R268),"")</f>
        <v>8.183816141019222E-2</v>
      </c>
      <c r="T268" s="9">
        <f>IFERROR(1/S268,"")</f>
        <v>12.219238345150051</v>
      </c>
    </row>
    <row r="269" spans="1:20" x14ac:dyDescent="0.3">
      <c r="A269" s="1">
        <v>26</v>
      </c>
      <c r="B269" s="5">
        <v>42750</v>
      </c>
      <c r="C269" s="6">
        <v>0.67847222222222225</v>
      </c>
      <c r="D269" s="1" t="s">
        <v>311</v>
      </c>
      <c r="E269" s="1">
        <v>5</v>
      </c>
      <c r="F269" s="1">
        <v>13</v>
      </c>
      <c r="G269" s="1" t="s">
        <v>352</v>
      </c>
      <c r="H269" s="2">
        <v>54.252199999999995</v>
      </c>
      <c r="I269" s="7">
        <f>1+COUNTIFS(A:A,A269,P:P,"&lt;"&amp;P269)</f>
        <v>7</v>
      </c>
      <c r="J269" s="2">
        <f>AVERAGEIF(A:A,A269,H:H)</f>
        <v>50.05748461538461</v>
      </c>
      <c r="K269" s="2">
        <f>H269-J269</f>
        <v>4.1947153846153853</v>
      </c>
      <c r="L269" s="2">
        <f>90+K269</f>
        <v>94.194715384615392</v>
      </c>
      <c r="M269" s="2">
        <f>EXP(0.06*L269)</f>
        <v>284.7703093076866</v>
      </c>
      <c r="N269" s="2">
        <f>SUMIF(A:A,A269,M:M)</f>
        <v>4063.3191427418287</v>
      </c>
      <c r="O269" s="3">
        <f>M269/N269</f>
        <v>7.0083175675817219E-2</v>
      </c>
      <c r="P269" s="8">
        <f>1/O269</f>
        <v>14.268759803717888</v>
      </c>
      <c r="Q269" s="3">
        <f>IF(P269&gt;21,"",O269)</f>
        <v>7.0083175675817219E-2</v>
      </c>
      <c r="R269" s="3">
        <f>IF(ISNUMBER(Q269),SUMIF(A:A,A269,Q:Q),"")</f>
        <v>0.96517977938074351</v>
      </c>
      <c r="S269" s="3">
        <f>IFERROR(Q269*(1/R269),"")</f>
        <v>7.2611524995667004E-2</v>
      </c>
      <c r="T269" s="9">
        <f>IFERROR(1/S269,"")</f>
        <v>13.771918439389252</v>
      </c>
    </row>
    <row r="270" spans="1:20" x14ac:dyDescent="0.3">
      <c r="A270" s="1">
        <v>26</v>
      </c>
      <c r="B270" s="5">
        <v>42750</v>
      </c>
      <c r="C270" s="6">
        <v>0.67847222222222225</v>
      </c>
      <c r="D270" s="1" t="s">
        <v>311</v>
      </c>
      <c r="E270" s="1">
        <v>5</v>
      </c>
      <c r="F270" s="1">
        <v>9</v>
      </c>
      <c r="G270" s="1" t="s">
        <v>348</v>
      </c>
      <c r="H270" s="2">
        <v>53.008333333333304</v>
      </c>
      <c r="I270" s="7">
        <f>1+COUNTIFS(A:A,A270,P:P,"&lt;"&amp;P270)</f>
        <v>8</v>
      </c>
      <c r="J270" s="2">
        <f>AVERAGEIF(A:A,A270,H:H)</f>
        <v>50.05748461538461</v>
      </c>
      <c r="K270" s="2">
        <f>H270-J270</f>
        <v>2.9508487179486949</v>
      </c>
      <c r="L270" s="2">
        <f>90+K270</f>
        <v>92.950848717948702</v>
      </c>
      <c r="M270" s="2">
        <f>EXP(0.06*L270)</f>
        <v>264.29104076949642</v>
      </c>
      <c r="N270" s="2">
        <f>SUMIF(A:A,A270,M:M)</f>
        <v>4063.3191427418287</v>
      </c>
      <c r="O270" s="3">
        <f>M270/N270</f>
        <v>6.5043141206762134E-2</v>
      </c>
      <c r="P270" s="8">
        <f>1/O270</f>
        <v>15.374411220718168</v>
      </c>
      <c r="Q270" s="3">
        <f>IF(P270&gt;21,"",O270)</f>
        <v>6.5043141206762134E-2</v>
      </c>
      <c r="R270" s="3">
        <f>IF(ISNUMBER(Q270),SUMIF(A:A,A270,Q:Q),"")</f>
        <v>0.96517977938074351</v>
      </c>
      <c r="S270" s="3">
        <f>IFERROR(Q270*(1/R270),"")</f>
        <v>6.7389664181002243E-2</v>
      </c>
      <c r="T270" s="9">
        <f>IFERROR(1/S270,"")</f>
        <v>14.839070830121589</v>
      </c>
    </row>
    <row r="271" spans="1:20" x14ac:dyDescent="0.3">
      <c r="A271" s="1">
        <v>26</v>
      </c>
      <c r="B271" s="5">
        <v>42750</v>
      </c>
      <c r="C271" s="6">
        <v>0.67847222222222225</v>
      </c>
      <c r="D271" s="1" t="s">
        <v>311</v>
      </c>
      <c r="E271" s="1">
        <v>5</v>
      </c>
      <c r="F271" s="1">
        <v>6</v>
      </c>
      <c r="G271" s="1" t="s">
        <v>345</v>
      </c>
      <c r="H271" s="2">
        <v>51.461999999999996</v>
      </c>
      <c r="I271" s="7">
        <f>1+COUNTIFS(A:A,A271,P:P,"&lt;"&amp;P271)</f>
        <v>9</v>
      </c>
      <c r="J271" s="2">
        <f>AVERAGEIF(A:A,A271,H:H)</f>
        <v>50.05748461538461</v>
      </c>
      <c r="K271" s="2">
        <f>H271-J271</f>
        <v>1.4045153846153866</v>
      </c>
      <c r="L271" s="2">
        <f>90+K271</f>
        <v>91.404515384615394</v>
      </c>
      <c r="M271" s="2">
        <f>EXP(0.06*L271)</f>
        <v>240.8732648252238</v>
      </c>
      <c r="N271" s="2">
        <f>SUMIF(A:A,A271,M:M)</f>
        <v>4063.3191427418287</v>
      </c>
      <c r="O271" s="3">
        <f>M271/N271</f>
        <v>5.9279927656061097E-2</v>
      </c>
      <c r="P271" s="8">
        <f>1/O271</f>
        <v>16.86911640314316</v>
      </c>
      <c r="Q271" s="3">
        <f>IF(P271&gt;21,"",O271)</f>
        <v>5.9279927656061097E-2</v>
      </c>
      <c r="R271" s="3">
        <f>IF(ISNUMBER(Q271),SUMIF(A:A,A271,Q:Q),"")</f>
        <v>0.96517977938074351</v>
      </c>
      <c r="S271" s="3">
        <f>IFERROR(Q271*(1/R271),"")</f>
        <v>6.1418534580257082E-2</v>
      </c>
      <c r="T271" s="9">
        <f>IFERROR(1/S271,"")</f>
        <v>16.281730048333795</v>
      </c>
    </row>
    <row r="272" spans="1:20" x14ac:dyDescent="0.3">
      <c r="A272" s="1">
        <v>26</v>
      </c>
      <c r="B272" s="5">
        <v>42750</v>
      </c>
      <c r="C272" s="6">
        <v>0.67847222222222225</v>
      </c>
      <c r="D272" s="1" t="s">
        <v>311</v>
      </c>
      <c r="E272" s="1">
        <v>5</v>
      </c>
      <c r="F272" s="1">
        <v>8</v>
      </c>
      <c r="G272" s="1" t="s">
        <v>347</v>
      </c>
      <c r="H272" s="2">
        <v>50.650766666666705</v>
      </c>
      <c r="I272" s="7">
        <f>1+COUNTIFS(A:A,A272,P:P,"&lt;"&amp;P272)</f>
        <v>10</v>
      </c>
      <c r="J272" s="2">
        <f>AVERAGEIF(A:A,A272,H:H)</f>
        <v>50.05748461538461</v>
      </c>
      <c r="K272" s="2">
        <f>H272-J272</f>
        <v>0.59328205128209532</v>
      </c>
      <c r="L272" s="2">
        <f>90+K272</f>
        <v>90.593282051282102</v>
      </c>
      <c r="M272" s="2">
        <f>EXP(0.06*L272)</f>
        <v>229.42975932687602</v>
      </c>
      <c r="N272" s="2">
        <f>SUMIF(A:A,A272,M:M)</f>
        <v>4063.3191427418287</v>
      </c>
      <c r="O272" s="3">
        <f>M272/N272</f>
        <v>5.6463632628192331E-2</v>
      </c>
      <c r="P272" s="8">
        <f>1/O272</f>
        <v>17.710514776562558</v>
      </c>
      <c r="Q272" s="3">
        <f>IF(P272&gt;21,"",O272)</f>
        <v>5.6463632628192331E-2</v>
      </c>
      <c r="R272" s="3">
        <f>IF(ISNUMBER(Q272),SUMIF(A:A,A272,Q:Q),"")</f>
        <v>0.96517977938074351</v>
      </c>
      <c r="S272" s="3">
        <f>IFERROR(Q272*(1/R272),"")</f>
        <v>5.8500637740690371E-2</v>
      </c>
      <c r="T272" s="9">
        <f>IFERROR(1/S272,"")</f>
        <v>17.093830744762048</v>
      </c>
    </row>
    <row r="273" spans="1:20" x14ac:dyDescent="0.3">
      <c r="A273" s="1">
        <v>26</v>
      </c>
      <c r="B273" s="5">
        <v>42750</v>
      </c>
      <c r="C273" s="6">
        <v>0.67847222222222225</v>
      </c>
      <c r="D273" s="1" t="s">
        <v>311</v>
      </c>
      <c r="E273" s="1">
        <v>5</v>
      </c>
      <c r="F273" s="1">
        <v>10</v>
      </c>
      <c r="G273" s="1" t="s">
        <v>349</v>
      </c>
      <c r="H273" s="2">
        <v>28.344633333333302</v>
      </c>
      <c r="I273" s="7">
        <f>1+COUNTIFS(A:A,A273,P:P,"&lt;"&amp;P273)</f>
        <v>11</v>
      </c>
      <c r="J273" s="2">
        <f>AVERAGEIF(A:A,A273,H:H)</f>
        <v>50.05748461538461</v>
      </c>
      <c r="K273" s="2">
        <f>H273-J273</f>
        <v>-21.712851282051307</v>
      </c>
      <c r="L273" s="2">
        <f>90+K273</f>
        <v>68.287148717948696</v>
      </c>
      <c r="M273" s="2">
        <f>EXP(0.06*L273)</f>
        <v>60.173311477554115</v>
      </c>
      <c r="N273" s="2">
        <f>SUMIF(A:A,A273,M:M)</f>
        <v>4063.3191427418287</v>
      </c>
      <c r="O273" s="3">
        <f>M273/N273</f>
        <v>1.4808906060219191E-2</v>
      </c>
      <c r="P273" s="8">
        <f>1/O273</f>
        <v>67.526932504911755</v>
      </c>
      <c r="Q273" s="3" t="str">
        <f>IF(P273&gt;21,"",O273)</f>
        <v/>
      </c>
      <c r="R273" s="3" t="str">
        <f>IF(ISNUMBER(Q273),SUMIF(A:A,A273,Q:Q),"")</f>
        <v/>
      </c>
      <c r="S273" s="3" t="str">
        <f>IFERROR(Q273*(1/R273),"")</f>
        <v/>
      </c>
      <c r="T273" s="9" t="str">
        <f>IFERROR(1/S273,"")</f>
        <v/>
      </c>
    </row>
    <row r="274" spans="1:20" x14ac:dyDescent="0.3">
      <c r="A274" s="1">
        <v>26</v>
      </c>
      <c r="B274" s="5">
        <v>42750</v>
      </c>
      <c r="C274" s="6">
        <v>0.67847222222222225</v>
      </c>
      <c r="D274" s="1" t="s">
        <v>311</v>
      </c>
      <c r="E274" s="1">
        <v>5</v>
      </c>
      <c r="F274" s="1">
        <v>11</v>
      </c>
      <c r="G274" s="1" t="s">
        <v>350</v>
      </c>
      <c r="H274" s="2">
        <v>24.971333333333302</v>
      </c>
      <c r="I274" s="7">
        <f>1+COUNTIFS(A:A,A274,P:P,"&lt;"&amp;P274)</f>
        <v>12</v>
      </c>
      <c r="J274" s="2">
        <f>AVERAGEIF(A:A,A274,H:H)</f>
        <v>50.05748461538461</v>
      </c>
      <c r="K274" s="2">
        <f>H274-J274</f>
        <v>-25.086151282051308</v>
      </c>
      <c r="L274" s="2">
        <f>90+K274</f>
        <v>64.913848717948696</v>
      </c>
      <c r="M274" s="2">
        <f>EXP(0.06*L274)</f>
        <v>49.147742911003256</v>
      </c>
      <c r="N274" s="2">
        <f>SUMIF(A:A,A274,M:M)</f>
        <v>4063.3191427418287</v>
      </c>
      <c r="O274" s="3">
        <f>M274/N274</f>
        <v>1.2095467076169547E-2</v>
      </c>
      <c r="P274" s="8">
        <f>1/O274</f>
        <v>82.675600181674426</v>
      </c>
      <c r="Q274" s="3" t="str">
        <f>IF(P274&gt;21,"",O274)</f>
        <v/>
      </c>
      <c r="R274" s="3" t="str">
        <f>IF(ISNUMBER(Q274),SUMIF(A:A,A274,Q:Q),"")</f>
        <v/>
      </c>
      <c r="S274" s="3" t="str">
        <f>IFERROR(Q274*(1/R274),"")</f>
        <v/>
      </c>
      <c r="T274" s="9" t="str">
        <f>IFERROR(1/S274,"")</f>
        <v/>
      </c>
    </row>
    <row r="275" spans="1:20" x14ac:dyDescent="0.3">
      <c r="A275" s="1">
        <v>26</v>
      </c>
      <c r="B275" s="5">
        <v>42750</v>
      </c>
      <c r="C275" s="6">
        <v>0.67847222222222225</v>
      </c>
      <c r="D275" s="1" t="s">
        <v>311</v>
      </c>
      <c r="E275" s="1">
        <v>5</v>
      </c>
      <c r="F275" s="1">
        <v>12</v>
      </c>
      <c r="G275" s="1" t="s">
        <v>351</v>
      </c>
      <c r="H275" s="2">
        <v>17.905266666666702</v>
      </c>
      <c r="I275" s="7">
        <f>1+COUNTIFS(A:A,A275,P:P,"&lt;"&amp;P275)</f>
        <v>13</v>
      </c>
      <c r="J275" s="2">
        <f>AVERAGEIF(A:A,A275,H:H)</f>
        <v>50.05748461538461</v>
      </c>
      <c r="K275" s="2">
        <f>H275-J275</f>
        <v>-32.152217948717905</v>
      </c>
      <c r="L275" s="2">
        <f>90+K275</f>
        <v>57.847782051282095</v>
      </c>
      <c r="M275" s="2">
        <f>EXP(0.06*L275)</f>
        <v>32.164614608160932</v>
      </c>
      <c r="N275" s="2">
        <f>SUMIF(A:A,A275,M:M)</f>
        <v>4063.3191427418287</v>
      </c>
      <c r="O275" s="3">
        <f>M275/N275</f>
        <v>7.9158474828676714E-3</v>
      </c>
      <c r="P275" s="8">
        <f>1/O275</f>
        <v>126.3288614597878</v>
      </c>
      <c r="Q275" s="3" t="str">
        <f>IF(P275&gt;21,"",O275)</f>
        <v/>
      </c>
      <c r="R275" s="3" t="str">
        <f>IF(ISNUMBER(Q275),SUMIF(A:A,A275,Q:Q),"")</f>
        <v/>
      </c>
      <c r="S275" s="3" t="str">
        <f>IFERROR(Q275*(1/R275),"")</f>
        <v/>
      </c>
      <c r="T275" s="9" t="str">
        <f>IFERROR(1/S275,"")</f>
        <v/>
      </c>
    </row>
    <row r="276" spans="1:20" x14ac:dyDescent="0.3">
      <c r="A276" s="1">
        <v>20</v>
      </c>
      <c r="B276" s="5">
        <v>42750</v>
      </c>
      <c r="C276" s="6">
        <v>0.68125000000000002</v>
      </c>
      <c r="D276" s="1" t="s">
        <v>240</v>
      </c>
      <c r="E276" s="1">
        <v>6</v>
      </c>
      <c r="F276" s="1">
        <v>4</v>
      </c>
      <c r="G276" s="1" t="s">
        <v>281</v>
      </c>
      <c r="H276" s="2">
        <v>71.285733333333297</v>
      </c>
      <c r="I276" s="7">
        <f>1+COUNTIFS(A:A,A276,P:P,"&lt;"&amp;P276)</f>
        <v>1</v>
      </c>
      <c r="J276" s="2">
        <f>AVERAGEIF(A:A,A276,H:H)</f>
        <v>49.691009999999991</v>
      </c>
      <c r="K276" s="2">
        <f>H276-J276</f>
        <v>21.594723333333306</v>
      </c>
      <c r="L276" s="2">
        <f>90+K276</f>
        <v>111.59472333333331</v>
      </c>
      <c r="M276" s="2">
        <f>EXP(0.06*L276)</f>
        <v>808.90655209719614</v>
      </c>
      <c r="N276" s="2">
        <f>SUMIF(A:A,A276,M:M)</f>
        <v>2956.7417136129689</v>
      </c>
      <c r="O276" s="3">
        <f>M276/N276</f>
        <v>0.27358039032390108</v>
      </c>
      <c r="P276" s="8">
        <f>1/O276</f>
        <v>3.6552327409726484</v>
      </c>
      <c r="Q276" s="3">
        <f>IF(P276&gt;21,"",O276)</f>
        <v>0.27358039032390108</v>
      </c>
      <c r="R276" s="3">
        <f>IF(ISNUMBER(Q276),SUMIF(A:A,A276,Q:Q),"")</f>
        <v>0.90622543245648601</v>
      </c>
      <c r="S276" s="3">
        <f>IFERROR(Q276*(1/R276),"")</f>
        <v>0.30188999395251193</v>
      </c>
      <c r="T276" s="9">
        <f>IFERROR(1/S276,"")</f>
        <v>3.3124648714170455</v>
      </c>
    </row>
    <row r="277" spans="1:20" x14ac:dyDescent="0.3">
      <c r="A277" s="1">
        <v>20</v>
      </c>
      <c r="B277" s="5">
        <v>42750</v>
      </c>
      <c r="C277" s="6">
        <v>0.68125000000000002</v>
      </c>
      <c r="D277" s="1" t="s">
        <v>240</v>
      </c>
      <c r="E277" s="1">
        <v>6</v>
      </c>
      <c r="F277" s="1">
        <v>2</v>
      </c>
      <c r="G277" s="1" t="s">
        <v>279</v>
      </c>
      <c r="H277" s="2">
        <v>67.191900000000004</v>
      </c>
      <c r="I277" s="7">
        <f>1+COUNTIFS(A:A,A277,P:P,"&lt;"&amp;P277)</f>
        <v>2</v>
      </c>
      <c r="J277" s="2">
        <f>AVERAGEIF(A:A,A277,H:H)</f>
        <v>49.691009999999991</v>
      </c>
      <c r="K277" s="2">
        <f>H277-J277</f>
        <v>17.500890000000012</v>
      </c>
      <c r="L277" s="2">
        <f>90+K277</f>
        <v>107.50089000000001</v>
      </c>
      <c r="M277" s="2">
        <f>EXP(0.06*L277)</f>
        <v>632.73608001680043</v>
      </c>
      <c r="N277" s="2">
        <f>SUMIF(A:A,A277,M:M)</f>
        <v>2956.7417136129689</v>
      </c>
      <c r="O277" s="3">
        <f>M277/N277</f>
        <v>0.2139977520199535</v>
      </c>
      <c r="P277" s="8">
        <f>1/O277</f>
        <v>4.672946283598149</v>
      </c>
      <c r="Q277" s="3">
        <f>IF(P277&gt;21,"",O277)</f>
        <v>0.2139977520199535</v>
      </c>
      <c r="R277" s="3">
        <f>IF(ISNUMBER(Q277),SUMIF(A:A,A277,Q:Q),"")</f>
        <v>0.90622543245648601</v>
      </c>
      <c r="S277" s="3">
        <f>IFERROR(Q277*(1/R277),"")</f>
        <v>0.23614185207743987</v>
      </c>
      <c r="T277" s="9">
        <f>IFERROR(1/S277,"")</f>
        <v>4.2347427666996618</v>
      </c>
    </row>
    <row r="278" spans="1:20" x14ac:dyDescent="0.3">
      <c r="A278" s="1">
        <v>20</v>
      </c>
      <c r="B278" s="5">
        <v>42750</v>
      </c>
      <c r="C278" s="6">
        <v>0.68125000000000002</v>
      </c>
      <c r="D278" s="1" t="s">
        <v>240</v>
      </c>
      <c r="E278" s="1">
        <v>6</v>
      </c>
      <c r="F278" s="1">
        <v>7</v>
      </c>
      <c r="G278" s="1" t="s">
        <v>284</v>
      </c>
      <c r="H278" s="2">
        <v>57.011599999999994</v>
      </c>
      <c r="I278" s="7">
        <f>1+COUNTIFS(A:A,A278,P:P,"&lt;"&amp;P278)</f>
        <v>3</v>
      </c>
      <c r="J278" s="2">
        <f>AVERAGEIF(A:A,A278,H:H)</f>
        <v>49.691009999999991</v>
      </c>
      <c r="K278" s="2">
        <f>H278-J278</f>
        <v>7.3205900000000028</v>
      </c>
      <c r="L278" s="2">
        <f>90+K278</f>
        <v>97.32059000000001</v>
      </c>
      <c r="M278" s="2">
        <f>EXP(0.06*L278)</f>
        <v>343.51658744445126</v>
      </c>
      <c r="N278" s="2">
        <f>SUMIF(A:A,A278,M:M)</f>
        <v>2956.7417136129689</v>
      </c>
      <c r="O278" s="3">
        <f>M278/N278</f>
        <v>0.11618078977371807</v>
      </c>
      <c r="P278" s="8">
        <f>1/O278</f>
        <v>8.6072749371705157</v>
      </c>
      <c r="Q278" s="3">
        <f>IF(P278&gt;21,"",O278)</f>
        <v>0.11618078977371807</v>
      </c>
      <c r="R278" s="3">
        <f>IF(ISNUMBER(Q278),SUMIF(A:A,A278,Q:Q),"")</f>
        <v>0.90622543245648601</v>
      </c>
      <c r="S278" s="3">
        <f>IFERROR(Q278*(1/R278),"")</f>
        <v>0.12820296762008684</v>
      </c>
      <c r="T278" s="9">
        <f>IFERROR(1/S278,"")</f>
        <v>7.8001314522092233</v>
      </c>
    </row>
    <row r="279" spans="1:20" x14ac:dyDescent="0.3">
      <c r="A279" s="1">
        <v>20</v>
      </c>
      <c r="B279" s="5">
        <v>42750</v>
      </c>
      <c r="C279" s="6">
        <v>0.68125000000000002</v>
      </c>
      <c r="D279" s="1" t="s">
        <v>240</v>
      </c>
      <c r="E279" s="1">
        <v>6</v>
      </c>
      <c r="F279" s="1">
        <v>3</v>
      </c>
      <c r="G279" s="1" t="s">
        <v>280</v>
      </c>
      <c r="H279" s="2">
        <v>54.581333333333305</v>
      </c>
      <c r="I279" s="7">
        <f>1+COUNTIFS(A:A,A279,P:P,"&lt;"&amp;P279)</f>
        <v>4</v>
      </c>
      <c r="J279" s="2">
        <f>AVERAGEIF(A:A,A279,H:H)</f>
        <v>49.691009999999991</v>
      </c>
      <c r="K279" s="2">
        <f>H279-J279</f>
        <v>4.8903233333333134</v>
      </c>
      <c r="L279" s="2">
        <f>90+K279</f>
        <v>94.890323333333313</v>
      </c>
      <c r="M279" s="2">
        <f>EXP(0.06*L279)</f>
        <v>296.90713109820939</v>
      </c>
      <c r="N279" s="2">
        <f>SUMIF(A:A,A279,M:M)</f>
        <v>2956.7417136129689</v>
      </c>
      <c r="O279" s="3">
        <f>M279/N279</f>
        <v>0.10041699947318222</v>
      </c>
      <c r="P279" s="8">
        <f>1/O279</f>
        <v>9.9584732191391971</v>
      </c>
      <c r="Q279" s="3">
        <f>IF(P279&gt;21,"",O279)</f>
        <v>0.10041699947318222</v>
      </c>
      <c r="R279" s="3">
        <f>IF(ISNUMBER(Q279),SUMIF(A:A,A279,Q:Q),"")</f>
        <v>0.90622543245648601</v>
      </c>
      <c r="S279" s="3">
        <f>IFERROR(Q279*(1/R279),"")</f>
        <v>0.11080796883065178</v>
      </c>
      <c r="T279" s="9">
        <f>IFERROR(1/S279,"")</f>
        <v>9.0246216996207522</v>
      </c>
    </row>
    <row r="280" spans="1:20" x14ac:dyDescent="0.3">
      <c r="A280" s="1">
        <v>20</v>
      </c>
      <c r="B280" s="5">
        <v>42750</v>
      </c>
      <c r="C280" s="6">
        <v>0.68125000000000002</v>
      </c>
      <c r="D280" s="1" t="s">
        <v>240</v>
      </c>
      <c r="E280" s="1">
        <v>6</v>
      </c>
      <c r="F280" s="1">
        <v>5</v>
      </c>
      <c r="G280" s="1" t="s">
        <v>282</v>
      </c>
      <c r="H280" s="2">
        <v>51.068533333333399</v>
      </c>
      <c r="I280" s="7">
        <f>1+COUNTIFS(A:A,A280,P:P,"&lt;"&amp;P280)</f>
        <v>5</v>
      </c>
      <c r="J280" s="2">
        <f>AVERAGEIF(A:A,A280,H:H)</f>
        <v>49.691009999999991</v>
      </c>
      <c r="K280" s="2">
        <f>H280-J280</f>
        <v>1.3775233333334072</v>
      </c>
      <c r="L280" s="2">
        <f>90+K280</f>
        <v>91.377523333333414</v>
      </c>
      <c r="M280" s="2">
        <f>EXP(0.06*L280)</f>
        <v>240.48348073158937</v>
      </c>
      <c r="N280" s="2">
        <f>SUMIF(A:A,A280,M:M)</f>
        <v>2956.7417136129689</v>
      </c>
      <c r="O280" s="3">
        <f>M280/N280</f>
        <v>8.1333949334969929E-2</v>
      </c>
      <c r="P280" s="8">
        <f>1/O280</f>
        <v>12.294988847541983</v>
      </c>
      <c r="Q280" s="3">
        <f>IF(P280&gt;21,"",O280)</f>
        <v>8.1333949334969929E-2</v>
      </c>
      <c r="R280" s="3">
        <f>IF(ISNUMBER(Q280),SUMIF(A:A,A280,Q:Q),"")</f>
        <v>0.90622543245648601</v>
      </c>
      <c r="S280" s="3">
        <f>IFERROR(Q280*(1/R280),"")</f>
        <v>8.9750239203174556E-2</v>
      </c>
      <c r="T280" s="9">
        <f>IFERROR(1/S280,"")</f>
        <v>11.142031585411408</v>
      </c>
    </row>
    <row r="281" spans="1:20" x14ac:dyDescent="0.3">
      <c r="A281" s="1">
        <v>20</v>
      </c>
      <c r="B281" s="5">
        <v>42750</v>
      </c>
      <c r="C281" s="6">
        <v>0.68125000000000002</v>
      </c>
      <c r="D281" s="1" t="s">
        <v>240</v>
      </c>
      <c r="E281" s="1">
        <v>6</v>
      </c>
      <c r="F281" s="1">
        <v>1</v>
      </c>
      <c r="G281" s="1" t="s">
        <v>278</v>
      </c>
      <c r="H281" s="2">
        <v>47.997433333333298</v>
      </c>
      <c r="I281" s="7">
        <f>1+COUNTIFS(A:A,A281,P:P,"&lt;"&amp;P281)</f>
        <v>6</v>
      </c>
      <c r="J281" s="2">
        <f>AVERAGEIF(A:A,A281,H:H)</f>
        <v>49.691009999999991</v>
      </c>
      <c r="K281" s="2">
        <f>H281-J281</f>
        <v>-1.6935766666666936</v>
      </c>
      <c r="L281" s="2">
        <f>90+K281</f>
        <v>88.306423333333299</v>
      </c>
      <c r="M281" s="2">
        <f>EXP(0.06*L281)</f>
        <v>200.01360715325785</v>
      </c>
      <c r="N281" s="2">
        <f>SUMIF(A:A,A281,M:M)</f>
        <v>2956.7417136129689</v>
      </c>
      <c r="O281" s="3">
        <f>M281/N281</f>
        <v>6.7646628121890526E-2</v>
      </c>
      <c r="P281" s="8">
        <f>1/O281</f>
        <v>14.782702815550962</v>
      </c>
      <c r="Q281" s="3">
        <f>IF(P281&gt;21,"",O281)</f>
        <v>6.7646628121890526E-2</v>
      </c>
      <c r="R281" s="3">
        <f>IF(ISNUMBER(Q281),SUMIF(A:A,A281,Q:Q),"")</f>
        <v>0.90622543245648601</v>
      </c>
      <c r="S281" s="3">
        <f>IFERROR(Q281*(1/R281),"")</f>
        <v>7.4646578764096541E-2</v>
      </c>
      <c r="T281" s="9">
        <f>IFERROR(1/S281,"")</f>
        <v>13.396461251898383</v>
      </c>
    </row>
    <row r="282" spans="1:20" x14ac:dyDescent="0.3">
      <c r="A282" s="1">
        <v>20</v>
      </c>
      <c r="B282" s="5">
        <v>42750</v>
      </c>
      <c r="C282" s="6">
        <v>0.68125000000000002</v>
      </c>
      <c r="D282" s="1" t="s">
        <v>240</v>
      </c>
      <c r="E282" s="1">
        <v>6</v>
      </c>
      <c r="F282" s="1">
        <v>9</v>
      </c>
      <c r="G282" s="1" t="s">
        <v>36</v>
      </c>
      <c r="H282" s="2">
        <v>43.9523333333333</v>
      </c>
      <c r="I282" s="7">
        <f>1+COUNTIFS(A:A,A282,P:P,"&lt;"&amp;P282)</f>
        <v>7</v>
      </c>
      <c r="J282" s="2">
        <f>AVERAGEIF(A:A,A282,H:H)</f>
        <v>49.691009999999991</v>
      </c>
      <c r="K282" s="2">
        <f>H282-J282</f>
        <v>-5.7386766666666915</v>
      </c>
      <c r="L282" s="2">
        <f>90+K282</f>
        <v>84.261323333333308</v>
      </c>
      <c r="M282" s="2">
        <f>EXP(0.06*L282)</f>
        <v>156.91109953954017</v>
      </c>
      <c r="N282" s="2">
        <f>SUMIF(A:A,A282,M:M)</f>
        <v>2956.7417136129689</v>
      </c>
      <c r="O282" s="3">
        <f>M282/N282</f>
        <v>5.3068923408870844E-2</v>
      </c>
      <c r="P282" s="8">
        <f>1/O282</f>
        <v>18.843419759912504</v>
      </c>
      <c r="Q282" s="3">
        <f>IF(P282&gt;21,"",O282)</f>
        <v>5.3068923408870844E-2</v>
      </c>
      <c r="R282" s="3">
        <f>IF(ISNUMBER(Q282),SUMIF(A:A,A282,Q:Q),"")</f>
        <v>0.90622543245648601</v>
      </c>
      <c r="S282" s="3">
        <f>IFERROR(Q282*(1/R282),"")</f>
        <v>5.8560399552038664E-2</v>
      </c>
      <c r="T282" s="9">
        <f>IFERROR(1/S282,"")</f>
        <v>17.076386220885801</v>
      </c>
    </row>
    <row r="283" spans="1:20" x14ac:dyDescent="0.3">
      <c r="A283" s="1">
        <v>20</v>
      </c>
      <c r="B283" s="5">
        <v>42750</v>
      </c>
      <c r="C283" s="6">
        <v>0.68125000000000002</v>
      </c>
      <c r="D283" s="1" t="s">
        <v>240</v>
      </c>
      <c r="E283" s="1">
        <v>6</v>
      </c>
      <c r="F283" s="1">
        <v>6</v>
      </c>
      <c r="G283" s="1" t="s">
        <v>283</v>
      </c>
      <c r="H283" s="2">
        <v>40.366633333333304</v>
      </c>
      <c r="I283" s="7">
        <f>1+COUNTIFS(A:A,A283,P:P,"&lt;"&amp;P283)</f>
        <v>8</v>
      </c>
      <c r="J283" s="2">
        <f>AVERAGEIF(A:A,A283,H:H)</f>
        <v>49.691009999999991</v>
      </c>
      <c r="K283" s="2">
        <f>H283-J283</f>
        <v>-9.3243766666666872</v>
      </c>
      <c r="L283" s="2">
        <f>90+K283</f>
        <v>80.675623333333306</v>
      </c>
      <c r="M283" s="2">
        <f>EXP(0.06*L283)</f>
        <v>126.53733462510205</v>
      </c>
      <c r="N283" s="2">
        <f>SUMIF(A:A,A283,M:M)</f>
        <v>2956.7417136129689</v>
      </c>
      <c r="O283" s="3">
        <f>M283/N283</f>
        <v>4.2796208421763252E-2</v>
      </c>
      <c r="P283" s="8">
        <f>1/O283</f>
        <v>23.366555984232185</v>
      </c>
      <c r="Q283" s="3" t="str">
        <f>IF(P283&gt;21,"",O283)</f>
        <v/>
      </c>
      <c r="R283" s="3" t="str">
        <f>IF(ISNUMBER(Q283),SUMIF(A:A,A283,Q:Q),"")</f>
        <v/>
      </c>
      <c r="S283" s="3" t="str">
        <f>IFERROR(Q283*(1/R283),"")</f>
        <v/>
      </c>
      <c r="T283" s="9" t="str">
        <f>IFERROR(1/S283,"")</f>
        <v/>
      </c>
    </row>
    <row r="284" spans="1:20" x14ac:dyDescent="0.3">
      <c r="A284" s="1">
        <v>20</v>
      </c>
      <c r="B284" s="5">
        <v>42750</v>
      </c>
      <c r="C284" s="6">
        <v>0.68125000000000002</v>
      </c>
      <c r="D284" s="1" t="s">
        <v>240</v>
      </c>
      <c r="E284" s="1">
        <v>6</v>
      </c>
      <c r="F284" s="1">
        <v>10</v>
      </c>
      <c r="G284" s="1" t="s">
        <v>38</v>
      </c>
      <c r="H284" s="2">
        <v>32.029633333333301</v>
      </c>
      <c r="I284" s="7">
        <f>1+COUNTIFS(A:A,A284,P:P,"&lt;"&amp;P284)</f>
        <v>9</v>
      </c>
      <c r="J284" s="2">
        <f>AVERAGEIF(A:A,A284,H:H)</f>
        <v>49.691009999999991</v>
      </c>
      <c r="K284" s="2">
        <f>H284-J284</f>
        <v>-17.66137666666669</v>
      </c>
      <c r="L284" s="2">
        <f>90+K284</f>
        <v>72.338623333333317</v>
      </c>
      <c r="M284" s="2">
        <f>EXP(0.06*L284)</f>
        <v>76.731890175554952</v>
      </c>
      <c r="N284" s="2">
        <f>SUMIF(A:A,A284,M:M)</f>
        <v>2956.7417136129689</v>
      </c>
      <c r="O284" s="3">
        <f>M284/N284</f>
        <v>2.5951502568613942E-2</v>
      </c>
      <c r="P284" s="8">
        <f>1/O284</f>
        <v>38.533414292913122</v>
      </c>
      <c r="Q284" s="3" t="str">
        <f>IF(P284&gt;21,"",O284)</f>
        <v/>
      </c>
      <c r="R284" s="3" t="str">
        <f>IF(ISNUMBER(Q284),SUMIF(A:A,A284,Q:Q),"")</f>
        <v/>
      </c>
      <c r="S284" s="3" t="str">
        <f>IFERROR(Q284*(1/R284),"")</f>
        <v/>
      </c>
      <c r="T284" s="9" t="str">
        <f>IFERROR(1/S284,"")</f>
        <v/>
      </c>
    </row>
    <row r="285" spans="1:20" x14ac:dyDescent="0.3">
      <c r="A285" s="1">
        <v>20</v>
      </c>
      <c r="B285" s="5">
        <v>42750</v>
      </c>
      <c r="C285" s="6">
        <v>0.68125000000000002</v>
      </c>
      <c r="D285" s="1" t="s">
        <v>240</v>
      </c>
      <c r="E285" s="1">
        <v>6</v>
      </c>
      <c r="F285" s="1">
        <v>8</v>
      </c>
      <c r="G285" s="1" t="s">
        <v>285</v>
      </c>
      <c r="H285" s="2">
        <v>31.424966666666698</v>
      </c>
      <c r="I285" s="7">
        <f>1+COUNTIFS(A:A,A285,P:P,"&lt;"&amp;P285)</f>
        <v>10</v>
      </c>
      <c r="J285" s="2">
        <f>AVERAGEIF(A:A,A285,H:H)</f>
        <v>49.691009999999991</v>
      </c>
      <c r="K285" s="2">
        <f>H285-J285</f>
        <v>-18.266043333333293</v>
      </c>
      <c r="L285" s="2">
        <f>90+K285</f>
        <v>71.7339566666667</v>
      </c>
      <c r="M285" s="2">
        <f>EXP(0.06*L285)</f>
        <v>73.997950731267139</v>
      </c>
      <c r="N285" s="2">
        <f>SUMIF(A:A,A285,M:M)</f>
        <v>2956.7417136129689</v>
      </c>
      <c r="O285" s="3">
        <f>M285/N285</f>
        <v>2.5026856553136623E-2</v>
      </c>
      <c r="P285" s="8">
        <f>1/O285</f>
        <v>39.957075627009566</v>
      </c>
      <c r="Q285" s="3" t="str">
        <f>IF(P285&gt;21,"",O285)</f>
        <v/>
      </c>
      <c r="R285" s="3" t="str">
        <f>IF(ISNUMBER(Q285),SUMIF(A:A,A285,Q:Q),"")</f>
        <v/>
      </c>
      <c r="S285" s="3" t="str">
        <f>IFERROR(Q285*(1/R285),"")</f>
        <v/>
      </c>
      <c r="T285" s="9" t="str">
        <f>IFERROR(1/S285,"")</f>
        <v/>
      </c>
    </row>
    <row r="286" spans="1:20" x14ac:dyDescent="0.3">
      <c r="A286" s="1">
        <v>39</v>
      </c>
      <c r="B286" s="5">
        <v>42750</v>
      </c>
      <c r="C286" s="6">
        <v>0.68402777777777779</v>
      </c>
      <c r="D286" s="1" t="s">
        <v>435</v>
      </c>
      <c r="E286" s="1">
        <v>5</v>
      </c>
      <c r="F286" s="1">
        <v>4</v>
      </c>
      <c r="G286" s="1" t="s">
        <v>486</v>
      </c>
      <c r="H286" s="2">
        <v>67.253466666666597</v>
      </c>
      <c r="I286" s="7">
        <f>1+COUNTIFS(A:A,A286,P:P,"&lt;"&amp;P286)</f>
        <v>1</v>
      </c>
      <c r="J286" s="2">
        <f>AVERAGEIF(A:A,A286,H:H)</f>
        <v>46.810148888888868</v>
      </c>
      <c r="K286" s="2">
        <f>H286-J286</f>
        <v>20.443317777777729</v>
      </c>
      <c r="L286" s="2">
        <f>90+K286</f>
        <v>110.44331777777774</v>
      </c>
      <c r="M286" s="2">
        <f>EXP(0.06*L286)</f>
        <v>754.91039996740437</v>
      </c>
      <c r="N286" s="2">
        <f>SUMIF(A:A,A286,M:M)</f>
        <v>4514.7055152006096</v>
      </c>
      <c r="O286" s="3">
        <f>M286/N286</f>
        <v>0.16721143769525798</v>
      </c>
      <c r="P286" s="8">
        <f>1/O286</f>
        <v>5.9804521376252682</v>
      </c>
      <c r="Q286" s="3">
        <f>IF(P286&gt;21,"",O286)</f>
        <v>0.16721143769525798</v>
      </c>
      <c r="R286" s="3">
        <f>IF(ISNUMBER(Q286),SUMIF(A:A,A286,Q:Q),"")</f>
        <v>0.79139443379823526</v>
      </c>
      <c r="S286" s="3">
        <f>IFERROR(Q286*(1/R286),"")</f>
        <v>0.21128710356571481</v>
      </c>
      <c r="T286" s="9">
        <f>IFERROR(1/S286,"")</f>
        <v>4.7328965333133954</v>
      </c>
    </row>
    <row r="287" spans="1:20" x14ac:dyDescent="0.3">
      <c r="A287" s="1">
        <v>39</v>
      </c>
      <c r="B287" s="5">
        <v>42750</v>
      </c>
      <c r="C287" s="6">
        <v>0.68402777777777779</v>
      </c>
      <c r="D287" s="1" t="s">
        <v>435</v>
      </c>
      <c r="E287" s="1">
        <v>5</v>
      </c>
      <c r="F287" s="1">
        <v>6</v>
      </c>
      <c r="G287" s="1" t="s">
        <v>488</v>
      </c>
      <c r="H287" s="2">
        <v>64.300299999999993</v>
      </c>
      <c r="I287" s="7">
        <f>1+COUNTIFS(A:A,A287,P:P,"&lt;"&amp;P287)</f>
        <v>2</v>
      </c>
      <c r="J287" s="2">
        <f>AVERAGEIF(A:A,A287,H:H)</f>
        <v>46.810148888888868</v>
      </c>
      <c r="K287" s="2">
        <f>H287-J287</f>
        <v>17.490151111111125</v>
      </c>
      <c r="L287" s="2">
        <f>90+K287</f>
        <v>107.49015111111112</v>
      </c>
      <c r="M287" s="2">
        <f>EXP(0.06*L287)</f>
        <v>632.32851838611509</v>
      </c>
      <c r="N287" s="2">
        <f>SUMIF(A:A,A287,M:M)</f>
        <v>4514.7055152006096</v>
      </c>
      <c r="O287" s="3">
        <f>M287/N287</f>
        <v>0.14005974836168639</v>
      </c>
      <c r="P287" s="8">
        <f>1/O287</f>
        <v>7.1398100574736709</v>
      </c>
      <c r="Q287" s="3">
        <f>IF(P287&gt;21,"",O287)</f>
        <v>0.14005974836168639</v>
      </c>
      <c r="R287" s="3">
        <f>IF(ISNUMBER(Q287),SUMIF(A:A,A287,Q:Q),"")</f>
        <v>0.79139443379823526</v>
      </c>
      <c r="S287" s="3">
        <f>IFERROR(Q287*(1/R287),"")</f>
        <v>0.17697843500045943</v>
      </c>
      <c r="T287" s="9">
        <f>IFERROR(1/S287,"")</f>
        <v>5.6504059378613221</v>
      </c>
    </row>
    <row r="288" spans="1:20" x14ac:dyDescent="0.3">
      <c r="A288" s="1">
        <v>39</v>
      </c>
      <c r="B288" s="5">
        <v>42750</v>
      </c>
      <c r="C288" s="6">
        <v>0.68402777777777779</v>
      </c>
      <c r="D288" s="1" t="s">
        <v>435</v>
      </c>
      <c r="E288" s="1">
        <v>5</v>
      </c>
      <c r="F288" s="1">
        <v>5</v>
      </c>
      <c r="G288" s="1" t="s">
        <v>487</v>
      </c>
      <c r="H288" s="2">
        <v>61.4249333333333</v>
      </c>
      <c r="I288" s="7">
        <f>1+COUNTIFS(A:A,A288,P:P,"&lt;"&amp;P288)</f>
        <v>3</v>
      </c>
      <c r="J288" s="2">
        <f>AVERAGEIF(A:A,A288,H:H)</f>
        <v>46.810148888888868</v>
      </c>
      <c r="K288" s="2">
        <f>H288-J288</f>
        <v>14.614784444444432</v>
      </c>
      <c r="L288" s="2">
        <f>90+K288</f>
        <v>104.61478444444444</v>
      </c>
      <c r="M288" s="2">
        <f>EXP(0.06*L288)</f>
        <v>532.12959891995001</v>
      </c>
      <c r="N288" s="2">
        <f>SUMIF(A:A,A288,M:M)</f>
        <v>4514.7055152006096</v>
      </c>
      <c r="O288" s="3">
        <f>M288/N288</f>
        <v>0.11786584908546466</v>
      </c>
      <c r="P288" s="8">
        <f>1/O288</f>
        <v>8.4842217466647085</v>
      </c>
      <c r="Q288" s="3">
        <f>IF(P288&gt;21,"",O288)</f>
        <v>0.11786584908546466</v>
      </c>
      <c r="R288" s="3">
        <f>IF(ISNUMBER(Q288),SUMIF(A:A,A288,Q:Q),"")</f>
        <v>0.79139443379823526</v>
      </c>
      <c r="S288" s="3">
        <f>IFERROR(Q288*(1/R288),"")</f>
        <v>0.14893439232289871</v>
      </c>
      <c r="T288" s="9">
        <f>IFERROR(1/S288,"")</f>
        <v>6.7143658654203922</v>
      </c>
    </row>
    <row r="289" spans="1:20" x14ac:dyDescent="0.3">
      <c r="A289" s="1">
        <v>39</v>
      </c>
      <c r="B289" s="5">
        <v>42750</v>
      </c>
      <c r="C289" s="6">
        <v>0.68402777777777779</v>
      </c>
      <c r="D289" s="1" t="s">
        <v>435</v>
      </c>
      <c r="E289" s="1">
        <v>5</v>
      </c>
      <c r="F289" s="1">
        <v>1</v>
      </c>
      <c r="G289" s="1" t="s">
        <v>483</v>
      </c>
      <c r="H289" s="2">
        <v>58.800333333333299</v>
      </c>
      <c r="I289" s="7">
        <f>1+COUNTIFS(A:A,A289,P:P,"&lt;"&amp;P289)</f>
        <v>4</v>
      </c>
      <c r="J289" s="2">
        <f>AVERAGEIF(A:A,A289,H:H)</f>
        <v>46.810148888888868</v>
      </c>
      <c r="K289" s="2">
        <f>H289-J289</f>
        <v>11.990184444444431</v>
      </c>
      <c r="L289" s="2">
        <f>90+K289</f>
        <v>101.99018444444442</v>
      </c>
      <c r="M289" s="2">
        <f>EXP(0.06*L289)</f>
        <v>454.59688838649112</v>
      </c>
      <c r="N289" s="2">
        <f>SUMIF(A:A,A289,M:M)</f>
        <v>4514.7055152006096</v>
      </c>
      <c r="O289" s="3">
        <f>M289/N289</f>
        <v>0.10069247858047531</v>
      </c>
      <c r="P289" s="8">
        <f>1/O289</f>
        <v>9.9312283707544378</v>
      </c>
      <c r="Q289" s="3">
        <f>IF(P289&gt;21,"",O289)</f>
        <v>0.10069247858047531</v>
      </c>
      <c r="R289" s="3">
        <f>IF(ISNUMBER(Q289),SUMIF(A:A,A289,Q:Q),"")</f>
        <v>0.79139443379823526</v>
      </c>
      <c r="S289" s="3">
        <f>IFERROR(Q289*(1/R289),"")</f>
        <v>0.1272342516957185</v>
      </c>
      <c r="T289" s="9">
        <f>IFERROR(1/S289,"")</f>
        <v>7.8595188533941798</v>
      </c>
    </row>
    <row r="290" spans="1:20" x14ac:dyDescent="0.3">
      <c r="A290" s="1">
        <v>39</v>
      </c>
      <c r="B290" s="5">
        <v>42750</v>
      </c>
      <c r="C290" s="6">
        <v>0.68402777777777779</v>
      </c>
      <c r="D290" s="1" t="s">
        <v>435</v>
      </c>
      <c r="E290" s="1">
        <v>5</v>
      </c>
      <c r="F290" s="1">
        <v>3</v>
      </c>
      <c r="G290" s="1" t="s">
        <v>485</v>
      </c>
      <c r="H290" s="2">
        <v>57.530733333333295</v>
      </c>
      <c r="I290" s="7">
        <f>1+COUNTIFS(A:A,A290,P:P,"&lt;"&amp;P290)</f>
        <v>5</v>
      </c>
      <c r="J290" s="2">
        <f>AVERAGEIF(A:A,A290,H:H)</f>
        <v>46.810148888888868</v>
      </c>
      <c r="K290" s="2">
        <f>H290-J290</f>
        <v>10.720584444444427</v>
      </c>
      <c r="L290" s="2">
        <f>90+K290</f>
        <v>100.72058444444443</v>
      </c>
      <c r="M290" s="2">
        <f>EXP(0.06*L290)</f>
        <v>421.25361644681306</v>
      </c>
      <c r="N290" s="2">
        <f>SUMIF(A:A,A290,M:M)</f>
        <v>4514.7055152006096</v>
      </c>
      <c r="O290" s="3">
        <f>M290/N290</f>
        <v>9.3306997550225548E-2</v>
      </c>
      <c r="P290" s="8">
        <f>1/O290</f>
        <v>10.717309807999312</v>
      </c>
      <c r="Q290" s="3">
        <f>IF(P290&gt;21,"",O290)</f>
        <v>9.3306997550225548E-2</v>
      </c>
      <c r="R290" s="3">
        <f>IF(ISNUMBER(Q290),SUMIF(A:A,A290,Q:Q),"")</f>
        <v>0.79139443379823526</v>
      </c>
      <c r="S290" s="3">
        <f>IFERROR(Q290*(1/R290),"")</f>
        <v>0.11790201392042392</v>
      </c>
      <c r="T290" s="9">
        <f>IFERROR(1/S290,"")</f>
        <v>8.4816193273418889</v>
      </c>
    </row>
    <row r="291" spans="1:20" x14ac:dyDescent="0.3">
      <c r="A291" s="1">
        <v>39</v>
      </c>
      <c r="B291" s="5">
        <v>42750</v>
      </c>
      <c r="C291" s="6">
        <v>0.68402777777777779</v>
      </c>
      <c r="D291" s="1" t="s">
        <v>435</v>
      </c>
      <c r="E291" s="1">
        <v>5</v>
      </c>
      <c r="F291" s="1">
        <v>8</v>
      </c>
      <c r="G291" s="1" t="s">
        <v>490</v>
      </c>
      <c r="H291" s="2">
        <v>57.523133333333298</v>
      </c>
      <c r="I291" s="7">
        <f>1+COUNTIFS(A:A,A291,P:P,"&lt;"&amp;P291)</f>
        <v>6</v>
      </c>
      <c r="J291" s="2">
        <f>AVERAGEIF(A:A,A291,H:H)</f>
        <v>46.810148888888868</v>
      </c>
      <c r="K291" s="2">
        <f>H291-J291</f>
        <v>10.71298444444443</v>
      </c>
      <c r="L291" s="2">
        <f>90+K291</f>
        <v>100.71298444444443</v>
      </c>
      <c r="M291" s="2">
        <f>EXP(0.06*L291)</f>
        <v>421.06156858795305</v>
      </c>
      <c r="N291" s="2">
        <f>SUMIF(A:A,A291,M:M)</f>
        <v>4514.7055152006096</v>
      </c>
      <c r="O291" s="3">
        <f>M291/N291</f>
        <v>9.3264459258810217E-2</v>
      </c>
      <c r="P291" s="8">
        <f>1/O291</f>
        <v>10.722198015698408</v>
      </c>
      <c r="Q291" s="3">
        <f>IF(P291&gt;21,"",O291)</f>
        <v>9.3264459258810217E-2</v>
      </c>
      <c r="R291" s="3">
        <f>IF(ISNUMBER(Q291),SUMIF(A:A,A291,Q:Q),"")</f>
        <v>0.79139443379823526</v>
      </c>
      <c r="S291" s="3">
        <f>IFERROR(Q291*(1/R291),"")</f>
        <v>0.11784826285824981</v>
      </c>
      <c r="T291" s="9">
        <f>IFERROR(1/S291,"")</f>
        <v>8.4854878277062049</v>
      </c>
    </row>
    <row r="292" spans="1:20" x14ac:dyDescent="0.3">
      <c r="A292" s="1">
        <v>39</v>
      </c>
      <c r="B292" s="5">
        <v>42750</v>
      </c>
      <c r="C292" s="6">
        <v>0.68402777777777779</v>
      </c>
      <c r="D292" s="1" t="s">
        <v>435</v>
      </c>
      <c r="E292" s="1">
        <v>5</v>
      </c>
      <c r="F292" s="1">
        <v>2</v>
      </c>
      <c r="G292" s="1" t="s">
        <v>484</v>
      </c>
      <c r="H292" s="2">
        <v>54.7552333333334</v>
      </c>
      <c r="I292" s="7">
        <f>1+COUNTIFS(A:A,A292,P:P,"&lt;"&amp;P292)</f>
        <v>7</v>
      </c>
      <c r="J292" s="2">
        <f>AVERAGEIF(A:A,A292,H:H)</f>
        <v>46.810148888888868</v>
      </c>
      <c r="K292" s="2">
        <f>H292-J292</f>
        <v>7.9450844444445323</v>
      </c>
      <c r="L292" s="2">
        <f>90+K292</f>
        <v>97.945084444444532</v>
      </c>
      <c r="M292" s="2">
        <f>EXP(0.06*L292)</f>
        <v>356.63222427323007</v>
      </c>
      <c r="N292" s="2">
        <f>SUMIF(A:A,A292,M:M)</f>
        <v>4514.7055152006096</v>
      </c>
      <c r="O292" s="3">
        <f>M292/N292</f>
        <v>7.899346326631522E-2</v>
      </c>
      <c r="P292" s="8">
        <f>1/O292</f>
        <v>12.659275320397617</v>
      </c>
      <c r="Q292" s="3">
        <f>IF(P292&gt;21,"",O292)</f>
        <v>7.899346326631522E-2</v>
      </c>
      <c r="R292" s="3">
        <f>IF(ISNUMBER(Q292),SUMIF(A:A,A292,Q:Q),"")</f>
        <v>0.79139443379823526</v>
      </c>
      <c r="S292" s="3">
        <f>IFERROR(Q292*(1/R292),"")</f>
        <v>9.9815540636534819E-2</v>
      </c>
      <c r="T292" s="9">
        <f>IFERROR(1/S292,"")</f>
        <v>10.018480024482045</v>
      </c>
    </row>
    <row r="293" spans="1:20" x14ac:dyDescent="0.3">
      <c r="A293" s="1">
        <v>39</v>
      </c>
      <c r="B293" s="5">
        <v>42750</v>
      </c>
      <c r="C293" s="6">
        <v>0.68402777777777779</v>
      </c>
      <c r="D293" s="1" t="s">
        <v>435</v>
      </c>
      <c r="E293" s="1">
        <v>5</v>
      </c>
      <c r="F293" s="1">
        <v>7</v>
      </c>
      <c r="G293" s="1" t="s">
        <v>489</v>
      </c>
      <c r="H293" s="2">
        <v>45.261600000000001</v>
      </c>
      <c r="I293" s="7">
        <f>1+COUNTIFS(A:A,A293,P:P,"&lt;"&amp;P293)</f>
        <v>8</v>
      </c>
      <c r="J293" s="2">
        <f>AVERAGEIF(A:A,A293,H:H)</f>
        <v>46.810148888888868</v>
      </c>
      <c r="K293" s="2">
        <f>H293-J293</f>
        <v>-1.5485488888888668</v>
      </c>
      <c r="L293" s="2">
        <f>90+K293</f>
        <v>88.45145111111114</v>
      </c>
      <c r="M293" s="2">
        <f>EXP(0.06*L293)</f>
        <v>201.7616533190178</v>
      </c>
      <c r="N293" s="2">
        <f>SUMIF(A:A,A293,M:M)</f>
        <v>4514.7055152006096</v>
      </c>
      <c r="O293" s="3">
        <f>M293/N293</f>
        <v>4.4689881242465174E-2</v>
      </c>
      <c r="P293" s="8">
        <f>1/O293</f>
        <v>22.376430014984713</v>
      </c>
      <c r="Q293" s="3" t="str">
        <f>IF(P293&gt;21,"",O293)</f>
        <v/>
      </c>
      <c r="R293" s="3" t="str">
        <f>IF(ISNUMBER(Q293),SUMIF(A:A,A293,Q:Q),"")</f>
        <v/>
      </c>
      <c r="S293" s="3" t="str">
        <f>IFERROR(Q293*(1/R293),"")</f>
        <v/>
      </c>
      <c r="T293" s="9" t="str">
        <f>IFERROR(1/S293,"")</f>
        <v/>
      </c>
    </row>
    <row r="294" spans="1:20" x14ac:dyDescent="0.3">
      <c r="A294" s="1">
        <v>39</v>
      </c>
      <c r="B294" s="5">
        <v>42750</v>
      </c>
      <c r="C294" s="6">
        <v>0.68402777777777779</v>
      </c>
      <c r="D294" s="1" t="s">
        <v>435</v>
      </c>
      <c r="E294" s="1">
        <v>5</v>
      </c>
      <c r="F294" s="1">
        <v>9</v>
      </c>
      <c r="G294" s="1" t="s">
        <v>491</v>
      </c>
      <c r="H294" s="2">
        <v>40.0067666666666</v>
      </c>
      <c r="I294" s="7">
        <f>1+COUNTIFS(A:A,A294,P:P,"&lt;"&amp;P294)</f>
        <v>9</v>
      </c>
      <c r="J294" s="2">
        <f>AVERAGEIF(A:A,A294,H:H)</f>
        <v>46.810148888888868</v>
      </c>
      <c r="K294" s="2">
        <f>H294-J294</f>
        <v>-6.8033822222222682</v>
      </c>
      <c r="L294" s="2">
        <f>90+K294</f>
        <v>83.196617777777732</v>
      </c>
      <c r="M294" s="2">
        <f>EXP(0.06*L294)</f>
        <v>147.20071544848051</v>
      </c>
      <c r="N294" s="2">
        <f>SUMIF(A:A,A294,M:M)</f>
        <v>4514.7055152006096</v>
      </c>
      <c r="O294" s="3">
        <f>M294/N294</f>
        <v>3.2604721382794265E-2</v>
      </c>
      <c r="P294" s="8">
        <f>1/O294</f>
        <v>30.670404701808213</v>
      </c>
      <c r="Q294" s="3" t="str">
        <f>IF(P294&gt;21,"",O294)</f>
        <v/>
      </c>
      <c r="R294" s="3" t="str">
        <f>IF(ISNUMBER(Q294),SUMIF(A:A,A294,Q:Q),"")</f>
        <v/>
      </c>
      <c r="S294" s="3" t="str">
        <f>IFERROR(Q294*(1/R294),"")</f>
        <v/>
      </c>
      <c r="T294" s="9" t="str">
        <f>IFERROR(1/S294,"")</f>
        <v/>
      </c>
    </row>
    <row r="295" spans="1:20" x14ac:dyDescent="0.3">
      <c r="A295" s="1">
        <v>39</v>
      </c>
      <c r="B295" s="5">
        <v>42750</v>
      </c>
      <c r="C295" s="6">
        <v>0.68402777777777779</v>
      </c>
      <c r="D295" s="1" t="s">
        <v>435</v>
      </c>
      <c r="E295" s="1">
        <v>5</v>
      </c>
      <c r="F295" s="1">
        <v>15</v>
      </c>
      <c r="G295" s="1" t="s">
        <v>28</v>
      </c>
      <c r="H295" s="2">
        <v>38.823</v>
      </c>
      <c r="I295" s="7">
        <f>1+COUNTIFS(A:A,A295,P:P,"&lt;"&amp;P295)</f>
        <v>10</v>
      </c>
      <c r="J295" s="2">
        <f>AVERAGEIF(A:A,A295,H:H)</f>
        <v>46.810148888888868</v>
      </c>
      <c r="K295" s="2">
        <f>H295-J295</f>
        <v>-7.9871488888888678</v>
      </c>
      <c r="L295" s="2">
        <f>90+K295</f>
        <v>82.012851111111132</v>
      </c>
      <c r="M295" s="2">
        <f>EXP(0.06*L295)</f>
        <v>137.10829207224069</v>
      </c>
      <c r="N295" s="2">
        <f>SUMIF(A:A,A295,M:M)</f>
        <v>4514.7055152006096</v>
      </c>
      <c r="O295" s="3">
        <f>M295/N295</f>
        <v>3.0369265860333377E-2</v>
      </c>
      <c r="P295" s="8">
        <f>1/O295</f>
        <v>32.928026795212844</v>
      </c>
      <c r="Q295" s="3" t="str">
        <f>IF(P295&gt;21,"",O295)</f>
        <v/>
      </c>
      <c r="R295" s="3" t="str">
        <f>IF(ISNUMBER(Q295),SUMIF(A:A,A295,Q:Q),"")</f>
        <v/>
      </c>
      <c r="S295" s="3" t="str">
        <f>IFERROR(Q295*(1/R295),"")</f>
        <v/>
      </c>
      <c r="T295" s="9" t="str">
        <f>IFERROR(1/S295,"")</f>
        <v/>
      </c>
    </row>
    <row r="296" spans="1:20" x14ac:dyDescent="0.3">
      <c r="A296" s="1">
        <v>39</v>
      </c>
      <c r="B296" s="5">
        <v>42750</v>
      </c>
      <c r="C296" s="6">
        <v>0.68402777777777779</v>
      </c>
      <c r="D296" s="1" t="s">
        <v>435</v>
      </c>
      <c r="E296" s="1">
        <v>5</v>
      </c>
      <c r="F296" s="1">
        <v>10</v>
      </c>
      <c r="G296" s="1" t="s">
        <v>492</v>
      </c>
      <c r="H296" s="2">
        <v>37.812966666666696</v>
      </c>
      <c r="I296" s="7">
        <f>1+COUNTIFS(A:A,A296,P:P,"&lt;"&amp;P296)</f>
        <v>11</v>
      </c>
      <c r="J296" s="2">
        <f>AVERAGEIF(A:A,A296,H:H)</f>
        <v>46.810148888888868</v>
      </c>
      <c r="K296" s="2">
        <f>H296-J296</f>
        <v>-8.9971822222221718</v>
      </c>
      <c r="L296" s="2">
        <f>90+K296</f>
        <v>81.002817777777835</v>
      </c>
      <c r="M296" s="2">
        <f>EXP(0.06*L296)</f>
        <v>129.0460176432363</v>
      </c>
      <c r="N296" s="2">
        <f>SUMIF(A:A,A296,M:M)</f>
        <v>4514.7055152006096</v>
      </c>
      <c r="O296" s="3">
        <f>M296/N296</f>
        <v>2.8583485059822816E-2</v>
      </c>
      <c r="P296" s="8">
        <f>1/O296</f>
        <v>34.985237031351659</v>
      </c>
      <c r="Q296" s="3" t="str">
        <f>IF(P296&gt;21,"",O296)</f>
        <v/>
      </c>
      <c r="R296" s="3" t="str">
        <f>IF(ISNUMBER(Q296),SUMIF(A:A,A296,Q:Q),"")</f>
        <v/>
      </c>
      <c r="S296" s="3" t="str">
        <f>IFERROR(Q296*(1/R296),"")</f>
        <v/>
      </c>
      <c r="T296" s="9" t="str">
        <f>IFERROR(1/S296,"")</f>
        <v/>
      </c>
    </row>
    <row r="297" spans="1:20" x14ac:dyDescent="0.3">
      <c r="A297" s="1">
        <v>39</v>
      </c>
      <c r="B297" s="5">
        <v>42750</v>
      </c>
      <c r="C297" s="6">
        <v>0.68402777777777779</v>
      </c>
      <c r="D297" s="1" t="s">
        <v>435</v>
      </c>
      <c r="E297" s="1">
        <v>5</v>
      </c>
      <c r="F297" s="1">
        <v>12</v>
      </c>
      <c r="G297" s="1" t="s">
        <v>494</v>
      </c>
      <c r="H297" s="2">
        <v>35.639366666666596</v>
      </c>
      <c r="I297" s="7">
        <f>1+COUNTIFS(A:A,A297,P:P,"&lt;"&amp;P297)</f>
        <v>12</v>
      </c>
      <c r="J297" s="2">
        <f>AVERAGEIF(A:A,A297,H:H)</f>
        <v>46.810148888888868</v>
      </c>
      <c r="K297" s="2">
        <f>H297-J297</f>
        <v>-11.170782222222272</v>
      </c>
      <c r="L297" s="2">
        <f>90+K297</f>
        <v>78.829217777777728</v>
      </c>
      <c r="M297" s="2">
        <f>EXP(0.06*L297)</f>
        <v>113.26758935167176</v>
      </c>
      <c r="N297" s="2">
        <f>SUMIF(A:A,A297,M:M)</f>
        <v>4514.7055152006096</v>
      </c>
      <c r="O297" s="3">
        <f>M297/N297</f>
        <v>2.5088588606789506E-2</v>
      </c>
      <c r="P297" s="8">
        <f>1/O297</f>
        <v>39.858758723851793</v>
      </c>
      <c r="Q297" s="3" t="str">
        <f>IF(P297&gt;21,"",O297)</f>
        <v/>
      </c>
      <c r="R297" s="3" t="str">
        <f>IF(ISNUMBER(Q297),SUMIF(A:A,A297,Q:Q),"")</f>
        <v/>
      </c>
      <c r="S297" s="3" t="str">
        <f>IFERROR(Q297*(1/R297),"")</f>
        <v/>
      </c>
      <c r="T297" s="9" t="str">
        <f>IFERROR(1/S297,"")</f>
        <v/>
      </c>
    </row>
    <row r="298" spans="1:20" x14ac:dyDescent="0.3">
      <c r="A298" s="1">
        <v>39</v>
      </c>
      <c r="B298" s="5">
        <v>42750</v>
      </c>
      <c r="C298" s="6">
        <v>0.68402777777777779</v>
      </c>
      <c r="D298" s="1" t="s">
        <v>435</v>
      </c>
      <c r="E298" s="1">
        <v>5</v>
      </c>
      <c r="F298" s="1">
        <v>11</v>
      </c>
      <c r="G298" s="1" t="s">
        <v>493</v>
      </c>
      <c r="H298" s="2">
        <v>31.356166666666603</v>
      </c>
      <c r="I298" s="7">
        <f>1+COUNTIFS(A:A,A298,P:P,"&lt;"&amp;P298)</f>
        <v>13</v>
      </c>
      <c r="J298" s="2">
        <f>AVERAGEIF(A:A,A298,H:H)</f>
        <v>46.810148888888868</v>
      </c>
      <c r="K298" s="2">
        <f>H298-J298</f>
        <v>-15.453982222222265</v>
      </c>
      <c r="L298" s="2">
        <f>90+K298</f>
        <v>74.546017777777735</v>
      </c>
      <c r="M298" s="2">
        <f>EXP(0.06*L298)</f>
        <v>87.598254037649923</v>
      </c>
      <c r="N298" s="2">
        <f>SUMIF(A:A,A298,M:M)</f>
        <v>4514.7055152006096</v>
      </c>
      <c r="O298" s="3">
        <f>M298/N298</f>
        <v>1.9402872179085533E-2</v>
      </c>
      <c r="P298" s="8">
        <f>1/O298</f>
        <v>51.538761414812896</v>
      </c>
      <c r="Q298" s="3" t="str">
        <f>IF(P298&gt;21,"",O298)</f>
        <v/>
      </c>
      <c r="R298" s="3" t="str">
        <f>IF(ISNUMBER(Q298),SUMIF(A:A,A298,Q:Q),"")</f>
        <v/>
      </c>
      <c r="S298" s="3" t="str">
        <f>IFERROR(Q298*(1/R298),"")</f>
        <v/>
      </c>
      <c r="T298" s="9" t="str">
        <f>IFERROR(1/S298,"")</f>
        <v/>
      </c>
    </row>
    <row r="299" spans="1:20" x14ac:dyDescent="0.3">
      <c r="A299" s="1">
        <v>39</v>
      </c>
      <c r="B299" s="5">
        <v>42750</v>
      </c>
      <c r="C299" s="6">
        <v>0.68402777777777779</v>
      </c>
      <c r="D299" s="1" t="s">
        <v>435</v>
      </c>
      <c r="E299" s="1">
        <v>5</v>
      </c>
      <c r="F299" s="1">
        <v>13</v>
      </c>
      <c r="G299" s="1" t="s">
        <v>495</v>
      </c>
      <c r="H299" s="2">
        <v>26.246466666666702</v>
      </c>
      <c r="I299" s="7">
        <f>1+COUNTIFS(A:A,A299,P:P,"&lt;"&amp;P299)</f>
        <v>14</v>
      </c>
      <c r="J299" s="2">
        <f>AVERAGEIF(A:A,A299,H:H)</f>
        <v>46.810148888888868</v>
      </c>
      <c r="K299" s="2">
        <f>H299-J299</f>
        <v>-20.563682222222166</v>
      </c>
      <c r="L299" s="2">
        <f>90+K299</f>
        <v>69.43631777777783</v>
      </c>
      <c r="M299" s="2">
        <f>EXP(0.06*L299)</f>
        <v>64.468650485801291</v>
      </c>
      <c r="N299" s="2">
        <f>SUMIF(A:A,A299,M:M)</f>
        <v>4514.7055152006096</v>
      </c>
      <c r="O299" s="3">
        <f>M299/N299</f>
        <v>1.4279702246080305E-2</v>
      </c>
      <c r="P299" s="8">
        <f>1/O299</f>
        <v>70.029471397030989</v>
      </c>
      <c r="Q299" s="3" t="str">
        <f>IF(P299&gt;21,"",O299)</f>
        <v/>
      </c>
      <c r="R299" s="3" t="str">
        <f>IF(ISNUMBER(Q299),SUMIF(A:A,A299,Q:Q),"")</f>
        <v/>
      </c>
      <c r="S299" s="3" t="str">
        <f>IFERROR(Q299*(1/R299),"")</f>
        <v/>
      </c>
      <c r="T299" s="9" t="str">
        <f>IFERROR(1/S299,"")</f>
        <v/>
      </c>
    </row>
    <row r="300" spans="1:20" x14ac:dyDescent="0.3">
      <c r="A300" s="1">
        <v>39</v>
      </c>
      <c r="B300" s="5">
        <v>42750</v>
      </c>
      <c r="C300" s="6">
        <v>0.68402777777777779</v>
      </c>
      <c r="D300" s="1" t="s">
        <v>435</v>
      </c>
      <c r="E300" s="1">
        <v>5</v>
      </c>
      <c r="F300" s="1">
        <v>14</v>
      </c>
      <c r="G300" s="1" t="s">
        <v>496</v>
      </c>
      <c r="H300" s="2">
        <v>25.417766666666701</v>
      </c>
      <c r="I300" s="7">
        <f>1+COUNTIFS(A:A,A300,P:P,"&lt;"&amp;P300)</f>
        <v>15</v>
      </c>
      <c r="J300" s="2">
        <f>AVERAGEIF(A:A,A300,H:H)</f>
        <v>46.810148888888868</v>
      </c>
      <c r="K300" s="2">
        <f>H300-J300</f>
        <v>-21.392382222222167</v>
      </c>
      <c r="L300" s="2">
        <f>90+K300</f>
        <v>68.607617777777833</v>
      </c>
      <c r="M300" s="2">
        <f>EXP(0.06*L300)</f>
        <v>61.341527874555887</v>
      </c>
      <c r="N300" s="2">
        <f>SUMIF(A:A,A300,M:M)</f>
        <v>4514.7055152006096</v>
      </c>
      <c r="O300" s="3">
        <f>M300/N300</f>
        <v>1.3587049624393983E-2</v>
      </c>
      <c r="P300" s="8">
        <f>1/O300</f>
        <v>73.599495670098619</v>
      </c>
      <c r="Q300" s="3" t="str">
        <f>IF(P300&gt;21,"",O300)</f>
        <v/>
      </c>
      <c r="R300" s="3" t="str">
        <f>IF(ISNUMBER(Q300),SUMIF(A:A,A300,Q:Q),"")</f>
        <v/>
      </c>
      <c r="S300" s="3" t="str">
        <f>IFERROR(Q300*(1/R300),"")</f>
        <v/>
      </c>
      <c r="T300" s="9" t="str">
        <f>IFERROR(1/S300,"")</f>
        <v/>
      </c>
    </row>
    <row r="301" spans="1:20" x14ac:dyDescent="0.3">
      <c r="A301" s="1">
        <v>33</v>
      </c>
      <c r="B301" s="5">
        <v>42750</v>
      </c>
      <c r="C301" s="6">
        <v>0.6875</v>
      </c>
      <c r="D301" s="1" t="s">
        <v>376</v>
      </c>
      <c r="E301" s="1">
        <v>8</v>
      </c>
      <c r="F301" s="1">
        <v>4</v>
      </c>
      <c r="G301" s="1" t="s">
        <v>413</v>
      </c>
      <c r="H301" s="2">
        <v>67.296599999999998</v>
      </c>
      <c r="I301" s="7">
        <f>1+COUNTIFS(A:A,A301,P:P,"&lt;"&amp;P301)</f>
        <v>1</v>
      </c>
      <c r="J301" s="2">
        <f>AVERAGEIF(A:A,A301,H:H)</f>
        <v>48.676876923076911</v>
      </c>
      <c r="K301" s="2">
        <f>H301-J301</f>
        <v>18.619723076923087</v>
      </c>
      <c r="L301" s="2">
        <f>90+K301</f>
        <v>108.61972307692309</v>
      </c>
      <c r="M301" s="2">
        <f>EXP(0.06*L301)</f>
        <v>676.66978018474742</v>
      </c>
      <c r="N301" s="2">
        <f>SUMIF(A:A,A301,M:M)</f>
        <v>3654.205362348423</v>
      </c>
      <c r="O301" s="3">
        <f>M301/N301</f>
        <v>0.18517563001710355</v>
      </c>
      <c r="P301" s="8">
        <f>1/O301</f>
        <v>5.4002786430786607</v>
      </c>
      <c r="Q301" s="3">
        <f>IF(P301&gt;21,"",O301)</f>
        <v>0.18517563001710355</v>
      </c>
      <c r="R301" s="3">
        <f>IF(ISNUMBER(Q301),SUMIF(A:A,A301,Q:Q),"")</f>
        <v>0.89343145759740428</v>
      </c>
      <c r="S301" s="3">
        <f>IFERROR(Q301*(1/R301),"")</f>
        <v>0.20726338707064743</v>
      </c>
      <c r="T301" s="9">
        <f>IFERROR(1/S301,"")</f>
        <v>4.8247788195179009</v>
      </c>
    </row>
    <row r="302" spans="1:20" x14ac:dyDescent="0.3">
      <c r="A302" s="1">
        <v>33</v>
      </c>
      <c r="B302" s="5">
        <v>42750</v>
      </c>
      <c r="C302" s="6">
        <v>0.6875</v>
      </c>
      <c r="D302" s="1" t="s">
        <v>376</v>
      </c>
      <c r="E302" s="1">
        <v>8</v>
      </c>
      <c r="F302" s="1">
        <v>9</v>
      </c>
      <c r="G302" s="1" t="s">
        <v>418</v>
      </c>
      <c r="H302" s="2">
        <v>65.925866666666693</v>
      </c>
      <c r="I302" s="7">
        <f>1+COUNTIFS(A:A,A302,P:P,"&lt;"&amp;P302)</f>
        <v>2</v>
      </c>
      <c r="J302" s="2">
        <f>AVERAGEIF(A:A,A302,H:H)</f>
        <v>48.676876923076911</v>
      </c>
      <c r="K302" s="2">
        <f>H302-J302</f>
        <v>17.248989743589782</v>
      </c>
      <c r="L302" s="2">
        <f>90+K302</f>
        <v>107.24898974358979</v>
      </c>
      <c r="M302" s="2">
        <f>EXP(0.06*L302)</f>
        <v>623.24480349511839</v>
      </c>
      <c r="N302" s="2">
        <f>SUMIF(A:A,A302,M:M)</f>
        <v>3654.205362348423</v>
      </c>
      <c r="O302" s="3">
        <f>M302/N302</f>
        <v>0.17055549475045978</v>
      </c>
      <c r="P302" s="8">
        <f>1/O302</f>
        <v>5.8631942727093183</v>
      </c>
      <c r="Q302" s="3">
        <f>IF(P302&gt;21,"",O302)</f>
        <v>0.17055549475045978</v>
      </c>
      <c r="R302" s="3">
        <f>IF(ISNUMBER(Q302),SUMIF(A:A,A302,Q:Q),"")</f>
        <v>0.89343145759740428</v>
      </c>
      <c r="S302" s="3">
        <f>IFERROR(Q302*(1/R302),"")</f>
        <v>0.19089936144526828</v>
      </c>
      <c r="T302" s="9">
        <f>IFERROR(1/S302,"")</f>
        <v>5.2383622052434395</v>
      </c>
    </row>
    <row r="303" spans="1:20" x14ac:dyDescent="0.3">
      <c r="A303" s="1">
        <v>33</v>
      </c>
      <c r="B303" s="5">
        <v>42750</v>
      </c>
      <c r="C303" s="6">
        <v>0.6875</v>
      </c>
      <c r="D303" s="1" t="s">
        <v>376</v>
      </c>
      <c r="E303" s="1">
        <v>8</v>
      </c>
      <c r="F303" s="1">
        <v>10</v>
      </c>
      <c r="G303" s="1" t="s">
        <v>419</v>
      </c>
      <c r="H303" s="2">
        <v>57.9262333333333</v>
      </c>
      <c r="I303" s="7">
        <f>1+COUNTIFS(A:A,A303,P:P,"&lt;"&amp;P303)</f>
        <v>3</v>
      </c>
      <c r="J303" s="2">
        <f>AVERAGEIF(A:A,A303,H:H)</f>
        <v>48.676876923076911</v>
      </c>
      <c r="K303" s="2">
        <f>H303-J303</f>
        <v>9.2493564102563894</v>
      </c>
      <c r="L303" s="2">
        <f>90+K303</f>
        <v>99.249356410256382</v>
      </c>
      <c r="M303" s="2">
        <f>EXP(0.06*L303)</f>
        <v>385.66201790332372</v>
      </c>
      <c r="N303" s="2">
        <f>SUMIF(A:A,A303,M:M)</f>
        <v>3654.205362348423</v>
      </c>
      <c r="O303" s="3">
        <f>M303/N303</f>
        <v>0.10553922937036932</v>
      </c>
      <c r="P303" s="8">
        <f>1/O303</f>
        <v>9.4751497236226285</v>
      </c>
      <c r="Q303" s="3">
        <f>IF(P303&gt;21,"",O303)</f>
        <v>0.10553922937036932</v>
      </c>
      <c r="R303" s="3">
        <f>IF(ISNUMBER(Q303),SUMIF(A:A,A303,Q:Q),"")</f>
        <v>0.89343145759740428</v>
      </c>
      <c r="S303" s="3">
        <f>IFERROR(Q303*(1/R303),"")</f>
        <v>0.11812795315511167</v>
      </c>
      <c r="T303" s="9">
        <f>IFERROR(1/S303,"")</f>
        <v>8.4653968285298085</v>
      </c>
    </row>
    <row r="304" spans="1:20" x14ac:dyDescent="0.3">
      <c r="A304" s="1">
        <v>33</v>
      </c>
      <c r="B304" s="5">
        <v>42750</v>
      </c>
      <c r="C304" s="6">
        <v>0.6875</v>
      </c>
      <c r="D304" s="1" t="s">
        <v>376</v>
      </c>
      <c r="E304" s="1">
        <v>8</v>
      </c>
      <c r="F304" s="1">
        <v>2</v>
      </c>
      <c r="G304" s="1" t="s">
        <v>411</v>
      </c>
      <c r="H304" s="2">
        <v>54.793266666666696</v>
      </c>
      <c r="I304" s="7">
        <f>1+COUNTIFS(A:A,A304,P:P,"&lt;"&amp;P304)</f>
        <v>4</v>
      </c>
      <c r="J304" s="2">
        <f>AVERAGEIF(A:A,A304,H:H)</f>
        <v>48.676876923076911</v>
      </c>
      <c r="K304" s="2">
        <f>H304-J304</f>
        <v>6.1163897435897852</v>
      </c>
      <c r="L304" s="2">
        <f>90+K304</f>
        <v>96.116389743589792</v>
      </c>
      <c r="M304" s="2">
        <f>EXP(0.06*L304)</f>
        <v>319.57225056790537</v>
      </c>
      <c r="N304" s="2">
        <f>SUMIF(A:A,A304,M:M)</f>
        <v>3654.205362348423</v>
      </c>
      <c r="O304" s="3">
        <f>M304/N304</f>
        <v>8.7453281597323268E-2</v>
      </c>
      <c r="P304" s="8">
        <f>1/O304</f>
        <v>11.434676683769036</v>
      </c>
      <c r="Q304" s="3">
        <f>IF(P304&gt;21,"",O304)</f>
        <v>8.7453281597323268E-2</v>
      </c>
      <c r="R304" s="3">
        <f>IF(ISNUMBER(Q304),SUMIF(A:A,A304,Q:Q),"")</f>
        <v>0.89343145759740428</v>
      </c>
      <c r="S304" s="3">
        <f>IFERROR(Q304*(1/R304),"")</f>
        <v>9.7884712759611858E-2</v>
      </c>
      <c r="T304" s="9">
        <f>IFERROR(1/S304,"")</f>
        <v>10.216099856734823</v>
      </c>
    </row>
    <row r="305" spans="1:20" x14ac:dyDescent="0.3">
      <c r="A305" s="1">
        <v>33</v>
      </c>
      <c r="B305" s="5">
        <v>42750</v>
      </c>
      <c r="C305" s="6">
        <v>0.6875</v>
      </c>
      <c r="D305" s="1" t="s">
        <v>376</v>
      </c>
      <c r="E305" s="1">
        <v>8</v>
      </c>
      <c r="F305" s="1">
        <v>6</v>
      </c>
      <c r="G305" s="1" t="s">
        <v>415</v>
      </c>
      <c r="H305" s="2">
        <v>54.085099999999997</v>
      </c>
      <c r="I305" s="7">
        <f>1+COUNTIFS(A:A,A305,P:P,"&lt;"&amp;P305)</f>
        <v>5</v>
      </c>
      <c r="J305" s="2">
        <f>AVERAGEIF(A:A,A305,H:H)</f>
        <v>48.676876923076911</v>
      </c>
      <c r="K305" s="2">
        <f>H305-J305</f>
        <v>5.4082230769230861</v>
      </c>
      <c r="L305" s="2">
        <f>90+K305</f>
        <v>95.408223076923093</v>
      </c>
      <c r="M305" s="2">
        <f>EXP(0.06*L305)</f>
        <v>306.27806075464468</v>
      </c>
      <c r="N305" s="2">
        <f>SUMIF(A:A,A305,M:M)</f>
        <v>3654.205362348423</v>
      </c>
      <c r="O305" s="3">
        <f>M305/N305</f>
        <v>8.3815229409496317E-2</v>
      </c>
      <c r="P305" s="8">
        <f>1/O305</f>
        <v>11.931005940630396</v>
      </c>
      <c r="Q305" s="3">
        <f>IF(P305&gt;21,"",O305)</f>
        <v>8.3815229409496317E-2</v>
      </c>
      <c r="R305" s="3">
        <f>IF(ISNUMBER(Q305),SUMIF(A:A,A305,Q:Q),"")</f>
        <v>0.89343145759740428</v>
      </c>
      <c r="S305" s="3">
        <f>IFERROR(Q305*(1/R305),"")</f>
        <v>9.3812713551513327E-2</v>
      </c>
      <c r="T305" s="9">
        <f>IFERROR(1/S305,"")</f>
        <v>10.659536028140705</v>
      </c>
    </row>
    <row r="306" spans="1:20" x14ac:dyDescent="0.3">
      <c r="A306" s="1">
        <v>33</v>
      </c>
      <c r="B306" s="5">
        <v>42750</v>
      </c>
      <c r="C306" s="6">
        <v>0.6875</v>
      </c>
      <c r="D306" s="1" t="s">
        <v>376</v>
      </c>
      <c r="E306" s="1">
        <v>8</v>
      </c>
      <c r="F306" s="1">
        <v>1</v>
      </c>
      <c r="G306" s="1" t="s">
        <v>410</v>
      </c>
      <c r="H306" s="2">
        <v>52.438933333333303</v>
      </c>
      <c r="I306" s="7">
        <f>1+COUNTIFS(A:A,A306,P:P,"&lt;"&amp;P306)</f>
        <v>6</v>
      </c>
      <c r="J306" s="2">
        <f>AVERAGEIF(A:A,A306,H:H)</f>
        <v>48.676876923076911</v>
      </c>
      <c r="K306" s="2">
        <f>H306-J306</f>
        <v>3.7620564102563918</v>
      </c>
      <c r="L306" s="2">
        <f>90+K306</f>
        <v>93.762056410256392</v>
      </c>
      <c r="M306" s="2">
        <f>EXP(0.06*L306)</f>
        <v>277.47293159178173</v>
      </c>
      <c r="N306" s="2">
        <f>SUMIF(A:A,A306,M:M)</f>
        <v>3654.205362348423</v>
      </c>
      <c r="O306" s="3">
        <f>M306/N306</f>
        <v>7.5932495324636085E-2</v>
      </c>
      <c r="P306" s="8">
        <f>1/O306</f>
        <v>13.16959222431286</v>
      </c>
      <c r="Q306" s="3">
        <f>IF(P306&gt;21,"",O306)</f>
        <v>7.5932495324636085E-2</v>
      </c>
      <c r="R306" s="3">
        <f>IF(ISNUMBER(Q306),SUMIF(A:A,A306,Q:Q),"")</f>
        <v>0.89343145759740428</v>
      </c>
      <c r="S306" s="3">
        <f>IFERROR(Q306*(1/R306),"")</f>
        <v>8.4989726608498919E-2</v>
      </c>
      <c r="T306" s="9">
        <f>IFERROR(1/S306,"")</f>
        <v>11.76612797693128</v>
      </c>
    </row>
    <row r="307" spans="1:20" x14ac:dyDescent="0.3">
      <c r="A307" s="1">
        <v>33</v>
      </c>
      <c r="B307" s="5">
        <v>42750</v>
      </c>
      <c r="C307" s="6">
        <v>0.6875</v>
      </c>
      <c r="D307" s="1" t="s">
        <v>376</v>
      </c>
      <c r="E307" s="1">
        <v>8</v>
      </c>
      <c r="F307" s="1">
        <v>5</v>
      </c>
      <c r="G307" s="1" t="s">
        <v>414</v>
      </c>
      <c r="H307" s="2">
        <v>52.253133333333302</v>
      </c>
      <c r="I307" s="7">
        <f>1+COUNTIFS(A:A,A307,P:P,"&lt;"&amp;P307)</f>
        <v>7</v>
      </c>
      <c r="J307" s="2">
        <f>AVERAGEIF(A:A,A307,H:H)</f>
        <v>48.676876923076911</v>
      </c>
      <c r="K307" s="2">
        <f>H307-J307</f>
        <v>3.5762564102563914</v>
      </c>
      <c r="L307" s="2">
        <f>90+K307</f>
        <v>93.576256410256391</v>
      </c>
      <c r="M307" s="2">
        <f>EXP(0.06*L307)</f>
        <v>274.39684133492653</v>
      </c>
      <c r="N307" s="2">
        <f>SUMIF(A:A,A307,M:M)</f>
        <v>3654.205362348423</v>
      </c>
      <c r="O307" s="3">
        <f>M307/N307</f>
        <v>7.5090700747749387E-2</v>
      </c>
      <c r="P307" s="8">
        <f>1/O307</f>
        <v>13.317228232551445</v>
      </c>
      <c r="Q307" s="3">
        <f>IF(P307&gt;21,"",O307)</f>
        <v>7.5090700747749387E-2</v>
      </c>
      <c r="R307" s="3">
        <f>IF(ISNUMBER(Q307),SUMIF(A:A,A307,Q:Q),"")</f>
        <v>0.89343145759740428</v>
      </c>
      <c r="S307" s="3">
        <f>IFERROR(Q307*(1/R307),"")</f>
        <v>8.4047522738545155E-2</v>
      </c>
      <c r="T307" s="9">
        <f>IFERROR(1/S307,"")</f>
        <v>11.898030630965742</v>
      </c>
    </row>
    <row r="308" spans="1:20" x14ac:dyDescent="0.3">
      <c r="A308" s="1">
        <v>33</v>
      </c>
      <c r="B308" s="5">
        <v>42750</v>
      </c>
      <c r="C308" s="6">
        <v>0.6875</v>
      </c>
      <c r="D308" s="1" t="s">
        <v>376</v>
      </c>
      <c r="E308" s="1">
        <v>8</v>
      </c>
      <c r="F308" s="1">
        <v>8</v>
      </c>
      <c r="G308" s="1" t="s">
        <v>417</v>
      </c>
      <c r="H308" s="2">
        <v>48.4082333333333</v>
      </c>
      <c r="I308" s="7">
        <f>1+COUNTIFS(A:A,A308,P:P,"&lt;"&amp;P308)</f>
        <v>8</v>
      </c>
      <c r="J308" s="2">
        <f>AVERAGEIF(A:A,A308,H:H)</f>
        <v>48.676876923076911</v>
      </c>
      <c r="K308" s="2">
        <f>H308-J308</f>
        <v>-0.26864358974361124</v>
      </c>
      <c r="L308" s="2">
        <f>90+K308</f>
        <v>89.731356410256382</v>
      </c>
      <c r="M308" s="2">
        <f>EXP(0.06*L308)</f>
        <v>217.86625919923446</v>
      </c>
      <c r="N308" s="2">
        <f>SUMIF(A:A,A308,M:M)</f>
        <v>3654.205362348423</v>
      </c>
      <c r="O308" s="3">
        <f>M308/N308</f>
        <v>5.9620693857014059E-2</v>
      </c>
      <c r="P308" s="8">
        <f>1/O308</f>
        <v>16.772699801150591</v>
      </c>
      <c r="Q308" s="3">
        <f>IF(P308&gt;21,"",O308)</f>
        <v>5.9620693857014059E-2</v>
      </c>
      <c r="R308" s="3">
        <f>IF(ISNUMBER(Q308),SUMIF(A:A,A308,Q:Q),"")</f>
        <v>0.89343145759740428</v>
      </c>
      <c r="S308" s="3">
        <f>IFERROR(Q308*(1/R308),"")</f>
        <v>6.6732252765471997E-2</v>
      </c>
      <c r="T308" s="9">
        <f>IFERROR(1/S308,"")</f>
        <v>14.985257631185666</v>
      </c>
    </row>
    <row r="309" spans="1:20" x14ac:dyDescent="0.3">
      <c r="A309" s="1">
        <v>33</v>
      </c>
      <c r="B309" s="5">
        <v>42750</v>
      </c>
      <c r="C309" s="6">
        <v>0.6875</v>
      </c>
      <c r="D309" s="1" t="s">
        <v>376</v>
      </c>
      <c r="E309" s="1">
        <v>8</v>
      </c>
      <c r="F309" s="1">
        <v>7</v>
      </c>
      <c r="G309" s="1" t="s">
        <v>416</v>
      </c>
      <c r="H309" s="2">
        <v>45.557933333333303</v>
      </c>
      <c r="I309" s="7">
        <f>1+COUNTIFS(A:A,A309,P:P,"&lt;"&amp;P309)</f>
        <v>9</v>
      </c>
      <c r="J309" s="2">
        <f>AVERAGEIF(A:A,A309,H:H)</f>
        <v>48.676876923076911</v>
      </c>
      <c r="K309" s="2">
        <f>H309-J309</f>
        <v>-3.1189435897436084</v>
      </c>
      <c r="L309" s="2">
        <f>90+K309</f>
        <v>86.881056410256392</v>
      </c>
      <c r="M309" s="2">
        <f>EXP(0.06*L309)</f>
        <v>183.61907821152045</v>
      </c>
      <c r="N309" s="2">
        <f>SUMIF(A:A,A309,M:M)</f>
        <v>3654.205362348423</v>
      </c>
      <c r="O309" s="3">
        <f>M309/N309</f>
        <v>5.0248702523252614E-2</v>
      </c>
      <c r="P309" s="8">
        <f>1/O309</f>
        <v>19.901011365164095</v>
      </c>
      <c r="Q309" s="3">
        <f>IF(P309&gt;21,"",O309)</f>
        <v>5.0248702523252614E-2</v>
      </c>
      <c r="R309" s="3">
        <f>IF(ISNUMBER(Q309),SUMIF(A:A,A309,Q:Q),"")</f>
        <v>0.89343145759740428</v>
      </c>
      <c r="S309" s="3">
        <f>IFERROR(Q309*(1/R309),"")</f>
        <v>5.6242369905331394E-2</v>
      </c>
      <c r="T309" s="9">
        <f>IFERROR(1/S309,"")</f>
        <v>17.780189591641065</v>
      </c>
    </row>
    <row r="310" spans="1:20" x14ac:dyDescent="0.3">
      <c r="A310" s="1">
        <v>33</v>
      </c>
      <c r="B310" s="5">
        <v>42750</v>
      </c>
      <c r="C310" s="6">
        <v>0.6875</v>
      </c>
      <c r="D310" s="1" t="s">
        <v>376</v>
      </c>
      <c r="E310" s="1">
        <v>8</v>
      </c>
      <c r="F310" s="1">
        <v>11</v>
      </c>
      <c r="G310" s="1" t="s">
        <v>420</v>
      </c>
      <c r="H310" s="2">
        <v>43.8091333333333</v>
      </c>
      <c r="I310" s="7">
        <f>1+COUNTIFS(A:A,A310,P:P,"&lt;"&amp;P310)</f>
        <v>10</v>
      </c>
      <c r="J310" s="2">
        <f>AVERAGEIF(A:A,A310,H:H)</f>
        <v>48.676876923076911</v>
      </c>
      <c r="K310" s="2">
        <f>H310-J310</f>
        <v>-4.8677435897436112</v>
      </c>
      <c r="L310" s="2">
        <f>90+K310</f>
        <v>85.132256410256389</v>
      </c>
      <c r="M310" s="2">
        <f>EXP(0.06*L310)</f>
        <v>165.32866216367148</v>
      </c>
      <c r="N310" s="2">
        <f>SUMIF(A:A,A310,M:M)</f>
        <v>3654.205362348423</v>
      </c>
      <c r="O310" s="3">
        <f>M310/N310</f>
        <v>4.5243396517107855E-2</v>
      </c>
      <c r="P310" s="8">
        <f>1/O310</f>
        <v>22.10267303034755</v>
      </c>
      <c r="Q310" s="3" t="str">
        <f>IF(P310&gt;21,"",O310)</f>
        <v/>
      </c>
      <c r="R310" s="3" t="str">
        <f>IF(ISNUMBER(Q310),SUMIF(A:A,A310,Q:Q),"")</f>
        <v/>
      </c>
      <c r="S310" s="3" t="str">
        <f>IFERROR(Q310*(1/R310),"")</f>
        <v/>
      </c>
      <c r="T310" s="9" t="str">
        <f>IFERROR(1/S310,"")</f>
        <v/>
      </c>
    </row>
    <row r="311" spans="1:20" x14ac:dyDescent="0.3">
      <c r="A311" s="1">
        <v>33</v>
      </c>
      <c r="B311" s="5">
        <v>42750</v>
      </c>
      <c r="C311" s="6">
        <v>0.6875</v>
      </c>
      <c r="D311" s="1" t="s">
        <v>376</v>
      </c>
      <c r="E311" s="1">
        <v>8</v>
      </c>
      <c r="F311" s="1">
        <v>12</v>
      </c>
      <c r="G311" s="1" t="s">
        <v>421</v>
      </c>
      <c r="H311" s="2">
        <v>34.8046333333333</v>
      </c>
      <c r="I311" s="7">
        <f>1+COUNTIFS(A:A,A311,P:P,"&lt;"&amp;P311)</f>
        <v>11</v>
      </c>
      <c r="J311" s="2">
        <f>AVERAGEIF(A:A,A311,H:H)</f>
        <v>48.676876923076911</v>
      </c>
      <c r="K311" s="2">
        <f>H311-J311</f>
        <v>-13.872243589743611</v>
      </c>
      <c r="L311" s="2">
        <f>90+K311</f>
        <v>76.127756410256382</v>
      </c>
      <c r="M311" s="2">
        <f>EXP(0.06*L311)</f>
        <v>96.318979307653393</v>
      </c>
      <c r="N311" s="2">
        <f>SUMIF(A:A,A311,M:M)</f>
        <v>3654.205362348423</v>
      </c>
      <c r="O311" s="3">
        <f>M311/N311</f>
        <v>2.6358392524976411E-2</v>
      </c>
      <c r="P311" s="8">
        <f>1/O311</f>
        <v>37.938580626737021</v>
      </c>
      <c r="Q311" s="3" t="str">
        <f>IF(P311&gt;21,"",O311)</f>
        <v/>
      </c>
      <c r="R311" s="3" t="str">
        <f>IF(ISNUMBER(Q311),SUMIF(A:A,A311,Q:Q),"")</f>
        <v/>
      </c>
      <c r="S311" s="3" t="str">
        <f>IFERROR(Q311*(1/R311),"")</f>
        <v/>
      </c>
      <c r="T311" s="9" t="str">
        <f>IFERROR(1/S311,"")</f>
        <v/>
      </c>
    </row>
    <row r="312" spans="1:20" x14ac:dyDescent="0.3">
      <c r="A312" s="1">
        <v>33</v>
      </c>
      <c r="B312" s="5">
        <v>42750</v>
      </c>
      <c r="C312" s="6">
        <v>0.6875</v>
      </c>
      <c r="D312" s="1" t="s">
        <v>376</v>
      </c>
      <c r="E312" s="1">
        <v>8</v>
      </c>
      <c r="F312" s="1">
        <v>3</v>
      </c>
      <c r="G312" s="1" t="s">
        <v>412</v>
      </c>
      <c r="H312" s="2">
        <v>30.415366666666699</v>
      </c>
      <c r="I312" s="7">
        <f>1+COUNTIFS(A:A,A312,P:P,"&lt;"&amp;P312)</f>
        <v>12</v>
      </c>
      <c r="J312" s="2">
        <f>AVERAGEIF(A:A,A312,H:H)</f>
        <v>48.676876923076911</v>
      </c>
      <c r="K312" s="2">
        <f>H312-J312</f>
        <v>-18.261510256410212</v>
      </c>
      <c r="L312" s="2">
        <f>90+K312</f>
        <v>71.738489743589781</v>
      </c>
      <c r="M312" s="2">
        <f>EXP(0.06*L312)</f>
        <v>74.018079772706727</v>
      </c>
      <c r="N312" s="2">
        <f>SUMIF(A:A,A312,M:M)</f>
        <v>3654.205362348423</v>
      </c>
      <c r="O312" s="3">
        <f>M312/N312</f>
        <v>2.0255588406541562E-2</v>
      </c>
      <c r="P312" s="8">
        <f>1/O312</f>
        <v>49.369091626933383</v>
      </c>
      <c r="Q312" s="3" t="str">
        <f>IF(P312&gt;21,"",O312)</f>
        <v/>
      </c>
      <c r="R312" s="3" t="str">
        <f>IF(ISNUMBER(Q312),SUMIF(A:A,A312,Q:Q),"")</f>
        <v/>
      </c>
      <c r="S312" s="3" t="str">
        <f>IFERROR(Q312*(1/R312),"")</f>
        <v/>
      </c>
      <c r="T312" s="9" t="str">
        <f>IFERROR(1/S312,"")</f>
        <v/>
      </c>
    </row>
    <row r="313" spans="1:20" x14ac:dyDescent="0.3">
      <c r="A313" s="1">
        <v>33</v>
      </c>
      <c r="B313" s="5">
        <v>42750</v>
      </c>
      <c r="C313" s="6">
        <v>0.6875</v>
      </c>
      <c r="D313" s="1" t="s">
        <v>376</v>
      </c>
      <c r="E313" s="1">
        <v>8</v>
      </c>
      <c r="F313" s="1">
        <v>13</v>
      </c>
      <c r="G313" s="1" t="s">
        <v>21</v>
      </c>
      <c r="H313" s="2">
        <v>25.084966666666702</v>
      </c>
      <c r="I313" s="7">
        <f>1+COUNTIFS(A:A,A313,P:P,"&lt;"&amp;P313)</f>
        <v>13</v>
      </c>
      <c r="J313" s="2">
        <f>AVERAGEIF(A:A,A313,H:H)</f>
        <v>48.676876923076911</v>
      </c>
      <c r="K313" s="2">
        <f>H313-J313</f>
        <v>-23.591910256410209</v>
      </c>
      <c r="L313" s="2">
        <f>90+K313</f>
        <v>66.408089743589784</v>
      </c>
      <c r="M313" s="2">
        <f>EXP(0.06*L313)</f>
        <v>53.757617861189075</v>
      </c>
      <c r="N313" s="2">
        <f>SUMIF(A:A,A313,M:M)</f>
        <v>3654.205362348423</v>
      </c>
      <c r="O313" s="3">
        <f>M313/N313</f>
        <v>1.4711164953969921E-2</v>
      </c>
      <c r="P313" s="8">
        <f>1/O313</f>
        <v>67.975582024191922</v>
      </c>
      <c r="Q313" s="3" t="str">
        <f>IF(P313&gt;21,"",O313)</f>
        <v/>
      </c>
      <c r="R313" s="3" t="str">
        <f>IF(ISNUMBER(Q313),SUMIF(A:A,A313,Q:Q),"")</f>
        <v/>
      </c>
      <c r="S313" s="3" t="str">
        <f>IFERROR(Q313*(1/R313),"")</f>
        <v/>
      </c>
      <c r="T313" s="9" t="str">
        <f>IFERROR(1/S313,"")</f>
        <v/>
      </c>
    </row>
    <row r="314" spans="1:20" x14ac:dyDescent="0.3">
      <c r="A314" s="1">
        <v>14</v>
      </c>
      <c r="B314" s="5">
        <v>42750</v>
      </c>
      <c r="C314" s="6">
        <v>0.69444444444444453</v>
      </c>
      <c r="D314" s="1" t="s">
        <v>201</v>
      </c>
      <c r="E314" s="1">
        <v>6</v>
      </c>
      <c r="F314" s="1">
        <v>3</v>
      </c>
      <c r="G314" s="1" t="s">
        <v>219</v>
      </c>
      <c r="H314" s="2">
        <v>82.389033333333288</v>
      </c>
      <c r="I314" s="7">
        <f>1+COUNTIFS(A:A,A314,P:P,"&lt;"&amp;P314)</f>
        <v>1</v>
      </c>
      <c r="J314" s="2">
        <f>AVERAGEIF(A:A,A314,H:H)</f>
        <v>49.935673333333305</v>
      </c>
      <c r="K314" s="2">
        <f>H314-J314</f>
        <v>32.453359999999982</v>
      </c>
      <c r="L314" s="2">
        <f>90+K314</f>
        <v>122.45335999999998</v>
      </c>
      <c r="M314" s="2">
        <f>EXP(0.06*L314)</f>
        <v>1551.8477551143969</v>
      </c>
      <c r="N314" s="2">
        <f>SUMIF(A:A,A314,M:M)</f>
        <v>3677.9716280054249</v>
      </c>
      <c r="O314" s="3">
        <f>M314/N314</f>
        <v>0.42193032249027124</v>
      </c>
      <c r="P314" s="8">
        <f>1/O314</f>
        <v>2.3700595731018068</v>
      </c>
      <c r="Q314" s="3">
        <f>IF(P314&gt;21,"",O314)</f>
        <v>0.42193032249027124</v>
      </c>
      <c r="R314" s="3">
        <f>IF(ISNUMBER(Q314),SUMIF(A:A,A314,Q:Q),"")</f>
        <v>0.90779726445075093</v>
      </c>
      <c r="S314" s="3">
        <f>IFERROR(Q314*(1/R314),"")</f>
        <v>0.46478474766670924</v>
      </c>
      <c r="T314" s="9">
        <f>IFERROR(1/S314,"")</f>
        <v>2.151533597047135</v>
      </c>
    </row>
    <row r="315" spans="1:20" x14ac:dyDescent="0.3">
      <c r="A315" s="1">
        <v>14</v>
      </c>
      <c r="B315" s="5">
        <v>42750</v>
      </c>
      <c r="C315" s="6">
        <v>0.69444444444444453</v>
      </c>
      <c r="D315" s="1" t="s">
        <v>201</v>
      </c>
      <c r="E315" s="1">
        <v>6</v>
      </c>
      <c r="F315" s="1">
        <v>1</v>
      </c>
      <c r="G315" s="1" t="s">
        <v>217</v>
      </c>
      <c r="H315" s="2">
        <v>63.738766666666599</v>
      </c>
      <c r="I315" s="7">
        <f>1+COUNTIFS(A:A,A315,P:P,"&lt;"&amp;P315)</f>
        <v>2</v>
      </c>
      <c r="J315" s="2">
        <f>AVERAGEIF(A:A,A315,H:H)</f>
        <v>49.935673333333305</v>
      </c>
      <c r="K315" s="2">
        <f>H315-J315</f>
        <v>13.803093333333294</v>
      </c>
      <c r="L315" s="2">
        <f>90+K315</f>
        <v>103.80309333333329</v>
      </c>
      <c r="M315" s="2">
        <f>EXP(0.06*L315)</f>
        <v>506.83504721883787</v>
      </c>
      <c r="N315" s="2">
        <f>SUMIF(A:A,A315,M:M)</f>
        <v>3677.9716280054249</v>
      </c>
      <c r="O315" s="3">
        <f>M315/N315</f>
        <v>0.13780287029938185</v>
      </c>
      <c r="P315" s="8">
        <f>1/O315</f>
        <v>7.2567428953218673</v>
      </c>
      <c r="Q315" s="3">
        <f>IF(P315&gt;21,"",O315)</f>
        <v>0.13780287029938185</v>
      </c>
      <c r="R315" s="3">
        <f>IF(ISNUMBER(Q315),SUMIF(A:A,A315,Q:Q),"")</f>
        <v>0.90779726445075093</v>
      </c>
      <c r="S315" s="3">
        <f>IFERROR(Q315*(1/R315),"")</f>
        <v>0.15179916892871162</v>
      </c>
      <c r="T315" s="9">
        <f>IFERROR(1/S315,"")</f>
        <v>6.5876513491956139</v>
      </c>
    </row>
    <row r="316" spans="1:20" x14ac:dyDescent="0.3">
      <c r="A316" s="1">
        <v>14</v>
      </c>
      <c r="B316" s="5">
        <v>42750</v>
      </c>
      <c r="C316" s="6">
        <v>0.69444444444444453</v>
      </c>
      <c r="D316" s="1" t="s">
        <v>201</v>
      </c>
      <c r="E316" s="1">
        <v>6</v>
      </c>
      <c r="F316" s="1">
        <v>5</v>
      </c>
      <c r="G316" s="1" t="s">
        <v>221</v>
      </c>
      <c r="H316" s="2">
        <v>60.119199999999992</v>
      </c>
      <c r="I316" s="7">
        <f>1+COUNTIFS(A:A,A316,P:P,"&lt;"&amp;P316)</f>
        <v>3</v>
      </c>
      <c r="J316" s="2">
        <f>AVERAGEIF(A:A,A316,H:H)</f>
        <v>49.935673333333305</v>
      </c>
      <c r="K316" s="2">
        <f>H316-J316</f>
        <v>10.183526666666687</v>
      </c>
      <c r="L316" s="2">
        <f>90+K316</f>
        <v>100.18352666666669</v>
      </c>
      <c r="M316" s="2">
        <f>EXP(0.06*L316)</f>
        <v>407.89573896689586</v>
      </c>
      <c r="N316" s="2">
        <f>SUMIF(A:A,A316,M:M)</f>
        <v>3677.9716280054249</v>
      </c>
      <c r="O316" s="3">
        <f>M316/N316</f>
        <v>0.11090236147038984</v>
      </c>
      <c r="P316" s="8">
        <f>1/O316</f>
        <v>9.0169405478980078</v>
      </c>
      <c r="Q316" s="3">
        <f>IF(P316&gt;21,"",O316)</f>
        <v>0.11090236147038984</v>
      </c>
      <c r="R316" s="3">
        <f>IF(ISNUMBER(Q316),SUMIF(A:A,A316,Q:Q),"")</f>
        <v>0.90779726445075093</v>
      </c>
      <c r="S316" s="3">
        <f>IFERROR(Q316*(1/R316),"")</f>
        <v>0.12216644157601603</v>
      </c>
      <c r="T316" s="9">
        <f>IFERROR(1/S316,"")</f>
        <v>8.1855539630968686</v>
      </c>
    </row>
    <row r="317" spans="1:20" x14ac:dyDescent="0.3">
      <c r="A317" s="1">
        <v>14</v>
      </c>
      <c r="B317" s="5">
        <v>42750</v>
      </c>
      <c r="C317" s="6">
        <v>0.69444444444444453</v>
      </c>
      <c r="D317" s="1" t="s">
        <v>201</v>
      </c>
      <c r="E317" s="1">
        <v>6</v>
      </c>
      <c r="F317" s="1">
        <v>9</v>
      </c>
      <c r="G317" s="1" t="s">
        <v>225</v>
      </c>
      <c r="H317" s="2">
        <v>56.471033333333295</v>
      </c>
      <c r="I317" s="7">
        <f>1+COUNTIFS(A:A,A317,P:P,"&lt;"&amp;P317)</f>
        <v>4</v>
      </c>
      <c r="J317" s="2">
        <f>AVERAGEIF(A:A,A317,H:H)</f>
        <v>49.935673333333305</v>
      </c>
      <c r="K317" s="2">
        <f>H317-J317</f>
        <v>6.5353599999999901</v>
      </c>
      <c r="L317" s="2">
        <f>90+K317</f>
        <v>96.535359999999997</v>
      </c>
      <c r="M317" s="2">
        <f>EXP(0.06*L317)</f>
        <v>327.70755170255865</v>
      </c>
      <c r="N317" s="2">
        <f>SUMIF(A:A,A317,M:M)</f>
        <v>3677.9716280054249</v>
      </c>
      <c r="O317" s="3">
        <f>M317/N317</f>
        <v>8.910007603301591E-2</v>
      </c>
      <c r="P317" s="8">
        <f>1/O317</f>
        <v>11.223334979304074</v>
      </c>
      <c r="Q317" s="3">
        <f>IF(P317&gt;21,"",O317)</f>
        <v>8.910007603301591E-2</v>
      </c>
      <c r="R317" s="3">
        <f>IF(ISNUMBER(Q317),SUMIF(A:A,A317,Q:Q),"")</f>
        <v>0.90779726445075093</v>
      </c>
      <c r="S317" s="3">
        <f>IFERROR(Q317*(1/R317),"")</f>
        <v>9.8149751626454354E-2</v>
      </c>
      <c r="T317" s="9">
        <f>IFERROR(1/S317,"")</f>
        <v>10.188512792226664</v>
      </c>
    </row>
    <row r="318" spans="1:20" x14ac:dyDescent="0.3">
      <c r="A318" s="1">
        <v>14</v>
      </c>
      <c r="B318" s="5">
        <v>42750</v>
      </c>
      <c r="C318" s="6">
        <v>0.69444444444444453</v>
      </c>
      <c r="D318" s="1" t="s">
        <v>201</v>
      </c>
      <c r="E318" s="1">
        <v>6</v>
      </c>
      <c r="F318" s="1">
        <v>6</v>
      </c>
      <c r="G318" s="1" t="s">
        <v>222</v>
      </c>
      <c r="H318" s="2">
        <v>55.360633333333297</v>
      </c>
      <c r="I318" s="7">
        <f>1+COUNTIFS(A:A,A318,P:P,"&lt;"&amp;P318)</f>
        <v>5</v>
      </c>
      <c r="J318" s="2">
        <f>AVERAGEIF(A:A,A318,H:H)</f>
        <v>49.935673333333305</v>
      </c>
      <c r="K318" s="2">
        <f>H318-J318</f>
        <v>5.4249599999999916</v>
      </c>
      <c r="L318" s="2">
        <f>90+K318</f>
        <v>95.424959999999999</v>
      </c>
      <c r="M318" s="2">
        <f>EXP(0.06*L318)</f>
        <v>306.58578437976325</v>
      </c>
      <c r="N318" s="2">
        <f>SUMIF(A:A,A318,M:M)</f>
        <v>3677.9716280054249</v>
      </c>
      <c r="O318" s="3">
        <f>M318/N318</f>
        <v>8.3357299997995266E-2</v>
      </c>
      <c r="P318" s="8">
        <f>1/O318</f>
        <v>11.996549792568256</v>
      </c>
      <c r="Q318" s="3">
        <f>IF(P318&gt;21,"",O318)</f>
        <v>8.3357299997995266E-2</v>
      </c>
      <c r="R318" s="3">
        <f>IF(ISNUMBER(Q318),SUMIF(A:A,A318,Q:Q),"")</f>
        <v>0.90779726445075093</v>
      </c>
      <c r="S318" s="3">
        <f>IFERROR(Q318*(1/R318),"")</f>
        <v>9.1823695953114973E-2</v>
      </c>
      <c r="T318" s="9">
        <f>IFERROR(1/S318,"")</f>
        <v>10.890435084540687</v>
      </c>
    </row>
    <row r="319" spans="1:20" x14ac:dyDescent="0.3">
      <c r="A319" s="1">
        <v>14</v>
      </c>
      <c r="B319" s="5">
        <v>42750</v>
      </c>
      <c r="C319" s="6">
        <v>0.69444444444444453</v>
      </c>
      <c r="D319" s="1" t="s">
        <v>201</v>
      </c>
      <c r="E319" s="1">
        <v>6</v>
      </c>
      <c r="F319" s="1">
        <v>4</v>
      </c>
      <c r="G319" s="1" t="s">
        <v>220</v>
      </c>
      <c r="H319" s="2">
        <v>51.138833333333302</v>
      </c>
      <c r="I319" s="7">
        <f>1+COUNTIFS(A:A,A319,P:P,"&lt;"&amp;P319)</f>
        <v>6</v>
      </c>
      <c r="J319" s="2">
        <f>AVERAGEIF(A:A,A319,H:H)</f>
        <v>49.935673333333305</v>
      </c>
      <c r="K319" s="2">
        <f>H319-J319</f>
        <v>1.2031599999999969</v>
      </c>
      <c r="L319" s="2">
        <f>90+K319</f>
        <v>91.203159999999997</v>
      </c>
      <c r="M319" s="2">
        <f>EXP(0.06*L319)</f>
        <v>237.98070524834759</v>
      </c>
      <c r="N319" s="2">
        <f>SUMIF(A:A,A319,M:M)</f>
        <v>3677.9716280054249</v>
      </c>
      <c r="O319" s="3">
        <f>M319/N319</f>
        <v>6.4704334159696938E-2</v>
      </c>
      <c r="P319" s="8">
        <f>1/O319</f>
        <v>15.454915238473784</v>
      </c>
      <c r="Q319" s="3">
        <f>IF(P319&gt;21,"",O319)</f>
        <v>6.4704334159696938E-2</v>
      </c>
      <c r="R319" s="3">
        <f>IF(ISNUMBER(Q319),SUMIF(A:A,A319,Q:Q),"")</f>
        <v>0.90779726445075093</v>
      </c>
      <c r="S319" s="3">
        <f>IFERROR(Q319*(1/R319),"")</f>
        <v>7.1276194248993813E-2</v>
      </c>
      <c r="T319" s="9">
        <f>IFERROR(1/S319,"")</f>
        <v>14.029929775804728</v>
      </c>
    </row>
    <row r="320" spans="1:20" x14ac:dyDescent="0.3">
      <c r="A320" s="1">
        <v>14</v>
      </c>
      <c r="B320" s="5">
        <v>42750</v>
      </c>
      <c r="C320" s="6">
        <v>0.69444444444444453</v>
      </c>
      <c r="D320" s="1" t="s">
        <v>201</v>
      </c>
      <c r="E320" s="1">
        <v>6</v>
      </c>
      <c r="F320" s="1">
        <v>2</v>
      </c>
      <c r="G320" s="1" t="s">
        <v>218</v>
      </c>
      <c r="H320" s="2">
        <v>42.653033333333404</v>
      </c>
      <c r="I320" s="7">
        <f>1+COUNTIFS(A:A,A320,P:P,"&lt;"&amp;P320)</f>
        <v>7</v>
      </c>
      <c r="J320" s="2">
        <f>AVERAGEIF(A:A,A320,H:H)</f>
        <v>49.935673333333305</v>
      </c>
      <c r="K320" s="2">
        <f>H320-J320</f>
        <v>-7.2826399999999012</v>
      </c>
      <c r="L320" s="2">
        <f>90+K320</f>
        <v>82.717360000000099</v>
      </c>
      <c r="M320" s="2">
        <f>EXP(0.06*L320)</f>
        <v>143.02816944700734</v>
      </c>
      <c r="N320" s="2">
        <f>SUMIF(A:A,A320,M:M)</f>
        <v>3677.9716280054249</v>
      </c>
      <c r="O320" s="3">
        <f>M320/N320</f>
        <v>3.8887784875211759E-2</v>
      </c>
      <c r="P320" s="8">
        <f>1/O320</f>
        <v>25.715015735890631</v>
      </c>
      <c r="Q320" s="3" t="str">
        <f>IF(P320&gt;21,"",O320)</f>
        <v/>
      </c>
      <c r="R320" s="3" t="str">
        <f>IF(ISNUMBER(Q320),SUMIF(A:A,A320,Q:Q),"")</f>
        <v/>
      </c>
      <c r="S320" s="3" t="str">
        <f>IFERROR(Q320*(1/R320),"")</f>
        <v/>
      </c>
      <c r="T320" s="9" t="str">
        <f>IFERROR(1/S320,"")</f>
        <v/>
      </c>
    </row>
    <row r="321" spans="1:20" x14ac:dyDescent="0.3">
      <c r="A321" s="1">
        <v>14</v>
      </c>
      <c r="B321" s="5">
        <v>42750</v>
      </c>
      <c r="C321" s="6">
        <v>0.69444444444444453</v>
      </c>
      <c r="D321" s="1" t="s">
        <v>201</v>
      </c>
      <c r="E321" s="1">
        <v>6</v>
      </c>
      <c r="F321" s="1">
        <v>7</v>
      </c>
      <c r="G321" s="1" t="s">
        <v>223</v>
      </c>
      <c r="H321" s="2">
        <v>34.174033333333298</v>
      </c>
      <c r="I321" s="7">
        <f>1+COUNTIFS(A:A,A321,P:P,"&lt;"&amp;P321)</f>
        <v>8</v>
      </c>
      <c r="J321" s="2">
        <f>AVERAGEIF(A:A,A321,H:H)</f>
        <v>49.935673333333305</v>
      </c>
      <c r="K321" s="2">
        <f>H321-J321</f>
        <v>-15.761640000000007</v>
      </c>
      <c r="L321" s="2">
        <f>90+K321</f>
        <v>74.23836</v>
      </c>
      <c r="M321" s="2">
        <f>EXP(0.06*L321)</f>
        <v>85.996070211987316</v>
      </c>
      <c r="N321" s="2">
        <f>SUMIF(A:A,A321,M:M)</f>
        <v>3677.9716280054249</v>
      </c>
      <c r="O321" s="3">
        <f>M321/N321</f>
        <v>2.3381384879965276E-2</v>
      </c>
      <c r="P321" s="8">
        <f>1/O321</f>
        <v>42.769066294993777</v>
      </c>
      <c r="Q321" s="3" t="str">
        <f>IF(P321&gt;21,"",O321)</f>
        <v/>
      </c>
      <c r="R321" s="3" t="str">
        <f>IF(ISNUMBER(Q321),SUMIF(A:A,A321,Q:Q),"")</f>
        <v/>
      </c>
      <c r="S321" s="3" t="str">
        <f>IFERROR(Q321*(1/R321),"")</f>
        <v/>
      </c>
      <c r="T321" s="9" t="str">
        <f>IFERROR(1/S321,"")</f>
        <v/>
      </c>
    </row>
    <row r="322" spans="1:20" x14ac:dyDescent="0.3">
      <c r="A322" s="1">
        <v>14</v>
      </c>
      <c r="B322" s="5">
        <v>42750</v>
      </c>
      <c r="C322" s="6">
        <v>0.69444444444444453</v>
      </c>
      <c r="D322" s="1" t="s">
        <v>201</v>
      </c>
      <c r="E322" s="1">
        <v>6</v>
      </c>
      <c r="F322" s="1">
        <v>8</v>
      </c>
      <c r="G322" s="1" t="s">
        <v>224</v>
      </c>
      <c r="H322" s="2">
        <v>28.319133333333301</v>
      </c>
      <c r="I322" s="7">
        <f>1+COUNTIFS(A:A,A322,P:P,"&lt;"&amp;P322)</f>
        <v>9</v>
      </c>
      <c r="J322" s="2">
        <f>AVERAGEIF(A:A,A322,H:H)</f>
        <v>49.935673333333305</v>
      </c>
      <c r="K322" s="2">
        <f>H322-J322</f>
        <v>-21.616540000000004</v>
      </c>
      <c r="L322" s="2">
        <f>90+K322</f>
        <v>68.383459999999999</v>
      </c>
      <c r="M322" s="2">
        <f>EXP(0.06*L322)</f>
        <v>60.522040228941158</v>
      </c>
      <c r="N322" s="2">
        <f>SUMIF(A:A,A322,M:M)</f>
        <v>3677.9716280054249</v>
      </c>
      <c r="O322" s="3">
        <f>M322/N322</f>
        <v>1.6455276535605697E-2</v>
      </c>
      <c r="P322" s="8">
        <f>1/O322</f>
        <v>60.770780596498277</v>
      </c>
      <c r="Q322" s="3" t="str">
        <f>IF(P322&gt;21,"",O322)</f>
        <v/>
      </c>
      <c r="R322" s="3" t="str">
        <f>IF(ISNUMBER(Q322),SUMIF(A:A,A322,Q:Q),"")</f>
        <v/>
      </c>
      <c r="S322" s="3" t="str">
        <f>IFERROR(Q322*(1/R322),"")</f>
        <v/>
      </c>
      <c r="T322" s="9" t="str">
        <f>IFERROR(1/S322,"")</f>
        <v/>
      </c>
    </row>
    <row r="323" spans="1:20" x14ac:dyDescent="0.3">
      <c r="A323" s="1">
        <v>14</v>
      </c>
      <c r="B323" s="5">
        <v>42750</v>
      </c>
      <c r="C323" s="6">
        <v>0.69444444444444453</v>
      </c>
      <c r="D323" s="1" t="s">
        <v>201</v>
      </c>
      <c r="E323" s="1">
        <v>6</v>
      </c>
      <c r="F323" s="1">
        <v>10</v>
      </c>
      <c r="G323" s="1" t="s">
        <v>226</v>
      </c>
      <c r="H323" s="2">
        <v>24.993033333333301</v>
      </c>
      <c r="I323" s="7">
        <f>1+COUNTIFS(A:A,A323,P:P,"&lt;"&amp;P323)</f>
        <v>10</v>
      </c>
      <c r="J323" s="2">
        <f>AVERAGEIF(A:A,A323,H:H)</f>
        <v>49.935673333333305</v>
      </c>
      <c r="K323" s="2">
        <f>H323-J323</f>
        <v>-24.942640000000004</v>
      </c>
      <c r="L323" s="2">
        <f>90+K323</f>
        <v>65.057359999999989</v>
      </c>
      <c r="M323" s="2">
        <f>EXP(0.06*L323)</f>
        <v>49.572765486689512</v>
      </c>
      <c r="N323" s="2">
        <f>SUMIF(A:A,A323,M:M)</f>
        <v>3677.9716280054249</v>
      </c>
      <c r="O323" s="3">
        <f>M323/N323</f>
        <v>1.347828925846635E-2</v>
      </c>
      <c r="P323" s="8">
        <f>1/O323</f>
        <v>74.19339211553519</v>
      </c>
      <c r="Q323" s="3" t="str">
        <f>IF(P323&gt;21,"",O323)</f>
        <v/>
      </c>
      <c r="R323" s="3" t="str">
        <f>IF(ISNUMBER(Q323),SUMIF(A:A,A323,Q:Q),"")</f>
        <v/>
      </c>
      <c r="S323" s="3" t="str">
        <f>IFERROR(Q323*(1/R323),"")</f>
        <v/>
      </c>
      <c r="T323" s="9" t="str">
        <f>IFERROR(1/S323,"")</f>
        <v/>
      </c>
    </row>
    <row r="324" spans="1:20" x14ac:dyDescent="0.3">
      <c r="A324" s="1">
        <v>27</v>
      </c>
      <c r="B324" s="5">
        <v>42750</v>
      </c>
      <c r="C324" s="6">
        <v>0.70277777777777783</v>
      </c>
      <c r="D324" s="1" t="s">
        <v>311</v>
      </c>
      <c r="E324" s="1">
        <v>6</v>
      </c>
      <c r="F324" s="1">
        <v>2</v>
      </c>
      <c r="G324" s="1" t="s">
        <v>354</v>
      </c>
      <c r="H324" s="2">
        <v>67.799966666666606</v>
      </c>
      <c r="I324" s="7">
        <f>1+COUNTIFS(A:A,A324,P:P,"&lt;"&amp;P324)</f>
        <v>1</v>
      </c>
      <c r="J324" s="2">
        <f>AVERAGEIF(A:A,A324,H:H)</f>
        <v>48.231974358974341</v>
      </c>
      <c r="K324" s="2">
        <f>H324-J324</f>
        <v>19.567992307692265</v>
      </c>
      <c r="L324" s="2">
        <f>90+K324</f>
        <v>109.56799230769226</v>
      </c>
      <c r="M324" s="2">
        <f>EXP(0.06*L324)</f>
        <v>716.2860071023789</v>
      </c>
      <c r="N324" s="2">
        <f>SUMIF(A:A,A324,M:M)</f>
        <v>3745.6576783590235</v>
      </c>
      <c r="O324" s="3">
        <f>M324/N324</f>
        <v>0.1912310383409582</v>
      </c>
      <c r="P324" s="8">
        <f>1/O324</f>
        <v>5.2292766314275578</v>
      </c>
      <c r="Q324" s="3">
        <f>IF(P324&gt;21,"",O324)</f>
        <v>0.1912310383409582</v>
      </c>
      <c r="R324" s="3">
        <f>IF(ISNUMBER(Q324),SUMIF(A:A,A324,Q:Q),"")</f>
        <v>0.8643999557045875</v>
      </c>
      <c r="S324" s="3">
        <f>IFERROR(Q324*(1/R324),"")</f>
        <v>0.22122981043547421</v>
      </c>
      <c r="T324" s="9">
        <f>IFERROR(1/S324,"")</f>
        <v>4.5201864885730156</v>
      </c>
    </row>
    <row r="325" spans="1:20" x14ac:dyDescent="0.3">
      <c r="A325" s="1">
        <v>27</v>
      </c>
      <c r="B325" s="5">
        <v>42750</v>
      </c>
      <c r="C325" s="6">
        <v>0.70277777777777783</v>
      </c>
      <c r="D325" s="1" t="s">
        <v>311</v>
      </c>
      <c r="E325" s="1">
        <v>6</v>
      </c>
      <c r="F325" s="1">
        <v>1</v>
      </c>
      <c r="G325" s="1" t="s">
        <v>353</v>
      </c>
      <c r="H325" s="2">
        <v>65.605733333333305</v>
      </c>
      <c r="I325" s="7">
        <f>1+COUNTIFS(A:A,A325,P:P,"&lt;"&amp;P325)</f>
        <v>2</v>
      </c>
      <c r="J325" s="2">
        <f>AVERAGEIF(A:A,A325,H:H)</f>
        <v>48.231974358974341</v>
      </c>
      <c r="K325" s="2">
        <f>H325-J325</f>
        <v>17.373758974358964</v>
      </c>
      <c r="L325" s="2">
        <f>90+K325</f>
        <v>107.37375897435896</v>
      </c>
      <c r="M325" s="2">
        <f>EXP(0.06*L325)</f>
        <v>627.92801773748738</v>
      </c>
      <c r="N325" s="2">
        <f>SUMIF(A:A,A325,M:M)</f>
        <v>3745.6576783590235</v>
      </c>
      <c r="O325" s="3">
        <f>M325/N325</f>
        <v>0.16764159238721016</v>
      </c>
      <c r="P325" s="8">
        <f>1/O325</f>
        <v>5.9651067838239689</v>
      </c>
      <c r="Q325" s="3">
        <f>IF(P325&gt;21,"",O325)</f>
        <v>0.16764159238721016</v>
      </c>
      <c r="R325" s="3">
        <f>IF(ISNUMBER(Q325),SUMIF(A:A,A325,Q:Q),"")</f>
        <v>0.8643999557045875</v>
      </c>
      <c r="S325" s="3">
        <f>IFERROR(Q325*(1/R325),"")</f>
        <v>0.19393984379668619</v>
      </c>
      <c r="T325" s="9">
        <f>IFERROR(1/S325,"")</f>
        <v>5.1562380397105736</v>
      </c>
    </row>
    <row r="326" spans="1:20" x14ac:dyDescent="0.3">
      <c r="A326" s="1">
        <v>27</v>
      </c>
      <c r="B326" s="5">
        <v>42750</v>
      </c>
      <c r="C326" s="6">
        <v>0.70277777777777783</v>
      </c>
      <c r="D326" s="1" t="s">
        <v>311</v>
      </c>
      <c r="E326" s="1">
        <v>6</v>
      </c>
      <c r="F326" s="1">
        <v>4</v>
      </c>
      <c r="G326" s="1" t="s">
        <v>356</v>
      </c>
      <c r="H326" s="2">
        <v>57.6640333333333</v>
      </c>
      <c r="I326" s="7">
        <f>1+COUNTIFS(A:A,A326,P:P,"&lt;"&amp;P326)</f>
        <v>3</v>
      </c>
      <c r="J326" s="2">
        <f>AVERAGEIF(A:A,A326,H:H)</f>
        <v>48.231974358974341</v>
      </c>
      <c r="K326" s="2">
        <f>H326-J326</f>
        <v>9.4320589743589593</v>
      </c>
      <c r="L326" s="2">
        <f>90+K326</f>
        <v>99.432058974358966</v>
      </c>
      <c r="M326" s="2">
        <f>EXP(0.06*L326)</f>
        <v>389.9129614556515</v>
      </c>
      <c r="N326" s="2">
        <f>SUMIF(A:A,A326,M:M)</f>
        <v>3745.6576783590235</v>
      </c>
      <c r="O326" s="3">
        <f>M326/N326</f>
        <v>0.10409732947792302</v>
      </c>
      <c r="P326" s="8">
        <f>1/O326</f>
        <v>9.6063943716450488</v>
      </c>
      <c r="Q326" s="3">
        <f>IF(P326&gt;21,"",O326)</f>
        <v>0.10409732947792302</v>
      </c>
      <c r="R326" s="3">
        <f>IF(ISNUMBER(Q326),SUMIF(A:A,A326,Q:Q),"")</f>
        <v>0.8643999557045875</v>
      </c>
      <c r="S326" s="3">
        <f>IFERROR(Q326*(1/R326),"")</f>
        <v>0.12042727303597728</v>
      </c>
      <c r="T326" s="9">
        <f>IFERROR(1/S326,"")</f>
        <v>8.3037668693307793</v>
      </c>
    </row>
    <row r="327" spans="1:20" x14ac:dyDescent="0.3">
      <c r="A327" s="1">
        <v>27</v>
      </c>
      <c r="B327" s="5">
        <v>42750</v>
      </c>
      <c r="C327" s="6">
        <v>0.70277777777777783</v>
      </c>
      <c r="D327" s="1" t="s">
        <v>311</v>
      </c>
      <c r="E327" s="1">
        <v>6</v>
      </c>
      <c r="F327" s="1">
        <v>10</v>
      </c>
      <c r="G327" s="1" t="s">
        <v>362</v>
      </c>
      <c r="H327" s="2">
        <v>57.013433333333296</v>
      </c>
      <c r="I327" s="7">
        <f>1+COUNTIFS(A:A,A327,P:P,"&lt;"&amp;P327)</f>
        <v>4</v>
      </c>
      <c r="J327" s="2">
        <f>AVERAGEIF(A:A,A327,H:H)</f>
        <v>48.231974358974341</v>
      </c>
      <c r="K327" s="2">
        <f>H327-J327</f>
        <v>8.7814589743589551</v>
      </c>
      <c r="L327" s="2">
        <f>90+K327</f>
        <v>98.781458974358955</v>
      </c>
      <c r="M327" s="2">
        <f>EXP(0.06*L327)</f>
        <v>374.98556746191048</v>
      </c>
      <c r="N327" s="2">
        <f>SUMIF(A:A,A327,M:M)</f>
        <v>3745.6576783590235</v>
      </c>
      <c r="O327" s="3">
        <f>M327/N327</f>
        <v>0.10011207634601356</v>
      </c>
      <c r="P327" s="8">
        <f>1/O327</f>
        <v>9.9888049124437099</v>
      </c>
      <c r="Q327" s="3">
        <f>IF(P327&gt;21,"",O327)</f>
        <v>0.10011207634601356</v>
      </c>
      <c r="R327" s="3">
        <f>IF(ISNUMBER(Q327),SUMIF(A:A,A327,Q:Q),"")</f>
        <v>0.8643999557045875</v>
      </c>
      <c r="S327" s="3">
        <f>IFERROR(Q327*(1/R327),"")</f>
        <v>0.11581684576141661</v>
      </c>
      <c r="T327" s="9">
        <f>IFERROR(1/S327,"")</f>
        <v>8.6343225238581081</v>
      </c>
    </row>
    <row r="328" spans="1:20" x14ac:dyDescent="0.3">
      <c r="A328" s="1">
        <v>27</v>
      </c>
      <c r="B328" s="5">
        <v>42750</v>
      </c>
      <c r="C328" s="6">
        <v>0.70277777777777783</v>
      </c>
      <c r="D328" s="1" t="s">
        <v>311</v>
      </c>
      <c r="E328" s="1">
        <v>6</v>
      </c>
      <c r="F328" s="1">
        <v>3</v>
      </c>
      <c r="G328" s="1" t="s">
        <v>355</v>
      </c>
      <c r="H328" s="2">
        <v>55.430266666666604</v>
      </c>
      <c r="I328" s="7">
        <f>1+COUNTIFS(A:A,A328,P:P,"&lt;"&amp;P328)</f>
        <v>5</v>
      </c>
      <c r="J328" s="2">
        <f>AVERAGEIF(A:A,A328,H:H)</f>
        <v>48.231974358974341</v>
      </c>
      <c r="K328" s="2">
        <f>H328-J328</f>
        <v>7.1982923076922631</v>
      </c>
      <c r="L328" s="2">
        <f>90+K328</f>
        <v>97.19829230769227</v>
      </c>
      <c r="M328" s="2">
        <f>EXP(0.06*L328)</f>
        <v>341.00513590038094</v>
      </c>
      <c r="N328" s="2">
        <f>SUMIF(A:A,A328,M:M)</f>
        <v>3745.6576783590235</v>
      </c>
      <c r="O328" s="3">
        <f>M328/N328</f>
        <v>9.1040123039160273E-2</v>
      </c>
      <c r="P328" s="8">
        <f>1/O328</f>
        <v>10.984167931867326</v>
      </c>
      <c r="Q328" s="3">
        <f>IF(P328&gt;21,"",O328)</f>
        <v>9.1040123039160273E-2</v>
      </c>
      <c r="R328" s="3">
        <f>IF(ISNUMBER(Q328),SUMIF(A:A,A328,Q:Q),"")</f>
        <v>0.8643999557045875</v>
      </c>
      <c r="S328" s="3">
        <f>IFERROR(Q328*(1/R328),"")</f>
        <v>0.10532175810322882</v>
      </c>
      <c r="T328" s="9">
        <f>IFERROR(1/S328,"")</f>
        <v>9.494714273757868</v>
      </c>
    </row>
    <row r="329" spans="1:20" x14ac:dyDescent="0.3">
      <c r="A329" s="1">
        <v>27</v>
      </c>
      <c r="B329" s="5">
        <v>42750</v>
      </c>
      <c r="C329" s="6">
        <v>0.70277777777777783</v>
      </c>
      <c r="D329" s="1" t="s">
        <v>311</v>
      </c>
      <c r="E329" s="1">
        <v>6</v>
      </c>
      <c r="F329" s="1">
        <v>7</v>
      </c>
      <c r="G329" s="1" t="s">
        <v>359</v>
      </c>
      <c r="H329" s="2">
        <v>54.277066666666599</v>
      </c>
      <c r="I329" s="7">
        <f>1+COUNTIFS(A:A,A329,P:P,"&lt;"&amp;P329)</f>
        <v>6</v>
      </c>
      <c r="J329" s="2">
        <f>AVERAGEIF(A:A,A329,H:H)</f>
        <v>48.231974358974341</v>
      </c>
      <c r="K329" s="2">
        <f>H329-J329</f>
        <v>6.0450923076922578</v>
      </c>
      <c r="L329" s="2">
        <f>90+K329</f>
        <v>96.045092307692258</v>
      </c>
      <c r="M329" s="2">
        <f>EXP(0.06*L329)</f>
        <v>318.20808956073574</v>
      </c>
      <c r="N329" s="2">
        <f>SUMIF(A:A,A329,M:M)</f>
        <v>3745.6576783590235</v>
      </c>
      <c r="O329" s="3">
        <f>M329/N329</f>
        <v>8.4953863082368769E-2</v>
      </c>
      <c r="P329" s="8">
        <f>1/O329</f>
        <v>11.771095082873741</v>
      </c>
      <c r="Q329" s="3">
        <f>IF(P329&gt;21,"",O329)</f>
        <v>8.4953863082368769E-2</v>
      </c>
      <c r="R329" s="3">
        <f>IF(ISNUMBER(Q329),SUMIF(A:A,A329,Q:Q),"")</f>
        <v>0.8643999557045875</v>
      </c>
      <c r="S329" s="3">
        <f>IFERROR(Q329*(1/R329),"")</f>
        <v>9.8280735117716886E-2</v>
      </c>
      <c r="T329" s="9">
        <f>IFERROR(1/S329,"")</f>
        <v>10.174934068230549</v>
      </c>
    </row>
    <row r="330" spans="1:20" x14ac:dyDescent="0.3">
      <c r="A330" s="1">
        <v>27</v>
      </c>
      <c r="B330" s="5">
        <v>42750</v>
      </c>
      <c r="C330" s="6">
        <v>0.70277777777777783</v>
      </c>
      <c r="D330" s="1" t="s">
        <v>311</v>
      </c>
      <c r="E330" s="1">
        <v>6</v>
      </c>
      <c r="F330" s="1">
        <v>13</v>
      </c>
      <c r="G330" s="1" t="s">
        <v>365</v>
      </c>
      <c r="H330" s="2">
        <v>50.055599999999998</v>
      </c>
      <c r="I330" s="7">
        <f>1+COUNTIFS(A:A,A330,P:P,"&lt;"&amp;P330)</f>
        <v>7</v>
      </c>
      <c r="J330" s="2">
        <f>AVERAGEIF(A:A,A330,H:H)</f>
        <v>48.231974358974341</v>
      </c>
      <c r="K330" s="2">
        <f>H330-J330</f>
        <v>1.8236256410256573</v>
      </c>
      <c r="L330" s="2">
        <f>90+K330</f>
        <v>91.823625641025657</v>
      </c>
      <c r="M330" s="2">
        <f>EXP(0.06*L330)</f>
        <v>247.00721295820514</v>
      </c>
      <c r="N330" s="2">
        <f>SUMIF(A:A,A330,M:M)</f>
        <v>3745.6576783590235</v>
      </c>
      <c r="O330" s="3">
        <f>M330/N330</f>
        <v>6.5944951239222491E-2</v>
      </c>
      <c r="P330" s="8">
        <f>1/O330</f>
        <v>15.164163157424912</v>
      </c>
      <c r="Q330" s="3">
        <f>IF(P330&gt;21,"",O330)</f>
        <v>6.5944951239222491E-2</v>
      </c>
      <c r="R330" s="3">
        <f>IF(ISNUMBER(Q330),SUMIF(A:A,A330,Q:Q),"")</f>
        <v>0.8643999557045875</v>
      </c>
      <c r="S330" s="3">
        <f>IFERROR(Q330*(1/R330),"")</f>
        <v>7.6289859577178723E-2</v>
      </c>
      <c r="T330" s="9">
        <f>IFERROR(1/S330,"")</f>
        <v>13.107901961575232</v>
      </c>
    </row>
    <row r="331" spans="1:20" x14ac:dyDescent="0.3">
      <c r="A331" s="1">
        <v>27</v>
      </c>
      <c r="B331" s="5">
        <v>42750</v>
      </c>
      <c r="C331" s="6">
        <v>0.70277777777777783</v>
      </c>
      <c r="D331" s="1" t="s">
        <v>311</v>
      </c>
      <c r="E331" s="1">
        <v>6</v>
      </c>
      <c r="F331" s="1">
        <v>9</v>
      </c>
      <c r="G331" s="1" t="s">
        <v>361</v>
      </c>
      <c r="H331" s="2">
        <v>48.307600000000001</v>
      </c>
      <c r="I331" s="7">
        <f>1+COUNTIFS(A:A,A331,P:P,"&lt;"&amp;P331)</f>
        <v>8</v>
      </c>
      <c r="J331" s="2">
        <f>AVERAGEIF(A:A,A331,H:H)</f>
        <v>48.231974358974341</v>
      </c>
      <c r="K331" s="2">
        <f>H331-J331</f>
        <v>7.5625641025659718E-2</v>
      </c>
      <c r="L331" s="2">
        <f>90+K331</f>
        <v>90.075625641025653</v>
      </c>
      <c r="M331" s="2">
        <f>EXP(0.06*L331)</f>
        <v>222.41333908133774</v>
      </c>
      <c r="N331" s="2">
        <f>SUMIF(A:A,A331,M:M)</f>
        <v>3745.6576783590235</v>
      </c>
      <c r="O331" s="3">
        <f>M331/N331</f>
        <v>5.9378981791730963E-2</v>
      </c>
      <c r="P331" s="8">
        <f>1/O331</f>
        <v>16.840975877751724</v>
      </c>
      <c r="Q331" s="3">
        <f>IF(P331&gt;21,"",O331)</f>
        <v>5.9378981791730963E-2</v>
      </c>
      <c r="R331" s="3">
        <f>IF(ISNUMBER(Q331),SUMIF(A:A,A331,Q:Q),"")</f>
        <v>0.8643999557045875</v>
      </c>
      <c r="S331" s="3">
        <f>IFERROR(Q331*(1/R331),"")</f>
        <v>6.8693874172321215E-2</v>
      </c>
      <c r="T331" s="9">
        <f>IFERROR(1/S331,"")</f>
        <v>14.557338802750616</v>
      </c>
    </row>
    <row r="332" spans="1:20" x14ac:dyDescent="0.3">
      <c r="A332" s="1">
        <v>27</v>
      </c>
      <c r="B332" s="5">
        <v>42750</v>
      </c>
      <c r="C332" s="6">
        <v>0.70277777777777783</v>
      </c>
      <c r="D332" s="1" t="s">
        <v>311</v>
      </c>
      <c r="E332" s="1">
        <v>6</v>
      </c>
      <c r="F332" s="1">
        <v>12</v>
      </c>
      <c r="G332" s="1" t="s">
        <v>364</v>
      </c>
      <c r="H332" s="2">
        <v>41.017600000000002</v>
      </c>
      <c r="I332" s="7">
        <f>1+COUNTIFS(A:A,A332,P:P,"&lt;"&amp;P332)</f>
        <v>9</v>
      </c>
      <c r="J332" s="2">
        <f>AVERAGEIF(A:A,A332,H:H)</f>
        <v>48.231974358974341</v>
      </c>
      <c r="K332" s="2">
        <f>H332-J332</f>
        <v>-7.2143743589743394</v>
      </c>
      <c r="L332" s="2">
        <f>90+K332</f>
        <v>82.785625641025661</v>
      </c>
      <c r="M332" s="2">
        <f>EXP(0.06*L332)</f>
        <v>143.61520543826464</v>
      </c>
      <c r="N332" s="2">
        <f>SUMIF(A:A,A332,M:M)</f>
        <v>3745.6576783590235</v>
      </c>
      <c r="O332" s="3">
        <f>M332/N332</f>
        <v>3.8341786081525372E-2</v>
      </c>
      <c r="P332" s="8">
        <f>1/O332</f>
        <v>26.08120544707333</v>
      </c>
      <c r="Q332" s="3" t="str">
        <f>IF(P332&gt;21,"",O332)</f>
        <v/>
      </c>
      <c r="R332" s="3" t="str">
        <f>IF(ISNUMBER(Q332),SUMIF(A:A,A332,Q:Q),"")</f>
        <v/>
      </c>
      <c r="S332" s="3" t="str">
        <f>IFERROR(Q332*(1/R332),"")</f>
        <v/>
      </c>
      <c r="T332" s="9" t="str">
        <f>IFERROR(1/S332,"")</f>
        <v/>
      </c>
    </row>
    <row r="333" spans="1:20" x14ac:dyDescent="0.3">
      <c r="A333" s="1">
        <v>27</v>
      </c>
      <c r="B333" s="5">
        <v>42750</v>
      </c>
      <c r="C333" s="6">
        <v>0.70277777777777783</v>
      </c>
      <c r="D333" s="1" t="s">
        <v>311</v>
      </c>
      <c r="E333" s="1">
        <v>6</v>
      </c>
      <c r="F333" s="1">
        <v>8</v>
      </c>
      <c r="G333" s="1" t="s">
        <v>360</v>
      </c>
      <c r="H333" s="2">
        <v>38.417299999999997</v>
      </c>
      <c r="I333" s="7">
        <f>1+COUNTIFS(A:A,A333,P:P,"&lt;"&amp;P333)</f>
        <v>10</v>
      </c>
      <c r="J333" s="2">
        <f>AVERAGEIF(A:A,A333,H:H)</f>
        <v>48.231974358974341</v>
      </c>
      <c r="K333" s="2">
        <f>H333-J333</f>
        <v>-9.8146743589743437</v>
      </c>
      <c r="L333" s="2">
        <f>90+K333</f>
        <v>80.185325641025656</v>
      </c>
      <c r="M333" s="2">
        <f>EXP(0.06*L333)</f>
        <v>122.86909722607415</v>
      </c>
      <c r="N333" s="2">
        <f>SUMIF(A:A,A333,M:M)</f>
        <v>3745.6576783590235</v>
      </c>
      <c r="O333" s="3">
        <f>M333/N333</f>
        <v>3.2803076996588548E-2</v>
      </c>
      <c r="P333" s="8">
        <f>1/O333</f>
        <v>30.484945058782074</v>
      </c>
      <c r="Q333" s="3" t="str">
        <f>IF(P333&gt;21,"",O333)</f>
        <v/>
      </c>
      <c r="R333" s="3" t="str">
        <f>IF(ISNUMBER(Q333),SUMIF(A:A,A333,Q:Q),"")</f>
        <v/>
      </c>
      <c r="S333" s="3" t="str">
        <f>IFERROR(Q333*(1/R333),"")</f>
        <v/>
      </c>
      <c r="T333" s="9" t="str">
        <f>IFERROR(1/S333,"")</f>
        <v/>
      </c>
    </row>
    <row r="334" spans="1:20" x14ac:dyDescent="0.3">
      <c r="A334" s="1">
        <v>27</v>
      </c>
      <c r="B334" s="5">
        <v>42750</v>
      </c>
      <c r="C334" s="6">
        <v>0.70277777777777783</v>
      </c>
      <c r="D334" s="1" t="s">
        <v>311</v>
      </c>
      <c r="E334" s="1">
        <v>6</v>
      </c>
      <c r="F334" s="1">
        <v>6</v>
      </c>
      <c r="G334" s="1" t="s">
        <v>358</v>
      </c>
      <c r="H334" s="2">
        <v>37.406633333333403</v>
      </c>
      <c r="I334" s="7">
        <f>1+COUNTIFS(A:A,A334,P:P,"&lt;"&amp;P334)</f>
        <v>11</v>
      </c>
      <c r="J334" s="2">
        <f>AVERAGEIF(A:A,A334,H:H)</f>
        <v>48.231974358974341</v>
      </c>
      <c r="K334" s="2">
        <f>H334-J334</f>
        <v>-10.825341025640938</v>
      </c>
      <c r="L334" s="2">
        <f>90+K334</f>
        <v>79.174658974359062</v>
      </c>
      <c r="M334" s="2">
        <f>EXP(0.06*L334)</f>
        <v>115.63972492900849</v>
      </c>
      <c r="N334" s="2">
        <f>SUMIF(A:A,A334,M:M)</f>
        <v>3745.6576783590235</v>
      </c>
      <c r="O334" s="3">
        <f>M334/N334</f>
        <v>3.0873009457626246E-2</v>
      </c>
      <c r="P334" s="8">
        <f>1/O334</f>
        <v>32.390752232059455</v>
      </c>
      <c r="Q334" s="3" t="str">
        <f>IF(P334&gt;21,"",O334)</f>
        <v/>
      </c>
      <c r="R334" s="3" t="str">
        <f>IF(ISNUMBER(Q334),SUMIF(A:A,A334,Q:Q),"")</f>
        <v/>
      </c>
      <c r="S334" s="3" t="str">
        <f>IFERROR(Q334*(1/R334),"")</f>
        <v/>
      </c>
      <c r="T334" s="9" t="str">
        <f>IFERROR(1/S334,"")</f>
        <v/>
      </c>
    </row>
    <row r="335" spans="1:20" x14ac:dyDescent="0.3">
      <c r="A335" s="1">
        <v>27</v>
      </c>
      <c r="B335" s="5">
        <v>42750</v>
      </c>
      <c r="C335" s="6">
        <v>0.70277777777777783</v>
      </c>
      <c r="D335" s="1" t="s">
        <v>311</v>
      </c>
      <c r="E335" s="1">
        <v>6</v>
      </c>
      <c r="F335" s="1">
        <v>11</v>
      </c>
      <c r="G335" s="1" t="s">
        <v>363</v>
      </c>
      <c r="H335" s="2">
        <v>29.879933333333401</v>
      </c>
      <c r="I335" s="7">
        <f>1+COUNTIFS(A:A,A335,P:P,"&lt;"&amp;P335)</f>
        <v>12</v>
      </c>
      <c r="J335" s="2">
        <f>AVERAGEIF(A:A,A335,H:H)</f>
        <v>48.231974358974341</v>
      </c>
      <c r="K335" s="2">
        <f>H335-J335</f>
        <v>-18.35204102564094</v>
      </c>
      <c r="L335" s="2">
        <f>90+K335</f>
        <v>71.647958974359057</v>
      </c>
      <c r="M335" s="2">
        <f>EXP(0.06*L335)</f>
        <v>73.617114926328028</v>
      </c>
      <c r="N335" s="2">
        <f>SUMIF(A:A,A335,M:M)</f>
        <v>3745.6576783590235</v>
      </c>
      <c r="O335" s="3">
        <f>M335/N335</f>
        <v>1.9653989031528304E-2</v>
      </c>
      <c r="P335" s="8">
        <f>1/O335</f>
        <v>50.880256338590186</v>
      </c>
      <c r="Q335" s="3" t="str">
        <f>IF(P335&gt;21,"",O335)</f>
        <v/>
      </c>
      <c r="R335" s="3" t="str">
        <f>IF(ISNUMBER(Q335),SUMIF(A:A,A335,Q:Q),"")</f>
        <v/>
      </c>
      <c r="S335" s="3" t="str">
        <f>IFERROR(Q335*(1/R335),"")</f>
        <v/>
      </c>
      <c r="T335" s="9" t="str">
        <f>IFERROR(1/S335,"")</f>
        <v/>
      </c>
    </row>
    <row r="336" spans="1:20" x14ac:dyDescent="0.3">
      <c r="A336" s="1">
        <v>27</v>
      </c>
      <c r="B336" s="5">
        <v>42750</v>
      </c>
      <c r="C336" s="6">
        <v>0.70277777777777783</v>
      </c>
      <c r="D336" s="1" t="s">
        <v>311</v>
      </c>
      <c r="E336" s="1">
        <v>6</v>
      </c>
      <c r="F336" s="1">
        <v>5</v>
      </c>
      <c r="G336" s="1" t="s">
        <v>357</v>
      </c>
      <c r="H336" s="2">
        <v>24.140499999999999</v>
      </c>
      <c r="I336" s="7">
        <f>1+COUNTIFS(A:A,A336,P:P,"&lt;"&amp;P336)</f>
        <v>13</v>
      </c>
      <c r="J336" s="2">
        <f>AVERAGEIF(A:A,A336,H:H)</f>
        <v>48.231974358974341</v>
      </c>
      <c r="K336" s="2">
        <f>H336-J336</f>
        <v>-24.091474358974342</v>
      </c>
      <c r="L336" s="2">
        <f>90+K336</f>
        <v>65.908525641025662</v>
      </c>
      <c r="M336" s="2">
        <f>EXP(0.06*L336)</f>
        <v>52.170204581260137</v>
      </c>
      <c r="N336" s="2">
        <f>SUMIF(A:A,A336,M:M)</f>
        <v>3745.6576783590235</v>
      </c>
      <c r="O336" s="3">
        <f>M336/N336</f>
        <v>1.3928182728144008E-2</v>
      </c>
      <c r="P336" s="8">
        <f>1/O336</f>
        <v>71.796875408544736</v>
      </c>
      <c r="Q336" s="3" t="str">
        <f>IF(P336&gt;21,"",O336)</f>
        <v/>
      </c>
      <c r="R336" s="3" t="str">
        <f>IF(ISNUMBER(Q336),SUMIF(A:A,A336,Q:Q),"")</f>
        <v/>
      </c>
      <c r="S336" s="3" t="str">
        <f>IFERROR(Q336*(1/R336),"")</f>
        <v/>
      </c>
      <c r="T336" s="9" t="str">
        <f>IFERROR(1/S336,"")</f>
        <v/>
      </c>
    </row>
    <row r="337" spans="1:20" x14ac:dyDescent="0.3">
      <c r="A337" s="1">
        <v>21</v>
      </c>
      <c r="B337" s="5">
        <v>42750</v>
      </c>
      <c r="C337" s="6">
        <v>0.7055555555555556</v>
      </c>
      <c r="D337" s="1" t="s">
        <v>240</v>
      </c>
      <c r="E337" s="1">
        <v>7</v>
      </c>
      <c r="F337" s="1">
        <v>2</v>
      </c>
      <c r="G337" s="1" t="s">
        <v>286</v>
      </c>
      <c r="H337" s="2">
        <v>73.713733333333394</v>
      </c>
      <c r="I337" s="7">
        <f>1+COUNTIFS(A:A,A337,P:P,"&lt;"&amp;P337)</f>
        <v>1</v>
      </c>
      <c r="J337" s="2">
        <f>AVERAGEIF(A:A,A337,H:H)</f>
        <v>47.423193333333337</v>
      </c>
      <c r="K337" s="2">
        <f>H337-J337</f>
        <v>26.290540000000057</v>
      </c>
      <c r="L337" s="2">
        <f>90+K337</f>
        <v>116.29054000000005</v>
      </c>
      <c r="M337" s="2">
        <f>EXP(0.06*L337)</f>
        <v>1072.1619468032434</v>
      </c>
      <c r="N337" s="2">
        <f>SUMIF(A:A,A337,M:M)</f>
        <v>4988.4274894548616</v>
      </c>
      <c r="O337" s="3">
        <f>M337/N337</f>
        <v>0.21492984494005543</v>
      </c>
      <c r="P337" s="8">
        <f>1/O337</f>
        <v>4.6526809726164506</v>
      </c>
      <c r="Q337" s="3">
        <f>IF(P337&gt;21,"",O337)</f>
        <v>0.21492984494005543</v>
      </c>
      <c r="R337" s="3">
        <f>IF(ISNUMBER(Q337),SUMIF(A:A,A337,Q:Q),"")</f>
        <v>0.85052330781891938</v>
      </c>
      <c r="S337" s="3">
        <f>IFERROR(Q337*(1/R337),"")</f>
        <v>0.25270306288398042</v>
      </c>
      <c r="T337" s="9">
        <f>IFERROR(1/S337,"")</f>
        <v>3.9572136110558906</v>
      </c>
    </row>
    <row r="338" spans="1:20" x14ac:dyDescent="0.3">
      <c r="A338" s="1">
        <v>21</v>
      </c>
      <c r="B338" s="5">
        <v>42750</v>
      </c>
      <c r="C338" s="6">
        <v>0.7055555555555556</v>
      </c>
      <c r="D338" s="1" t="s">
        <v>240</v>
      </c>
      <c r="E338" s="1">
        <v>7</v>
      </c>
      <c r="F338" s="1">
        <v>8</v>
      </c>
      <c r="G338" s="1" t="s">
        <v>291</v>
      </c>
      <c r="H338" s="2">
        <v>73.535899999999998</v>
      </c>
      <c r="I338" s="7">
        <f>1+COUNTIFS(A:A,A338,P:P,"&lt;"&amp;P338)</f>
        <v>2</v>
      </c>
      <c r="J338" s="2">
        <f>AVERAGEIF(A:A,A338,H:H)</f>
        <v>47.423193333333337</v>
      </c>
      <c r="K338" s="2">
        <f>H338-J338</f>
        <v>26.112706666666661</v>
      </c>
      <c r="L338" s="2">
        <f>90+K338</f>
        <v>116.11270666666667</v>
      </c>
      <c r="M338" s="2">
        <f>EXP(0.06*L338)</f>
        <v>1060.7827945664917</v>
      </c>
      <c r="N338" s="2">
        <f>SUMIF(A:A,A338,M:M)</f>
        <v>4988.4274894548616</v>
      </c>
      <c r="O338" s="3">
        <f>M338/N338</f>
        <v>0.21264873485861066</v>
      </c>
      <c r="P338" s="8">
        <f>1/O338</f>
        <v>4.7025908744056073</v>
      </c>
      <c r="Q338" s="3">
        <f>IF(P338&gt;21,"",O338)</f>
        <v>0.21264873485861066</v>
      </c>
      <c r="R338" s="3">
        <f>IF(ISNUMBER(Q338),SUMIF(A:A,A338,Q:Q),"")</f>
        <v>0.85052330781891938</v>
      </c>
      <c r="S338" s="3">
        <f>IFERROR(Q338*(1/R338),"")</f>
        <v>0.25002105515947204</v>
      </c>
      <c r="T338" s="9">
        <f>IFERROR(1/S338,"")</f>
        <v>3.9996631458185212</v>
      </c>
    </row>
    <row r="339" spans="1:20" x14ac:dyDescent="0.3">
      <c r="A339" s="1">
        <v>21</v>
      </c>
      <c r="B339" s="5">
        <v>42750</v>
      </c>
      <c r="C339" s="6">
        <v>0.7055555555555556</v>
      </c>
      <c r="D339" s="1" t="s">
        <v>240</v>
      </c>
      <c r="E339" s="1">
        <v>7</v>
      </c>
      <c r="F339" s="1">
        <v>5</v>
      </c>
      <c r="G339" s="1" t="s">
        <v>289</v>
      </c>
      <c r="H339" s="2">
        <v>58.817833333333304</v>
      </c>
      <c r="I339" s="7">
        <f>1+COUNTIFS(A:A,A339,P:P,"&lt;"&amp;P339)</f>
        <v>3</v>
      </c>
      <c r="J339" s="2">
        <f>AVERAGEIF(A:A,A339,H:H)</f>
        <v>47.423193333333337</v>
      </c>
      <c r="K339" s="2">
        <f>H339-J339</f>
        <v>11.394639999999967</v>
      </c>
      <c r="L339" s="2">
        <f>90+K339</f>
        <v>101.39463999999997</v>
      </c>
      <c r="M339" s="2">
        <f>EXP(0.06*L339)</f>
        <v>438.63972317622762</v>
      </c>
      <c r="N339" s="2">
        <f>SUMIF(A:A,A339,M:M)</f>
        <v>4988.4274894548616</v>
      </c>
      <c r="O339" s="3">
        <f>M339/N339</f>
        <v>8.7931462189934015E-2</v>
      </c>
      <c r="P339" s="8">
        <f>1/O339</f>
        <v>11.372493702424471</v>
      </c>
      <c r="Q339" s="3">
        <f>IF(P339&gt;21,"",O339)</f>
        <v>8.7931462189934015E-2</v>
      </c>
      <c r="R339" s="3">
        <f>IF(ISNUMBER(Q339),SUMIF(A:A,A339,Q:Q),"")</f>
        <v>0.85052330781891938</v>
      </c>
      <c r="S339" s="3">
        <f>IFERROR(Q339*(1/R339),"")</f>
        <v>0.103385129345162</v>
      </c>
      <c r="T339" s="9">
        <f>IFERROR(1/S339,"")</f>
        <v>9.6725709619358895</v>
      </c>
    </row>
    <row r="340" spans="1:20" x14ac:dyDescent="0.3">
      <c r="A340" s="1">
        <v>21</v>
      </c>
      <c r="B340" s="5">
        <v>42750</v>
      </c>
      <c r="C340" s="6">
        <v>0.7055555555555556</v>
      </c>
      <c r="D340" s="1" t="s">
        <v>240</v>
      </c>
      <c r="E340" s="1">
        <v>7</v>
      </c>
      <c r="F340" s="1">
        <v>3</v>
      </c>
      <c r="G340" s="1" t="s">
        <v>287</v>
      </c>
      <c r="H340" s="2">
        <v>55.320166666666701</v>
      </c>
      <c r="I340" s="7">
        <f>1+COUNTIFS(A:A,A340,P:P,"&lt;"&amp;P340)</f>
        <v>4</v>
      </c>
      <c r="J340" s="2">
        <f>AVERAGEIF(A:A,A340,H:H)</f>
        <v>47.423193333333337</v>
      </c>
      <c r="K340" s="2">
        <f>H340-J340</f>
        <v>7.8969733333333636</v>
      </c>
      <c r="L340" s="2">
        <f>90+K340</f>
        <v>97.896973333333364</v>
      </c>
      <c r="M340" s="2">
        <f>EXP(0.06*L340)</f>
        <v>355.60423037086872</v>
      </c>
      <c r="N340" s="2">
        <f>SUMIF(A:A,A340,M:M)</f>
        <v>4988.4274894548616</v>
      </c>
      <c r="O340" s="3">
        <f>M340/N340</f>
        <v>7.1285837294936677E-2</v>
      </c>
      <c r="P340" s="8">
        <f>1/O340</f>
        <v>14.028031905729309</v>
      </c>
      <c r="Q340" s="3">
        <f>IF(P340&gt;21,"",O340)</f>
        <v>7.1285837294936677E-2</v>
      </c>
      <c r="R340" s="3">
        <f>IF(ISNUMBER(Q340),SUMIF(A:A,A340,Q:Q),"")</f>
        <v>0.85052330781891938</v>
      </c>
      <c r="S340" s="3">
        <f>IFERROR(Q340*(1/R340),"")</f>
        <v>8.3814090266076266E-2</v>
      </c>
      <c r="T340" s="9">
        <f>IFERROR(1/S340,"")</f>
        <v>11.931168098650231</v>
      </c>
    </row>
    <row r="341" spans="1:20" x14ac:dyDescent="0.3">
      <c r="A341" s="1">
        <v>21</v>
      </c>
      <c r="B341" s="5">
        <v>42750</v>
      </c>
      <c r="C341" s="6">
        <v>0.7055555555555556</v>
      </c>
      <c r="D341" s="1" t="s">
        <v>240</v>
      </c>
      <c r="E341" s="1">
        <v>7</v>
      </c>
      <c r="F341" s="1">
        <v>4</v>
      </c>
      <c r="G341" s="1" t="s">
        <v>288</v>
      </c>
      <c r="H341" s="2">
        <v>55.249766666666602</v>
      </c>
      <c r="I341" s="7">
        <f>1+COUNTIFS(A:A,A341,P:P,"&lt;"&amp;P341)</f>
        <v>5</v>
      </c>
      <c r="J341" s="2">
        <f>AVERAGEIF(A:A,A341,H:H)</f>
        <v>47.423193333333337</v>
      </c>
      <c r="K341" s="2">
        <f>H341-J341</f>
        <v>7.8265733333332648</v>
      </c>
      <c r="L341" s="2">
        <f>90+K341</f>
        <v>97.826573333333272</v>
      </c>
      <c r="M341" s="2">
        <f>EXP(0.06*L341)</f>
        <v>354.10532601641893</v>
      </c>
      <c r="N341" s="2">
        <f>SUMIF(A:A,A341,M:M)</f>
        <v>4988.4274894548616</v>
      </c>
      <c r="O341" s="3">
        <f>M341/N341</f>
        <v>7.098536097096117E-2</v>
      </c>
      <c r="P341" s="8">
        <f>1/O341</f>
        <v>14.087411634197112</v>
      </c>
      <c r="Q341" s="3">
        <f>IF(P341&gt;21,"",O341)</f>
        <v>7.098536097096117E-2</v>
      </c>
      <c r="R341" s="3">
        <f>IF(ISNUMBER(Q341),SUMIF(A:A,A341,Q:Q),"")</f>
        <v>0.85052330781891938</v>
      </c>
      <c r="S341" s="3">
        <f>IFERROR(Q341*(1/R341),"")</f>
        <v>8.3460806209997837E-2</v>
      </c>
      <c r="T341" s="9">
        <f>IFERROR(1/S341,"")</f>
        <v>11.981671941724057</v>
      </c>
    </row>
    <row r="342" spans="1:20" x14ac:dyDescent="0.3">
      <c r="A342" s="1">
        <v>21</v>
      </c>
      <c r="B342" s="5">
        <v>42750</v>
      </c>
      <c r="C342" s="6">
        <v>0.7055555555555556</v>
      </c>
      <c r="D342" s="1" t="s">
        <v>240</v>
      </c>
      <c r="E342" s="1">
        <v>7</v>
      </c>
      <c r="F342" s="1">
        <v>1</v>
      </c>
      <c r="G342" s="1" t="s">
        <v>27</v>
      </c>
      <c r="H342" s="2">
        <v>54.675533333333306</v>
      </c>
      <c r="I342" s="7">
        <f>1+COUNTIFS(A:A,A342,P:P,"&lt;"&amp;P342)</f>
        <v>6</v>
      </c>
      <c r="J342" s="2">
        <f>AVERAGEIF(A:A,A342,H:H)</f>
        <v>47.423193333333337</v>
      </c>
      <c r="K342" s="2">
        <f>H342-J342</f>
        <v>7.2523399999999683</v>
      </c>
      <c r="L342" s="2">
        <f>90+K342</f>
        <v>97.252339999999975</v>
      </c>
      <c r="M342" s="2">
        <f>EXP(0.06*L342)</f>
        <v>342.11276331050937</v>
      </c>
      <c r="N342" s="2">
        <f>SUMIF(A:A,A342,M:M)</f>
        <v>4988.4274894548616</v>
      </c>
      <c r="O342" s="3">
        <f>M342/N342</f>
        <v>6.858128418899713E-2</v>
      </c>
      <c r="P342" s="8">
        <f>1/O342</f>
        <v>14.581237604769662</v>
      </c>
      <c r="Q342" s="3">
        <f>IF(P342&gt;21,"",O342)</f>
        <v>6.858128418899713E-2</v>
      </c>
      <c r="R342" s="3">
        <f>IF(ISNUMBER(Q342),SUMIF(A:A,A342,Q:Q),"")</f>
        <v>0.85052330781891938</v>
      </c>
      <c r="S342" s="3">
        <f>IFERROR(Q342*(1/R342),"")</f>
        <v>8.0634220789159633E-2</v>
      </c>
      <c r="T342" s="9">
        <f>IFERROR(1/S342,"")</f>
        <v>12.401682439702311</v>
      </c>
    </row>
    <row r="343" spans="1:20" x14ac:dyDescent="0.3">
      <c r="A343" s="1">
        <v>21</v>
      </c>
      <c r="B343" s="5">
        <v>42750</v>
      </c>
      <c r="C343" s="6">
        <v>0.7055555555555556</v>
      </c>
      <c r="D343" s="1" t="s">
        <v>240</v>
      </c>
      <c r="E343" s="1">
        <v>7</v>
      </c>
      <c r="F343" s="1">
        <v>9</v>
      </c>
      <c r="G343" s="1" t="s">
        <v>33</v>
      </c>
      <c r="H343" s="2">
        <v>54.649266666666598</v>
      </c>
      <c r="I343" s="7">
        <f>1+COUNTIFS(A:A,A343,P:P,"&lt;"&amp;P343)</f>
        <v>7</v>
      </c>
      <c r="J343" s="2">
        <f>AVERAGEIF(A:A,A343,H:H)</f>
        <v>47.423193333333337</v>
      </c>
      <c r="K343" s="2">
        <f>H343-J343</f>
        <v>7.226073333333261</v>
      </c>
      <c r="L343" s="2">
        <f>90+K343</f>
        <v>97.226073333333261</v>
      </c>
      <c r="M343" s="2">
        <f>EXP(0.06*L343)</f>
        <v>341.57401823815826</v>
      </c>
      <c r="N343" s="2">
        <f>SUMIF(A:A,A343,M:M)</f>
        <v>4988.4274894548616</v>
      </c>
      <c r="O343" s="3">
        <f>M343/N343</f>
        <v>6.8473285210663787E-2</v>
      </c>
      <c r="P343" s="8">
        <f>1/O343</f>
        <v>14.604235753015448</v>
      </c>
      <c r="Q343" s="3">
        <f>IF(P343&gt;21,"",O343)</f>
        <v>6.8473285210663787E-2</v>
      </c>
      <c r="R343" s="3">
        <f>IF(ISNUMBER(Q343),SUMIF(A:A,A343,Q:Q),"")</f>
        <v>0.85052330781891938</v>
      </c>
      <c r="S343" s="3">
        <f>IFERROR(Q343*(1/R343),"")</f>
        <v>8.0507241343281438E-2</v>
      </c>
      <c r="T343" s="9">
        <f>IFERROR(1/S343,"")</f>
        <v>12.421242900822024</v>
      </c>
    </row>
    <row r="344" spans="1:20" x14ac:dyDescent="0.3">
      <c r="A344" s="1">
        <v>21</v>
      </c>
      <c r="B344" s="5">
        <v>42750</v>
      </c>
      <c r="C344" s="6">
        <v>0.7055555555555556</v>
      </c>
      <c r="D344" s="1" t="s">
        <v>240</v>
      </c>
      <c r="E344" s="1">
        <v>7</v>
      </c>
      <c r="F344" s="1">
        <v>11</v>
      </c>
      <c r="G344" s="1" t="s">
        <v>293</v>
      </c>
      <c r="H344" s="2">
        <v>51.204466666666704</v>
      </c>
      <c r="I344" s="7">
        <f>1+COUNTIFS(A:A,A344,P:P,"&lt;"&amp;P344)</f>
        <v>8</v>
      </c>
      <c r="J344" s="2">
        <f>AVERAGEIF(A:A,A344,H:H)</f>
        <v>47.423193333333337</v>
      </c>
      <c r="K344" s="2">
        <f>H344-J344</f>
        <v>3.7812733333333668</v>
      </c>
      <c r="L344" s="2">
        <f>90+K344</f>
        <v>93.78127333333336</v>
      </c>
      <c r="M344" s="2">
        <f>EXP(0.06*L344)</f>
        <v>277.7930466640592</v>
      </c>
      <c r="N344" s="2">
        <f>SUMIF(A:A,A344,M:M)</f>
        <v>4988.4274894548616</v>
      </c>
      <c r="O344" s="3">
        <f>M344/N344</f>
        <v>5.5687498164760652E-2</v>
      </c>
      <c r="P344" s="8">
        <f>1/O344</f>
        <v>17.957351882487789</v>
      </c>
      <c r="Q344" s="3">
        <f>IF(P344&gt;21,"",O344)</f>
        <v>5.5687498164760652E-2</v>
      </c>
      <c r="R344" s="3">
        <f>IF(ISNUMBER(Q344),SUMIF(A:A,A344,Q:Q),"")</f>
        <v>0.85052330781891938</v>
      </c>
      <c r="S344" s="3">
        <f>IFERROR(Q344*(1/R344),"")</f>
        <v>6.5474394002870515E-2</v>
      </c>
      <c r="T344" s="9">
        <f>IFERROR(1/S344,"")</f>
        <v>15.273146322761814</v>
      </c>
    </row>
    <row r="345" spans="1:20" x14ac:dyDescent="0.3">
      <c r="A345" s="1">
        <v>21</v>
      </c>
      <c r="B345" s="5">
        <v>42750</v>
      </c>
      <c r="C345" s="6">
        <v>0.7055555555555556</v>
      </c>
      <c r="D345" s="1" t="s">
        <v>240</v>
      </c>
      <c r="E345" s="1">
        <v>7</v>
      </c>
      <c r="F345" s="1">
        <v>7</v>
      </c>
      <c r="G345" s="1" t="s">
        <v>39</v>
      </c>
      <c r="H345" s="2">
        <v>44.337233333333401</v>
      </c>
      <c r="I345" s="7">
        <f>1+COUNTIFS(A:A,A345,P:P,"&lt;"&amp;P345)</f>
        <v>9</v>
      </c>
      <c r="J345" s="2">
        <f>AVERAGEIF(A:A,A345,H:H)</f>
        <v>47.423193333333337</v>
      </c>
      <c r="K345" s="2">
        <f>H345-J345</f>
        <v>-3.0859599999999361</v>
      </c>
      <c r="L345" s="2">
        <f>90+K345</f>
        <v>86.914040000000057</v>
      </c>
      <c r="M345" s="2">
        <f>EXP(0.06*L345)</f>
        <v>183.9828230017614</v>
      </c>
      <c r="N345" s="2">
        <f>SUMIF(A:A,A345,M:M)</f>
        <v>4988.4274894548616</v>
      </c>
      <c r="O345" s="3">
        <f>M345/N345</f>
        <v>3.6881927900262443E-2</v>
      </c>
      <c r="P345" s="8">
        <f>1/O345</f>
        <v>27.113550102484862</v>
      </c>
      <c r="Q345" s="3" t="str">
        <f>IF(P345&gt;21,"",O345)</f>
        <v/>
      </c>
      <c r="R345" s="3" t="str">
        <f>IF(ISNUMBER(Q345),SUMIF(A:A,A345,Q:Q),"")</f>
        <v/>
      </c>
      <c r="S345" s="3" t="str">
        <f>IFERROR(Q345*(1/R345),"")</f>
        <v/>
      </c>
      <c r="T345" s="9" t="str">
        <f>IFERROR(1/S345,"")</f>
        <v/>
      </c>
    </row>
    <row r="346" spans="1:20" x14ac:dyDescent="0.3">
      <c r="A346" s="1">
        <v>21</v>
      </c>
      <c r="B346" s="5">
        <v>42750</v>
      </c>
      <c r="C346" s="6">
        <v>0.7055555555555556</v>
      </c>
      <c r="D346" s="1" t="s">
        <v>240</v>
      </c>
      <c r="E346" s="1">
        <v>7</v>
      </c>
      <c r="F346" s="1">
        <v>10</v>
      </c>
      <c r="G346" s="1" t="s">
        <v>292</v>
      </c>
      <c r="H346" s="2">
        <v>42.113099999999996</v>
      </c>
      <c r="I346" s="7">
        <f>1+COUNTIFS(A:A,A346,P:P,"&lt;"&amp;P346)</f>
        <v>10</v>
      </c>
      <c r="J346" s="2">
        <f>AVERAGEIF(A:A,A346,H:H)</f>
        <v>47.423193333333337</v>
      </c>
      <c r="K346" s="2">
        <f>H346-J346</f>
        <v>-5.3100933333333415</v>
      </c>
      <c r="L346" s="2">
        <f>90+K346</f>
        <v>84.689906666666658</v>
      </c>
      <c r="M346" s="2">
        <f>EXP(0.06*L346)</f>
        <v>160.99839564549512</v>
      </c>
      <c r="N346" s="2">
        <f>SUMIF(A:A,A346,M:M)</f>
        <v>4988.4274894548616</v>
      </c>
      <c r="O346" s="3">
        <f>M346/N346</f>
        <v>3.2274378245616062E-2</v>
      </c>
      <c r="P346" s="8">
        <f>1/O346</f>
        <v>30.98433043046564</v>
      </c>
      <c r="Q346" s="3" t="str">
        <f>IF(P346&gt;21,"",O346)</f>
        <v/>
      </c>
      <c r="R346" s="3" t="str">
        <f>IF(ISNUMBER(Q346),SUMIF(A:A,A346,Q:Q),"")</f>
        <v/>
      </c>
      <c r="S346" s="3" t="str">
        <f>IFERROR(Q346*(1/R346),"")</f>
        <v/>
      </c>
      <c r="T346" s="9" t="str">
        <f>IFERROR(1/S346,"")</f>
        <v/>
      </c>
    </row>
    <row r="347" spans="1:20" x14ac:dyDescent="0.3">
      <c r="A347" s="1">
        <v>21</v>
      </c>
      <c r="B347" s="5">
        <v>42750</v>
      </c>
      <c r="C347" s="6">
        <v>0.7055555555555556</v>
      </c>
      <c r="D347" s="1" t="s">
        <v>240</v>
      </c>
      <c r="E347" s="1">
        <v>7</v>
      </c>
      <c r="F347" s="1">
        <v>15</v>
      </c>
      <c r="G347" s="1" t="s">
        <v>34</v>
      </c>
      <c r="H347" s="2">
        <v>37.040766666666705</v>
      </c>
      <c r="I347" s="7">
        <f>1+COUNTIFS(A:A,A347,P:P,"&lt;"&amp;P347)</f>
        <v>11</v>
      </c>
      <c r="J347" s="2">
        <f>AVERAGEIF(A:A,A347,H:H)</f>
        <v>47.423193333333337</v>
      </c>
      <c r="K347" s="2">
        <f>H347-J347</f>
        <v>-10.382426666666632</v>
      </c>
      <c r="L347" s="2">
        <f>90+K347</f>
        <v>79.617573333333368</v>
      </c>
      <c r="M347" s="2">
        <f>EXP(0.06*L347)</f>
        <v>118.75403247233868</v>
      </c>
      <c r="N347" s="2">
        <f>SUMIF(A:A,A347,M:M)</f>
        <v>4988.4274894548616</v>
      </c>
      <c r="O347" s="3">
        <f>M347/N347</f>
        <v>2.3805905312520879E-2</v>
      </c>
      <c r="P347" s="8">
        <f>1/O347</f>
        <v>42.006383998933373</v>
      </c>
      <c r="Q347" s="3" t="str">
        <f>IF(P347&gt;21,"",O347)</f>
        <v/>
      </c>
      <c r="R347" s="3" t="str">
        <f>IF(ISNUMBER(Q347),SUMIF(A:A,A347,Q:Q),"")</f>
        <v/>
      </c>
      <c r="S347" s="3" t="str">
        <f>IFERROR(Q347*(1/R347),"")</f>
        <v/>
      </c>
      <c r="T347" s="9" t="str">
        <f>IFERROR(1/S347,"")</f>
        <v/>
      </c>
    </row>
    <row r="348" spans="1:20" x14ac:dyDescent="0.3">
      <c r="A348" s="1">
        <v>21</v>
      </c>
      <c r="B348" s="5">
        <v>42750</v>
      </c>
      <c r="C348" s="6">
        <v>0.7055555555555556</v>
      </c>
      <c r="D348" s="1" t="s">
        <v>240</v>
      </c>
      <c r="E348" s="1">
        <v>7</v>
      </c>
      <c r="F348" s="1">
        <v>12</v>
      </c>
      <c r="G348" s="1" t="s">
        <v>294</v>
      </c>
      <c r="H348" s="2">
        <v>34.836533333333399</v>
      </c>
      <c r="I348" s="7">
        <f>1+COUNTIFS(A:A,A348,P:P,"&lt;"&amp;P348)</f>
        <v>12</v>
      </c>
      <c r="J348" s="2">
        <f>AVERAGEIF(A:A,A348,H:H)</f>
        <v>47.423193333333337</v>
      </c>
      <c r="K348" s="2">
        <f>H348-J348</f>
        <v>-12.586659999999938</v>
      </c>
      <c r="L348" s="2">
        <f>90+K348</f>
        <v>77.413340000000062</v>
      </c>
      <c r="M348" s="2">
        <f>EXP(0.06*L348)</f>
        <v>104.04259681041761</v>
      </c>
      <c r="N348" s="2">
        <f>SUMIF(A:A,A348,M:M)</f>
        <v>4988.4274894548616</v>
      </c>
      <c r="O348" s="3">
        <f>M348/N348</f>
        <v>2.0856792452201695E-2</v>
      </c>
      <c r="P348" s="8">
        <f>1/O348</f>
        <v>47.946010983795233</v>
      </c>
      <c r="Q348" s="3" t="str">
        <f>IF(P348&gt;21,"",O348)</f>
        <v/>
      </c>
      <c r="R348" s="3" t="str">
        <f>IF(ISNUMBER(Q348),SUMIF(A:A,A348,Q:Q),"")</f>
        <v/>
      </c>
      <c r="S348" s="3" t="str">
        <f>IFERROR(Q348*(1/R348),"")</f>
        <v/>
      </c>
      <c r="T348" s="9" t="str">
        <f>IFERROR(1/S348,"")</f>
        <v/>
      </c>
    </row>
    <row r="349" spans="1:20" x14ac:dyDescent="0.3">
      <c r="A349" s="1">
        <v>21</v>
      </c>
      <c r="B349" s="5">
        <v>42750</v>
      </c>
      <c r="C349" s="6">
        <v>0.7055555555555556</v>
      </c>
      <c r="D349" s="1" t="s">
        <v>240</v>
      </c>
      <c r="E349" s="1">
        <v>7</v>
      </c>
      <c r="F349" s="1">
        <v>14</v>
      </c>
      <c r="G349" s="1" t="s">
        <v>296</v>
      </c>
      <c r="H349" s="2">
        <v>27.7672666666666</v>
      </c>
      <c r="I349" s="7">
        <f>1+COUNTIFS(A:A,A349,P:P,"&lt;"&amp;P349)</f>
        <v>13</v>
      </c>
      <c r="J349" s="2">
        <f>AVERAGEIF(A:A,A349,H:H)</f>
        <v>47.423193333333337</v>
      </c>
      <c r="K349" s="2">
        <f>H349-J349</f>
        <v>-19.655926666666737</v>
      </c>
      <c r="L349" s="2">
        <f>90+K349</f>
        <v>70.344073333333256</v>
      </c>
      <c r="M349" s="2">
        <f>EXP(0.06*L349)</f>
        <v>68.077339195228518</v>
      </c>
      <c r="N349" s="2">
        <f>SUMIF(A:A,A349,M:M)</f>
        <v>4988.4274894548616</v>
      </c>
      <c r="O349" s="3">
        <f>M349/N349</f>
        <v>1.3647053974251122E-2</v>
      </c>
      <c r="P349" s="8">
        <f>1/O349</f>
        <v>73.275888106456676</v>
      </c>
      <c r="Q349" s="3" t="str">
        <f>IF(P349&gt;21,"",O349)</f>
        <v/>
      </c>
      <c r="R349" s="3" t="str">
        <f>IF(ISNUMBER(Q349),SUMIF(A:A,A349,Q:Q),"")</f>
        <v/>
      </c>
      <c r="S349" s="3" t="str">
        <f>IFERROR(Q349*(1/R349),"")</f>
        <v/>
      </c>
      <c r="T349" s="9" t="str">
        <f>IFERROR(1/S349,"")</f>
        <v/>
      </c>
    </row>
    <row r="350" spans="1:20" x14ac:dyDescent="0.3">
      <c r="A350" s="1">
        <v>21</v>
      </c>
      <c r="B350" s="5">
        <v>42750</v>
      </c>
      <c r="C350" s="6">
        <v>0.7055555555555556</v>
      </c>
      <c r="D350" s="1" t="s">
        <v>240</v>
      </c>
      <c r="E350" s="1">
        <v>7</v>
      </c>
      <c r="F350" s="1">
        <v>6</v>
      </c>
      <c r="G350" s="1" t="s">
        <v>290</v>
      </c>
      <c r="H350" s="2">
        <v>26.1936</v>
      </c>
      <c r="I350" s="7">
        <f>1+COUNTIFS(A:A,A350,P:P,"&lt;"&amp;P350)</f>
        <v>14</v>
      </c>
      <c r="J350" s="2">
        <f>AVERAGEIF(A:A,A350,H:H)</f>
        <v>47.423193333333337</v>
      </c>
      <c r="K350" s="2">
        <f>H350-J350</f>
        <v>-21.229593333333337</v>
      </c>
      <c r="L350" s="2">
        <f>90+K350</f>
        <v>68.770406666666659</v>
      </c>
      <c r="M350" s="2">
        <f>EXP(0.06*L350)</f>
        <v>61.943606589675767</v>
      </c>
      <c r="N350" s="2">
        <f>SUMIF(A:A,A350,M:M)</f>
        <v>4988.4274894548616</v>
      </c>
      <c r="O350" s="3">
        <f>M350/N350</f>
        <v>1.2417461558902002E-2</v>
      </c>
      <c r="P350" s="8">
        <f>1/O350</f>
        <v>80.531757256224893</v>
      </c>
      <c r="Q350" s="3" t="str">
        <f>IF(P350&gt;21,"",O350)</f>
        <v/>
      </c>
      <c r="R350" s="3" t="str">
        <f>IF(ISNUMBER(Q350),SUMIF(A:A,A350,Q:Q),"")</f>
        <v/>
      </c>
      <c r="S350" s="3" t="str">
        <f>IFERROR(Q350*(1/R350),"")</f>
        <v/>
      </c>
      <c r="T350" s="9" t="str">
        <f>IFERROR(1/S350,"")</f>
        <v/>
      </c>
    </row>
    <row r="351" spans="1:20" x14ac:dyDescent="0.3">
      <c r="A351" s="1">
        <v>21</v>
      </c>
      <c r="B351" s="5">
        <v>42750</v>
      </c>
      <c r="C351" s="6">
        <v>0.7055555555555556</v>
      </c>
      <c r="D351" s="1" t="s">
        <v>240</v>
      </c>
      <c r="E351" s="1">
        <v>7</v>
      </c>
      <c r="F351" s="1">
        <v>13</v>
      </c>
      <c r="G351" s="1" t="s">
        <v>295</v>
      </c>
      <c r="H351" s="2">
        <v>21.8927333333333</v>
      </c>
      <c r="I351" s="7">
        <f>1+COUNTIFS(A:A,A351,P:P,"&lt;"&amp;P351)</f>
        <v>15</v>
      </c>
      <c r="J351" s="2">
        <f>AVERAGEIF(A:A,A351,H:H)</f>
        <v>47.423193333333337</v>
      </c>
      <c r="K351" s="2">
        <f>H351-J351</f>
        <v>-25.530460000000037</v>
      </c>
      <c r="L351" s="2">
        <f>90+K351</f>
        <v>64.469539999999967</v>
      </c>
      <c r="M351" s="2">
        <f>EXP(0.06*L351)</f>
        <v>47.854846593966975</v>
      </c>
      <c r="N351" s="2">
        <f>SUMIF(A:A,A351,M:M)</f>
        <v>4988.4274894548616</v>
      </c>
      <c r="O351" s="3">
        <f>M351/N351</f>
        <v>9.5931727373262041E-3</v>
      </c>
      <c r="P351" s="8">
        <f>1/O351</f>
        <v>104.24079992942133</v>
      </c>
      <c r="Q351" s="3" t="str">
        <f>IF(P351&gt;21,"",O351)</f>
        <v/>
      </c>
      <c r="R351" s="3" t="str">
        <f>IF(ISNUMBER(Q351),SUMIF(A:A,A351,Q:Q),"")</f>
        <v/>
      </c>
      <c r="S351" s="3" t="str">
        <f>IFERROR(Q351*(1/R351),"")</f>
        <v/>
      </c>
      <c r="T351" s="9" t="str">
        <f>IFERROR(1/S351,"")</f>
        <v/>
      </c>
    </row>
    <row r="352" spans="1:20" x14ac:dyDescent="0.3">
      <c r="A352" s="1">
        <v>34</v>
      </c>
      <c r="B352" s="5">
        <v>42750</v>
      </c>
      <c r="C352" s="6">
        <v>0.70833333333333337</v>
      </c>
      <c r="D352" s="1" t="s">
        <v>376</v>
      </c>
      <c r="E352" s="1">
        <v>9</v>
      </c>
      <c r="F352" s="1">
        <v>7</v>
      </c>
      <c r="G352" s="1" t="s">
        <v>428</v>
      </c>
      <c r="H352" s="2">
        <v>75.22999999999999</v>
      </c>
      <c r="I352" s="7">
        <f>1+COUNTIFS(A:A,A352,P:P,"&lt;"&amp;P352)</f>
        <v>1</v>
      </c>
      <c r="J352" s="2">
        <f>AVERAGEIF(A:A,A352,H:H)</f>
        <v>49.094695555555553</v>
      </c>
      <c r="K352" s="2">
        <f>H352-J352</f>
        <v>26.135304444444436</v>
      </c>
      <c r="L352" s="2">
        <f>90+K352</f>
        <v>116.13530444444444</v>
      </c>
      <c r="M352" s="2">
        <f>EXP(0.06*L352)</f>
        <v>1062.2220500970263</v>
      </c>
      <c r="N352" s="2">
        <f>SUMIF(A:A,A352,M:M)</f>
        <v>4783.7967648947906</v>
      </c>
      <c r="O352" s="3">
        <f>M352/N352</f>
        <v>0.22204581471604126</v>
      </c>
      <c r="P352" s="8">
        <f>1/O352</f>
        <v>4.503575090027387</v>
      </c>
      <c r="Q352" s="3">
        <f>IF(P352&gt;21,"",O352)</f>
        <v>0.22204581471604126</v>
      </c>
      <c r="R352" s="3">
        <f>IF(ISNUMBER(Q352),SUMIF(A:A,A352,Q:Q),"")</f>
        <v>0.79227545555699741</v>
      </c>
      <c r="S352" s="3">
        <f>IFERROR(Q352*(1/R352),"")</f>
        <v>0.2802634022783595</v>
      </c>
      <c r="T352" s="9">
        <f>IFERROR(1/S352,"")</f>
        <v>3.5680720060865929</v>
      </c>
    </row>
    <row r="353" spans="1:20" x14ac:dyDescent="0.3">
      <c r="A353" s="1">
        <v>34</v>
      </c>
      <c r="B353" s="5">
        <v>42750</v>
      </c>
      <c r="C353" s="6">
        <v>0.70833333333333337</v>
      </c>
      <c r="D353" s="1" t="s">
        <v>376</v>
      </c>
      <c r="E353" s="1">
        <v>9</v>
      </c>
      <c r="F353" s="1">
        <v>5</v>
      </c>
      <c r="G353" s="1" t="s">
        <v>426</v>
      </c>
      <c r="H353" s="2">
        <v>72.911533333333296</v>
      </c>
      <c r="I353" s="7">
        <f>1+COUNTIFS(A:A,A353,P:P,"&lt;"&amp;P353)</f>
        <v>2</v>
      </c>
      <c r="J353" s="2">
        <f>AVERAGEIF(A:A,A353,H:H)</f>
        <v>49.094695555555553</v>
      </c>
      <c r="K353" s="2">
        <f>H353-J353</f>
        <v>23.816837777777742</v>
      </c>
      <c r="L353" s="2">
        <f>90+K353</f>
        <v>113.81683777777775</v>
      </c>
      <c r="M353" s="2">
        <f>EXP(0.06*L353)</f>
        <v>924.27557328833211</v>
      </c>
      <c r="N353" s="2">
        <f>SUMIF(A:A,A353,M:M)</f>
        <v>4783.7967648947906</v>
      </c>
      <c r="O353" s="3">
        <f>M353/N353</f>
        <v>0.19320962380153697</v>
      </c>
      <c r="P353" s="8">
        <f>1/O353</f>
        <v>5.1757256203096293</v>
      </c>
      <c r="Q353" s="3">
        <f>IF(P353&gt;21,"",O353)</f>
        <v>0.19320962380153697</v>
      </c>
      <c r="R353" s="3">
        <f>IF(ISNUMBER(Q353),SUMIF(A:A,A353,Q:Q),"")</f>
        <v>0.79227545555699741</v>
      </c>
      <c r="S353" s="3">
        <f>IFERROR(Q353*(1/R353),"")</f>
        <v>0.24386672898468609</v>
      </c>
      <c r="T353" s="9">
        <f>IFERROR(1/S353,"")</f>
        <v>4.1006003736688337</v>
      </c>
    </row>
    <row r="354" spans="1:20" x14ac:dyDescent="0.3">
      <c r="A354" s="1">
        <v>34</v>
      </c>
      <c r="B354" s="5">
        <v>42750</v>
      </c>
      <c r="C354" s="6">
        <v>0.70833333333333337</v>
      </c>
      <c r="D354" s="1" t="s">
        <v>376</v>
      </c>
      <c r="E354" s="1">
        <v>9</v>
      </c>
      <c r="F354" s="1">
        <v>2</v>
      </c>
      <c r="G354" s="1" t="s">
        <v>423</v>
      </c>
      <c r="H354" s="2">
        <v>61.420300000000005</v>
      </c>
      <c r="I354" s="7">
        <f>1+COUNTIFS(A:A,A354,P:P,"&lt;"&amp;P354)</f>
        <v>3</v>
      </c>
      <c r="J354" s="2">
        <f>AVERAGEIF(A:A,A354,H:H)</f>
        <v>49.094695555555553</v>
      </c>
      <c r="K354" s="2">
        <f>H354-J354</f>
        <v>12.325604444444451</v>
      </c>
      <c r="L354" s="2">
        <f>90+K354</f>
        <v>102.32560444444445</v>
      </c>
      <c r="M354" s="2">
        <f>EXP(0.06*L354)</f>
        <v>463.83842363934099</v>
      </c>
      <c r="N354" s="2">
        <f>SUMIF(A:A,A354,M:M)</f>
        <v>4783.7967648947906</v>
      </c>
      <c r="O354" s="3">
        <f>M354/N354</f>
        <v>9.6960311324919363E-2</v>
      </c>
      <c r="P354" s="8">
        <f>1/O354</f>
        <v>10.313498237943406</v>
      </c>
      <c r="Q354" s="3">
        <f>IF(P354&gt;21,"",O354)</f>
        <v>9.6960311324919363E-2</v>
      </c>
      <c r="R354" s="3">
        <f>IF(ISNUMBER(Q354),SUMIF(A:A,A354,Q:Q),"")</f>
        <v>0.79227545555699741</v>
      </c>
      <c r="S354" s="3">
        <f>IFERROR(Q354*(1/R354),"")</f>
        <v>0.12238207134253941</v>
      </c>
      <c r="T354" s="9">
        <f>IFERROR(1/S354,"")</f>
        <v>8.1711315148529025</v>
      </c>
    </row>
    <row r="355" spans="1:20" x14ac:dyDescent="0.3">
      <c r="A355" s="1">
        <v>34</v>
      </c>
      <c r="B355" s="5">
        <v>42750</v>
      </c>
      <c r="C355" s="6">
        <v>0.70833333333333337</v>
      </c>
      <c r="D355" s="1" t="s">
        <v>376</v>
      </c>
      <c r="E355" s="1">
        <v>9</v>
      </c>
      <c r="F355" s="1">
        <v>1</v>
      </c>
      <c r="G355" s="1" t="s">
        <v>422</v>
      </c>
      <c r="H355" s="2">
        <v>58.594700000000003</v>
      </c>
      <c r="I355" s="7">
        <f>1+COUNTIFS(A:A,A355,P:P,"&lt;"&amp;P355)</f>
        <v>4</v>
      </c>
      <c r="J355" s="2">
        <f>AVERAGEIF(A:A,A355,H:H)</f>
        <v>49.094695555555553</v>
      </c>
      <c r="K355" s="2">
        <f>H355-J355</f>
        <v>9.5000044444444498</v>
      </c>
      <c r="L355" s="2">
        <f>90+K355</f>
        <v>99.500004444444443</v>
      </c>
      <c r="M355" s="2">
        <f>EXP(0.06*L355)</f>
        <v>391.50577515141424</v>
      </c>
      <c r="N355" s="2">
        <f>SUMIF(A:A,A355,M:M)</f>
        <v>4783.7967648947906</v>
      </c>
      <c r="O355" s="3">
        <f>M355/N355</f>
        <v>8.1839968207768246E-2</v>
      </c>
      <c r="P355" s="8">
        <f>1/O355</f>
        <v>12.218968578546932</v>
      </c>
      <c r="Q355" s="3">
        <f>IF(P355&gt;21,"",O355)</f>
        <v>8.1839968207768246E-2</v>
      </c>
      <c r="R355" s="3">
        <f>IF(ISNUMBER(Q355),SUMIF(A:A,A355,Q:Q),"")</f>
        <v>0.79227545555699741</v>
      </c>
      <c r="S355" s="3">
        <f>IFERROR(Q355*(1/R355),"")</f>
        <v>0.10329736663397188</v>
      </c>
      <c r="T355" s="9">
        <f>IFERROR(1/S355,"")</f>
        <v>9.6807888970049056</v>
      </c>
    </row>
    <row r="356" spans="1:20" x14ac:dyDescent="0.3">
      <c r="A356" s="1">
        <v>34</v>
      </c>
      <c r="B356" s="5">
        <v>42750</v>
      </c>
      <c r="C356" s="6">
        <v>0.70833333333333337</v>
      </c>
      <c r="D356" s="1" t="s">
        <v>376</v>
      </c>
      <c r="E356" s="1">
        <v>9</v>
      </c>
      <c r="F356" s="1">
        <v>8</v>
      </c>
      <c r="G356" s="1" t="s">
        <v>429</v>
      </c>
      <c r="H356" s="2">
        <v>57.841299999999997</v>
      </c>
      <c r="I356" s="7">
        <f>1+COUNTIFS(A:A,A356,P:P,"&lt;"&amp;P356)</f>
        <v>5</v>
      </c>
      <c r="J356" s="2">
        <f>AVERAGEIF(A:A,A356,H:H)</f>
        <v>49.094695555555553</v>
      </c>
      <c r="K356" s="2">
        <f>H356-J356</f>
        <v>8.7466044444444435</v>
      </c>
      <c r="L356" s="2">
        <f>90+K356</f>
        <v>98.746604444444444</v>
      </c>
      <c r="M356" s="2">
        <f>EXP(0.06*L356)</f>
        <v>374.20219013415175</v>
      </c>
      <c r="N356" s="2">
        <f>SUMIF(A:A,A356,M:M)</f>
        <v>4783.7967648947906</v>
      </c>
      <c r="O356" s="3">
        <f>M356/N356</f>
        <v>7.8222844431891647E-2</v>
      </c>
      <c r="P356" s="8">
        <f>1/O356</f>
        <v>12.783989220319091</v>
      </c>
      <c r="Q356" s="3">
        <f>IF(P356&gt;21,"",O356)</f>
        <v>7.8222844431891647E-2</v>
      </c>
      <c r="R356" s="3">
        <f>IF(ISNUMBER(Q356),SUMIF(A:A,A356,Q:Q),"")</f>
        <v>0.79227545555699741</v>
      </c>
      <c r="S356" s="3">
        <f>IFERROR(Q356*(1/R356),"")</f>
        <v>9.8731879024193989E-2</v>
      </c>
      <c r="T356" s="9">
        <f>IFERROR(1/S356,"")</f>
        <v>10.128440883364052</v>
      </c>
    </row>
    <row r="357" spans="1:20" x14ac:dyDescent="0.3">
      <c r="A357" s="1">
        <v>34</v>
      </c>
      <c r="B357" s="5">
        <v>42750</v>
      </c>
      <c r="C357" s="6">
        <v>0.70833333333333337</v>
      </c>
      <c r="D357" s="1" t="s">
        <v>376</v>
      </c>
      <c r="E357" s="1">
        <v>9</v>
      </c>
      <c r="F357" s="1">
        <v>3</v>
      </c>
      <c r="G357" s="1" t="s">
        <v>424</v>
      </c>
      <c r="H357" s="2">
        <v>54.809899999999999</v>
      </c>
      <c r="I357" s="7">
        <f>1+COUNTIFS(A:A,A357,P:P,"&lt;"&amp;P357)</f>
        <v>6</v>
      </c>
      <c r="J357" s="2">
        <f>AVERAGEIF(A:A,A357,H:H)</f>
        <v>49.094695555555553</v>
      </c>
      <c r="K357" s="2">
        <f>H357-J357</f>
        <v>5.7152044444444456</v>
      </c>
      <c r="L357" s="2">
        <f>90+K357</f>
        <v>95.715204444444453</v>
      </c>
      <c r="M357" s="2">
        <f>EXP(0.06*L357)</f>
        <v>311.97163389300056</v>
      </c>
      <c r="N357" s="2">
        <f>SUMIF(A:A,A357,M:M)</f>
        <v>4783.7967648947906</v>
      </c>
      <c r="O357" s="3">
        <f>M357/N357</f>
        <v>6.521423238176835E-2</v>
      </c>
      <c r="P357" s="8">
        <f>1/O357</f>
        <v>15.334076067106565</v>
      </c>
      <c r="Q357" s="3">
        <f>IF(P357&gt;21,"",O357)</f>
        <v>6.521423238176835E-2</v>
      </c>
      <c r="R357" s="3">
        <f>IF(ISNUMBER(Q357),SUMIF(A:A,A357,Q:Q),"")</f>
        <v>0.79227545555699741</v>
      </c>
      <c r="S357" s="3">
        <f>IFERROR(Q357*(1/R357),"")</f>
        <v>8.2312574401185334E-2</v>
      </c>
      <c r="T357" s="9">
        <f>IFERROR(1/S357,"")</f>
        <v>12.148812101612505</v>
      </c>
    </row>
    <row r="358" spans="1:20" x14ac:dyDescent="0.3">
      <c r="A358" s="1">
        <v>34</v>
      </c>
      <c r="B358" s="5">
        <v>42750</v>
      </c>
      <c r="C358" s="6">
        <v>0.70833333333333337</v>
      </c>
      <c r="D358" s="1" t="s">
        <v>376</v>
      </c>
      <c r="E358" s="1">
        <v>9</v>
      </c>
      <c r="F358" s="1">
        <v>9</v>
      </c>
      <c r="G358" s="1" t="s">
        <v>430</v>
      </c>
      <c r="H358" s="2">
        <v>51.904833333333301</v>
      </c>
      <c r="I358" s="7">
        <f>1+COUNTIFS(A:A,A358,P:P,"&lt;"&amp;P358)</f>
        <v>7</v>
      </c>
      <c r="J358" s="2">
        <f>AVERAGEIF(A:A,A358,H:H)</f>
        <v>49.094695555555553</v>
      </c>
      <c r="K358" s="2">
        <f>H358-J358</f>
        <v>2.8101377777777472</v>
      </c>
      <c r="L358" s="2">
        <f>90+K358</f>
        <v>92.810137777777754</v>
      </c>
      <c r="M358" s="2">
        <f>EXP(0.06*L358)</f>
        <v>262.06911499584419</v>
      </c>
      <c r="N358" s="2">
        <f>SUMIF(A:A,A358,M:M)</f>
        <v>4783.7967648947906</v>
      </c>
      <c r="O358" s="3">
        <f>M358/N358</f>
        <v>5.4782660693071444E-2</v>
      </c>
      <c r="P358" s="8">
        <f>1/O358</f>
        <v>18.253950928062054</v>
      </c>
      <c r="Q358" s="3">
        <f>IF(P358&gt;21,"",O358)</f>
        <v>5.4782660693071444E-2</v>
      </c>
      <c r="R358" s="3">
        <f>IF(ISNUMBER(Q358),SUMIF(A:A,A358,Q:Q),"")</f>
        <v>0.79227545555699741</v>
      </c>
      <c r="S358" s="3">
        <f>IFERROR(Q358*(1/R358),"")</f>
        <v>6.9145977335063752E-2</v>
      </c>
      <c r="T358" s="9">
        <f>IFERROR(1/S358,"")</f>
        <v>14.462157287245436</v>
      </c>
    </row>
    <row r="359" spans="1:20" x14ac:dyDescent="0.3">
      <c r="A359" s="1">
        <v>34</v>
      </c>
      <c r="B359" s="5">
        <v>42750</v>
      </c>
      <c r="C359" s="6">
        <v>0.70833333333333337</v>
      </c>
      <c r="D359" s="1" t="s">
        <v>376</v>
      </c>
      <c r="E359" s="1">
        <v>9</v>
      </c>
      <c r="F359" s="1">
        <v>6</v>
      </c>
      <c r="G359" s="1" t="s">
        <v>427</v>
      </c>
      <c r="H359" s="2">
        <v>47.868200000000002</v>
      </c>
      <c r="I359" s="7">
        <f>1+COUNTIFS(A:A,A359,P:P,"&lt;"&amp;P359)</f>
        <v>8</v>
      </c>
      <c r="J359" s="2">
        <f>AVERAGEIF(A:A,A359,H:H)</f>
        <v>49.094695555555553</v>
      </c>
      <c r="K359" s="2">
        <f>H359-J359</f>
        <v>-1.2264955555555517</v>
      </c>
      <c r="L359" s="2">
        <f>90+K359</f>
        <v>88.773504444444455</v>
      </c>
      <c r="M359" s="2">
        <f>EXP(0.06*L359)</f>
        <v>205.69824538807885</v>
      </c>
      <c r="N359" s="2">
        <f>SUMIF(A:A,A359,M:M)</f>
        <v>4783.7967648947906</v>
      </c>
      <c r="O359" s="3">
        <f>M359/N359</f>
        <v>4.2998951564490795E-2</v>
      </c>
      <c r="P359" s="8">
        <f>1/O359</f>
        <v>23.256380995712824</v>
      </c>
      <c r="Q359" s="3" t="str">
        <f>IF(P359&gt;21,"",O359)</f>
        <v/>
      </c>
      <c r="R359" s="3" t="str">
        <f>IF(ISNUMBER(Q359),SUMIF(A:A,A359,Q:Q),"")</f>
        <v/>
      </c>
      <c r="S359" s="3" t="str">
        <f>IFERROR(Q359*(1/R359),"")</f>
        <v/>
      </c>
      <c r="T359" s="9" t="str">
        <f>IFERROR(1/S359,"")</f>
        <v/>
      </c>
    </row>
    <row r="360" spans="1:20" x14ac:dyDescent="0.3">
      <c r="A360" s="1">
        <v>34</v>
      </c>
      <c r="B360" s="5">
        <v>42750</v>
      </c>
      <c r="C360" s="6">
        <v>0.70833333333333337</v>
      </c>
      <c r="D360" s="1" t="s">
        <v>376</v>
      </c>
      <c r="E360" s="1">
        <v>9</v>
      </c>
      <c r="F360" s="1">
        <v>4</v>
      </c>
      <c r="G360" s="1" t="s">
        <v>425</v>
      </c>
      <c r="H360" s="2">
        <v>45.786500000000004</v>
      </c>
      <c r="I360" s="7">
        <f>1+COUNTIFS(A:A,A360,P:P,"&lt;"&amp;P360)</f>
        <v>9</v>
      </c>
      <c r="J360" s="2">
        <f>AVERAGEIF(A:A,A360,H:H)</f>
        <v>49.094695555555553</v>
      </c>
      <c r="K360" s="2">
        <f>H360-J360</f>
        <v>-3.3081955555555496</v>
      </c>
      <c r="L360" s="2">
        <f>90+K360</f>
        <v>86.691804444444443</v>
      </c>
      <c r="M360" s="2">
        <f>EXP(0.06*L360)</f>
        <v>181.54585504410497</v>
      </c>
      <c r="N360" s="2">
        <f>SUMIF(A:A,A360,M:M)</f>
        <v>4783.7967648947906</v>
      </c>
      <c r="O360" s="3">
        <f>M360/N360</f>
        <v>3.7950160503546743E-2</v>
      </c>
      <c r="P360" s="8">
        <f>1/O360</f>
        <v>26.350349688416788</v>
      </c>
      <c r="Q360" s="3" t="str">
        <f>IF(P360&gt;21,"",O360)</f>
        <v/>
      </c>
      <c r="R360" s="3" t="str">
        <f>IF(ISNUMBER(Q360),SUMIF(A:A,A360,Q:Q),"")</f>
        <v/>
      </c>
      <c r="S360" s="3" t="str">
        <f>IFERROR(Q360*(1/R360),"")</f>
        <v/>
      </c>
      <c r="T360" s="9" t="str">
        <f>IFERROR(1/S360,"")</f>
        <v/>
      </c>
    </row>
    <row r="361" spans="1:20" x14ac:dyDescent="0.3">
      <c r="A361" s="1">
        <v>34</v>
      </c>
      <c r="B361" s="5">
        <v>42750</v>
      </c>
      <c r="C361" s="6">
        <v>0.70833333333333337</v>
      </c>
      <c r="D361" s="1" t="s">
        <v>376</v>
      </c>
      <c r="E361" s="1">
        <v>9</v>
      </c>
      <c r="F361" s="1">
        <v>12</v>
      </c>
      <c r="G361" s="1" t="s">
        <v>433</v>
      </c>
      <c r="H361" s="2">
        <v>44.560566666666702</v>
      </c>
      <c r="I361" s="7">
        <f>1+COUNTIFS(A:A,A361,P:P,"&lt;"&amp;P361)</f>
        <v>10</v>
      </c>
      <c r="J361" s="2">
        <f>AVERAGEIF(A:A,A361,H:H)</f>
        <v>49.094695555555553</v>
      </c>
      <c r="K361" s="2">
        <f>H361-J361</f>
        <v>-4.5341288888888513</v>
      </c>
      <c r="L361" s="2">
        <f>90+K361</f>
        <v>85.465871111111142</v>
      </c>
      <c r="M361" s="2">
        <f>EXP(0.06*L361)</f>
        <v>168.67137017889419</v>
      </c>
      <c r="N361" s="2">
        <f>SUMIF(A:A,A361,M:M)</f>
        <v>4783.7967648947906</v>
      </c>
      <c r="O361" s="3">
        <f>M361/N361</f>
        <v>3.5258891309234743E-2</v>
      </c>
      <c r="P361" s="8">
        <f>1/O361</f>
        <v>28.361640507343111</v>
      </c>
      <c r="Q361" s="3" t="str">
        <f>IF(P361&gt;21,"",O361)</f>
        <v/>
      </c>
      <c r="R361" s="3" t="str">
        <f>IF(ISNUMBER(Q361),SUMIF(A:A,A361,Q:Q),"")</f>
        <v/>
      </c>
      <c r="S361" s="3" t="str">
        <f>IFERROR(Q361*(1/R361),"")</f>
        <v/>
      </c>
      <c r="T361" s="9" t="str">
        <f>IFERROR(1/S361,"")</f>
        <v/>
      </c>
    </row>
    <row r="362" spans="1:20" x14ac:dyDescent="0.3">
      <c r="A362" s="1">
        <v>34</v>
      </c>
      <c r="B362" s="5">
        <v>42750</v>
      </c>
      <c r="C362" s="6">
        <v>0.70833333333333337</v>
      </c>
      <c r="D362" s="1" t="s">
        <v>376</v>
      </c>
      <c r="E362" s="1">
        <v>9</v>
      </c>
      <c r="F362" s="1">
        <v>10</v>
      </c>
      <c r="G362" s="1" t="s">
        <v>431</v>
      </c>
      <c r="H362" s="2">
        <v>37.756033333333299</v>
      </c>
      <c r="I362" s="7">
        <f>1+COUNTIFS(A:A,A362,P:P,"&lt;"&amp;P362)</f>
        <v>11</v>
      </c>
      <c r="J362" s="2">
        <f>AVERAGEIF(A:A,A362,H:H)</f>
        <v>49.094695555555553</v>
      </c>
      <c r="K362" s="2">
        <f>H362-J362</f>
        <v>-11.338662222222254</v>
      </c>
      <c r="L362" s="2">
        <f>90+K362</f>
        <v>78.661337777777746</v>
      </c>
      <c r="M362" s="2">
        <f>EXP(0.06*L362)</f>
        <v>112.1323944713251</v>
      </c>
      <c r="N362" s="2">
        <f>SUMIF(A:A,A362,M:M)</f>
        <v>4783.7967648947906</v>
      </c>
      <c r="O362" s="3">
        <f>M362/N362</f>
        <v>2.3440041452887937E-2</v>
      </c>
      <c r="P362" s="8">
        <f>1/O362</f>
        <v>42.662040594505633</v>
      </c>
      <c r="Q362" s="3" t="str">
        <f>IF(P362&gt;21,"",O362)</f>
        <v/>
      </c>
      <c r="R362" s="3" t="str">
        <f>IF(ISNUMBER(Q362),SUMIF(A:A,A362,Q:Q),"")</f>
        <v/>
      </c>
      <c r="S362" s="3" t="str">
        <f>IFERROR(Q362*(1/R362),"")</f>
        <v/>
      </c>
      <c r="T362" s="9" t="str">
        <f>IFERROR(1/S362,"")</f>
        <v/>
      </c>
    </row>
    <row r="363" spans="1:20" x14ac:dyDescent="0.3">
      <c r="A363" s="1">
        <v>34</v>
      </c>
      <c r="B363" s="5">
        <v>42750</v>
      </c>
      <c r="C363" s="6">
        <v>0.70833333333333337</v>
      </c>
      <c r="D363" s="1" t="s">
        <v>376</v>
      </c>
      <c r="E363" s="1">
        <v>9</v>
      </c>
      <c r="F363" s="1">
        <v>11</v>
      </c>
      <c r="G363" s="1" t="s">
        <v>432</v>
      </c>
      <c r="H363" s="2">
        <v>36.373333333333299</v>
      </c>
      <c r="I363" s="7">
        <f>1+COUNTIFS(A:A,A363,P:P,"&lt;"&amp;P363)</f>
        <v>12</v>
      </c>
      <c r="J363" s="2">
        <f>AVERAGEIF(A:A,A363,H:H)</f>
        <v>49.094695555555553</v>
      </c>
      <c r="K363" s="2">
        <f>H363-J363</f>
        <v>-12.721362222222254</v>
      </c>
      <c r="L363" s="2">
        <f>90+K363</f>
        <v>77.278637777777746</v>
      </c>
      <c r="M363" s="2">
        <f>EXP(0.06*L363)</f>
        <v>103.2050996114958</v>
      </c>
      <c r="N363" s="2">
        <f>SUMIF(A:A,A363,M:M)</f>
        <v>4783.7967648947906</v>
      </c>
      <c r="O363" s="3">
        <f>M363/N363</f>
        <v>2.1573888834252257E-2</v>
      </c>
      <c r="P363" s="8">
        <f>1/O363</f>
        <v>46.352329321931428</v>
      </c>
      <c r="Q363" s="3" t="str">
        <f>IF(P363&gt;21,"",O363)</f>
        <v/>
      </c>
      <c r="R363" s="3" t="str">
        <f>IF(ISNUMBER(Q363),SUMIF(A:A,A363,Q:Q),"")</f>
        <v/>
      </c>
      <c r="S363" s="3" t="str">
        <f>IFERROR(Q363*(1/R363),"")</f>
        <v/>
      </c>
      <c r="T363" s="9" t="str">
        <f>IFERROR(1/S363,"")</f>
        <v/>
      </c>
    </row>
    <row r="364" spans="1:20" x14ac:dyDescent="0.3">
      <c r="A364" s="1">
        <v>34</v>
      </c>
      <c r="B364" s="5">
        <v>42750</v>
      </c>
      <c r="C364" s="6">
        <v>0.70833333333333337</v>
      </c>
      <c r="D364" s="1" t="s">
        <v>376</v>
      </c>
      <c r="E364" s="1">
        <v>9</v>
      </c>
      <c r="F364" s="1">
        <v>14</v>
      </c>
      <c r="G364" s="1" t="s">
        <v>434</v>
      </c>
      <c r="H364" s="2">
        <v>33.619066666666704</v>
      </c>
      <c r="I364" s="7">
        <f>1+COUNTIFS(A:A,A364,P:P,"&lt;"&amp;P364)</f>
        <v>13</v>
      </c>
      <c r="J364" s="2">
        <f>AVERAGEIF(A:A,A364,H:H)</f>
        <v>49.094695555555553</v>
      </c>
      <c r="K364" s="2">
        <f>H364-J364</f>
        <v>-15.475628888888849</v>
      </c>
      <c r="L364" s="2">
        <f>90+K364</f>
        <v>74.524371111111151</v>
      </c>
      <c r="M364" s="2">
        <f>EXP(0.06*L364)</f>
        <v>87.48455527726432</v>
      </c>
      <c r="N364" s="2">
        <f>SUMIF(A:A,A364,M:M)</f>
        <v>4783.7967648947906</v>
      </c>
      <c r="O364" s="3">
        <f>M364/N364</f>
        <v>1.82876822692923E-2</v>
      </c>
      <c r="P364" s="8">
        <f>1/O364</f>
        <v>54.681614940300371</v>
      </c>
      <c r="Q364" s="3" t="str">
        <f>IF(P364&gt;21,"",O364)</f>
        <v/>
      </c>
      <c r="R364" s="3" t="str">
        <f>IF(ISNUMBER(Q364),SUMIF(A:A,A364,Q:Q),"")</f>
        <v/>
      </c>
      <c r="S364" s="3" t="str">
        <f>IFERROR(Q364*(1/R364),"")</f>
        <v/>
      </c>
      <c r="T364" s="9" t="str">
        <f>IFERROR(1/S364,"")</f>
        <v/>
      </c>
    </row>
    <row r="365" spans="1:20" x14ac:dyDescent="0.3">
      <c r="A365" s="1">
        <v>34</v>
      </c>
      <c r="B365" s="5">
        <v>42750</v>
      </c>
      <c r="C365" s="6">
        <v>0.70833333333333337</v>
      </c>
      <c r="D365" s="1" t="s">
        <v>376</v>
      </c>
      <c r="E365" s="1">
        <v>9</v>
      </c>
      <c r="F365" s="1">
        <v>13</v>
      </c>
      <c r="G365" s="1" t="s">
        <v>24</v>
      </c>
      <c r="H365" s="2">
        <v>32.6366333333333</v>
      </c>
      <c r="I365" s="7">
        <f>1+COUNTIFS(A:A,A365,P:P,"&lt;"&amp;P365)</f>
        <v>14</v>
      </c>
      <c r="J365" s="2">
        <f>AVERAGEIF(A:A,A365,H:H)</f>
        <v>49.094695555555553</v>
      </c>
      <c r="K365" s="2">
        <f>H365-J365</f>
        <v>-16.458062222222253</v>
      </c>
      <c r="L365" s="2">
        <f>90+K365</f>
        <v>73.541937777777747</v>
      </c>
      <c r="M365" s="2">
        <f>EXP(0.06*L365)</f>
        <v>82.476736080074616</v>
      </c>
      <c r="N365" s="2">
        <f>SUMIF(A:A,A365,M:M)</f>
        <v>4783.7967648947906</v>
      </c>
      <c r="O365" s="3">
        <f>M365/N365</f>
        <v>1.724085284837315E-2</v>
      </c>
      <c r="P365" s="8">
        <f>1/O365</f>
        <v>58.001771072152046</v>
      </c>
      <c r="Q365" s="3" t="str">
        <f>IF(P365&gt;21,"",O365)</f>
        <v/>
      </c>
      <c r="R365" s="3" t="str">
        <f>IF(ISNUMBER(Q365),SUMIF(A:A,A365,Q:Q),"")</f>
        <v/>
      </c>
      <c r="S365" s="3" t="str">
        <f>IFERROR(Q365*(1/R365),"")</f>
        <v/>
      </c>
      <c r="T365" s="9" t="str">
        <f>IFERROR(1/S365,"")</f>
        <v/>
      </c>
    </row>
    <row r="366" spans="1:20" x14ac:dyDescent="0.3">
      <c r="A366" s="1">
        <v>34</v>
      </c>
      <c r="B366" s="5">
        <v>42750</v>
      </c>
      <c r="C366" s="6">
        <v>0.70833333333333337</v>
      </c>
      <c r="D366" s="1" t="s">
        <v>376</v>
      </c>
      <c r="E366" s="1">
        <v>9</v>
      </c>
      <c r="F366" s="1">
        <v>15</v>
      </c>
      <c r="G366" s="1" t="s">
        <v>23</v>
      </c>
      <c r="H366" s="2">
        <v>25.107533333333297</v>
      </c>
      <c r="I366" s="7">
        <f>1+COUNTIFS(A:A,A366,P:P,"&lt;"&amp;P366)</f>
        <v>15</v>
      </c>
      <c r="J366" s="2">
        <f>AVERAGEIF(A:A,A366,H:H)</f>
        <v>49.094695555555553</v>
      </c>
      <c r="K366" s="2">
        <f>H366-J366</f>
        <v>-23.987162222222256</v>
      </c>
      <c r="L366" s="2">
        <f>90+K366</f>
        <v>66.012837777777747</v>
      </c>
      <c r="M366" s="2">
        <f>EXP(0.06*L366)</f>
        <v>52.497747644443727</v>
      </c>
      <c r="N366" s="2">
        <f>SUMIF(A:A,A366,M:M)</f>
        <v>4783.7967648947906</v>
      </c>
      <c r="O366" s="3">
        <f>M366/N366</f>
        <v>1.0974075660925011E-2</v>
      </c>
      <c r="P366" s="8">
        <f>1/O366</f>
        <v>91.12384777523117</v>
      </c>
      <c r="Q366" s="3" t="str">
        <f>IF(P366&gt;21,"",O366)</f>
        <v/>
      </c>
      <c r="R366" s="3" t="str">
        <f>IF(ISNUMBER(Q366),SUMIF(A:A,A366,Q:Q),"")</f>
        <v/>
      </c>
      <c r="S366" s="3" t="str">
        <f>IFERROR(Q366*(1/R366),"")</f>
        <v/>
      </c>
      <c r="T366" s="9" t="str">
        <f>IFERROR(1/S366,"")</f>
        <v/>
      </c>
    </row>
    <row r="367" spans="1:20" x14ac:dyDescent="0.3">
      <c r="A367" s="1">
        <v>40</v>
      </c>
      <c r="B367" s="5">
        <v>42750</v>
      </c>
      <c r="C367" s="6">
        <v>0.71180555555555547</v>
      </c>
      <c r="D367" s="1" t="s">
        <v>435</v>
      </c>
      <c r="E367" s="1">
        <v>6</v>
      </c>
      <c r="F367" s="1">
        <v>5</v>
      </c>
      <c r="G367" s="1" t="s">
        <v>501</v>
      </c>
      <c r="H367" s="2">
        <v>72.321166666666599</v>
      </c>
      <c r="I367" s="7">
        <f>1+COUNTIFS(A:A,A367,P:P,"&lt;"&amp;P367)</f>
        <v>1</v>
      </c>
      <c r="J367" s="2">
        <f>AVERAGEIF(A:A,A367,H:H)</f>
        <v>48.799241666666639</v>
      </c>
      <c r="K367" s="2">
        <f>H367-J367</f>
        <v>23.52192499999996</v>
      </c>
      <c r="L367" s="2">
        <f>90+K367</f>
        <v>113.52192499999995</v>
      </c>
      <c r="M367" s="2">
        <f>EXP(0.06*L367)</f>
        <v>908.06458052652397</v>
      </c>
      <c r="N367" s="2">
        <f>SUMIF(A:A,A367,M:M)</f>
        <v>4835.8658319123788</v>
      </c>
      <c r="O367" s="3">
        <f>M367/N367</f>
        <v>0.18777704181412808</v>
      </c>
      <c r="P367" s="8">
        <f>1/O367</f>
        <v>5.3254646592518711</v>
      </c>
      <c r="Q367" s="3">
        <f>IF(P367&gt;21,"",O367)</f>
        <v>0.18777704181412808</v>
      </c>
      <c r="R367" s="3">
        <f>IF(ISNUMBER(Q367),SUMIF(A:A,A367,Q:Q),"")</f>
        <v>0.82833793019080171</v>
      </c>
      <c r="S367" s="3">
        <f>IFERROR(Q367*(1/R367),"")</f>
        <v>0.22669134778226921</v>
      </c>
      <c r="T367" s="9">
        <f>IFERROR(1/S367,"")</f>
        <v>4.411284373148959</v>
      </c>
    </row>
    <row r="368" spans="1:20" x14ac:dyDescent="0.3">
      <c r="A368" s="1">
        <v>40</v>
      </c>
      <c r="B368" s="5">
        <v>42750</v>
      </c>
      <c r="C368" s="6">
        <v>0.71180555555555547</v>
      </c>
      <c r="D368" s="1" t="s">
        <v>435</v>
      </c>
      <c r="E368" s="1">
        <v>6</v>
      </c>
      <c r="F368" s="1">
        <v>7</v>
      </c>
      <c r="G368" s="1" t="s">
        <v>503</v>
      </c>
      <c r="H368" s="2">
        <v>66.081500000000005</v>
      </c>
      <c r="I368" s="7">
        <f>1+COUNTIFS(A:A,A368,P:P,"&lt;"&amp;P368)</f>
        <v>2</v>
      </c>
      <c r="J368" s="2">
        <f>AVERAGEIF(A:A,A368,H:H)</f>
        <v>48.799241666666639</v>
      </c>
      <c r="K368" s="2">
        <f>H368-J368</f>
        <v>17.282258333333367</v>
      </c>
      <c r="L368" s="2">
        <f>90+K368</f>
        <v>107.28225833333337</v>
      </c>
      <c r="M368" s="2">
        <f>EXP(0.06*L368)</f>
        <v>624.49011451450576</v>
      </c>
      <c r="N368" s="2">
        <f>SUMIF(A:A,A368,M:M)</f>
        <v>4835.8658319123788</v>
      </c>
      <c r="O368" s="3">
        <f>M368/N368</f>
        <v>0.12913718788338396</v>
      </c>
      <c r="P368" s="8">
        <f>1/O368</f>
        <v>7.7437027736970698</v>
      </c>
      <c r="Q368" s="3">
        <f>IF(P368&gt;21,"",O368)</f>
        <v>0.12913718788338396</v>
      </c>
      <c r="R368" s="3">
        <f>IF(ISNUMBER(Q368),SUMIF(A:A,A368,Q:Q),"")</f>
        <v>0.82833793019080171</v>
      </c>
      <c r="S368" s="3">
        <f>IFERROR(Q368*(1/R368),"")</f>
        <v>0.15589916044728042</v>
      </c>
      <c r="T368" s="9">
        <f>IFERROR(1/S368,"")</f>
        <v>6.4144027275770013</v>
      </c>
    </row>
    <row r="369" spans="1:20" x14ac:dyDescent="0.3">
      <c r="A369" s="1">
        <v>40</v>
      </c>
      <c r="B369" s="5">
        <v>42750</v>
      </c>
      <c r="C369" s="6">
        <v>0.71180555555555547</v>
      </c>
      <c r="D369" s="1" t="s">
        <v>435</v>
      </c>
      <c r="E369" s="1">
        <v>6</v>
      </c>
      <c r="F369" s="1">
        <v>1</v>
      </c>
      <c r="G369" s="1" t="s">
        <v>497</v>
      </c>
      <c r="H369" s="2">
        <v>62.020133333333305</v>
      </c>
      <c r="I369" s="7">
        <f>1+COUNTIFS(A:A,A369,P:P,"&lt;"&amp;P369)</f>
        <v>3</v>
      </c>
      <c r="J369" s="2">
        <f>AVERAGEIF(A:A,A369,H:H)</f>
        <v>48.799241666666639</v>
      </c>
      <c r="K369" s="2">
        <f>H369-J369</f>
        <v>13.220891666666667</v>
      </c>
      <c r="L369" s="2">
        <f>90+K369</f>
        <v>103.22089166666666</v>
      </c>
      <c r="M369" s="2">
        <f>EXP(0.06*L369)</f>
        <v>489.43589831294116</v>
      </c>
      <c r="N369" s="2">
        <f>SUMIF(A:A,A369,M:M)</f>
        <v>4835.8658319123788</v>
      </c>
      <c r="O369" s="3">
        <f>M369/N369</f>
        <v>0.10120956935635043</v>
      </c>
      <c r="P369" s="8">
        <f>1/O369</f>
        <v>9.8804886371869003</v>
      </c>
      <c r="Q369" s="3">
        <f>IF(P369&gt;21,"",O369)</f>
        <v>0.10120956935635043</v>
      </c>
      <c r="R369" s="3">
        <f>IF(ISNUMBER(Q369),SUMIF(A:A,A369,Q:Q),"")</f>
        <v>0.82833793019080171</v>
      </c>
      <c r="S369" s="3">
        <f>IFERROR(Q369*(1/R369),"")</f>
        <v>0.12218391270943917</v>
      </c>
      <c r="T369" s="9">
        <f>IFERROR(1/S369,"")</f>
        <v>8.184383507001133</v>
      </c>
    </row>
    <row r="370" spans="1:20" x14ac:dyDescent="0.3">
      <c r="A370" s="1">
        <v>40</v>
      </c>
      <c r="B370" s="5">
        <v>42750</v>
      </c>
      <c r="C370" s="6">
        <v>0.71180555555555547</v>
      </c>
      <c r="D370" s="1" t="s">
        <v>435</v>
      </c>
      <c r="E370" s="1">
        <v>6</v>
      </c>
      <c r="F370" s="1">
        <v>3</v>
      </c>
      <c r="G370" s="1" t="s">
        <v>499</v>
      </c>
      <c r="H370" s="2">
        <v>59.527833333333305</v>
      </c>
      <c r="I370" s="7">
        <f>1+COUNTIFS(A:A,A370,P:P,"&lt;"&amp;P370)</f>
        <v>4</v>
      </c>
      <c r="J370" s="2">
        <f>AVERAGEIF(A:A,A370,H:H)</f>
        <v>48.799241666666639</v>
      </c>
      <c r="K370" s="2">
        <f>H370-J370</f>
        <v>10.728591666666667</v>
      </c>
      <c r="L370" s="2">
        <f>90+K370</f>
        <v>100.72859166666666</v>
      </c>
      <c r="M370" s="2">
        <f>EXP(0.06*L370)</f>
        <v>421.45604934980508</v>
      </c>
      <c r="N370" s="2">
        <f>SUMIF(A:A,A370,M:M)</f>
        <v>4835.8658319123788</v>
      </c>
      <c r="O370" s="3">
        <f>M370/N370</f>
        <v>8.7152138623981884E-2</v>
      </c>
      <c r="P370" s="8">
        <f>1/O370</f>
        <v>11.474187734101426</v>
      </c>
      <c r="Q370" s="3">
        <f>IF(P370&gt;21,"",O370)</f>
        <v>8.7152138623981884E-2</v>
      </c>
      <c r="R370" s="3">
        <f>IF(ISNUMBER(Q370),SUMIF(A:A,A370,Q:Q),"")</f>
        <v>0.82833793019080171</v>
      </c>
      <c r="S370" s="3">
        <f>IFERROR(Q370*(1/R370),"")</f>
        <v>0.10521326556168568</v>
      </c>
      <c r="T370" s="9">
        <f>IFERROR(1/S370,"")</f>
        <v>9.5045049182862602</v>
      </c>
    </row>
    <row r="371" spans="1:20" x14ac:dyDescent="0.3">
      <c r="A371" s="1">
        <v>40</v>
      </c>
      <c r="B371" s="5">
        <v>42750</v>
      </c>
      <c r="C371" s="6">
        <v>0.71180555555555547</v>
      </c>
      <c r="D371" s="1" t="s">
        <v>435</v>
      </c>
      <c r="E371" s="1">
        <v>6</v>
      </c>
      <c r="F371" s="1">
        <v>4</v>
      </c>
      <c r="G371" s="1" t="s">
        <v>500</v>
      </c>
      <c r="H371" s="2">
        <v>57.8125</v>
      </c>
      <c r="I371" s="7">
        <f>1+COUNTIFS(A:A,A371,P:P,"&lt;"&amp;P371)</f>
        <v>5</v>
      </c>
      <c r="J371" s="2">
        <f>AVERAGEIF(A:A,A371,H:H)</f>
        <v>48.799241666666639</v>
      </c>
      <c r="K371" s="2">
        <f>H371-J371</f>
        <v>9.0132583333333613</v>
      </c>
      <c r="L371" s="2">
        <f>90+K371</f>
        <v>99.013258333333368</v>
      </c>
      <c r="M371" s="2">
        <f>EXP(0.06*L371)</f>
        <v>380.23728802173218</v>
      </c>
      <c r="N371" s="2">
        <f>SUMIF(A:A,A371,M:M)</f>
        <v>4835.8658319123788</v>
      </c>
      <c r="O371" s="3">
        <f>M371/N371</f>
        <v>7.8628585084496549E-2</v>
      </c>
      <c r="P371" s="8">
        <f>1/O371</f>
        <v>12.718021046994183</v>
      </c>
      <c r="Q371" s="3">
        <f>IF(P371&gt;21,"",O371)</f>
        <v>7.8628585084496549E-2</v>
      </c>
      <c r="R371" s="3">
        <f>IF(ISNUMBER(Q371),SUMIF(A:A,A371,Q:Q),"")</f>
        <v>0.82833793019080171</v>
      </c>
      <c r="S371" s="3">
        <f>IFERROR(Q371*(1/R371),"")</f>
        <v>9.492331839299574E-2</v>
      </c>
      <c r="T371" s="9">
        <f>IFERROR(1/S371,"")</f>
        <v>10.534819230190214</v>
      </c>
    </row>
    <row r="372" spans="1:20" x14ac:dyDescent="0.3">
      <c r="A372" s="1">
        <v>40</v>
      </c>
      <c r="B372" s="5">
        <v>42750</v>
      </c>
      <c r="C372" s="6">
        <v>0.71180555555555547</v>
      </c>
      <c r="D372" s="1" t="s">
        <v>435</v>
      </c>
      <c r="E372" s="1">
        <v>6</v>
      </c>
      <c r="F372" s="1">
        <v>2</v>
      </c>
      <c r="G372" s="1" t="s">
        <v>498</v>
      </c>
      <c r="H372" s="2">
        <v>56.754433333333296</v>
      </c>
      <c r="I372" s="7">
        <f>1+COUNTIFS(A:A,A372,P:P,"&lt;"&amp;P372)</f>
        <v>6</v>
      </c>
      <c r="J372" s="2">
        <f>AVERAGEIF(A:A,A372,H:H)</f>
        <v>48.799241666666639</v>
      </c>
      <c r="K372" s="2">
        <f>H372-J372</f>
        <v>7.9551916666666571</v>
      </c>
      <c r="L372" s="2">
        <f>90+K372</f>
        <v>97.95519166666665</v>
      </c>
      <c r="M372" s="2">
        <f>EXP(0.06*L372)</f>
        <v>356.84856353280696</v>
      </c>
      <c r="N372" s="2">
        <f>SUMIF(A:A,A372,M:M)</f>
        <v>4835.8658319123788</v>
      </c>
      <c r="O372" s="3">
        <f>M372/N372</f>
        <v>7.3792072802749492E-2</v>
      </c>
      <c r="P372" s="8">
        <f>1/O372</f>
        <v>13.551591140054546</v>
      </c>
      <c r="Q372" s="3">
        <f>IF(P372&gt;21,"",O372)</f>
        <v>7.3792072802749492E-2</v>
      </c>
      <c r="R372" s="3">
        <f>IF(ISNUMBER(Q372),SUMIF(A:A,A372,Q:Q),"")</f>
        <v>0.82833793019080171</v>
      </c>
      <c r="S372" s="3">
        <f>IFERROR(Q372*(1/R372),"")</f>
        <v>8.9084502970607674E-2</v>
      </c>
      <c r="T372" s="9">
        <f>IFERROR(1/S372,"")</f>
        <v>11.22529695574479</v>
      </c>
    </row>
    <row r="373" spans="1:20" x14ac:dyDescent="0.3">
      <c r="A373" s="1">
        <v>40</v>
      </c>
      <c r="B373" s="5">
        <v>42750</v>
      </c>
      <c r="C373" s="6">
        <v>0.71180555555555547</v>
      </c>
      <c r="D373" s="1" t="s">
        <v>435</v>
      </c>
      <c r="E373" s="1">
        <v>6</v>
      </c>
      <c r="F373" s="1">
        <v>10</v>
      </c>
      <c r="G373" s="1" t="s">
        <v>506</v>
      </c>
      <c r="H373" s="2">
        <v>52.742599999999996</v>
      </c>
      <c r="I373" s="7">
        <f>1+COUNTIFS(A:A,A373,P:P,"&lt;"&amp;P373)</f>
        <v>7</v>
      </c>
      <c r="J373" s="2">
        <f>AVERAGEIF(A:A,A373,H:H)</f>
        <v>48.799241666666639</v>
      </c>
      <c r="K373" s="2">
        <f>H373-J373</f>
        <v>3.9433583333333573</v>
      </c>
      <c r="L373" s="2">
        <f>90+K373</f>
        <v>93.94335833333335</v>
      </c>
      <c r="M373" s="2">
        <f>EXP(0.06*L373)</f>
        <v>280.50779100614591</v>
      </c>
      <c r="N373" s="2">
        <f>SUMIF(A:A,A373,M:M)</f>
        <v>4835.8658319123788</v>
      </c>
      <c r="O373" s="3">
        <f>M373/N373</f>
        <v>5.800570172047495E-2</v>
      </c>
      <c r="P373" s="8">
        <f>1/O373</f>
        <v>17.239684554096488</v>
      </c>
      <c r="Q373" s="3">
        <f>IF(P373&gt;21,"",O373)</f>
        <v>5.800570172047495E-2</v>
      </c>
      <c r="R373" s="3">
        <f>IF(ISNUMBER(Q373),SUMIF(A:A,A373,Q:Q),"")</f>
        <v>0.82833793019080171</v>
      </c>
      <c r="S373" s="3">
        <f>IFERROR(Q373*(1/R373),"")</f>
        <v>7.0026615474572979E-2</v>
      </c>
      <c r="T373" s="9">
        <f>IFERROR(1/S373,"")</f>
        <v>14.280284620682618</v>
      </c>
    </row>
    <row r="374" spans="1:20" x14ac:dyDescent="0.3">
      <c r="A374" s="1">
        <v>40</v>
      </c>
      <c r="B374" s="5">
        <v>42750</v>
      </c>
      <c r="C374" s="6">
        <v>0.71180555555555547</v>
      </c>
      <c r="D374" s="1" t="s">
        <v>435</v>
      </c>
      <c r="E374" s="1">
        <v>6</v>
      </c>
      <c r="F374" s="1">
        <v>12</v>
      </c>
      <c r="G374" s="1" t="s">
        <v>508</v>
      </c>
      <c r="H374" s="2">
        <v>52.5437333333333</v>
      </c>
      <c r="I374" s="7">
        <f>1+COUNTIFS(A:A,A374,P:P,"&lt;"&amp;P374)</f>
        <v>8</v>
      </c>
      <c r="J374" s="2">
        <f>AVERAGEIF(A:A,A374,H:H)</f>
        <v>48.799241666666639</v>
      </c>
      <c r="K374" s="2">
        <f>H374-J374</f>
        <v>3.7444916666666614</v>
      </c>
      <c r="L374" s="2">
        <f>90+K374</f>
        <v>93.744491666666661</v>
      </c>
      <c r="M374" s="2">
        <f>EXP(0.06*L374)</f>
        <v>277.18066117469129</v>
      </c>
      <c r="N374" s="2">
        <f>SUMIF(A:A,A374,M:M)</f>
        <v>4835.8658319123788</v>
      </c>
      <c r="O374" s="3">
        <f>M374/N374</f>
        <v>5.7317690525148041E-2</v>
      </c>
      <c r="P374" s="8">
        <f>1/O374</f>
        <v>17.446620595455634</v>
      </c>
      <c r="Q374" s="3">
        <f>IF(P374&gt;21,"",O374)</f>
        <v>5.7317690525148041E-2</v>
      </c>
      <c r="R374" s="3">
        <f>IF(ISNUMBER(Q374),SUMIF(A:A,A374,Q:Q),"")</f>
        <v>0.82833793019080171</v>
      </c>
      <c r="S374" s="3">
        <f>IFERROR(Q374*(1/R374),"")</f>
        <v>6.9196023067475992E-2</v>
      </c>
      <c r="T374" s="9">
        <f>IFERROR(1/S374,"")</f>
        <v>14.451697592863933</v>
      </c>
    </row>
    <row r="375" spans="1:20" x14ac:dyDescent="0.3">
      <c r="A375" s="1">
        <v>40</v>
      </c>
      <c r="B375" s="5">
        <v>42750</v>
      </c>
      <c r="C375" s="6">
        <v>0.71180555555555547</v>
      </c>
      <c r="D375" s="1" t="s">
        <v>435</v>
      </c>
      <c r="E375" s="1">
        <v>6</v>
      </c>
      <c r="F375" s="1">
        <v>8</v>
      </c>
      <c r="G375" s="1" t="s">
        <v>504</v>
      </c>
      <c r="H375" s="2">
        <v>51.951866666666604</v>
      </c>
      <c r="I375" s="7">
        <f>1+COUNTIFS(A:A,A375,P:P,"&lt;"&amp;P375)</f>
        <v>9</v>
      </c>
      <c r="J375" s="2">
        <f>AVERAGEIF(A:A,A375,H:H)</f>
        <v>48.799241666666639</v>
      </c>
      <c r="K375" s="2">
        <f>H375-J375</f>
        <v>3.1526249999999649</v>
      </c>
      <c r="L375" s="2">
        <f>90+K375</f>
        <v>93.152624999999972</v>
      </c>
      <c r="M375" s="2">
        <f>EXP(0.06*L375)</f>
        <v>267.51014744756679</v>
      </c>
      <c r="N375" s="2">
        <f>SUMIF(A:A,A375,M:M)</f>
        <v>4835.8658319123788</v>
      </c>
      <c r="O375" s="3">
        <f>M375/N375</f>
        <v>5.531794238008831E-2</v>
      </c>
      <c r="P375" s="8">
        <f>1/O375</f>
        <v>18.077317358064821</v>
      </c>
      <c r="Q375" s="3">
        <f>IF(P375&gt;21,"",O375)</f>
        <v>5.531794238008831E-2</v>
      </c>
      <c r="R375" s="3">
        <f>IF(ISNUMBER(Q375),SUMIF(A:A,A375,Q:Q),"")</f>
        <v>0.82833793019080171</v>
      </c>
      <c r="S375" s="3">
        <f>IFERROR(Q375*(1/R375),"")</f>
        <v>6.6781853593673071E-2</v>
      </c>
      <c r="T375" s="9">
        <f>IFERROR(1/S375,"")</f>
        <v>14.974127643781667</v>
      </c>
    </row>
    <row r="376" spans="1:20" x14ac:dyDescent="0.3">
      <c r="A376" s="1">
        <v>40</v>
      </c>
      <c r="B376" s="5">
        <v>42750</v>
      </c>
      <c r="C376" s="6">
        <v>0.71180555555555547</v>
      </c>
      <c r="D376" s="1" t="s">
        <v>435</v>
      </c>
      <c r="E376" s="1">
        <v>6</v>
      </c>
      <c r="F376" s="1">
        <v>9</v>
      </c>
      <c r="G376" s="1" t="s">
        <v>505</v>
      </c>
      <c r="H376" s="2">
        <v>48.204900000000002</v>
      </c>
      <c r="I376" s="7">
        <f>1+COUNTIFS(A:A,A376,P:P,"&lt;"&amp;P376)</f>
        <v>10</v>
      </c>
      <c r="J376" s="2">
        <f>AVERAGEIF(A:A,A376,H:H)</f>
        <v>48.799241666666639</v>
      </c>
      <c r="K376" s="2">
        <f>H376-J376</f>
        <v>-0.59434166666663657</v>
      </c>
      <c r="L376" s="2">
        <f>90+K376</f>
        <v>89.405658333333363</v>
      </c>
      <c r="M376" s="2">
        <f>EXP(0.06*L376)</f>
        <v>213.65007219447679</v>
      </c>
      <c r="N376" s="2">
        <f>SUMIF(A:A,A376,M:M)</f>
        <v>4835.8658319123788</v>
      </c>
      <c r="O376" s="3">
        <f>M376/N376</f>
        <v>4.4180314264423523E-2</v>
      </c>
      <c r="P376" s="8">
        <f>1/O376</f>
        <v>22.634515318630413</v>
      </c>
      <c r="Q376" s="3" t="str">
        <f>IF(P376&gt;21,"",O376)</f>
        <v/>
      </c>
      <c r="R376" s="3" t="str">
        <f>IF(ISNUMBER(Q376),SUMIF(A:A,A376,Q:Q),"")</f>
        <v/>
      </c>
      <c r="S376" s="3" t="str">
        <f>IFERROR(Q376*(1/R376),"")</f>
        <v/>
      </c>
      <c r="T376" s="9" t="str">
        <f>IFERROR(1/S376,"")</f>
        <v/>
      </c>
    </row>
    <row r="377" spans="1:20" x14ac:dyDescent="0.3">
      <c r="A377" s="1">
        <v>40</v>
      </c>
      <c r="B377" s="5">
        <v>42750</v>
      </c>
      <c r="C377" s="6">
        <v>0.71180555555555547</v>
      </c>
      <c r="D377" s="1" t="s">
        <v>435</v>
      </c>
      <c r="E377" s="1">
        <v>6</v>
      </c>
      <c r="F377" s="1">
        <v>14</v>
      </c>
      <c r="G377" s="1" t="s">
        <v>510</v>
      </c>
      <c r="H377" s="2">
        <v>44.772299999999902</v>
      </c>
      <c r="I377" s="7">
        <f>1+COUNTIFS(A:A,A377,P:P,"&lt;"&amp;P377)</f>
        <v>11</v>
      </c>
      <c r="J377" s="2">
        <f>AVERAGEIF(A:A,A377,H:H)</f>
        <v>48.799241666666639</v>
      </c>
      <c r="K377" s="2">
        <f>H377-J377</f>
        <v>-4.0269416666667368</v>
      </c>
      <c r="L377" s="2">
        <f>90+K377</f>
        <v>85.973058333333256</v>
      </c>
      <c r="M377" s="2">
        <f>EXP(0.06*L377)</f>
        <v>173.88314619221401</v>
      </c>
      <c r="N377" s="2">
        <f>SUMIF(A:A,A377,M:M)</f>
        <v>4835.8658319123788</v>
      </c>
      <c r="O377" s="3">
        <f>M377/N377</f>
        <v>3.5956983141414128E-2</v>
      </c>
      <c r="P377" s="8">
        <f>1/O377</f>
        <v>27.811009507308505</v>
      </c>
      <c r="Q377" s="3" t="str">
        <f>IF(P377&gt;21,"",O377)</f>
        <v/>
      </c>
      <c r="R377" s="3" t="str">
        <f>IF(ISNUMBER(Q377),SUMIF(A:A,A377,Q:Q),"")</f>
        <v/>
      </c>
      <c r="S377" s="3" t="str">
        <f>IFERROR(Q377*(1/R377),"")</f>
        <v/>
      </c>
      <c r="T377" s="9" t="str">
        <f>IFERROR(1/S377,"")</f>
        <v/>
      </c>
    </row>
    <row r="378" spans="1:20" x14ac:dyDescent="0.3">
      <c r="A378" s="1">
        <v>40</v>
      </c>
      <c r="B378" s="5">
        <v>42750</v>
      </c>
      <c r="C378" s="6">
        <v>0.71180555555555547</v>
      </c>
      <c r="D378" s="1" t="s">
        <v>435</v>
      </c>
      <c r="E378" s="1">
        <v>6</v>
      </c>
      <c r="F378" s="1">
        <v>6</v>
      </c>
      <c r="G378" s="1" t="s">
        <v>502</v>
      </c>
      <c r="H378" s="2">
        <v>44.087866666666699</v>
      </c>
      <c r="I378" s="7">
        <f>1+COUNTIFS(A:A,A378,P:P,"&lt;"&amp;P378)</f>
        <v>12</v>
      </c>
      <c r="J378" s="2">
        <f>AVERAGEIF(A:A,A378,H:H)</f>
        <v>48.799241666666639</v>
      </c>
      <c r="K378" s="2">
        <f>H378-J378</f>
        <v>-4.7113749999999399</v>
      </c>
      <c r="L378" s="2">
        <f>90+K378</f>
        <v>85.288625000000053</v>
      </c>
      <c r="M378" s="2">
        <f>EXP(0.06*L378)</f>
        <v>166.8870940105673</v>
      </c>
      <c r="N378" s="2">
        <f>SUMIF(A:A,A378,M:M)</f>
        <v>4835.8658319123788</v>
      </c>
      <c r="O378" s="3">
        <f>M378/N378</f>
        <v>3.4510282090388471E-2</v>
      </c>
      <c r="P378" s="8">
        <f>1/O378</f>
        <v>28.976871222924952</v>
      </c>
      <c r="Q378" s="3" t="str">
        <f>IF(P378&gt;21,"",O378)</f>
        <v/>
      </c>
      <c r="R378" s="3" t="str">
        <f>IF(ISNUMBER(Q378),SUMIF(A:A,A378,Q:Q),"")</f>
        <v/>
      </c>
      <c r="S378" s="3" t="str">
        <f>IFERROR(Q378*(1/R378),"")</f>
        <v/>
      </c>
      <c r="T378" s="9" t="str">
        <f>IFERROR(1/S378,"")</f>
        <v/>
      </c>
    </row>
    <row r="379" spans="1:20" x14ac:dyDescent="0.3">
      <c r="A379" s="1">
        <v>40</v>
      </c>
      <c r="B379" s="5">
        <v>42750</v>
      </c>
      <c r="C379" s="6">
        <v>0.71180555555555547</v>
      </c>
      <c r="D379" s="1" t="s">
        <v>435</v>
      </c>
      <c r="E379" s="1">
        <v>6</v>
      </c>
      <c r="F379" s="1">
        <v>11</v>
      </c>
      <c r="G379" s="1" t="s">
        <v>507</v>
      </c>
      <c r="H379" s="2">
        <v>37.928266666666701</v>
      </c>
      <c r="I379" s="7">
        <f>1+COUNTIFS(A:A,A379,P:P,"&lt;"&amp;P379)</f>
        <v>13</v>
      </c>
      <c r="J379" s="2">
        <f>AVERAGEIF(A:A,A379,H:H)</f>
        <v>48.799241666666639</v>
      </c>
      <c r="K379" s="2">
        <f>H379-J379</f>
        <v>-10.870974999999937</v>
      </c>
      <c r="L379" s="2">
        <f>90+K379</f>
        <v>79.12902500000007</v>
      </c>
      <c r="M379" s="2">
        <f>EXP(0.06*L379)</f>
        <v>115.32353198622799</v>
      </c>
      <c r="N379" s="2">
        <f>SUMIF(A:A,A379,M:M)</f>
        <v>4835.8658319123788</v>
      </c>
      <c r="O379" s="3">
        <f>M379/N379</f>
        <v>2.3847545815931466E-2</v>
      </c>
      <c r="P379" s="8">
        <f>1/O379</f>
        <v>41.933036116946894</v>
      </c>
      <c r="Q379" s="3" t="str">
        <f>IF(P379&gt;21,"",O379)</f>
        <v/>
      </c>
      <c r="R379" s="3" t="str">
        <f>IF(ISNUMBER(Q379),SUMIF(A:A,A379,Q:Q),"")</f>
        <v/>
      </c>
      <c r="S379" s="3" t="str">
        <f>IFERROR(Q379*(1/R379),"")</f>
        <v/>
      </c>
      <c r="T379" s="9" t="str">
        <f>IFERROR(1/S379,"")</f>
        <v/>
      </c>
    </row>
    <row r="380" spans="1:20" x14ac:dyDescent="0.3">
      <c r="A380" s="1">
        <v>40</v>
      </c>
      <c r="B380" s="5">
        <v>42750</v>
      </c>
      <c r="C380" s="6">
        <v>0.71180555555555547</v>
      </c>
      <c r="D380" s="1" t="s">
        <v>435</v>
      </c>
      <c r="E380" s="1">
        <v>6</v>
      </c>
      <c r="F380" s="1">
        <v>16</v>
      </c>
      <c r="G380" s="1" t="s">
        <v>512</v>
      </c>
      <c r="H380" s="2">
        <v>29.675933333333298</v>
      </c>
      <c r="I380" s="7">
        <f>1+COUNTIFS(A:A,A380,P:P,"&lt;"&amp;P380)</f>
        <v>14</v>
      </c>
      <c r="J380" s="2">
        <f>AVERAGEIF(A:A,A380,H:H)</f>
        <v>48.799241666666639</v>
      </c>
      <c r="K380" s="2">
        <f>H380-J380</f>
        <v>-19.123308333333341</v>
      </c>
      <c r="L380" s="2">
        <f>90+K380</f>
        <v>70.876691666666659</v>
      </c>
      <c r="M380" s="2">
        <f>EXP(0.06*L380)</f>
        <v>70.288029012543035</v>
      </c>
      <c r="N380" s="2">
        <f>SUMIF(A:A,A380,M:M)</f>
        <v>4835.8658319123788</v>
      </c>
      <c r="O380" s="3">
        <f>M380/N380</f>
        <v>1.453473513444171E-2</v>
      </c>
      <c r="P380" s="8">
        <f>1/O380</f>
        <v>68.800703332418223</v>
      </c>
      <c r="Q380" s="3" t="str">
        <f>IF(P380&gt;21,"",O380)</f>
        <v/>
      </c>
      <c r="R380" s="3" t="str">
        <f>IF(ISNUMBER(Q380),SUMIF(A:A,A380,Q:Q),"")</f>
        <v/>
      </c>
      <c r="S380" s="3" t="str">
        <f>IFERROR(Q380*(1/R380),"")</f>
        <v/>
      </c>
      <c r="T380" s="9" t="str">
        <f>IFERROR(1/S380,"")</f>
        <v/>
      </c>
    </row>
    <row r="381" spans="1:20" x14ac:dyDescent="0.3">
      <c r="A381" s="1">
        <v>40</v>
      </c>
      <c r="B381" s="5">
        <v>42750</v>
      </c>
      <c r="C381" s="6">
        <v>0.71180555555555547</v>
      </c>
      <c r="D381" s="1" t="s">
        <v>435</v>
      </c>
      <c r="E381" s="1">
        <v>6</v>
      </c>
      <c r="F381" s="1">
        <v>13</v>
      </c>
      <c r="G381" s="1" t="s">
        <v>509</v>
      </c>
      <c r="H381" s="2">
        <v>23.828333333333298</v>
      </c>
      <c r="I381" s="7">
        <f>1+COUNTIFS(A:A,A381,P:P,"&lt;"&amp;P381)</f>
        <v>15</v>
      </c>
      <c r="J381" s="2">
        <f>AVERAGEIF(A:A,A381,H:H)</f>
        <v>48.799241666666639</v>
      </c>
      <c r="K381" s="2">
        <f>H381-J381</f>
        <v>-24.970908333333341</v>
      </c>
      <c r="L381" s="2">
        <f>90+K381</f>
        <v>65.029091666666659</v>
      </c>
      <c r="M381" s="2">
        <f>EXP(0.06*L381)</f>
        <v>49.488756383207225</v>
      </c>
      <c r="N381" s="2">
        <f>SUMIF(A:A,A381,M:M)</f>
        <v>4835.8658319123788</v>
      </c>
      <c r="O381" s="3">
        <f>M381/N381</f>
        <v>1.0233690946639959E-2</v>
      </c>
      <c r="P381" s="8">
        <f>1/O381</f>
        <v>97.716454914864443</v>
      </c>
      <c r="Q381" s="3" t="str">
        <f>IF(P381&gt;21,"",O381)</f>
        <v/>
      </c>
      <c r="R381" s="3" t="str">
        <f>IF(ISNUMBER(Q381),SUMIF(A:A,A381,Q:Q),"")</f>
        <v/>
      </c>
      <c r="S381" s="3" t="str">
        <f>IFERROR(Q381*(1/R381),"")</f>
        <v/>
      </c>
      <c r="T381" s="9" t="str">
        <f>IFERROR(1/S381,"")</f>
        <v/>
      </c>
    </row>
    <row r="382" spans="1:20" x14ac:dyDescent="0.3">
      <c r="A382" s="1">
        <v>40</v>
      </c>
      <c r="B382" s="5">
        <v>42750</v>
      </c>
      <c r="C382" s="6">
        <v>0.71180555555555547</v>
      </c>
      <c r="D382" s="1" t="s">
        <v>435</v>
      </c>
      <c r="E382" s="1">
        <v>6</v>
      </c>
      <c r="F382" s="1">
        <v>15</v>
      </c>
      <c r="G382" s="1" t="s">
        <v>511</v>
      </c>
      <c r="H382" s="2">
        <v>20.534500000000001</v>
      </c>
      <c r="I382" s="7">
        <f>1+COUNTIFS(A:A,A382,P:P,"&lt;"&amp;P382)</f>
        <v>16</v>
      </c>
      <c r="J382" s="2">
        <f>AVERAGEIF(A:A,A382,H:H)</f>
        <v>48.799241666666639</v>
      </c>
      <c r="K382" s="2">
        <f>H382-J382</f>
        <v>-28.264741666666637</v>
      </c>
      <c r="L382" s="2">
        <f>90+K382</f>
        <v>61.735258333333363</v>
      </c>
      <c r="M382" s="2">
        <f>EXP(0.06*L382)</f>
        <v>40.614108246424017</v>
      </c>
      <c r="N382" s="2">
        <f>SUMIF(A:A,A382,M:M)</f>
        <v>4835.8658319123788</v>
      </c>
      <c r="O382" s="3">
        <f>M382/N382</f>
        <v>8.3985184159592104E-3</v>
      </c>
      <c r="P382" s="8">
        <f>1/O382</f>
        <v>119.06862025803966</v>
      </c>
      <c r="Q382" s="3" t="str">
        <f>IF(P382&gt;21,"",O382)</f>
        <v/>
      </c>
      <c r="R382" s="3" t="str">
        <f>IF(ISNUMBER(Q382),SUMIF(A:A,A382,Q:Q),"")</f>
        <v/>
      </c>
      <c r="S382" s="3" t="str">
        <f>IFERROR(Q382*(1/R382),"")</f>
        <v/>
      </c>
      <c r="T382" s="9" t="str">
        <f>IFERROR(1/S382,"")</f>
        <v/>
      </c>
    </row>
    <row r="383" spans="1:20" x14ac:dyDescent="0.3">
      <c r="A383" s="1">
        <v>15</v>
      </c>
      <c r="B383" s="5">
        <v>42750</v>
      </c>
      <c r="C383" s="6">
        <v>0.71875</v>
      </c>
      <c r="D383" s="1" t="s">
        <v>201</v>
      </c>
      <c r="E383" s="1">
        <v>7</v>
      </c>
      <c r="F383" s="1">
        <v>4</v>
      </c>
      <c r="G383" s="1" t="s">
        <v>230</v>
      </c>
      <c r="H383" s="2">
        <v>68.266633333333303</v>
      </c>
      <c r="I383" s="7">
        <f>1+COUNTIFS(A:A,A383,P:P,"&lt;"&amp;P383)</f>
        <v>1</v>
      </c>
      <c r="J383" s="2">
        <f>AVERAGEIF(A:A,A383,H:H)</f>
        <v>46.786705128205149</v>
      </c>
      <c r="K383" s="2">
        <f>H383-J383</f>
        <v>21.479928205128154</v>
      </c>
      <c r="L383" s="2">
        <f>90+K383</f>
        <v>111.47992820512815</v>
      </c>
      <c r="M383" s="2">
        <f>EXP(0.06*L383)</f>
        <v>803.35418371176081</v>
      </c>
      <c r="N383" s="2">
        <f>SUMIF(A:A,A383,M:M)</f>
        <v>4025.4784470220629</v>
      </c>
      <c r="O383" s="3">
        <f>M383/N383</f>
        <v>0.19956737920334908</v>
      </c>
      <c r="P383" s="8">
        <f>1/O383</f>
        <v>5.0108389657262098</v>
      </c>
      <c r="Q383" s="3">
        <f>IF(P383&gt;21,"",O383)</f>
        <v>0.19956737920334908</v>
      </c>
      <c r="R383" s="3">
        <f>IF(ISNUMBER(Q383),SUMIF(A:A,A383,Q:Q),"")</f>
        <v>0.92223626254289726</v>
      </c>
      <c r="S383" s="3">
        <f>IFERROR(Q383*(1/R383),"")</f>
        <v>0.21639506849695833</v>
      </c>
      <c r="T383" s="9">
        <f>IFERROR(1/S383,"")</f>
        <v>4.6211773999556565</v>
      </c>
    </row>
    <row r="384" spans="1:20" x14ac:dyDescent="0.3">
      <c r="A384" s="1">
        <v>15</v>
      </c>
      <c r="B384" s="5">
        <v>42750</v>
      </c>
      <c r="C384" s="6">
        <v>0.71875</v>
      </c>
      <c r="D384" s="1" t="s">
        <v>201</v>
      </c>
      <c r="E384" s="1">
        <v>7</v>
      </c>
      <c r="F384" s="1">
        <v>1</v>
      </c>
      <c r="G384" s="1" t="s">
        <v>227</v>
      </c>
      <c r="H384" s="2">
        <v>63.591500000000003</v>
      </c>
      <c r="I384" s="7">
        <f>1+COUNTIFS(A:A,A384,P:P,"&lt;"&amp;P384)</f>
        <v>2</v>
      </c>
      <c r="J384" s="2">
        <f>AVERAGEIF(A:A,A384,H:H)</f>
        <v>46.786705128205149</v>
      </c>
      <c r="K384" s="2">
        <f>H384-J384</f>
        <v>16.804794871794854</v>
      </c>
      <c r="L384" s="2">
        <f>90+K384</f>
        <v>106.80479487179485</v>
      </c>
      <c r="M384" s="2">
        <f>EXP(0.06*L384)</f>
        <v>606.85367069826771</v>
      </c>
      <c r="N384" s="2">
        <f>SUMIF(A:A,A384,M:M)</f>
        <v>4025.4784470220629</v>
      </c>
      <c r="O384" s="3">
        <f>M384/N384</f>
        <v>0.15075317845688657</v>
      </c>
      <c r="P384" s="8">
        <f>1/O384</f>
        <v>6.6333593111337743</v>
      </c>
      <c r="Q384" s="3">
        <f>IF(P384&gt;21,"",O384)</f>
        <v>0.15075317845688657</v>
      </c>
      <c r="R384" s="3">
        <f>IF(ISNUMBER(Q384),SUMIF(A:A,A384,Q:Q),"")</f>
        <v>0.92223626254289726</v>
      </c>
      <c r="S384" s="3">
        <f>IFERROR(Q384*(1/R384),"")</f>
        <v>0.16346481328028931</v>
      </c>
      <c r="T384" s="9">
        <f>IFERROR(1/S384,"")</f>
        <v>6.1175244992041398</v>
      </c>
    </row>
    <row r="385" spans="1:20" x14ac:dyDescent="0.3">
      <c r="A385" s="1">
        <v>15</v>
      </c>
      <c r="B385" s="5">
        <v>42750</v>
      </c>
      <c r="C385" s="6">
        <v>0.71875</v>
      </c>
      <c r="D385" s="1" t="s">
        <v>201</v>
      </c>
      <c r="E385" s="1">
        <v>7</v>
      </c>
      <c r="F385" s="1">
        <v>9</v>
      </c>
      <c r="G385" s="1" t="s">
        <v>235</v>
      </c>
      <c r="H385" s="2">
        <v>63.235466666666696</v>
      </c>
      <c r="I385" s="7">
        <f>1+COUNTIFS(A:A,A385,P:P,"&lt;"&amp;P385)</f>
        <v>3</v>
      </c>
      <c r="J385" s="2">
        <f>AVERAGEIF(A:A,A385,H:H)</f>
        <v>46.786705128205149</v>
      </c>
      <c r="K385" s="2">
        <f>H385-J385</f>
        <v>16.448761538461547</v>
      </c>
      <c r="L385" s="2">
        <f>90+K385</f>
        <v>106.44876153846155</v>
      </c>
      <c r="M385" s="2">
        <f>EXP(0.06*L385)</f>
        <v>594.02754616805191</v>
      </c>
      <c r="N385" s="2">
        <f>SUMIF(A:A,A385,M:M)</f>
        <v>4025.4784470220629</v>
      </c>
      <c r="O385" s="3">
        <f>M385/N385</f>
        <v>0.14756694241090695</v>
      </c>
      <c r="P385" s="8">
        <f>1/O385</f>
        <v>6.7765854849486136</v>
      </c>
      <c r="Q385" s="3">
        <f>IF(P385&gt;21,"",O385)</f>
        <v>0.14756694241090695</v>
      </c>
      <c r="R385" s="3">
        <f>IF(ISNUMBER(Q385),SUMIF(A:A,A385,Q:Q),"")</f>
        <v>0.92223626254289726</v>
      </c>
      <c r="S385" s="3">
        <f>IFERROR(Q385*(1/R385),"")</f>
        <v>0.1600099111306014</v>
      </c>
      <c r="T385" s="9">
        <f>IFERROR(1/S385,"")</f>
        <v>6.2496128704414557</v>
      </c>
    </row>
    <row r="386" spans="1:20" x14ac:dyDescent="0.3">
      <c r="A386" s="1">
        <v>15</v>
      </c>
      <c r="B386" s="5">
        <v>42750</v>
      </c>
      <c r="C386" s="6">
        <v>0.71875</v>
      </c>
      <c r="D386" s="1" t="s">
        <v>201</v>
      </c>
      <c r="E386" s="1">
        <v>7</v>
      </c>
      <c r="F386" s="1">
        <v>3</v>
      </c>
      <c r="G386" s="1" t="s">
        <v>229</v>
      </c>
      <c r="H386" s="2">
        <v>55.297166666666698</v>
      </c>
      <c r="I386" s="7">
        <f>1+COUNTIFS(A:A,A386,P:P,"&lt;"&amp;P386)</f>
        <v>4</v>
      </c>
      <c r="J386" s="2">
        <f>AVERAGEIF(A:A,A386,H:H)</f>
        <v>46.786705128205149</v>
      </c>
      <c r="K386" s="2">
        <f>H386-J386</f>
        <v>8.5104615384615485</v>
      </c>
      <c r="L386" s="2">
        <f>90+K386</f>
        <v>98.510461538461556</v>
      </c>
      <c r="M386" s="2">
        <f>EXP(0.06*L386)</f>
        <v>368.93766207678249</v>
      </c>
      <c r="N386" s="2">
        <f>SUMIF(A:A,A386,M:M)</f>
        <v>4025.4784470220629</v>
      </c>
      <c r="O386" s="3">
        <f>M386/N386</f>
        <v>9.1650636547243799E-2</v>
      </c>
      <c r="P386" s="8">
        <f>1/O386</f>
        <v>10.910998959451012</v>
      </c>
      <c r="Q386" s="3">
        <f>IF(P386&gt;21,"",O386)</f>
        <v>9.1650636547243799E-2</v>
      </c>
      <c r="R386" s="3">
        <f>IF(ISNUMBER(Q386),SUMIF(A:A,A386,Q:Q),"")</f>
        <v>0.92223626254289726</v>
      </c>
      <c r="S386" s="3">
        <f>IFERROR(Q386*(1/R386),"")</f>
        <v>9.9378695318848118E-2</v>
      </c>
      <c r="T386" s="9">
        <f>IFERROR(1/S386,"")</f>
        <v>10.062518900973542</v>
      </c>
    </row>
    <row r="387" spans="1:20" x14ac:dyDescent="0.3">
      <c r="A387" s="1">
        <v>15</v>
      </c>
      <c r="B387" s="5">
        <v>42750</v>
      </c>
      <c r="C387" s="6">
        <v>0.71875</v>
      </c>
      <c r="D387" s="1" t="s">
        <v>201</v>
      </c>
      <c r="E387" s="1">
        <v>7</v>
      </c>
      <c r="F387" s="1">
        <v>7</v>
      </c>
      <c r="G387" s="1" t="s">
        <v>233</v>
      </c>
      <c r="H387" s="2">
        <v>53.649433333333299</v>
      </c>
      <c r="I387" s="7">
        <f>1+COUNTIFS(A:A,A387,P:P,"&lt;"&amp;P387)</f>
        <v>5</v>
      </c>
      <c r="J387" s="2">
        <f>AVERAGEIF(A:A,A387,H:H)</f>
        <v>46.786705128205149</v>
      </c>
      <c r="K387" s="2">
        <f>H387-J387</f>
        <v>6.8627282051281497</v>
      </c>
      <c r="L387" s="2">
        <f>90+K387</f>
        <v>96.86272820512815</v>
      </c>
      <c r="M387" s="2">
        <f>EXP(0.06*L387)</f>
        <v>334.20804634498739</v>
      </c>
      <c r="N387" s="2">
        <f>SUMIF(A:A,A387,M:M)</f>
        <v>4025.4784470220629</v>
      </c>
      <c r="O387" s="3">
        <f>M387/N387</f>
        <v>8.3023186123931489E-2</v>
      </c>
      <c r="P387" s="8">
        <f>1/O387</f>
        <v>12.044828037643201</v>
      </c>
      <c r="Q387" s="3">
        <f>IF(P387&gt;21,"",O387)</f>
        <v>8.3023186123931489E-2</v>
      </c>
      <c r="R387" s="3">
        <f>IF(ISNUMBER(Q387),SUMIF(A:A,A387,Q:Q),"")</f>
        <v>0.92223626254289726</v>
      </c>
      <c r="S387" s="3">
        <f>IFERROR(Q387*(1/R387),"")</f>
        <v>9.0023771018296644E-2</v>
      </c>
      <c r="T387" s="9">
        <f>IFERROR(1/S387,"")</f>
        <v>11.108177192407966</v>
      </c>
    </row>
    <row r="388" spans="1:20" x14ac:dyDescent="0.3">
      <c r="A388" s="1">
        <v>15</v>
      </c>
      <c r="B388" s="5">
        <v>42750</v>
      </c>
      <c r="C388" s="6">
        <v>0.71875</v>
      </c>
      <c r="D388" s="1" t="s">
        <v>201</v>
      </c>
      <c r="E388" s="1">
        <v>7</v>
      </c>
      <c r="F388" s="1">
        <v>2</v>
      </c>
      <c r="G388" s="1" t="s">
        <v>228</v>
      </c>
      <c r="H388" s="2">
        <v>50.447566666666702</v>
      </c>
      <c r="I388" s="7">
        <f>1+COUNTIFS(A:A,A388,P:P,"&lt;"&amp;P388)</f>
        <v>6</v>
      </c>
      <c r="J388" s="2">
        <f>AVERAGEIF(A:A,A388,H:H)</f>
        <v>46.786705128205149</v>
      </c>
      <c r="K388" s="2">
        <f>H388-J388</f>
        <v>3.6608615384615533</v>
      </c>
      <c r="L388" s="2">
        <f>90+K388</f>
        <v>93.660861538461546</v>
      </c>
      <c r="M388" s="2">
        <f>EXP(0.06*L388)</f>
        <v>275.79330557364119</v>
      </c>
      <c r="N388" s="2">
        <f>SUMIF(A:A,A388,M:M)</f>
        <v>4025.4784470220629</v>
      </c>
      <c r="O388" s="3">
        <f>M388/N388</f>
        <v>6.8511931986038929E-2</v>
      </c>
      <c r="P388" s="8">
        <f>1/O388</f>
        <v>14.595997675321369</v>
      </c>
      <c r="Q388" s="3">
        <f>IF(P388&gt;21,"",O388)</f>
        <v>6.8511931986038929E-2</v>
      </c>
      <c r="R388" s="3">
        <f>IF(ISNUMBER(Q388),SUMIF(A:A,A388,Q:Q),"")</f>
        <v>0.92223626254289726</v>
      </c>
      <c r="S388" s="3">
        <f>IFERROR(Q388*(1/R388),"")</f>
        <v>7.4288915724404339E-2</v>
      </c>
      <c r="T388" s="9">
        <f>IFERROR(1/S388,"")</f>
        <v>13.460958344173196</v>
      </c>
    </row>
    <row r="389" spans="1:20" x14ac:dyDescent="0.3">
      <c r="A389" s="1">
        <v>15</v>
      </c>
      <c r="B389" s="5">
        <v>42750</v>
      </c>
      <c r="C389" s="6">
        <v>0.71875</v>
      </c>
      <c r="D389" s="1" t="s">
        <v>201</v>
      </c>
      <c r="E389" s="1">
        <v>7</v>
      </c>
      <c r="F389" s="1">
        <v>5</v>
      </c>
      <c r="G389" s="1" t="s">
        <v>231</v>
      </c>
      <c r="H389" s="2">
        <v>50.423999999999999</v>
      </c>
      <c r="I389" s="7">
        <f>1+COUNTIFS(A:A,A389,P:P,"&lt;"&amp;P389)</f>
        <v>7</v>
      </c>
      <c r="J389" s="2">
        <f>AVERAGEIF(A:A,A389,H:H)</f>
        <v>46.786705128205149</v>
      </c>
      <c r="K389" s="2">
        <f>H389-J389</f>
        <v>3.6372948717948503</v>
      </c>
      <c r="L389" s="2">
        <f>90+K389</f>
        <v>93.63729487179485</v>
      </c>
      <c r="M389" s="2">
        <f>EXP(0.06*L389)</f>
        <v>275.40360941967026</v>
      </c>
      <c r="N389" s="2">
        <f>SUMIF(A:A,A389,M:M)</f>
        <v>4025.4784470220629</v>
      </c>
      <c r="O389" s="3">
        <f>M389/N389</f>
        <v>6.8415124573181163E-2</v>
      </c>
      <c r="P389" s="8">
        <f>1/O389</f>
        <v>14.616651014503912</v>
      </c>
      <c r="Q389" s="3">
        <f>IF(P389&gt;21,"",O389)</f>
        <v>6.8415124573181163E-2</v>
      </c>
      <c r="R389" s="3">
        <f>IF(ISNUMBER(Q389),SUMIF(A:A,A389,Q:Q),"")</f>
        <v>0.92223626254289726</v>
      </c>
      <c r="S389" s="3">
        <f>IFERROR(Q389*(1/R389),"")</f>
        <v>7.4183945429058512E-2</v>
      </c>
      <c r="T389" s="9">
        <f>IFERROR(1/S389,"")</f>
        <v>13.480005602509936</v>
      </c>
    </row>
    <row r="390" spans="1:20" x14ac:dyDescent="0.3">
      <c r="A390" s="1">
        <v>15</v>
      </c>
      <c r="B390" s="5">
        <v>42750</v>
      </c>
      <c r="C390" s="6">
        <v>0.71875</v>
      </c>
      <c r="D390" s="1" t="s">
        <v>201</v>
      </c>
      <c r="E390" s="1">
        <v>7</v>
      </c>
      <c r="F390" s="1">
        <v>12</v>
      </c>
      <c r="G390" s="1" t="s">
        <v>238</v>
      </c>
      <c r="H390" s="2">
        <v>48.673266666666699</v>
      </c>
      <c r="I390" s="7">
        <f>1+COUNTIFS(A:A,A390,P:P,"&lt;"&amp;P390)</f>
        <v>8</v>
      </c>
      <c r="J390" s="2">
        <f>AVERAGEIF(A:A,A390,H:H)</f>
        <v>46.786705128205149</v>
      </c>
      <c r="K390" s="2">
        <f>H390-J390</f>
        <v>1.8865615384615495</v>
      </c>
      <c r="L390" s="2">
        <f>90+K390</f>
        <v>91.88656153846155</v>
      </c>
      <c r="M390" s="2">
        <f>EXP(0.06*L390)</f>
        <v>247.94171349389472</v>
      </c>
      <c r="N390" s="2">
        <f>SUMIF(A:A,A390,M:M)</f>
        <v>4025.4784470220629</v>
      </c>
      <c r="O390" s="3">
        <f>M390/N390</f>
        <v>6.1593104212820993E-2</v>
      </c>
      <c r="P390" s="8">
        <f>1/O390</f>
        <v>16.235583719643792</v>
      </c>
      <c r="Q390" s="3">
        <f>IF(P390&gt;21,"",O390)</f>
        <v>6.1593104212820993E-2</v>
      </c>
      <c r="R390" s="3">
        <f>IF(ISNUMBER(Q390),SUMIF(A:A,A390,Q:Q),"")</f>
        <v>0.92223626254289726</v>
      </c>
      <c r="S390" s="3">
        <f>IFERROR(Q390*(1/R390),"")</f>
        <v>6.6786686573123158E-2</v>
      </c>
      <c r="T390" s="9">
        <f>IFERROR(1/S390,"")</f>
        <v>14.9730440498066</v>
      </c>
    </row>
    <row r="391" spans="1:20" x14ac:dyDescent="0.3">
      <c r="A391" s="1">
        <v>15</v>
      </c>
      <c r="B391" s="5">
        <v>42750</v>
      </c>
      <c r="C391" s="6">
        <v>0.71875</v>
      </c>
      <c r="D391" s="1" t="s">
        <v>201</v>
      </c>
      <c r="E391" s="1">
        <v>7</v>
      </c>
      <c r="F391" s="1">
        <v>6</v>
      </c>
      <c r="G391" s="1" t="s">
        <v>232</v>
      </c>
      <c r="H391" s="2">
        <v>45.578366666666696</v>
      </c>
      <c r="I391" s="7">
        <f>1+COUNTIFS(A:A,A391,P:P,"&lt;"&amp;P391)</f>
        <v>9</v>
      </c>
      <c r="J391" s="2">
        <f>AVERAGEIF(A:A,A391,H:H)</f>
        <v>46.786705128205149</v>
      </c>
      <c r="K391" s="2">
        <f>H391-J391</f>
        <v>-1.2083384615384531</v>
      </c>
      <c r="L391" s="2">
        <f>90+K391</f>
        <v>88.79166153846154</v>
      </c>
      <c r="M391" s="2">
        <f>EXP(0.06*L391)</f>
        <v>205.92246044155686</v>
      </c>
      <c r="N391" s="2">
        <f>SUMIF(A:A,A391,M:M)</f>
        <v>4025.4784470220629</v>
      </c>
      <c r="O391" s="3">
        <f>M391/N391</f>
        <v>5.1154779028538232E-2</v>
      </c>
      <c r="P391" s="8">
        <f>1/O391</f>
        <v>19.548515681049466</v>
      </c>
      <c r="Q391" s="3">
        <f>IF(P391&gt;21,"",O391)</f>
        <v>5.1154779028538232E-2</v>
      </c>
      <c r="R391" s="3">
        <f>IF(ISNUMBER(Q391),SUMIF(A:A,A391,Q:Q),"")</f>
        <v>0.92223626254289726</v>
      </c>
      <c r="S391" s="3">
        <f>IFERROR(Q391*(1/R391),"")</f>
        <v>5.5468193028420203E-2</v>
      </c>
      <c r="T391" s="9">
        <f>IFERROR(1/S391,"")</f>
        <v>18.028350039952276</v>
      </c>
    </row>
    <row r="392" spans="1:20" x14ac:dyDescent="0.3">
      <c r="A392" s="1">
        <v>15</v>
      </c>
      <c r="B392" s="5">
        <v>42750</v>
      </c>
      <c r="C392" s="6">
        <v>0.71875</v>
      </c>
      <c r="D392" s="1" t="s">
        <v>201</v>
      </c>
      <c r="E392" s="1">
        <v>7</v>
      </c>
      <c r="F392" s="1">
        <v>8</v>
      </c>
      <c r="G392" s="1" t="s">
        <v>234</v>
      </c>
      <c r="H392" s="2">
        <v>37.548066666666699</v>
      </c>
      <c r="I392" s="7">
        <f>1+COUNTIFS(A:A,A392,P:P,"&lt;"&amp;P392)</f>
        <v>10</v>
      </c>
      <c r="J392" s="2">
        <f>AVERAGEIF(A:A,A392,H:H)</f>
        <v>46.786705128205149</v>
      </c>
      <c r="K392" s="2">
        <f>H392-J392</f>
        <v>-9.23863846153845</v>
      </c>
      <c r="L392" s="2">
        <f>90+K392</f>
        <v>80.761361538461557</v>
      </c>
      <c r="M392" s="2">
        <f>EXP(0.06*L392)</f>
        <v>127.18995686279379</v>
      </c>
      <c r="N392" s="2">
        <f>SUMIF(A:A,A392,M:M)</f>
        <v>4025.4784470220629</v>
      </c>
      <c r="O392" s="3">
        <f>M392/N392</f>
        <v>3.1596233475522741E-2</v>
      </c>
      <c r="P392" s="8">
        <f>1/O392</f>
        <v>31.649342025994621</v>
      </c>
      <c r="Q392" s="3" t="str">
        <f>IF(P392&gt;21,"",O392)</f>
        <v/>
      </c>
      <c r="R392" s="3" t="str">
        <f>IF(ISNUMBER(Q392),SUMIF(A:A,A392,Q:Q),"")</f>
        <v/>
      </c>
      <c r="S392" s="3" t="str">
        <f>IFERROR(Q392*(1/R392),"")</f>
        <v/>
      </c>
      <c r="T392" s="9" t="str">
        <f>IFERROR(1/S392,"")</f>
        <v/>
      </c>
    </row>
    <row r="393" spans="1:20" x14ac:dyDescent="0.3">
      <c r="A393" s="1">
        <v>15</v>
      </c>
      <c r="B393" s="5">
        <v>42750</v>
      </c>
      <c r="C393" s="6">
        <v>0.71875</v>
      </c>
      <c r="D393" s="1" t="s">
        <v>201</v>
      </c>
      <c r="E393" s="1">
        <v>7</v>
      </c>
      <c r="F393" s="1">
        <v>11</v>
      </c>
      <c r="G393" s="1" t="s">
        <v>237</v>
      </c>
      <c r="H393" s="2">
        <v>32.720933333333399</v>
      </c>
      <c r="I393" s="7">
        <f>1+COUNTIFS(A:A,A393,P:P,"&lt;"&amp;P393)</f>
        <v>11</v>
      </c>
      <c r="J393" s="2">
        <f>AVERAGEIF(A:A,A393,H:H)</f>
        <v>46.786705128205149</v>
      </c>
      <c r="K393" s="2">
        <f>H393-J393</f>
        <v>-14.06577179487175</v>
      </c>
      <c r="L393" s="2">
        <f>90+K393</f>
        <v>75.93422820512825</v>
      </c>
      <c r="M393" s="2">
        <f>EXP(0.06*L393)</f>
        <v>95.207021307497072</v>
      </c>
      <c r="N393" s="2">
        <f>SUMIF(A:A,A393,M:M)</f>
        <v>4025.4784470220629</v>
      </c>
      <c r="O393" s="3">
        <f>M393/N393</f>
        <v>2.3651106957963863E-2</v>
      </c>
      <c r="P393" s="8">
        <f>1/O393</f>
        <v>42.281319084867498</v>
      </c>
      <c r="Q393" s="3" t="str">
        <f>IF(P393&gt;21,"",O393)</f>
        <v/>
      </c>
      <c r="R393" s="3" t="str">
        <f>IF(ISNUMBER(Q393),SUMIF(A:A,A393,Q:Q),"")</f>
        <v/>
      </c>
      <c r="S393" s="3" t="str">
        <f>IFERROR(Q393*(1/R393),"")</f>
        <v/>
      </c>
      <c r="T393" s="9" t="str">
        <f>IFERROR(1/S393,"")</f>
        <v/>
      </c>
    </row>
    <row r="394" spans="1:20" x14ac:dyDescent="0.3">
      <c r="A394" s="1">
        <v>15</v>
      </c>
      <c r="B394" s="5">
        <v>42750</v>
      </c>
      <c r="C394" s="6">
        <v>0.71875</v>
      </c>
      <c r="D394" s="1" t="s">
        <v>201</v>
      </c>
      <c r="E394" s="1">
        <v>7</v>
      </c>
      <c r="F394" s="1">
        <v>10</v>
      </c>
      <c r="G394" s="1" t="s">
        <v>236</v>
      </c>
      <c r="H394" s="2">
        <v>25.083366666666702</v>
      </c>
      <c r="I394" s="7">
        <f>1+COUNTIFS(A:A,A394,P:P,"&lt;"&amp;P394)</f>
        <v>12</v>
      </c>
      <c r="J394" s="2">
        <f>AVERAGEIF(A:A,A394,H:H)</f>
        <v>46.786705128205149</v>
      </c>
      <c r="K394" s="2">
        <f>H394-J394</f>
        <v>-21.703338461538447</v>
      </c>
      <c r="L394" s="2">
        <f>90+K394</f>
        <v>68.296661538461549</v>
      </c>
      <c r="M394" s="2">
        <f>EXP(0.06*L394)</f>
        <v>60.207666355680132</v>
      </c>
      <c r="N394" s="2">
        <f>SUMIF(A:A,A394,M:M)</f>
        <v>4025.4784470220629</v>
      </c>
      <c r="O394" s="3">
        <f>M394/N394</f>
        <v>1.4956648544527692E-2</v>
      </c>
      <c r="P394" s="8">
        <f>1/O394</f>
        <v>66.859898260153869</v>
      </c>
      <c r="Q394" s="3" t="str">
        <f>IF(P394&gt;21,"",O394)</f>
        <v/>
      </c>
      <c r="R394" s="3" t="str">
        <f>IF(ISNUMBER(Q394),SUMIF(A:A,A394,Q:Q),"")</f>
        <v/>
      </c>
      <c r="S394" s="3" t="str">
        <f>IFERROR(Q394*(1/R394),"")</f>
        <v/>
      </c>
      <c r="T394" s="9" t="str">
        <f>IFERROR(1/S394,"")</f>
        <v/>
      </c>
    </row>
    <row r="395" spans="1:20" x14ac:dyDescent="0.3">
      <c r="A395" s="1">
        <v>15</v>
      </c>
      <c r="B395" s="5">
        <v>42750</v>
      </c>
      <c r="C395" s="6">
        <v>0.71875</v>
      </c>
      <c r="D395" s="1" t="s">
        <v>201</v>
      </c>
      <c r="E395" s="1">
        <v>7</v>
      </c>
      <c r="F395" s="1">
        <v>13</v>
      </c>
      <c r="G395" s="1" t="s">
        <v>239</v>
      </c>
      <c r="H395" s="2">
        <v>13.711400000000001</v>
      </c>
      <c r="I395" s="7">
        <f>1+COUNTIFS(A:A,A395,P:P,"&lt;"&amp;P395)</f>
        <v>13</v>
      </c>
      <c r="J395" s="2">
        <f>AVERAGEIF(A:A,A395,H:H)</f>
        <v>46.786705128205149</v>
      </c>
      <c r="K395" s="2">
        <f>H395-J395</f>
        <v>-33.075305128205144</v>
      </c>
      <c r="L395" s="2">
        <f>90+K395</f>
        <v>56.924694871794856</v>
      </c>
      <c r="M395" s="2">
        <f>EXP(0.06*L395)</f>
        <v>30.431604567478605</v>
      </c>
      <c r="N395" s="2">
        <f>SUMIF(A:A,A395,M:M)</f>
        <v>4025.4784470220629</v>
      </c>
      <c r="O395" s="3">
        <f>M395/N395</f>
        <v>7.5597484790885065E-3</v>
      </c>
      <c r="P395" s="8">
        <f>1/O395</f>
        <v>132.27953321015409</v>
      </c>
      <c r="Q395" s="3" t="str">
        <f>IF(P395&gt;21,"",O395)</f>
        <v/>
      </c>
      <c r="R395" s="3" t="str">
        <f>IF(ISNUMBER(Q395),SUMIF(A:A,A395,Q:Q),"")</f>
        <v/>
      </c>
      <c r="S395" s="3" t="str">
        <f>IFERROR(Q395*(1/R395),"")</f>
        <v/>
      </c>
      <c r="T395" s="9" t="str">
        <f>IFERROR(1/S395,"")</f>
        <v/>
      </c>
    </row>
    <row r="396" spans="1:20" x14ac:dyDescent="0.3">
      <c r="A396" s="1">
        <v>28</v>
      </c>
      <c r="B396" s="5">
        <v>42750</v>
      </c>
      <c r="C396" s="6">
        <v>0.72916666666666663</v>
      </c>
      <c r="D396" s="1" t="s">
        <v>311</v>
      </c>
      <c r="E396" s="1">
        <v>7</v>
      </c>
      <c r="F396" s="1">
        <v>4</v>
      </c>
      <c r="G396" s="1" t="s">
        <v>369</v>
      </c>
      <c r="H396" s="2">
        <v>69.2023333333333</v>
      </c>
      <c r="I396" s="7">
        <f>1+COUNTIFS(A:A,A396,P:P,"&lt;"&amp;P396)</f>
        <v>1</v>
      </c>
      <c r="J396" s="2">
        <f>AVERAGEIF(A:A,A396,H:H)</f>
        <v>48.263755555555555</v>
      </c>
      <c r="K396" s="2">
        <f>H396-J396</f>
        <v>20.938577777777745</v>
      </c>
      <c r="L396" s="2">
        <f>90+K396</f>
        <v>110.93857777777774</v>
      </c>
      <c r="M396" s="2">
        <f>EXP(0.06*L396)</f>
        <v>777.67964083156949</v>
      </c>
      <c r="N396" s="2">
        <f>SUMIF(A:A,A396,M:M)</f>
        <v>3942.2663744497208</v>
      </c>
      <c r="O396" s="3">
        <f>M396/N396</f>
        <v>0.19726714710903356</v>
      </c>
      <c r="P396" s="8">
        <f>1/O396</f>
        <v>5.0692678160306119</v>
      </c>
      <c r="Q396" s="3">
        <f>IF(P396&gt;21,"",O396)</f>
        <v>0.19726714710903356</v>
      </c>
      <c r="R396" s="3">
        <f>IF(ISNUMBER(Q396),SUMIF(A:A,A396,Q:Q),"")</f>
        <v>0.89376321588707397</v>
      </c>
      <c r="S396" s="3">
        <f>IFERROR(Q396*(1/R396),"")</f>
        <v>0.22071522255840753</v>
      </c>
      <c r="T396" s="9">
        <f>IFERROR(1/S396,"")</f>
        <v>4.5307251054483633</v>
      </c>
    </row>
    <row r="397" spans="1:20" x14ac:dyDescent="0.3">
      <c r="A397" s="1">
        <v>28</v>
      </c>
      <c r="B397" s="5">
        <v>42750</v>
      </c>
      <c r="C397" s="6">
        <v>0.72916666666666663</v>
      </c>
      <c r="D397" s="1" t="s">
        <v>311</v>
      </c>
      <c r="E397" s="1">
        <v>7</v>
      </c>
      <c r="F397" s="1">
        <v>7</v>
      </c>
      <c r="G397" s="1" t="s">
        <v>30</v>
      </c>
      <c r="H397" s="2">
        <v>67.743966666666694</v>
      </c>
      <c r="I397" s="7">
        <f>1+COUNTIFS(A:A,A397,P:P,"&lt;"&amp;P397)</f>
        <v>2</v>
      </c>
      <c r="J397" s="2">
        <f>AVERAGEIF(A:A,A397,H:H)</f>
        <v>48.263755555555555</v>
      </c>
      <c r="K397" s="2">
        <f>H397-J397</f>
        <v>19.480211111111139</v>
      </c>
      <c r="L397" s="2">
        <f>90+K397</f>
        <v>109.48021111111115</v>
      </c>
      <c r="M397" s="2">
        <f>EXP(0.06*L397)</f>
        <v>712.52333798046266</v>
      </c>
      <c r="N397" s="2">
        <f>SUMIF(A:A,A397,M:M)</f>
        <v>3942.2663744497208</v>
      </c>
      <c r="O397" s="3">
        <f>M397/N397</f>
        <v>0.18073952145862285</v>
      </c>
      <c r="P397" s="8">
        <f>1/O397</f>
        <v>5.5328242098335556</v>
      </c>
      <c r="Q397" s="3">
        <f>IF(P397&gt;21,"",O397)</f>
        <v>0.18073952145862285</v>
      </c>
      <c r="R397" s="3">
        <f>IF(ISNUMBER(Q397),SUMIF(A:A,A397,Q:Q),"")</f>
        <v>0.89376321588707397</v>
      </c>
      <c r="S397" s="3">
        <f>IFERROR(Q397*(1/R397),"")</f>
        <v>0.20222304772213751</v>
      </c>
      <c r="T397" s="9">
        <f>IFERROR(1/S397,"")</f>
        <v>4.9450347587186982</v>
      </c>
    </row>
    <row r="398" spans="1:20" x14ac:dyDescent="0.3">
      <c r="A398" s="1">
        <v>28</v>
      </c>
      <c r="B398" s="5">
        <v>42750</v>
      </c>
      <c r="C398" s="6">
        <v>0.72916666666666663</v>
      </c>
      <c r="D398" s="1" t="s">
        <v>311</v>
      </c>
      <c r="E398" s="1">
        <v>7</v>
      </c>
      <c r="F398" s="1">
        <v>3</v>
      </c>
      <c r="G398" s="1" t="s">
        <v>368</v>
      </c>
      <c r="H398" s="2">
        <v>65.71050000000001</v>
      </c>
      <c r="I398" s="7">
        <f>1+COUNTIFS(A:A,A398,P:P,"&lt;"&amp;P398)</f>
        <v>3</v>
      </c>
      <c r="J398" s="2">
        <f>AVERAGEIF(A:A,A398,H:H)</f>
        <v>48.263755555555555</v>
      </c>
      <c r="K398" s="2">
        <f>H398-J398</f>
        <v>17.446744444444455</v>
      </c>
      <c r="L398" s="2">
        <f>90+K398</f>
        <v>107.44674444444445</v>
      </c>
      <c r="M398" s="2">
        <f>EXP(0.06*L398)</f>
        <v>630.68382464267222</v>
      </c>
      <c r="N398" s="2">
        <f>SUMIF(A:A,A398,M:M)</f>
        <v>3942.2663744497208</v>
      </c>
      <c r="O398" s="3">
        <f>M398/N398</f>
        <v>0.15998001269782433</v>
      </c>
      <c r="P398" s="8">
        <f>1/O398</f>
        <v>6.2507808515357093</v>
      </c>
      <c r="Q398" s="3">
        <f>IF(P398&gt;21,"",O398)</f>
        <v>0.15998001269782433</v>
      </c>
      <c r="R398" s="3">
        <f>IF(ISNUMBER(Q398),SUMIF(A:A,A398,Q:Q),"")</f>
        <v>0.89376321588707397</v>
      </c>
      <c r="S398" s="3">
        <f>IFERROR(Q398*(1/R398),"")</f>
        <v>0.17899596879140037</v>
      </c>
      <c r="T398" s="9">
        <f>IFERROR(1/S398,"")</f>
        <v>5.586717995673899</v>
      </c>
    </row>
    <row r="399" spans="1:20" x14ac:dyDescent="0.3">
      <c r="A399" s="1">
        <v>28</v>
      </c>
      <c r="B399" s="5">
        <v>42750</v>
      </c>
      <c r="C399" s="6">
        <v>0.72916666666666663</v>
      </c>
      <c r="D399" s="1" t="s">
        <v>311</v>
      </c>
      <c r="E399" s="1">
        <v>7</v>
      </c>
      <c r="F399" s="1">
        <v>5</v>
      </c>
      <c r="G399" s="1" t="s">
        <v>370</v>
      </c>
      <c r="H399" s="2">
        <v>57.552999999999997</v>
      </c>
      <c r="I399" s="7">
        <f>1+COUNTIFS(A:A,A399,P:P,"&lt;"&amp;P399)</f>
        <v>4</v>
      </c>
      <c r="J399" s="2">
        <f>AVERAGEIF(A:A,A399,H:H)</f>
        <v>48.263755555555555</v>
      </c>
      <c r="K399" s="2">
        <f>H399-J399</f>
        <v>9.2892444444444422</v>
      </c>
      <c r="L399" s="2">
        <f>90+K399</f>
        <v>99.289244444444449</v>
      </c>
      <c r="M399" s="2">
        <f>EXP(0.06*L399)</f>
        <v>386.58612126754116</v>
      </c>
      <c r="N399" s="2">
        <f>SUMIF(A:A,A399,M:M)</f>
        <v>3942.2663744497208</v>
      </c>
      <c r="O399" s="3">
        <f>M399/N399</f>
        <v>9.8061897535146283E-2</v>
      </c>
      <c r="P399" s="8">
        <f>1/O399</f>
        <v>10.197640726272819</v>
      </c>
      <c r="Q399" s="3">
        <f>IF(P399&gt;21,"",O399)</f>
        <v>9.8061897535146283E-2</v>
      </c>
      <c r="R399" s="3">
        <f>IF(ISNUMBER(Q399),SUMIF(A:A,A399,Q:Q),"")</f>
        <v>0.89376321588707397</v>
      </c>
      <c r="S399" s="3">
        <f>IFERROR(Q399*(1/R399),"")</f>
        <v>0.10971798323319708</v>
      </c>
      <c r="T399" s="9">
        <f>IFERROR(1/S399,"")</f>
        <v>9.1142761699745929</v>
      </c>
    </row>
    <row r="400" spans="1:20" x14ac:dyDescent="0.3">
      <c r="A400" s="1">
        <v>28</v>
      </c>
      <c r="B400" s="5">
        <v>42750</v>
      </c>
      <c r="C400" s="6">
        <v>0.72916666666666663</v>
      </c>
      <c r="D400" s="1" t="s">
        <v>311</v>
      </c>
      <c r="E400" s="1">
        <v>7</v>
      </c>
      <c r="F400" s="1">
        <v>11</v>
      </c>
      <c r="G400" s="1" t="s">
        <v>375</v>
      </c>
      <c r="H400" s="2">
        <v>57.391466666666602</v>
      </c>
      <c r="I400" s="7">
        <f>1+COUNTIFS(A:A,A400,P:P,"&lt;"&amp;P400)</f>
        <v>5</v>
      </c>
      <c r="J400" s="2">
        <f>AVERAGEIF(A:A,A400,H:H)</f>
        <v>48.263755555555555</v>
      </c>
      <c r="K400" s="2">
        <f>H400-J400</f>
        <v>9.1277111111110472</v>
      </c>
      <c r="L400" s="2">
        <f>90+K400</f>
        <v>99.12771111111104</v>
      </c>
      <c r="M400" s="2">
        <f>EXP(0.06*L400)</f>
        <v>382.85742702035645</v>
      </c>
      <c r="N400" s="2">
        <f>SUMIF(A:A,A400,M:M)</f>
        <v>3942.2663744497208</v>
      </c>
      <c r="O400" s="3">
        <f>M400/N400</f>
        <v>9.7116072496191336E-2</v>
      </c>
      <c r="P400" s="8">
        <f>1/O400</f>
        <v>10.296956768296182</v>
      </c>
      <c r="Q400" s="3">
        <f>IF(P400&gt;21,"",O400)</f>
        <v>9.7116072496191336E-2</v>
      </c>
      <c r="R400" s="3">
        <f>IF(ISNUMBER(Q400),SUMIF(A:A,A400,Q:Q),"")</f>
        <v>0.89376321588707397</v>
      </c>
      <c r="S400" s="3">
        <f>IFERROR(Q400*(1/R400),"")</f>
        <v>0.10865973310369695</v>
      </c>
      <c r="T400" s="9">
        <f>IFERROR(1/S400,"")</f>
        <v>9.2030411950825677</v>
      </c>
    </row>
    <row r="401" spans="1:20" x14ac:dyDescent="0.3">
      <c r="A401" s="1">
        <v>28</v>
      </c>
      <c r="B401" s="5">
        <v>42750</v>
      </c>
      <c r="C401" s="6">
        <v>0.72916666666666663</v>
      </c>
      <c r="D401" s="1" t="s">
        <v>311</v>
      </c>
      <c r="E401" s="1">
        <v>7</v>
      </c>
      <c r="F401" s="1">
        <v>6</v>
      </c>
      <c r="G401" s="1" t="s">
        <v>371</v>
      </c>
      <c r="H401" s="2">
        <v>55.377699999999997</v>
      </c>
      <c r="I401" s="7">
        <f>1+COUNTIFS(A:A,A401,P:P,"&lt;"&amp;P401)</f>
        <v>6</v>
      </c>
      <c r="J401" s="2">
        <f>AVERAGEIF(A:A,A401,H:H)</f>
        <v>48.263755555555555</v>
      </c>
      <c r="K401" s="2">
        <f>H401-J401</f>
        <v>7.1139444444444422</v>
      </c>
      <c r="L401" s="2">
        <f>90+K401</f>
        <v>97.113944444444442</v>
      </c>
      <c r="M401" s="2">
        <f>EXP(0.06*L401)</f>
        <v>339.28371225254097</v>
      </c>
      <c r="N401" s="2">
        <f>SUMIF(A:A,A401,M:M)</f>
        <v>3942.2663744497208</v>
      </c>
      <c r="O401" s="3">
        <f>M401/N401</f>
        <v>8.6063111932637909E-2</v>
      </c>
      <c r="P401" s="8">
        <f>1/O401</f>
        <v>11.619379982247281</v>
      </c>
      <c r="Q401" s="3">
        <f>IF(P401&gt;21,"",O401)</f>
        <v>8.6063111932637909E-2</v>
      </c>
      <c r="R401" s="3">
        <f>IF(ISNUMBER(Q401),SUMIF(A:A,A401,Q:Q),"")</f>
        <v>0.89376321588707397</v>
      </c>
      <c r="S401" s="3">
        <f>IFERROR(Q401*(1/R401),"")</f>
        <v>9.629296708884906E-2</v>
      </c>
      <c r="T401" s="9">
        <f>IFERROR(1/S401,"")</f>
        <v>10.384974419547222</v>
      </c>
    </row>
    <row r="402" spans="1:20" x14ac:dyDescent="0.3">
      <c r="A402" s="1">
        <v>28</v>
      </c>
      <c r="B402" s="5">
        <v>42750</v>
      </c>
      <c r="C402" s="6">
        <v>0.72916666666666663</v>
      </c>
      <c r="D402" s="1" t="s">
        <v>311</v>
      </c>
      <c r="E402" s="1">
        <v>7</v>
      </c>
      <c r="F402" s="1">
        <v>2</v>
      </c>
      <c r="G402" s="1" t="s">
        <v>367</v>
      </c>
      <c r="H402" s="2">
        <v>52.980933333333404</v>
      </c>
      <c r="I402" s="7">
        <f>1+COUNTIFS(A:A,A402,P:P,"&lt;"&amp;P402)</f>
        <v>7</v>
      </c>
      <c r="J402" s="2">
        <f>AVERAGEIF(A:A,A402,H:H)</f>
        <v>48.263755555555555</v>
      </c>
      <c r="K402" s="2">
        <f>H402-J402</f>
        <v>4.7171777777778487</v>
      </c>
      <c r="L402" s="2">
        <f>90+K402</f>
        <v>94.717177777777849</v>
      </c>
      <c r="M402" s="2">
        <f>EXP(0.06*L402)</f>
        <v>293.83860871651501</v>
      </c>
      <c r="N402" s="2">
        <f>SUMIF(A:A,A402,M:M)</f>
        <v>3942.2663744497208</v>
      </c>
      <c r="O402" s="3">
        <f>M402/N402</f>
        <v>7.4535452657617615E-2</v>
      </c>
      <c r="P402" s="8">
        <f>1/O402</f>
        <v>13.416434251678201</v>
      </c>
      <c r="Q402" s="3">
        <f>IF(P402&gt;21,"",O402)</f>
        <v>7.4535452657617615E-2</v>
      </c>
      <c r="R402" s="3">
        <f>IF(ISNUMBER(Q402),SUMIF(A:A,A402,Q:Q),"")</f>
        <v>0.89376321588707397</v>
      </c>
      <c r="S402" s="3">
        <f>IFERROR(Q402*(1/R402),"")</f>
        <v>8.3395077502311399E-2</v>
      </c>
      <c r="T402" s="9">
        <f>IFERROR(1/S402,"")</f>
        <v>11.991115422517399</v>
      </c>
    </row>
    <row r="403" spans="1:20" x14ac:dyDescent="0.3">
      <c r="A403" s="1">
        <v>28</v>
      </c>
      <c r="B403" s="5">
        <v>42750</v>
      </c>
      <c r="C403" s="6">
        <v>0.72916666666666663</v>
      </c>
      <c r="D403" s="1" t="s">
        <v>311</v>
      </c>
      <c r="E403" s="1">
        <v>7</v>
      </c>
      <c r="F403" s="1">
        <v>1</v>
      </c>
      <c r="G403" s="1" t="s">
        <v>366</v>
      </c>
      <c r="H403" s="2">
        <v>41.5268333333333</v>
      </c>
      <c r="I403" s="7">
        <f>1+COUNTIFS(A:A,A403,P:P,"&lt;"&amp;P403)</f>
        <v>8</v>
      </c>
      <c r="J403" s="2">
        <f>AVERAGEIF(A:A,A403,H:H)</f>
        <v>48.263755555555555</v>
      </c>
      <c r="K403" s="2">
        <f>H403-J403</f>
        <v>-6.7369222222222547</v>
      </c>
      <c r="L403" s="2">
        <f>90+K403</f>
        <v>83.263077777777738</v>
      </c>
      <c r="M403" s="2">
        <f>EXP(0.06*L403)</f>
        <v>147.78886489442382</v>
      </c>
      <c r="N403" s="2">
        <f>SUMIF(A:A,A403,M:M)</f>
        <v>3942.2663744497208</v>
      </c>
      <c r="O403" s="3">
        <f>M403/N403</f>
        <v>3.7488300093636587E-2</v>
      </c>
      <c r="P403" s="8">
        <f>1/O403</f>
        <v>26.674989196689236</v>
      </c>
      <c r="Q403" s="3" t="str">
        <f>IF(P403&gt;21,"",O403)</f>
        <v/>
      </c>
      <c r="R403" s="3" t="str">
        <f>IF(ISNUMBER(Q403),SUMIF(A:A,A403,Q:Q),"")</f>
        <v/>
      </c>
      <c r="S403" s="3" t="str">
        <f>IFERROR(Q403*(1/R403),"")</f>
        <v/>
      </c>
      <c r="T403" s="9" t="str">
        <f>IFERROR(1/S403,"")</f>
        <v/>
      </c>
    </row>
    <row r="404" spans="1:20" x14ac:dyDescent="0.3">
      <c r="A404" s="1">
        <v>28</v>
      </c>
      <c r="B404" s="5">
        <v>42750</v>
      </c>
      <c r="C404" s="6">
        <v>0.72916666666666663</v>
      </c>
      <c r="D404" s="1" t="s">
        <v>311</v>
      </c>
      <c r="E404" s="1">
        <v>7</v>
      </c>
      <c r="F404" s="1">
        <v>12</v>
      </c>
      <c r="G404" s="1" t="s">
        <v>31</v>
      </c>
      <c r="H404" s="2">
        <v>33.711366666666599</v>
      </c>
      <c r="I404" s="7">
        <f>1+COUNTIFS(A:A,A404,P:P,"&lt;"&amp;P404)</f>
        <v>9</v>
      </c>
      <c r="J404" s="2">
        <f>AVERAGEIF(A:A,A404,H:H)</f>
        <v>48.263755555555555</v>
      </c>
      <c r="K404" s="2">
        <f>H404-J404</f>
        <v>-14.552388888888956</v>
      </c>
      <c r="L404" s="2">
        <f>90+K404</f>
        <v>75.447611111111044</v>
      </c>
      <c r="M404" s="2">
        <f>EXP(0.06*L404)</f>
        <v>92.467447777882882</v>
      </c>
      <c r="N404" s="2">
        <f>SUMIF(A:A,A404,M:M)</f>
        <v>3942.2663744497208</v>
      </c>
      <c r="O404" s="3">
        <f>M404/N404</f>
        <v>2.3455403312463863E-2</v>
      </c>
      <c r="P404" s="8">
        <f>1/O404</f>
        <v>42.634099558143788</v>
      </c>
      <c r="Q404" s="3" t="str">
        <f>IF(P404&gt;21,"",O404)</f>
        <v/>
      </c>
      <c r="R404" s="3" t="str">
        <f>IF(ISNUMBER(Q404),SUMIF(A:A,A404,Q:Q),"")</f>
        <v/>
      </c>
      <c r="S404" s="3" t="str">
        <f>IFERROR(Q404*(1/R404),"")</f>
        <v/>
      </c>
      <c r="T404" s="9" t="str">
        <f>IFERROR(1/S404,"")</f>
        <v/>
      </c>
    </row>
    <row r="405" spans="1:20" x14ac:dyDescent="0.3">
      <c r="A405" s="1">
        <v>28</v>
      </c>
      <c r="B405" s="5">
        <v>42750</v>
      </c>
      <c r="C405" s="6">
        <v>0.72916666666666663</v>
      </c>
      <c r="D405" s="1" t="s">
        <v>311</v>
      </c>
      <c r="E405" s="1">
        <v>7</v>
      </c>
      <c r="F405" s="1">
        <v>8</v>
      </c>
      <c r="G405" s="1" t="s">
        <v>372</v>
      </c>
      <c r="H405" s="2">
        <v>30.047233333333402</v>
      </c>
      <c r="I405" s="7">
        <f>1+COUNTIFS(A:A,A405,P:P,"&lt;"&amp;P405)</f>
        <v>10</v>
      </c>
      <c r="J405" s="2">
        <f>AVERAGEIF(A:A,A405,H:H)</f>
        <v>48.263755555555555</v>
      </c>
      <c r="K405" s="2">
        <f>H405-J405</f>
        <v>-18.216522222222153</v>
      </c>
      <c r="L405" s="2">
        <f>90+K405</f>
        <v>71.783477777777847</v>
      </c>
      <c r="M405" s="2">
        <f>EXP(0.06*L405)</f>
        <v>74.218145342132857</v>
      </c>
      <c r="N405" s="2">
        <f>SUMIF(A:A,A405,M:M)</f>
        <v>3942.2663744497208</v>
      </c>
      <c r="O405" s="3">
        <f>M405/N405</f>
        <v>1.8826263446617697E-2</v>
      </c>
      <c r="P405" s="8">
        <f>1/O405</f>
        <v>53.117284947994222</v>
      </c>
      <c r="Q405" s="3" t="str">
        <f>IF(P405&gt;21,"",O405)</f>
        <v/>
      </c>
      <c r="R405" s="3" t="str">
        <f>IF(ISNUMBER(Q405),SUMIF(A:A,A405,Q:Q),"")</f>
        <v/>
      </c>
      <c r="S405" s="3" t="str">
        <f>IFERROR(Q405*(1/R405),"")</f>
        <v/>
      </c>
      <c r="T405" s="9" t="str">
        <f>IFERROR(1/S405,"")</f>
        <v/>
      </c>
    </row>
    <row r="406" spans="1:20" x14ac:dyDescent="0.3">
      <c r="A406" s="1">
        <v>28</v>
      </c>
      <c r="B406" s="5">
        <v>42750</v>
      </c>
      <c r="C406" s="6">
        <v>0.72916666666666663</v>
      </c>
      <c r="D406" s="1" t="s">
        <v>311</v>
      </c>
      <c r="E406" s="1">
        <v>7</v>
      </c>
      <c r="F406" s="1">
        <v>9</v>
      </c>
      <c r="G406" s="1" t="s">
        <v>373</v>
      </c>
      <c r="H406" s="2">
        <v>26.625266666666704</v>
      </c>
      <c r="I406" s="7">
        <f>1+COUNTIFS(A:A,A406,P:P,"&lt;"&amp;P406)</f>
        <v>11</v>
      </c>
      <c r="J406" s="2">
        <f>AVERAGEIF(A:A,A406,H:H)</f>
        <v>48.263755555555555</v>
      </c>
      <c r="K406" s="2">
        <f>H406-J406</f>
        <v>-21.638488888888851</v>
      </c>
      <c r="L406" s="2">
        <f>90+K406</f>
        <v>68.361511111111156</v>
      </c>
      <c r="M406" s="2">
        <f>EXP(0.06*L406)</f>
        <v>60.442389195824411</v>
      </c>
      <c r="N406" s="2">
        <f>SUMIF(A:A,A406,M:M)</f>
        <v>3942.2663744497208</v>
      </c>
      <c r="O406" s="3">
        <f>M406/N406</f>
        <v>1.5331888678948346E-2</v>
      </c>
      <c r="P406" s="8">
        <f>1/O406</f>
        <v>65.223536443560491</v>
      </c>
      <c r="Q406" s="3" t="str">
        <f>IF(P406&gt;21,"",O406)</f>
        <v/>
      </c>
      <c r="R406" s="3" t="str">
        <f>IF(ISNUMBER(Q406),SUMIF(A:A,A406,Q:Q),"")</f>
        <v/>
      </c>
      <c r="S406" s="3" t="str">
        <f>IFERROR(Q406*(1/R406),"")</f>
        <v/>
      </c>
      <c r="T406" s="9" t="str">
        <f>IFERROR(1/S406,"")</f>
        <v/>
      </c>
    </row>
    <row r="407" spans="1:20" x14ac:dyDescent="0.3">
      <c r="A407" s="1">
        <v>28</v>
      </c>
      <c r="B407" s="5">
        <v>42750</v>
      </c>
      <c r="C407" s="6">
        <v>0.72916666666666663</v>
      </c>
      <c r="D407" s="1" t="s">
        <v>311</v>
      </c>
      <c r="E407" s="1">
        <v>7</v>
      </c>
      <c r="F407" s="1">
        <v>10</v>
      </c>
      <c r="G407" s="1" t="s">
        <v>374</v>
      </c>
      <c r="H407" s="2">
        <v>21.2944666666667</v>
      </c>
      <c r="I407" s="7">
        <f>1+COUNTIFS(A:A,A407,P:P,"&lt;"&amp;P407)</f>
        <v>12</v>
      </c>
      <c r="J407" s="2">
        <f>AVERAGEIF(A:A,A407,H:H)</f>
        <v>48.263755555555555</v>
      </c>
      <c r="K407" s="2">
        <f>H407-J407</f>
        <v>-26.969288888888855</v>
      </c>
      <c r="L407" s="2">
        <f>90+K407</f>
        <v>63.030711111111145</v>
      </c>
      <c r="M407" s="2">
        <f>EXP(0.06*L407)</f>
        <v>43.896854527798595</v>
      </c>
      <c r="N407" s="2">
        <f>SUMIF(A:A,A407,M:M)</f>
        <v>3942.2663744497208</v>
      </c>
      <c r="O407" s="3">
        <f>M407/N407</f>
        <v>1.1134928581259534E-2</v>
      </c>
      <c r="P407" s="8">
        <f>1/O407</f>
        <v>89.807491148442054</v>
      </c>
      <c r="Q407" s="3" t="str">
        <f>IF(P407&gt;21,"",O407)</f>
        <v/>
      </c>
      <c r="R407" s="3" t="str">
        <f>IF(ISNUMBER(Q407),SUMIF(A:A,A407,Q:Q),"")</f>
        <v/>
      </c>
      <c r="S407" s="3" t="str">
        <f>IFERROR(Q407*(1/R407),"")</f>
        <v/>
      </c>
      <c r="T407" s="9" t="str">
        <f>IFERROR(1/S407,"")</f>
        <v/>
      </c>
    </row>
    <row r="408" spans="1:20" x14ac:dyDescent="0.3">
      <c r="A408" s="1">
        <v>22</v>
      </c>
      <c r="B408" s="5">
        <v>42750</v>
      </c>
      <c r="C408" s="6">
        <v>0.73263888888888884</v>
      </c>
      <c r="D408" s="1" t="s">
        <v>240</v>
      </c>
      <c r="E408" s="1">
        <v>8</v>
      </c>
      <c r="F408" s="1">
        <v>6</v>
      </c>
      <c r="G408" s="1" t="s">
        <v>302</v>
      </c>
      <c r="H408" s="2">
        <v>70.814266666666697</v>
      </c>
      <c r="I408" s="7">
        <f>1+COUNTIFS(A:A,A408,P:P,"&lt;"&amp;P408)</f>
        <v>1</v>
      </c>
      <c r="J408" s="2">
        <f>AVERAGEIF(A:A,A408,H:H)</f>
        <v>48.045790476190476</v>
      </c>
      <c r="K408" s="2">
        <f>H408-J408</f>
        <v>22.768476190476221</v>
      </c>
      <c r="L408" s="2">
        <f>90+K408</f>
        <v>112.76847619047622</v>
      </c>
      <c r="M408" s="2">
        <f>EXP(0.06*L408)</f>
        <v>867.92783467488812</v>
      </c>
      <c r="N408" s="2">
        <f>SUMIF(A:A,A408,M:M)</f>
        <v>3986.5807757381472</v>
      </c>
      <c r="O408" s="3">
        <f>M408/N408</f>
        <v>0.21771234135201598</v>
      </c>
      <c r="P408" s="8">
        <f>1/O408</f>
        <v>4.5932168741096504</v>
      </c>
      <c r="Q408" s="3">
        <f>IF(P408&gt;21,"",O408)</f>
        <v>0.21771234135201598</v>
      </c>
      <c r="R408" s="3">
        <f>IF(ISNUMBER(Q408),SUMIF(A:A,A408,Q:Q),"")</f>
        <v>0.88011118815441047</v>
      </c>
      <c r="S408" s="3">
        <f>IFERROR(Q408*(1/R408),"")</f>
        <v>0.24736913276668809</v>
      </c>
      <c r="T408" s="9">
        <f>IFERROR(1/S408,"")</f>
        <v>4.0425415605235315</v>
      </c>
    </row>
    <row r="409" spans="1:20" x14ac:dyDescent="0.3">
      <c r="A409" s="1">
        <v>22</v>
      </c>
      <c r="B409" s="5">
        <v>42750</v>
      </c>
      <c r="C409" s="6">
        <v>0.73263888888888884</v>
      </c>
      <c r="D409" s="1" t="s">
        <v>240</v>
      </c>
      <c r="E409" s="1">
        <v>8</v>
      </c>
      <c r="F409" s="1">
        <v>12</v>
      </c>
      <c r="G409" s="1" t="s">
        <v>308</v>
      </c>
      <c r="H409" s="2">
        <v>59.263499999999901</v>
      </c>
      <c r="I409" s="7">
        <f>1+COUNTIFS(A:A,A409,P:P,"&lt;"&amp;P409)</f>
        <v>2</v>
      </c>
      <c r="J409" s="2">
        <f>AVERAGEIF(A:A,A409,H:H)</f>
        <v>48.045790476190476</v>
      </c>
      <c r="K409" s="2">
        <f>H409-J409</f>
        <v>11.217709523809425</v>
      </c>
      <c r="L409" s="2">
        <f>90+K409</f>
        <v>101.21770952380942</v>
      </c>
      <c r="M409" s="2">
        <f>EXP(0.06*L409)</f>
        <v>434.00782827102188</v>
      </c>
      <c r="N409" s="2">
        <f>SUMIF(A:A,A409,M:M)</f>
        <v>3986.5807757381472</v>
      </c>
      <c r="O409" s="3">
        <f>M409/N409</f>
        <v>0.10886718536153626</v>
      </c>
      <c r="P409" s="8">
        <f>1/O409</f>
        <v>9.1855043067303246</v>
      </c>
      <c r="Q409" s="3">
        <f>IF(P409&gt;21,"",O409)</f>
        <v>0.10886718536153626</v>
      </c>
      <c r="R409" s="3">
        <f>IF(ISNUMBER(Q409),SUMIF(A:A,A409,Q:Q),"")</f>
        <v>0.88011118815441047</v>
      </c>
      <c r="S409" s="3">
        <f>IFERROR(Q409*(1/R409),"")</f>
        <v>0.12369708149015841</v>
      </c>
      <c r="T409" s="9">
        <f>IFERROR(1/S409,"")</f>
        <v>8.0842651091938809</v>
      </c>
    </row>
    <row r="410" spans="1:20" x14ac:dyDescent="0.3">
      <c r="A410" s="1">
        <v>22</v>
      </c>
      <c r="B410" s="5">
        <v>42750</v>
      </c>
      <c r="C410" s="6">
        <v>0.73263888888888884</v>
      </c>
      <c r="D410" s="1" t="s">
        <v>240</v>
      </c>
      <c r="E410" s="1">
        <v>8</v>
      </c>
      <c r="F410" s="1">
        <v>7</v>
      </c>
      <c r="G410" s="1" t="s">
        <v>303</v>
      </c>
      <c r="H410" s="2">
        <v>58.106133333333297</v>
      </c>
      <c r="I410" s="7">
        <f>1+COUNTIFS(A:A,A410,P:P,"&lt;"&amp;P410)</f>
        <v>3</v>
      </c>
      <c r="J410" s="2">
        <f>AVERAGEIF(A:A,A410,H:H)</f>
        <v>48.045790476190476</v>
      </c>
      <c r="K410" s="2">
        <f>H410-J410</f>
        <v>10.060342857142821</v>
      </c>
      <c r="L410" s="2">
        <f>90+K410</f>
        <v>100.06034285714281</v>
      </c>
      <c r="M410" s="2">
        <f>EXP(0.06*L410)</f>
        <v>404.89208363068343</v>
      </c>
      <c r="N410" s="2">
        <f>SUMIF(A:A,A410,M:M)</f>
        <v>3986.5807757381472</v>
      </c>
      <c r="O410" s="3">
        <f>M410/N410</f>
        <v>0.10156374758409716</v>
      </c>
      <c r="P410" s="8">
        <f>1/O410</f>
        <v>9.8460328984215231</v>
      </c>
      <c r="Q410" s="3">
        <f>IF(P410&gt;21,"",O410)</f>
        <v>0.10156374758409716</v>
      </c>
      <c r="R410" s="3">
        <f>IF(ISNUMBER(Q410),SUMIF(A:A,A410,Q:Q),"")</f>
        <v>0.88011118815441047</v>
      </c>
      <c r="S410" s="3">
        <f>IFERROR(Q410*(1/R410),"")</f>
        <v>0.11539876887268745</v>
      </c>
      <c r="T410" s="9">
        <f>IFERROR(1/S410,"")</f>
        <v>8.6656037128371803</v>
      </c>
    </row>
    <row r="411" spans="1:20" x14ac:dyDescent="0.3">
      <c r="A411" s="1">
        <v>22</v>
      </c>
      <c r="B411" s="5">
        <v>42750</v>
      </c>
      <c r="C411" s="6">
        <v>0.73263888888888884</v>
      </c>
      <c r="D411" s="1" t="s">
        <v>240</v>
      </c>
      <c r="E411" s="1">
        <v>8</v>
      </c>
      <c r="F411" s="1">
        <v>10</v>
      </c>
      <c r="G411" s="1" t="s">
        <v>306</v>
      </c>
      <c r="H411" s="2">
        <v>58.048033333333308</v>
      </c>
      <c r="I411" s="7">
        <f>1+COUNTIFS(A:A,A411,P:P,"&lt;"&amp;P411)</f>
        <v>4</v>
      </c>
      <c r="J411" s="2">
        <f>AVERAGEIF(A:A,A411,H:H)</f>
        <v>48.045790476190476</v>
      </c>
      <c r="K411" s="2">
        <f>H411-J411</f>
        <v>10.002242857142832</v>
      </c>
      <c r="L411" s="2">
        <f>90+K411</f>
        <v>100.00224285714283</v>
      </c>
      <c r="M411" s="2">
        <f>EXP(0.06*L411)</f>
        <v>403.48308713490604</v>
      </c>
      <c r="N411" s="2">
        <f>SUMIF(A:A,A411,M:M)</f>
        <v>3986.5807757381472</v>
      </c>
      <c r="O411" s="3">
        <f>M411/N411</f>
        <v>0.10121031275484389</v>
      </c>
      <c r="P411" s="8">
        <f>1/O411</f>
        <v>9.8804160641440202</v>
      </c>
      <c r="Q411" s="3">
        <f>IF(P411&gt;21,"",O411)</f>
        <v>0.10121031275484389</v>
      </c>
      <c r="R411" s="3">
        <f>IF(ISNUMBER(Q411),SUMIF(A:A,A411,Q:Q),"")</f>
        <v>0.88011118815441047</v>
      </c>
      <c r="S411" s="3">
        <f>IFERROR(Q411*(1/R411),"")</f>
        <v>0.11499718912457128</v>
      </c>
      <c r="T411" s="9">
        <f>IFERROR(1/S411,"")</f>
        <v>8.6958647216737184</v>
      </c>
    </row>
    <row r="412" spans="1:20" x14ac:dyDescent="0.3">
      <c r="A412" s="1">
        <v>22</v>
      </c>
      <c r="B412" s="5">
        <v>42750</v>
      </c>
      <c r="C412" s="6">
        <v>0.73263888888888884</v>
      </c>
      <c r="D412" s="1" t="s">
        <v>240</v>
      </c>
      <c r="E412" s="1">
        <v>8</v>
      </c>
      <c r="F412" s="1">
        <v>2</v>
      </c>
      <c r="G412" s="1" t="s">
        <v>298</v>
      </c>
      <c r="H412" s="2">
        <v>57.344533333333402</v>
      </c>
      <c r="I412" s="7">
        <f>1+COUNTIFS(A:A,A412,P:P,"&lt;"&amp;P412)</f>
        <v>5</v>
      </c>
      <c r="J412" s="2">
        <f>AVERAGEIF(A:A,A412,H:H)</f>
        <v>48.045790476190476</v>
      </c>
      <c r="K412" s="2">
        <f>H412-J412</f>
        <v>9.2987428571429263</v>
      </c>
      <c r="L412" s="2">
        <f>90+K412</f>
        <v>99.298742857142926</v>
      </c>
      <c r="M412" s="2">
        <f>EXP(0.06*L412)</f>
        <v>386.8065013307986</v>
      </c>
      <c r="N412" s="2">
        <f>SUMIF(A:A,A412,M:M)</f>
        <v>3986.5807757381472</v>
      </c>
      <c r="O412" s="3">
        <f>M412/N412</f>
        <v>9.7027132545477721E-2</v>
      </c>
      <c r="P412" s="8">
        <f>1/O412</f>
        <v>10.306395476866109</v>
      </c>
      <c r="Q412" s="3">
        <f>IF(P412&gt;21,"",O412)</f>
        <v>9.7027132545477721E-2</v>
      </c>
      <c r="R412" s="3">
        <f>IF(ISNUMBER(Q412),SUMIF(A:A,A412,Q:Q),"")</f>
        <v>0.88011118815441047</v>
      </c>
      <c r="S412" s="3">
        <f>IFERROR(Q412*(1/R412),"")</f>
        <v>0.11024417579435981</v>
      </c>
      <c r="T412" s="9">
        <f>IFERROR(1/S412,"")</f>
        <v>9.0707739687338726</v>
      </c>
    </row>
    <row r="413" spans="1:20" x14ac:dyDescent="0.3">
      <c r="A413" s="1">
        <v>22</v>
      </c>
      <c r="B413" s="5">
        <v>42750</v>
      </c>
      <c r="C413" s="6">
        <v>0.73263888888888884</v>
      </c>
      <c r="D413" s="1" t="s">
        <v>240</v>
      </c>
      <c r="E413" s="1">
        <v>8</v>
      </c>
      <c r="F413" s="1">
        <v>3</v>
      </c>
      <c r="G413" s="1" t="s">
        <v>299</v>
      </c>
      <c r="H413" s="2">
        <v>52.278466666666702</v>
      </c>
      <c r="I413" s="7">
        <f>1+COUNTIFS(A:A,A413,P:P,"&lt;"&amp;P413)</f>
        <v>6</v>
      </c>
      <c r="J413" s="2">
        <f>AVERAGEIF(A:A,A413,H:H)</f>
        <v>48.045790476190476</v>
      </c>
      <c r="K413" s="2">
        <f>H413-J413</f>
        <v>4.2326761904762265</v>
      </c>
      <c r="L413" s="2">
        <f>90+K413</f>
        <v>94.232676190476226</v>
      </c>
      <c r="M413" s="2">
        <f>EXP(0.06*L413)</f>
        <v>285.41965514329956</v>
      </c>
      <c r="N413" s="2">
        <f>SUMIF(A:A,A413,M:M)</f>
        <v>3986.5807757381472</v>
      </c>
      <c r="O413" s="3">
        <f>M413/N413</f>
        <v>7.1595101466482097E-2</v>
      </c>
      <c r="P413" s="8">
        <f>1/O413</f>
        <v>13.967436032871037</v>
      </c>
      <c r="Q413" s="3">
        <f>IF(P413&gt;21,"",O413)</f>
        <v>7.1595101466482097E-2</v>
      </c>
      <c r="R413" s="3">
        <f>IF(ISNUMBER(Q413),SUMIF(A:A,A413,Q:Q),"")</f>
        <v>0.88011118815441047</v>
      </c>
      <c r="S413" s="3">
        <f>IFERROR(Q413*(1/R413),"")</f>
        <v>8.1347791540540157E-2</v>
      </c>
      <c r="T413" s="9">
        <f>IFERROR(1/S413,"")</f>
        <v>12.292896722360853</v>
      </c>
    </row>
    <row r="414" spans="1:20" x14ac:dyDescent="0.3">
      <c r="A414" s="1">
        <v>22</v>
      </c>
      <c r="B414" s="5">
        <v>42750</v>
      </c>
      <c r="C414" s="6">
        <v>0.73263888888888884</v>
      </c>
      <c r="D414" s="1" t="s">
        <v>240</v>
      </c>
      <c r="E414" s="1">
        <v>8</v>
      </c>
      <c r="F414" s="1">
        <v>5</v>
      </c>
      <c r="G414" s="1" t="s">
        <v>301</v>
      </c>
      <c r="H414" s="2">
        <v>50.892866666666606</v>
      </c>
      <c r="I414" s="7">
        <f>1+COUNTIFS(A:A,A414,P:P,"&lt;"&amp;P414)</f>
        <v>7</v>
      </c>
      <c r="J414" s="2">
        <f>AVERAGEIF(A:A,A414,H:H)</f>
        <v>48.045790476190476</v>
      </c>
      <c r="K414" s="2">
        <f>H414-J414</f>
        <v>2.8470761904761304</v>
      </c>
      <c r="L414" s="2">
        <f>90+K414</f>
        <v>92.84707619047613</v>
      </c>
      <c r="M414" s="2">
        <f>EXP(0.06*L414)</f>
        <v>262.65058414176059</v>
      </c>
      <c r="N414" s="2">
        <f>SUMIF(A:A,A414,M:M)</f>
        <v>3986.5807757381472</v>
      </c>
      <c r="O414" s="3">
        <f>M414/N414</f>
        <v>6.5883672981172384E-2</v>
      </c>
      <c r="P414" s="8">
        <f>1/O414</f>
        <v>15.17826731192978</v>
      </c>
      <c r="Q414" s="3">
        <f>IF(P414&gt;21,"",O414)</f>
        <v>6.5883672981172384E-2</v>
      </c>
      <c r="R414" s="3">
        <f>IF(ISNUMBER(Q414),SUMIF(A:A,A414,Q:Q),"")</f>
        <v>0.88011118815441047</v>
      </c>
      <c r="S414" s="3">
        <f>IFERROR(Q414*(1/R414),"")</f>
        <v>7.4858351839987597E-2</v>
      </c>
      <c r="T414" s="9">
        <f>IFERROR(1/S414,"")</f>
        <v>13.358562878027769</v>
      </c>
    </row>
    <row r="415" spans="1:20" x14ac:dyDescent="0.3">
      <c r="A415" s="1">
        <v>22</v>
      </c>
      <c r="B415" s="5">
        <v>42750</v>
      </c>
      <c r="C415" s="6">
        <v>0.73263888888888884</v>
      </c>
      <c r="D415" s="1" t="s">
        <v>240</v>
      </c>
      <c r="E415" s="1">
        <v>8</v>
      </c>
      <c r="F415" s="1">
        <v>4</v>
      </c>
      <c r="G415" s="1" t="s">
        <v>300</v>
      </c>
      <c r="H415" s="2">
        <v>50.445700000000002</v>
      </c>
      <c r="I415" s="7">
        <f>1+COUNTIFS(A:A,A415,P:P,"&lt;"&amp;P415)</f>
        <v>8</v>
      </c>
      <c r="J415" s="2">
        <f>AVERAGEIF(A:A,A415,H:H)</f>
        <v>48.045790476190476</v>
      </c>
      <c r="K415" s="2">
        <f>H415-J415</f>
        <v>2.3999095238095265</v>
      </c>
      <c r="L415" s="2">
        <f>90+K415</f>
        <v>92.399909523809526</v>
      </c>
      <c r="M415" s="2">
        <f>EXP(0.06*L415)</f>
        <v>255.69736352449902</v>
      </c>
      <c r="N415" s="2">
        <f>SUMIF(A:A,A415,M:M)</f>
        <v>3986.5807757381472</v>
      </c>
      <c r="O415" s="3">
        <f>M415/N415</f>
        <v>6.4139516520182543E-2</v>
      </c>
      <c r="P415" s="8">
        <f>1/O415</f>
        <v>15.591012440596332</v>
      </c>
      <c r="Q415" s="3">
        <f>IF(P415&gt;21,"",O415)</f>
        <v>6.4139516520182543E-2</v>
      </c>
      <c r="R415" s="3">
        <f>IF(ISNUMBER(Q415),SUMIF(A:A,A415,Q:Q),"")</f>
        <v>0.88011118815441047</v>
      </c>
      <c r="S415" s="3">
        <f>IFERROR(Q415*(1/R415),"")</f>
        <v>7.2876606255492374E-2</v>
      </c>
      <c r="T415" s="9">
        <f>IFERROR(1/S415,"")</f>
        <v>13.721824483623434</v>
      </c>
    </row>
    <row r="416" spans="1:20" x14ac:dyDescent="0.3">
      <c r="A416" s="1">
        <v>22</v>
      </c>
      <c r="B416" s="5">
        <v>42750</v>
      </c>
      <c r="C416" s="6">
        <v>0.73263888888888884</v>
      </c>
      <c r="D416" s="1" t="s">
        <v>240</v>
      </c>
      <c r="E416" s="1">
        <v>8</v>
      </c>
      <c r="F416" s="1">
        <v>11</v>
      </c>
      <c r="G416" s="1" t="s">
        <v>307</v>
      </c>
      <c r="H416" s="2">
        <v>46.984666666666705</v>
      </c>
      <c r="I416" s="7">
        <f>1+COUNTIFS(A:A,A416,P:P,"&lt;"&amp;P416)</f>
        <v>9</v>
      </c>
      <c r="J416" s="2">
        <f>AVERAGEIF(A:A,A416,H:H)</f>
        <v>48.045790476190476</v>
      </c>
      <c r="K416" s="2">
        <f>H416-J416</f>
        <v>-1.0611238095237709</v>
      </c>
      <c r="L416" s="2">
        <f>90+K416</f>
        <v>88.938876190476236</v>
      </c>
      <c r="M416" s="2">
        <f>EXP(0.06*L416)</f>
        <v>207.74940535657527</v>
      </c>
      <c r="N416" s="2">
        <f>SUMIF(A:A,A416,M:M)</f>
        <v>3986.5807757381472</v>
      </c>
      <c r="O416" s="3">
        <f>M416/N416</f>
        <v>5.2112177588602558E-2</v>
      </c>
      <c r="P416" s="8">
        <f>1/O416</f>
        <v>19.189372739217671</v>
      </c>
      <c r="Q416" s="3">
        <f>IF(P416&gt;21,"",O416)</f>
        <v>5.2112177588602558E-2</v>
      </c>
      <c r="R416" s="3">
        <f>IF(ISNUMBER(Q416),SUMIF(A:A,A416,Q:Q),"")</f>
        <v>0.88011118815441047</v>
      </c>
      <c r="S416" s="3">
        <f>IFERROR(Q416*(1/R416),"")</f>
        <v>5.9210902315514902E-2</v>
      </c>
      <c r="T416" s="9">
        <f>IFERROR(1/S416,"")</f>
        <v>16.88878164145072</v>
      </c>
    </row>
    <row r="417" spans="1:20" x14ac:dyDescent="0.3">
      <c r="A417" s="1">
        <v>22</v>
      </c>
      <c r="B417" s="5">
        <v>42750</v>
      </c>
      <c r="C417" s="6">
        <v>0.73263888888888884</v>
      </c>
      <c r="D417" s="1" t="s">
        <v>240</v>
      </c>
      <c r="E417" s="1">
        <v>8</v>
      </c>
      <c r="F417" s="1">
        <v>9</v>
      </c>
      <c r="G417" s="1" t="s">
        <v>305</v>
      </c>
      <c r="H417" s="2">
        <v>37.859300000000005</v>
      </c>
      <c r="I417" s="7">
        <f>1+COUNTIFS(A:A,A417,P:P,"&lt;"&amp;P417)</f>
        <v>10</v>
      </c>
      <c r="J417" s="2">
        <f>AVERAGEIF(A:A,A417,H:H)</f>
        <v>48.045790476190476</v>
      </c>
      <c r="K417" s="2">
        <f>H417-J417</f>
        <v>-10.186490476190471</v>
      </c>
      <c r="L417" s="2">
        <f>90+K417</f>
        <v>79.813509523809529</v>
      </c>
      <c r="M417" s="2">
        <f>EXP(0.06*L417)</f>
        <v>120.15836384201518</v>
      </c>
      <c r="N417" s="2">
        <f>SUMIF(A:A,A417,M:M)</f>
        <v>3986.5807757381472</v>
      </c>
      <c r="O417" s="3">
        <f>M417/N417</f>
        <v>3.0140707187794758E-2</v>
      </c>
      <c r="P417" s="8">
        <f>1/O417</f>
        <v>33.177721868614356</v>
      </c>
      <c r="Q417" s="3" t="str">
        <f>IF(P417&gt;21,"",O417)</f>
        <v/>
      </c>
      <c r="R417" s="3" t="str">
        <f>IF(ISNUMBER(Q417),SUMIF(A:A,A417,Q:Q),"")</f>
        <v/>
      </c>
      <c r="S417" s="3" t="str">
        <f>IFERROR(Q417*(1/R417),"")</f>
        <v/>
      </c>
      <c r="T417" s="9" t="str">
        <f>IFERROR(1/S417,"")</f>
        <v/>
      </c>
    </row>
    <row r="418" spans="1:20" x14ac:dyDescent="0.3">
      <c r="A418" s="1">
        <v>22</v>
      </c>
      <c r="B418" s="5">
        <v>42750</v>
      </c>
      <c r="C418" s="6">
        <v>0.73263888888888884</v>
      </c>
      <c r="D418" s="1" t="s">
        <v>240</v>
      </c>
      <c r="E418" s="1">
        <v>8</v>
      </c>
      <c r="F418" s="1">
        <v>1</v>
      </c>
      <c r="G418" s="1" t="s">
        <v>297</v>
      </c>
      <c r="H418" s="2">
        <v>37.844200000000001</v>
      </c>
      <c r="I418" s="7">
        <f>1+COUNTIFS(A:A,A418,P:P,"&lt;"&amp;P418)</f>
        <v>11</v>
      </c>
      <c r="J418" s="2">
        <f>AVERAGEIF(A:A,A418,H:H)</f>
        <v>48.045790476190476</v>
      </c>
      <c r="K418" s="2">
        <f>H418-J418</f>
        <v>-10.201590476190475</v>
      </c>
      <c r="L418" s="2">
        <f>90+K418</f>
        <v>79.798409523809525</v>
      </c>
      <c r="M418" s="2">
        <f>EXP(0.06*L418)</f>
        <v>120.04954966463981</v>
      </c>
      <c r="N418" s="2">
        <f>SUMIF(A:A,A418,M:M)</f>
        <v>3986.5807757381472</v>
      </c>
      <c r="O418" s="3">
        <f>M418/N418</f>
        <v>3.0113412073636381E-2</v>
      </c>
      <c r="P418" s="8">
        <f>1/O418</f>
        <v>33.207794505474773</v>
      </c>
      <c r="Q418" s="3" t="str">
        <f>IF(P418&gt;21,"",O418)</f>
        <v/>
      </c>
      <c r="R418" s="3" t="str">
        <f>IF(ISNUMBER(Q418),SUMIF(A:A,A418,Q:Q),"")</f>
        <v/>
      </c>
      <c r="S418" s="3" t="str">
        <f>IFERROR(Q418*(1/R418),"")</f>
        <v/>
      </c>
      <c r="T418" s="9" t="str">
        <f>IFERROR(1/S418,"")</f>
        <v/>
      </c>
    </row>
    <row r="419" spans="1:20" x14ac:dyDescent="0.3">
      <c r="A419" s="1">
        <v>22</v>
      </c>
      <c r="B419" s="5">
        <v>42750</v>
      </c>
      <c r="C419" s="6">
        <v>0.73263888888888884</v>
      </c>
      <c r="D419" s="1" t="s">
        <v>240</v>
      </c>
      <c r="E419" s="1">
        <v>8</v>
      </c>
      <c r="F419" s="1">
        <v>8</v>
      </c>
      <c r="G419" s="1" t="s">
        <v>304</v>
      </c>
      <c r="H419" s="2">
        <v>31.232199999999999</v>
      </c>
      <c r="I419" s="7">
        <f>1+COUNTIFS(A:A,A419,P:P,"&lt;"&amp;P419)</f>
        <v>12</v>
      </c>
      <c r="J419" s="2">
        <f>AVERAGEIF(A:A,A419,H:H)</f>
        <v>48.045790476190476</v>
      </c>
      <c r="K419" s="2">
        <f>H419-J419</f>
        <v>-16.813590476190477</v>
      </c>
      <c r="L419" s="2">
        <f>90+K419</f>
        <v>73.186409523809516</v>
      </c>
      <c r="M419" s="2">
        <f>EXP(0.06*L419)</f>
        <v>80.735999916835766</v>
      </c>
      <c r="N419" s="2">
        <f>SUMIF(A:A,A419,M:M)</f>
        <v>3986.5807757381472</v>
      </c>
      <c r="O419" s="3">
        <f>M419/N419</f>
        <v>2.0251941314769133E-2</v>
      </c>
      <c r="P419" s="8">
        <f>1/O419</f>
        <v>49.377982310798522</v>
      </c>
      <c r="Q419" s="3" t="str">
        <f>IF(P419&gt;21,"",O419)</f>
        <v/>
      </c>
      <c r="R419" s="3" t="str">
        <f>IF(ISNUMBER(Q419),SUMIF(A:A,A419,Q:Q),"")</f>
        <v/>
      </c>
      <c r="S419" s="3" t="str">
        <f>IFERROR(Q419*(1/R419),"")</f>
        <v/>
      </c>
      <c r="T419" s="9" t="str">
        <f>IFERROR(1/S419,"")</f>
        <v/>
      </c>
    </row>
    <row r="420" spans="1:20" x14ac:dyDescent="0.3">
      <c r="A420" s="1">
        <v>22</v>
      </c>
      <c r="B420" s="5">
        <v>42750</v>
      </c>
      <c r="C420" s="6">
        <v>0.73263888888888884</v>
      </c>
      <c r="D420" s="1" t="s">
        <v>240</v>
      </c>
      <c r="E420" s="1">
        <v>8</v>
      </c>
      <c r="F420" s="1">
        <v>13</v>
      </c>
      <c r="G420" s="1" t="s">
        <v>309</v>
      </c>
      <c r="H420" s="2">
        <v>30.923633333333299</v>
      </c>
      <c r="I420" s="7">
        <f>1+COUNTIFS(A:A,A420,P:P,"&lt;"&amp;P420)</f>
        <v>13</v>
      </c>
      <c r="J420" s="2">
        <f>AVERAGEIF(A:A,A420,H:H)</f>
        <v>48.045790476190476</v>
      </c>
      <c r="K420" s="2">
        <f>H420-J420</f>
        <v>-17.122157142857176</v>
      </c>
      <c r="L420" s="2">
        <f>90+K420</f>
        <v>72.877842857142824</v>
      </c>
      <c r="M420" s="2">
        <f>EXP(0.06*L420)</f>
        <v>79.255005482759145</v>
      </c>
      <c r="N420" s="2">
        <f>SUMIF(A:A,A420,M:M)</f>
        <v>3986.5807757381472</v>
      </c>
      <c r="O420" s="3">
        <f>M420/N420</f>
        <v>1.9880446412899898E-2</v>
      </c>
      <c r="P420" s="8">
        <f>1/O420</f>
        <v>50.300681344415203</v>
      </c>
      <c r="Q420" s="3" t="str">
        <f>IF(P420&gt;21,"",O420)</f>
        <v/>
      </c>
      <c r="R420" s="3" t="str">
        <f>IF(ISNUMBER(Q420),SUMIF(A:A,A420,Q:Q),"")</f>
        <v/>
      </c>
      <c r="S420" s="3" t="str">
        <f>IFERROR(Q420*(1/R420),"")</f>
        <v/>
      </c>
      <c r="T420" s="9" t="str">
        <f>IFERROR(1/S420,"")</f>
        <v/>
      </c>
    </row>
    <row r="421" spans="1:20" x14ac:dyDescent="0.3">
      <c r="A421" s="1">
        <v>22</v>
      </c>
      <c r="B421" s="5">
        <v>42750</v>
      </c>
      <c r="C421" s="6">
        <v>0.73263888888888884</v>
      </c>
      <c r="D421" s="1" t="s">
        <v>240</v>
      </c>
      <c r="E421" s="1">
        <v>8</v>
      </c>
      <c r="F421" s="1">
        <v>14</v>
      </c>
      <c r="G421" s="1" t="s">
        <v>310</v>
      </c>
      <c r="H421" s="2">
        <v>30.603566666666698</v>
      </c>
      <c r="I421" s="7">
        <f>1+COUNTIFS(A:A,A421,P:P,"&lt;"&amp;P421)</f>
        <v>14</v>
      </c>
      <c r="J421" s="2">
        <f>AVERAGEIF(A:A,A421,H:H)</f>
        <v>48.045790476190476</v>
      </c>
      <c r="K421" s="2">
        <f>H421-J421</f>
        <v>-17.442223809523778</v>
      </c>
      <c r="L421" s="2">
        <f>90+K421</f>
        <v>72.557776190476218</v>
      </c>
      <c r="M421" s="2">
        <f>EXP(0.06*L421)</f>
        <v>77.747513623464499</v>
      </c>
      <c r="N421" s="2">
        <f>SUMIF(A:A,A421,M:M)</f>
        <v>3986.5807757381472</v>
      </c>
      <c r="O421" s="3">
        <f>M421/N421</f>
        <v>1.9502304856489187E-2</v>
      </c>
      <c r="P421" s="8">
        <f>1/O421</f>
        <v>51.275990574378724</v>
      </c>
      <c r="Q421" s="3" t="str">
        <f>IF(P421&gt;21,"",O421)</f>
        <v/>
      </c>
      <c r="R421" s="3" t="str">
        <f>IF(ISNUMBER(Q421),SUMIF(A:A,A421,Q:Q),"")</f>
        <v/>
      </c>
      <c r="S421" s="3" t="str">
        <f>IFERROR(Q421*(1/R421),"")</f>
        <v/>
      </c>
      <c r="T421" s="9" t="str">
        <f>IFERROR(1/S421,"")</f>
        <v/>
      </c>
    </row>
    <row r="422" spans="1:20" x14ac:dyDescent="0.3">
      <c r="A422" s="1">
        <v>41</v>
      </c>
      <c r="B422" s="5">
        <v>42750</v>
      </c>
      <c r="C422" s="6">
        <v>0.73611111111111116</v>
      </c>
      <c r="D422" s="1" t="s">
        <v>435</v>
      </c>
      <c r="E422" s="1">
        <v>7</v>
      </c>
      <c r="F422" s="1">
        <v>1</v>
      </c>
      <c r="G422" s="1" t="s">
        <v>513</v>
      </c>
      <c r="H422" s="2">
        <v>65.423766666666609</v>
      </c>
      <c r="I422" s="7">
        <f>1+COUNTIFS(A:A,A422,P:P,"&lt;"&amp;P422)</f>
        <v>1</v>
      </c>
      <c r="J422" s="2">
        <f>AVERAGEIF(A:A,A422,H:H)</f>
        <v>47.763583333333322</v>
      </c>
      <c r="K422" s="2">
        <f>H422-J422</f>
        <v>17.660183333333286</v>
      </c>
      <c r="L422" s="2">
        <f>90+K422</f>
        <v>107.66018333333329</v>
      </c>
      <c r="M422" s="2">
        <f>EXP(0.06*L422)</f>
        <v>638.81251016395549</v>
      </c>
      <c r="N422" s="2">
        <f>SUMIF(A:A,A422,M:M)</f>
        <v>4632.2899969400614</v>
      </c>
      <c r="O422" s="3">
        <f>M422/N422</f>
        <v>0.13790425698432829</v>
      </c>
      <c r="P422" s="8">
        <f>1/O422</f>
        <v>7.251407765560435</v>
      </c>
      <c r="Q422" s="3">
        <f>IF(P422&gt;21,"",O422)</f>
        <v>0.13790425698432829</v>
      </c>
      <c r="R422" s="3">
        <f>IF(ISNUMBER(Q422),SUMIF(A:A,A422,Q:Q),"")</f>
        <v>0.88300338048320504</v>
      </c>
      <c r="S422" s="3">
        <f>IFERROR(Q422*(1/R422),"")</f>
        <v>0.15617636357050307</v>
      </c>
      <c r="T422" s="9">
        <f>IFERROR(1/S422,"")</f>
        <v>6.403017570252028</v>
      </c>
    </row>
    <row r="423" spans="1:20" x14ac:dyDescent="0.3">
      <c r="A423" s="1">
        <v>41</v>
      </c>
      <c r="B423" s="5">
        <v>42750</v>
      </c>
      <c r="C423" s="6">
        <v>0.73611111111111116</v>
      </c>
      <c r="D423" s="1" t="s">
        <v>435</v>
      </c>
      <c r="E423" s="1">
        <v>7</v>
      </c>
      <c r="F423" s="1">
        <v>7</v>
      </c>
      <c r="G423" s="1" t="s">
        <v>519</v>
      </c>
      <c r="H423" s="2">
        <v>65.025966666666704</v>
      </c>
      <c r="I423" s="7">
        <f>1+COUNTIFS(A:A,A423,P:P,"&lt;"&amp;P423)</f>
        <v>2</v>
      </c>
      <c r="J423" s="2">
        <f>AVERAGEIF(A:A,A423,H:H)</f>
        <v>47.763583333333322</v>
      </c>
      <c r="K423" s="2">
        <f>H423-J423</f>
        <v>17.262383333333382</v>
      </c>
      <c r="L423" s="2">
        <f>90+K423</f>
        <v>107.26238333333339</v>
      </c>
      <c r="M423" s="2">
        <f>EXP(0.06*L423)</f>
        <v>623.74585390653351</v>
      </c>
      <c r="N423" s="2">
        <f>SUMIF(A:A,A423,M:M)</f>
        <v>4632.2899969400614</v>
      </c>
      <c r="O423" s="3">
        <f>M423/N423</f>
        <v>0.13465172826367941</v>
      </c>
      <c r="P423" s="8">
        <f>1/O423</f>
        <v>7.4265663938732915</v>
      </c>
      <c r="Q423" s="3">
        <f>IF(P423&gt;21,"",O423)</f>
        <v>0.13465172826367941</v>
      </c>
      <c r="R423" s="3">
        <f>IF(ISNUMBER(Q423),SUMIF(A:A,A423,Q:Q),"")</f>
        <v>0.88300338048320504</v>
      </c>
      <c r="S423" s="3">
        <f>IFERROR(Q423*(1/R423),"")</f>
        <v>0.152492879687498</v>
      </c>
      <c r="T423" s="9">
        <f>IFERROR(1/S423,"")</f>
        <v>6.5576832311730824</v>
      </c>
    </row>
    <row r="424" spans="1:20" x14ac:dyDescent="0.3">
      <c r="A424" s="1">
        <v>41</v>
      </c>
      <c r="B424" s="5">
        <v>42750</v>
      </c>
      <c r="C424" s="6">
        <v>0.73611111111111116</v>
      </c>
      <c r="D424" s="1" t="s">
        <v>435</v>
      </c>
      <c r="E424" s="1">
        <v>7</v>
      </c>
      <c r="F424" s="1">
        <v>5</v>
      </c>
      <c r="G424" s="1" t="s">
        <v>517</v>
      </c>
      <c r="H424" s="2">
        <v>61.585599999999999</v>
      </c>
      <c r="I424" s="7">
        <f>1+COUNTIFS(A:A,A424,P:P,"&lt;"&amp;P424)</f>
        <v>3</v>
      </c>
      <c r="J424" s="2">
        <f>AVERAGEIF(A:A,A424,H:H)</f>
        <v>47.763583333333322</v>
      </c>
      <c r="K424" s="2">
        <f>H424-J424</f>
        <v>13.822016666666677</v>
      </c>
      <c r="L424" s="2">
        <f>90+K424</f>
        <v>103.82201666666668</v>
      </c>
      <c r="M424" s="2">
        <f>EXP(0.06*L424)</f>
        <v>507.41083454406089</v>
      </c>
      <c r="N424" s="2">
        <f>SUMIF(A:A,A424,M:M)</f>
        <v>4632.2899969400614</v>
      </c>
      <c r="O424" s="3">
        <f>M424/N424</f>
        <v>0.10953779553508952</v>
      </c>
      <c r="P424" s="8">
        <f>1/O424</f>
        <v>9.12926898989544</v>
      </c>
      <c r="Q424" s="3">
        <f>IF(P424&gt;21,"",O424)</f>
        <v>0.10953779553508952</v>
      </c>
      <c r="R424" s="3">
        <f>IF(ISNUMBER(Q424),SUMIF(A:A,A424,Q:Q),"")</f>
        <v>0.88300338048320504</v>
      </c>
      <c r="S424" s="3">
        <f>IFERROR(Q424*(1/R424),"")</f>
        <v>0.12405138865396785</v>
      </c>
      <c r="T424" s="9">
        <f>IFERROR(1/S424,"")</f>
        <v>8.0611753794181684</v>
      </c>
    </row>
    <row r="425" spans="1:20" x14ac:dyDescent="0.3">
      <c r="A425" s="1">
        <v>41</v>
      </c>
      <c r="B425" s="5">
        <v>42750</v>
      </c>
      <c r="C425" s="6">
        <v>0.73611111111111116</v>
      </c>
      <c r="D425" s="1" t="s">
        <v>435</v>
      </c>
      <c r="E425" s="1">
        <v>7</v>
      </c>
      <c r="F425" s="1">
        <v>12</v>
      </c>
      <c r="G425" s="1" t="s">
        <v>524</v>
      </c>
      <c r="H425" s="2">
        <v>60.514999999999894</v>
      </c>
      <c r="I425" s="7">
        <f>1+COUNTIFS(A:A,A425,P:P,"&lt;"&amp;P425)</f>
        <v>4</v>
      </c>
      <c r="J425" s="2">
        <f>AVERAGEIF(A:A,A425,H:H)</f>
        <v>47.763583333333322</v>
      </c>
      <c r="K425" s="2">
        <f>H425-J425</f>
        <v>12.751416666666572</v>
      </c>
      <c r="L425" s="2">
        <f>90+K425</f>
        <v>102.75141666666657</v>
      </c>
      <c r="M425" s="2">
        <f>EXP(0.06*L425)</f>
        <v>475.84158775139747</v>
      </c>
      <c r="N425" s="2">
        <f>SUMIF(A:A,A425,M:M)</f>
        <v>4632.2899969400614</v>
      </c>
      <c r="O425" s="3">
        <f>M425/N425</f>
        <v>0.10272275441859702</v>
      </c>
      <c r="P425" s="8">
        <f>1/O425</f>
        <v>9.7349414514819426</v>
      </c>
      <c r="Q425" s="3">
        <f>IF(P425&gt;21,"",O425)</f>
        <v>0.10272275441859702</v>
      </c>
      <c r="R425" s="3">
        <f>IF(ISNUMBER(Q425),SUMIF(A:A,A425,Q:Q),"")</f>
        <v>0.88300338048320504</v>
      </c>
      <c r="S425" s="3">
        <f>IFERROR(Q425*(1/R425),"")</f>
        <v>0.11633336484214155</v>
      </c>
      <c r="T425" s="9">
        <f>IFERROR(1/S425,"")</f>
        <v>8.5959862104646341</v>
      </c>
    </row>
    <row r="426" spans="1:20" x14ac:dyDescent="0.3">
      <c r="A426" s="1">
        <v>41</v>
      </c>
      <c r="B426" s="5">
        <v>42750</v>
      </c>
      <c r="C426" s="6">
        <v>0.73611111111111116</v>
      </c>
      <c r="D426" s="1" t="s">
        <v>435</v>
      </c>
      <c r="E426" s="1">
        <v>7</v>
      </c>
      <c r="F426" s="1">
        <v>9</v>
      </c>
      <c r="G426" s="1" t="s">
        <v>521</v>
      </c>
      <c r="H426" s="2">
        <v>56.049499999999995</v>
      </c>
      <c r="I426" s="7">
        <f>1+COUNTIFS(A:A,A426,P:P,"&lt;"&amp;P426)</f>
        <v>5</v>
      </c>
      <c r="J426" s="2">
        <f>AVERAGEIF(A:A,A426,H:H)</f>
        <v>47.763583333333322</v>
      </c>
      <c r="K426" s="2">
        <f>H426-J426</f>
        <v>8.2859166666666724</v>
      </c>
      <c r="L426" s="2">
        <f>90+K426</f>
        <v>98.285916666666679</v>
      </c>
      <c r="M426" s="2">
        <f>EXP(0.06*L426)</f>
        <v>364.00041218045999</v>
      </c>
      <c r="N426" s="2">
        <f>SUMIF(A:A,A426,M:M)</f>
        <v>4632.2899969400614</v>
      </c>
      <c r="O426" s="3">
        <f>M426/N426</f>
        <v>7.8578934484003965E-2</v>
      </c>
      <c r="P426" s="8">
        <f>1/O426</f>
        <v>12.726057009637442</v>
      </c>
      <c r="Q426" s="3">
        <f>IF(P426&gt;21,"",O426)</f>
        <v>7.8578934484003965E-2</v>
      </c>
      <c r="R426" s="3">
        <f>IF(ISNUMBER(Q426),SUMIF(A:A,A426,Q:Q),"")</f>
        <v>0.88300338048320504</v>
      </c>
      <c r="S426" s="3">
        <f>IFERROR(Q426*(1/R426),"")</f>
        <v>8.8990525088367495E-2</v>
      </c>
      <c r="T426" s="9">
        <f>IFERROR(1/S426,"")</f>
        <v>11.237151359731849</v>
      </c>
    </row>
    <row r="427" spans="1:20" x14ac:dyDescent="0.3">
      <c r="A427" s="1">
        <v>41</v>
      </c>
      <c r="B427" s="5">
        <v>42750</v>
      </c>
      <c r="C427" s="6">
        <v>0.73611111111111116</v>
      </c>
      <c r="D427" s="1" t="s">
        <v>435</v>
      </c>
      <c r="E427" s="1">
        <v>7</v>
      </c>
      <c r="F427" s="1">
        <v>3</v>
      </c>
      <c r="G427" s="1" t="s">
        <v>515</v>
      </c>
      <c r="H427" s="2">
        <v>54.5499333333333</v>
      </c>
      <c r="I427" s="7">
        <f>1+COUNTIFS(A:A,A427,P:P,"&lt;"&amp;P427)</f>
        <v>6</v>
      </c>
      <c r="J427" s="2">
        <f>AVERAGEIF(A:A,A427,H:H)</f>
        <v>47.763583333333322</v>
      </c>
      <c r="K427" s="2">
        <f>H427-J427</f>
        <v>6.7863499999999775</v>
      </c>
      <c r="L427" s="2">
        <f>90+K427</f>
        <v>96.78634999999997</v>
      </c>
      <c r="M427" s="2">
        <f>EXP(0.06*L427)</f>
        <v>332.67997771027819</v>
      </c>
      <c r="N427" s="2">
        <f>SUMIF(A:A,A427,M:M)</f>
        <v>4632.2899969400614</v>
      </c>
      <c r="O427" s="3">
        <f>M427/N427</f>
        <v>7.181760596379666E-2</v>
      </c>
      <c r="P427" s="8">
        <f>1/O427</f>
        <v>13.924162279986069</v>
      </c>
      <c r="Q427" s="3">
        <f>IF(P427&gt;21,"",O427)</f>
        <v>7.181760596379666E-2</v>
      </c>
      <c r="R427" s="3">
        <f>IF(ISNUMBER(Q427),SUMIF(A:A,A427,Q:Q),"")</f>
        <v>0.88300338048320504</v>
      </c>
      <c r="S427" s="3">
        <f>IFERROR(Q427*(1/R427),"")</f>
        <v>8.1333330711028523E-2</v>
      </c>
      <c r="T427" s="9">
        <f>IFERROR(1/S427,"")</f>
        <v>12.295082363624429</v>
      </c>
    </row>
    <row r="428" spans="1:20" x14ac:dyDescent="0.3">
      <c r="A428" s="1">
        <v>41</v>
      </c>
      <c r="B428" s="5">
        <v>42750</v>
      </c>
      <c r="C428" s="6">
        <v>0.73611111111111116</v>
      </c>
      <c r="D428" s="1" t="s">
        <v>435</v>
      </c>
      <c r="E428" s="1">
        <v>7</v>
      </c>
      <c r="F428" s="1">
        <v>8</v>
      </c>
      <c r="G428" s="1" t="s">
        <v>520</v>
      </c>
      <c r="H428" s="2">
        <v>53.458099999999995</v>
      </c>
      <c r="I428" s="7">
        <f>1+COUNTIFS(A:A,A428,P:P,"&lt;"&amp;P428)</f>
        <v>7</v>
      </c>
      <c r="J428" s="2">
        <f>AVERAGEIF(A:A,A428,H:H)</f>
        <v>47.763583333333322</v>
      </c>
      <c r="K428" s="2">
        <f>H428-J428</f>
        <v>5.6945166666666722</v>
      </c>
      <c r="L428" s="2">
        <f>90+K428</f>
        <v>95.694516666666672</v>
      </c>
      <c r="M428" s="2">
        <f>EXP(0.06*L428)</f>
        <v>311.58463413754077</v>
      </c>
      <c r="N428" s="2">
        <f>SUMIF(A:A,A428,M:M)</f>
        <v>4632.2899969400614</v>
      </c>
      <c r="O428" s="3">
        <f>M428/N428</f>
        <v>6.7263628646601001E-2</v>
      </c>
      <c r="P428" s="8">
        <f>1/O428</f>
        <v>14.866875607528385</v>
      </c>
      <c r="Q428" s="3">
        <f>IF(P428&gt;21,"",O428)</f>
        <v>6.7263628646601001E-2</v>
      </c>
      <c r="R428" s="3">
        <f>IF(ISNUMBER(Q428),SUMIF(A:A,A428,Q:Q),"")</f>
        <v>0.88300338048320504</v>
      </c>
      <c r="S428" s="3">
        <f>IFERROR(Q428*(1/R428),"")</f>
        <v>7.617595825034372E-2</v>
      </c>
      <c r="T428" s="9">
        <f>IFERROR(1/S428,"")</f>
        <v>13.127501418670867</v>
      </c>
    </row>
    <row r="429" spans="1:20" x14ac:dyDescent="0.3">
      <c r="A429" s="1">
        <v>41</v>
      </c>
      <c r="B429" s="5">
        <v>42750</v>
      </c>
      <c r="C429" s="6">
        <v>0.73611111111111116</v>
      </c>
      <c r="D429" s="1" t="s">
        <v>435</v>
      </c>
      <c r="E429" s="1">
        <v>7</v>
      </c>
      <c r="F429" s="1">
        <v>14</v>
      </c>
      <c r="G429" s="1" t="s">
        <v>526</v>
      </c>
      <c r="H429" s="2">
        <v>52.766066666666703</v>
      </c>
      <c r="I429" s="7">
        <f>1+COUNTIFS(A:A,A429,P:P,"&lt;"&amp;P429)</f>
        <v>8</v>
      </c>
      <c r="J429" s="2">
        <f>AVERAGEIF(A:A,A429,H:H)</f>
        <v>47.763583333333322</v>
      </c>
      <c r="K429" s="2">
        <f>H429-J429</f>
        <v>5.0024833333333802</v>
      </c>
      <c r="L429" s="2">
        <f>90+K429</f>
        <v>95.002483333333373</v>
      </c>
      <c r="M429" s="2">
        <f>EXP(0.06*L429)</f>
        <v>298.91193552754737</v>
      </c>
      <c r="N429" s="2">
        <f>SUMIF(A:A,A429,M:M)</f>
        <v>4632.2899969400614</v>
      </c>
      <c r="O429" s="3">
        <f>M429/N429</f>
        <v>6.4527897805404841E-2</v>
      </c>
      <c r="P429" s="8">
        <f>1/O429</f>
        <v>15.497173067929081</v>
      </c>
      <c r="Q429" s="3">
        <f>IF(P429&gt;21,"",O429)</f>
        <v>6.4527897805404841E-2</v>
      </c>
      <c r="R429" s="3">
        <f>IF(ISNUMBER(Q429),SUMIF(A:A,A429,Q:Q),"")</f>
        <v>0.88300338048320504</v>
      </c>
      <c r="S429" s="3">
        <f>IFERROR(Q429*(1/R429),"")</f>
        <v>7.3077747188344061E-2</v>
      </c>
      <c r="T429" s="9">
        <f>IFERROR(1/S429,"")</f>
        <v>13.684056206914661</v>
      </c>
    </row>
    <row r="430" spans="1:20" x14ac:dyDescent="0.3">
      <c r="A430" s="1">
        <v>41</v>
      </c>
      <c r="B430" s="5">
        <v>42750</v>
      </c>
      <c r="C430" s="6">
        <v>0.73611111111111116</v>
      </c>
      <c r="D430" s="1" t="s">
        <v>435</v>
      </c>
      <c r="E430" s="1">
        <v>7</v>
      </c>
      <c r="F430" s="1">
        <v>2</v>
      </c>
      <c r="G430" s="1" t="s">
        <v>514</v>
      </c>
      <c r="H430" s="2">
        <v>52.120333333333299</v>
      </c>
      <c r="I430" s="7">
        <f>1+COUNTIFS(A:A,A430,P:P,"&lt;"&amp;P430)</f>
        <v>9</v>
      </c>
      <c r="J430" s="2">
        <f>AVERAGEIF(A:A,A430,H:H)</f>
        <v>47.763583333333322</v>
      </c>
      <c r="K430" s="2">
        <f>H430-J430</f>
        <v>4.3567499999999768</v>
      </c>
      <c r="L430" s="2">
        <f>90+K430</f>
        <v>94.356749999999977</v>
      </c>
      <c r="M430" s="2">
        <f>EXP(0.06*L430)</f>
        <v>287.55236995092599</v>
      </c>
      <c r="N430" s="2">
        <f>SUMIF(A:A,A430,M:M)</f>
        <v>4632.2899969400614</v>
      </c>
      <c r="O430" s="3">
        <f>M430/N430</f>
        <v>6.2075640804196981E-2</v>
      </c>
      <c r="P430" s="8">
        <f>1/O430</f>
        <v>16.109378607210274</v>
      </c>
      <c r="Q430" s="3">
        <f>IF(P430&gt;21,"",O430)</f>
        <v>6.2075640804196981E-2</v>
      </c>
      <c r="R430" s="3">
        <f>IF(ISNUMBER(Q430),SUMIF(A:A,A430,Q:Q),"")</f>
        <v>0.88300338048320504</v>
      </c>
      <c r="S430" s="3">
        <f>IFERROR(Q430*(1/R430),"")</f>
        <v>7.0300569823670875E-2</v>
      </c>
      <c r="T430" s="9">
        <f>IFERROR(1/S430,"")</f>
        <v>14.224635767650499</v>
      </c>
    </row>
    <row r="431" spans="1:20" x14ac:dyDescent="0.3">
      <c r="A431" s="1">
        <v>41</v>
      </c>
      <c r="B431" s="5">
        <v>42750</v>
      </c>
      <c r="C431" s="6">
        <v>0.73611111111111116</v>
      </c>
      <c r="D431" s="1" t="s">
        <v>435</v>
      </c>
      <c r="E431" s="1">
        <v>7</v>
      </c>
      <c r="F431" s="1">
        <v>6</v>
      </c>
      <c r="G431" s="1" t="s">
        <v>518</v>
      </c>
      <c r="H431" s="2">
        <v>49.773766666666702</v>
      </c>
      <c r="I431" s="7">
        <f>1+COUNTIFS(A:A,A431,P:P,"&lt;"&amp;P431)</f>
        <v>10</v>
      </c>
      <c r="J431" s="2">
        <f>AVERAGEIF(A:A,A431,H:H)</f>
        <v>47.763583333333322</v>
      </c>
      <c r="K431" s="2">
        <f>H431-J431</f>
        <v>2.0101833333333801</v>
      </c>
      <c r="L431" s="2">
        <f>90+K431</f>
        <v>92.010183333333373</v>
      </c>
      <c r="M431" s="2">
        <f>EXP(0.06*L431)</f>
        <v>249.78761080390987</v>
      </c>
      <c r="N431" s="2">
        <f>SUMIF(A:A,A431,M:M)</f>
        <v>4632.2899969400614</v>
      </c>
      <c r="O431" s="3">
        <f>M431/N431</f>
        <v>5.3923137577507316E-2</v>
      </c>
      <c r="P431" s="8">
        <f>1/O431</f>
        <v>18.544914946068065</v>
      </c>
      <c r="Q431" s="3">
        <f>IF(P431&gt;21,"",O431)</f>
        <v>5.3923137577507316E-2</v>
      </c>
      <c r="R431" s="3">
        <f>IF(ISNUMBER(Q431),SUMIF(A:A,A431,Q:Q),"")</f>
        <v>0.88300338048320504</v>
      </c>
      <c r="S431" s="3">
        <f>IFERROR(Q431*(1/R431),"")</f>
        <v>6.10678721841348E-2</v>
      </c>
      <c r="T431" s="9">
        <f>IFERROR(1/S431,"")</f>
        <v>16.375222588151615</v>
      </c>
    </row>
    <row r="432" spans="1:20" x14ac:dyDescent="0.3">
      <c r="A432" s="1">
        <v>41</v>
      </c>
      <c r="B432" s="5">
        <v>42750</v>
      </c>
      <c r="C432" s="6">
        <v>0.73611111111111116</v>
      </c>
      <c r="D432" s="1" t="s">
        <v>435</v>
      </c>
      <c r="E432" s="1">
        <v>7</v>
      </c>
      <c r="F432" s="1">
        <v>13</v>
      </c>
      <c r="G432" s="1" t="s">
        <v>525</v>
      </c>
      <c r="H432" s="2">
        <v>38.203900000000004</v>
      </c>
      <c r="I432" s="7">
        <f>1+COUNTIFS(A:A,A432,P:P,"&lt;"&amp;P432)</f>
        <v>11</v>
      </c>
      <c r="J432" s="2">
        <f>AVERAGEIF(A:A,A432,H:H)</f>
        <v>47.763583333333322</v>
      </c>
      <c r="K432" s="2">
        <f>H432-J432</f>
        <v>-9.559683333333318</v>
      </c>
      <c r="L432" s="2">
        <f>90+K432</f>
        <v>80.440316666666689</v>
      </c>
      <c r="M432" s="2">
        <f>EXP(0.06*L432)</f>
        <v>124.76338207240821</v>
      </c>
      <c r="N432" s="2">
        <f>SUMIF(A:A,A432,M:M)</f>
        <v>4632.2899969400614</v>
      </c>
      <c r="O432" s="3">
        <f>M432/N432</f>
        <v>2.6933413528691597E-2</v>
      </c>
      <c r="P432" s="8">
        <f>1/O432</f>
        <v>37.12860231900131</v>
      </c>
      <c r="Q432" s="3" t="str">
        <f>IF(P432&gt;21,"",O432)</f>
        <v/>
      </c>
      <c r="R432" s="3" t="str">
        <f>IF(ISNUMBER(Q432),SUMIF(A:A,A432,Q:Q),"")</f>
        <v/>
      </c>
      <c r="S432" s="3" t="str">
        <f>IFERROR(Q432*(1/R432),"")</f>
        <v/>
      </c>
      <c r="T432" s="9" t="str">
        <f>IFERROR(1/S432,"")</f>
        <v/>
      </c>
    </row>
    <row r="433" spans="1:20" x14ac:dyDescent="0.3">
      <c r="A433" s="1">
        <v>41</v>
      </c>
      <c r="B433" s="5">
        <v>42750</v>
      </c>
      <c r="C433" s="6">
        <v>0.73611111111111116</v>
      </c>
      <c r="D433" s="1" t="s">
        <v>435</v>
      </c>
      <c r="E433" s="1">
        <v>7</v>
      </c>
      <c r="F433" s="1">
        <v>10</v>
      </c>
      <c r="G433" s="1" t="s">
        <v>522</v>
      </c>
      <c r="H433" s="2">
        <v>37.343600000000002</v>
      </c>
      <c r="I433" s="7">
        <f>1+COUNTIFS(A:A,A433,P:P,"&lt;"&amp;P433)</f>
        <v>12</v>
      </c>
      <c r="J433" s="2">
        <f>AVERAGEIF(A:A,A433,H:H)</f>
        <v>47.763583333333322</v>
      </c>
      <c r="K433" s="2">
        <f>H433-J433</f>
        <v>-10.41998333333332</v>
      </c>
      <c r="L433" s="2">
        <f>90+K433</f>
        <v>79.58001666666668</v>
      </c>
      <c r="M433" s="2">
        <f>EXP(0.06*L433)</f>
        <v>118.48673341452172</v>
      </c>
      <c r="N433" s="2">
        <f>SUMIF(A:A,A433,M:M)</f>
        <v>4632.2899969400614</v>
      </c>
      <c r="O433" s="3">
        <f>M433/N433</f>
        <v>2.5578436041955525E-2</v>
      </c>
      <c r="P433" s="8">
        <f>1/O433</f>
        <v>39.095431728497026</v>
      </c>
      <c r="Q433" s="3" t="str">
        <f>IF(P433&gt;21,"",O433)</f>
        <v/>
      </c>
      <c r="R433" s="3" t="str">
        <f>IF(ISNUMBER(Q433),SUMIF(A:A,A433,Q:Q),"")</f>
        <v/>
      </c>
      <c r="S433" s="3" t="str">
        <f>IFERROR(Q433*(1/R433),"")</f>
        <v/>
      </c>
      <c r="T433" s="9" t="str">
        <f>IFERROR(1/S433,"")</f>
        <v/>
      </c>
    </row>
    <row r="434" spans="1:20" x14ac:dyDescent="0.3">
      <c r="A434" s="1">
        <v>41</v>
      </c>
      <c r="B434" s="5">
        <v>42750</v>
      </c>
      <c r="C434" s="6">
        <v>0.73611111111111116</v>
      </c>
      <c r="D434" s="1" t="s">
        <v>435</v>
      </c>
      <c r="E434" s="1">
        <v>7</v>
      </c>
      <c r="F434" s="1">
        <v>15</v>
      </c>
      <c r="G434" s="1" t="s">
        <v>527</v>
      </c>
      <c r="H434" s="2">
        <v>33.693066666666702</v>
      </c>
      <c r="I434" s="7">
        <f>1+COUNTIFS(A:A,A434,P:P,"&lt;"&amp;P434)</f>
        <v>13</v>
      </c>
      <c r="J434" s="2">
        <f>AVERAGEIF(A:A,A434,H:H)</f>
        <v>47.763583333333322</v>
      </c>
      <c r="K434" s="2">
        <f>H434-J434</f>
        <v>-14.07051666666662</v>
      </c>
      <c r="L434" s="2">
        <f>90+K434</f>
        <v>75.92948333333338</v>
      </c>
      <c r="M434" s="2">
        <f>EXP(0.06*L434)</f>
        <v>95.179920458777119</v>
      </c>
      <c r="N434" s="2">
        <f>SUMIF(A:A,A434,M:M)</f>
        <v>4632.2899969400614</v>
      </c>
      <c r="O434" s="3">
        <f>M434/N434</f>
        <v>2.0547055672604661E-2</v>
      </c>
      <c r="P434" s="8">
        <f>1/O434</f>
        <v>48.668773567071099</v>
      </c>
      <c r="Q434" s="3" t="str">
        <f>IF(P434&gt;21,"",O434)</f>
        <v/>
      </c>
      <c r="R434" s="3" t="str">
        <f>IF(ISNUMBER(Q434),SUMIF(A:A,A434,Q:Q),"")</f>
        <v/>
      </c>
      <c r="S434" s="3" t="str">
        <f>IFERROR(Q434*(1/R434),"")</f>
        <v/>
      </c>
      <c r="T434" s="9" t="str">
        <f>IFERROR(1/S434,"")</f>
        <v/>
      </c>
    </row>
    <row r="435" spans="1:20" x14ac:dyDescent="0.3">
      <c r="A435" s="1">
        <v>41</v>
      </c>
      <c r="B435" s="5">
        <v>42750</v>
      </c>
      <c r="C435" s="6">
        <v>0.73611111111111116</v>
      </c>
      <c r="D435" s="1" t="s">
        <v>435</v>
      </c>
      <c r="E435" s="1">
        <v>7</v>
      </c>
      <c r="F435" s="1">
        <v>4</v>
      </c>
      <c r="G435" s="1" t="s">
        <v>516</v>
      </c>
      <c r="H435" s="2">
        <v>30.066199999999998</v>
      </c>
      <c r="I435" s="7">
        <f>1+COUNTIFS(A:A,A435,P:P,"&lt;"&amp;P435)</f>
        <v>14</v>
      </c>
      <c r="J435" s="2">
        <f>AVERAGEIF(A:A,A435,H:H)</f>
        <v>47.763583333333322</v>
      </c>
      <c r="K435" s="2">
        <f>H435-J435</f>
        <v>-17.697383333333324</v>
      </c>
      <c r="L435" s="2">
        <f>90+K435</f>
        <v>72.30261666666668</v>
      </c>
      <c r="M435" s="2">
        <f>EXP(0.06*L435)</f>
        <v>76.566297537593584</v>
      </c>
      <c r="N435" s="2">
        <f>SUMIF(A:A,A435,M:M)</f>
        <v>4632.2899969400614</v>
      </c>
      <c r="O435" s="3">
        <f>M435/N435</f>
        <v>1.6528822156680771E-2</v>
      </c>
      <c r="P435" s="8">
        <f>1/O435</f>
        <v>60.50037870337971</v>
      </c>
      <c r="Q435" s="3" t="str">
        <f>IF(P435&gt;21,"",O435)</f>
        <v/>
      </c>
      <c r="R435" s="3" t="str">
        <f>IF(ISNUMBER(Q435),SUMIF(A:A,A435,Q:Q),"")</f>
        <v/>
      </c>
      <c r="S435" s="3" t="str">
        <f>IFERROR(Q435*(1/R435),"")</f>
        <v/>
      </c>
      <c r="T435" s="9" t="str">
        <f>IFERROR(1/S435,"")</f>
        <v/>
      </c>
    </row>
    <row r="436" spans="1:20" x14ac:dyDescent="0.3">
      <c r="A436" s="1">
        <v>41</v>
      </c>
      <c r="B436" s="5">
        <v>42750</v>
      </c>
      <c r="C436" s="6">
        <v>0.73611111111111116</v>
      </c>
      <c r="D436" s="1" t="s">
        <v>435</v>
      </c>
      <c r="E436" s="1">
        <v>7</v>
      </c>
      <c r="F436" s="1">
        <v>11</v>
      </c>
      <c r="G436" s="1" t="s">
        <v>523</v>
      </c>
      <c r="H436" s="2">
        <v>28.839033333333301</v>
      </c>
      <c r="I436" s="7">
        <f>1+COUNTIFS(A:A,A436,P:P,"&lt;"&amp;P436)</f>
        <v>15</v>
      </c>
      <c r="J436" s="2">
        <f>AVERAGEIF(A:A,A436,H:H)</f>
        <v>47.763583333333322</v>
      </c>
      <c r="K436" s="2">
        <f>H436-J436</f>
        <v>-18.924550000000021</v>
      </c>
      <c r="L436" s="2">
        <f>90+K436</f>
        <v>71.075449999999975</v>
      </c>
      <c r="M436" s="2">
        <f>EXP(0.06*L436)</f>
        <v>71.131266925820626</v>
      </c>
      <c r="N436" s="2">
        <f>SUMIF(A:A,A436,M:M)</f>
        <v>4632.2899969400614</v>
      </c>
      <c r="O436" s="3">
        <f>M436/N436</f>
        <v>1.5355529764502569E-2</v>
      </c>
      <c r="P436" s="8">
        <f>1/O436</f>
        <v>65.123119510451758</v>
      </c>
      <c r="Q436" s="3" t="str">
        <f>IF(P436&gt;21,"",O436)</f>
        <v/>
      </c>
      <c r="R436" s="3" t="str">
        <f>IF(ISNUMBER(Q436),SUMIF(A:A,A436,Q:Q),"")</f>
        <v/>
      </c>
      <c r="S436" s="3" t="str">
        <f>IFERROR(Q436*(1/R436),"")</f>
        <v/>
      </c>
      <c r="T436" s="9" t="str">
        <f>IFERROR(1/S436,"")</f>
        <v/>
      </c>
    </row>
    <row r="437" spans="1:20" x14ac:dyDescent="0.3">
      <c r="A437" s="1">
        <v>41</v>
      </c>
      <c r="B437" s="5">
        <v>42750</v>
      </c>
      <c r="C437" s="6">
        <v>0.73611111111111116</v>
      </c>
      <c r="D437" s="1" t="s">
        <v>435</v>
      </c>
      <c r="E437" s="1">
        <v>7</v>
      </c>
      <c r="F437" s="1">
        <v>16</v>
      </c>
      <c r="G437" s="1" t="s">
        <v>239</v>
      </c>
      <c r="H437" s="2">
        <v>24.8035</v>
      </c>
      <c r="I437" s="7">
        <f>1+COUNTIFS(A:A,A437,P:P,"&lt;"&amp;P437)</f>
        <v>16</v>
      </c>
      <c r="J437" s="2">
        <f>AVERAGEIF(A:A,A437,H:H)</f>
        <v>47.763583333333322</v>
      </c>
      <c r="K437" s="2">
        <f>H437-J437</f>
        <v>-22.960083333333323</v>
      </c>
      <c r="L437" s="2">
        <f>90+K437</f>
        <v>67.03991666666667</v>
      </c>
      <c r="M437" s="2">
        <f>EXP(0.06*L437)</f>
        <v>55.83466985432991</v>
      </c>
      <c r="N437" s="2">
        <f>SUMIF(A:A,A437,M:M)</f>
        <v>4632.2899969400614</v>
      </c>
      <c r="O437" s="3">
        <f>M437/N437</f>
        <v>1.2053362352359731E-2</v>
      </c>
      <c r="P437" s="8">
        <f>1/O437</f>
        <v>82.964402028802056</v>
      </c>
      <c r="Q437" s="3" t="str">
        <f>IF(P437&gt;21,"",O437)</f>
        <v/>
      </c>
      <c r="R437" s="3" t="str">
        <f>IF(ISNUMBER(Q437),SUMIF(A:A,A437,Q:Q),"")</f>
        <v/>
      </c>
      <c r="S437" s="3" t="str">
        <f>IFERROR(Q437*(1/R437),"")</f>
        <v/>
      </c>
      <c r="T437" s="9" t="str">
        <f>IFERROR(1/S437,"")</f>
        <v/>
      </c>
    </row>
    <row r="438" spans="1:20" x14ac:dyDescent="0.3">
      <c r="A438" s="1">
        <v>7</v>
      </c>
      <c r="B438" s="5">
        <v>42750</v>
      </c>
      <c r="C438" s="6">
        <v>0.75</v>
      </c>
      <c r="D438" s="1" t="s">
        <v>135</v>
      </c>
      <c r="E438" s="1">
        <v>4</v>
      </c>
      <c r="F438" s="1">
        <v>3</v>
      </c>
      <c r="G438" s="1" t="s">
        <v>138</v>
      </c>
      <c r="H438" s="2">
        <v>71.90436666666659</v>
      </c>
      <c r="I438" s="7">
        <f>1+COUNTIFS(A:A,A438,P:P,"&lt;"&amp;P438)</f>
        <v>1</v>
      </c>
      <c r="J438" s="2">
        <f>AVERAGEIF(A:A,A438,H:H)</f>
        <v>47.65010444444443</v>
      </c>
      <c r="K438" s="2">
        <f>H438-J438</f>
        <v>24.25426222222216</v>
      </c>
      <c r="L438" s="2">
        <f>90+K438</f>
        <v>114.25426222222217</v>
      </c>
      <c r="M438" s="2">
        <f>EXP(0.06*L438)</f>
        <v>948.85475216899169</v>
      </c>
      <c r="N438" s="2">
        <f>SUMIF(A:A,A438,M:M)</f>
        <v>4591.2245579835571</v>
      </c>
      <c r="O438" s="3">
        <f>M438/N438</f>
        <v>0.2066670318965457</v>
      </c>
      <c r="P438" s="8">
        <f>1/O438</f>
        <v>4.8387011262666437</v>
      </c>
      <c r="Q438" s="3">
        <f>IF(P438&gt;21,"",O438)</f>
        <v>0.2066670318965457</v>
      </c>
      <c r="R438" s="3">
        <f>IF(ISNUMBER(Q438),SUMIF(A:A,A438,Q:Q),"")</f>
        <v>0.76596728496306987</v>
      </c>
      <c r="S438" s="3">
        <f>IFERROR(Q438*(1/R438),"")</f>
        <v>0.26981182611018417</v>
      </c>
      <c r="T438" s="9">
        <f>IFERROR(1/S438,"")</f>
        <v>3.7062867644342092</v>
      </c>
    </row>
    <row r="439" spans="1:20" x14ac:dyDescent="0.3">
      <c r="A439" s="1">
        <v>7</v>
      </c>
      <c r="B439" s="5">
        <v>42750</v>
      </c>
      <c r="C439" s="6">
        <v>0.75</v>
      </c>
      <c r="D439" s="1" t="s">
        <v>135</v>
      </c>
      <c r="E439" s="1">
        <v>4</v>
      </c>
      <c r="F439" s="1">
        <v>9</v>
      </c>
      <c r="G439" s="1" t="s">
        <v>144</v>
      </c>
      <c r="H439" s="2">
        <v>69.267333333333298</v>
      </c>
      <c r="I439" s="7">
        <f>1+COUNTIFS(A:A,A439,P:P,"&lt;"&amp;P439)</f>
        <v>2</v>
      </c>
      <c r="J439" s="2">
        <f>AVERAGEIF(A:A,A439,H:H)</f>
        <v>47.65010444444443</v>
      </c>
      <c r="K439" s="2">
        <f>H439-J439</f>
        <v>21.617228888888867</v>
      </c>
      <c r="L439" s="2">
        <f>90+K439</f>
        <v>111.61722888888886</v>
      </c>
      <c r="M439" s="2">
        <f>EXP(0.06*L439)</f>
        <v>809.99958339025295</v>
      </c>
      <c r="N439" s="2">
        <f>SUMIF(A:A,A439,M:M)</f>
        <v>4591.2245579835571</v>
      </c>
      <c r="O439" s="3">
        <f>M439/N439</f>
        <v>0.17642342977578093</v>
      </c>
      <c r="P439" s="8">
        <f>1/O439</f>
        <v>5.6681813819792213</v>
      </c>
      <c r="Q439" s="3">
        <f>IF(P439&gt;21,"",O439)</f>
        <v>0.17642342977578093</v>
      </c>
      <c r="R439" s="3">
        <f>IF(ISNUMBER(Q439),SUMIF(A:A,A439,Q:Q),"")</f>
        <v>0.76596728496306987</v>
      </c>
      <c r="S439" s="3">
        <f>IFERROR(Q439*(1/R439),"")</f>
        <v>0.23032763048657745</v>
      </c>
      <c r="T439" s="9">
        <f>IFERROR(1/S439,"")</f>
        <v>4.3416415038328449</v>
      </c>
    </row>
    <row r="440" spans="1:20" x14ac:dyDescent="0.3">
      <c r="A440" s="1">
        <v>7</v>
      </c>
      <c r="B440" s="5">
        <v>42750</v>
      </c>
      <c r="C440" s="6">
        <v>0.75</v>
      </c>
      <c r="D440" s="1" t="s">
        <v>135</v>
      </c>
      <c r="E440" s="1">
        <v>4</v>
      </c>
      <c r="F440" s="1">
        <v>6</v>
      </c>
      <c r="G440" s="1" t="s">
        <v>141</v>
      </c>
      <c r="H440" s="2">
        <v>60.787366666666699</v>
      </c>
      <c r="I440" s="7">
        <f>1+COUNTIFS(A:A,A440,P:P,"&lt;"&amp;P440)</f>
        <v>3</v>
      </c>
      <c r="J440" s="2">
        <f>AVERAGEIF(A:A,A440,H:H)</f>
        <v>47.65010444444443</v>
      </c>
      <c r="K440" s="2">
        <f>H440-J440</f>
        <v>13.137262222222269</v>
      </c>
      <c r="L440" s="2">
        <f>90+K440</f>
        <v>103.13726222222226</v>
      </c>
      <c r="M440" s="2">
        <f>EXP(0.06*L440)</f>
        <v>486.98617438836669</v>
      </c>
      <c r="N440" s="2">
        <f>SUMIF(A:A,A440,M:M)</f>
        <v>4591.2245579835571</v>
      </c>
      <c r="O440" s="3">
        <f>M440/N440</f>
        <v>0.10606890781274453</v>
      </c>
      <c r="P440" s="8">
        <f>1/O440</f>
        <v>9.4278334775108021</v>
      </c>
      <c r="Q440" s="3">
        <f>IF(P440&gt;21,"",O440)</f>
        <v>0.10606890781274453</v>
      </c>
      <c r="R440" s="3">
        <f>IF(ISNUMBER(Q440),SUMIF(A:A,A440,Q:Q),"")</f>
        <v>0.76596728496306987</v>
      </c>
      <c r="S440" s="3">
        <f>IFERROR(Q440*(1/R440),"")</f>
        <v>0.13847707323147423</v>
      </c>
      <c r="T440" s="9">
        <f>IFERROR(1/S440,"")</f>
        <v>7.2214120118528875</v>
      </c>
    </row>
    <row r="441" spans="1:20" x14ac:dyDescent="0.3">
      <c r="A441" s="1">
        <v>7</v>
      </c>
      <c r="B441" s="5">
        <v>42750</v>
      </c>
      <c r="C441" s="6">
        <v>0.75</v>
      </c>
      <c r="D441" s="1" t="s">
        <v>135</v>
      </c>
      <c r="E441" s="1">
        <v>4</v>
      </c>
      <c r="F441" s="1">
        <v>2</v>
      </c>
      <c r="G441" s="1" t="s">
        <v>137</v>
      </c>
      <c r="H441" s="2">
        <v>58.497500000000102</v>
      </c>
      <c r="I441" s="7">
        <f>1+COUNTIFS(A:A,A441,P:P,"&lt;"&amp;P441)</f>
        <v>4</v>
      </c>
      <c r="J441" s="2">
        <f>AVERAGEIF(A:A,A441,H:H)</f>
        <v>47.65010444444443</v>
      </c>
      <c r="K441" s="2">
        <f>H441-J441</f>
        <v>10.847395555555671</v>
      </c>
      <c r="L441" s="2">
        <f>90+K441</f>
        <v>100.84739555555566</v>
      </c>
      <c r="M441" s="2">
        <f>EXP(0.06*L441)</f>
        <v>424.47101934783325</v>
      </c>
      <c r="N441" s="2">
        <f>SUMIF(A:A,A441,M:M)</f>
        <v>4591.2245579835571</v>
      </c>
      <c r="O441" s="3">
        <f>M441/N441</f>
        <v>9.2452680975869936E-2</v>
      </c>
      <c r="P441" s="8">
        <f>1/O441</f>
        <v>10.816343987482625</v>
      </c>
      <c r="Q441" s="3">
        <f>IF(P441&gt;21,"",O441)</f>
        <v>9.2452680975869936E-2</v>
      </c>
      <c r="R441" s="3">
        <f>IF(ISNUMBER(Q441),SUMIF(A:A,A441,Q:Q),"")</f>
        <v>0.76596728496306987</v>
      </c>
      <c r="S441" s="3">
        <f>IFERROR(Q441*(1/R441),"")</f>
        <v>0.12070056096498616</v>
      </c>
      <c r="T441" s="9">
        <f>IFERROR(1/S441,"")</f>
        <v>8.28496563731869</v>
      </c>
    </row>
    <row r="442" spans="1:20" x14ac:dyDescent="0.3">
      <c r="A442" s="1">
        <v>7</v>
      </c>
      <c r="B442" s="5">
        <v>42750</v>
      </c>
      <c r="C442" s="6">
        <v>0.75</v>
      </c>
      <c r="D442" s="1" t="s">
        <v>135</v>
      </c>
      <c r="E442" s="1">
        <v>4</v>
      </c>
      <c r="F442" s="1">
        <v>4</v>
      </c>
      <c r="G442" s="1" t="s">
        <v>139</v>
      </c>
      <c r="H442" s="2">
        <v>54.7847333333333</v>
      </c>
      <c r="I442" s="7">
        <f>1+COUNTIFS(A:A,A442,P:P,"&lt;"&amp;P442)</f>
        <v>5</v>
      </c>
      <c r="J442" s="2">
        <f>AVERAGEIF(A:A,A442,H:H)</f>
        <v>47.65010444444443</v>
      </c>
      <c r="K442" s="2">
        <f>H442-J442</f>
        <v>7.1346288888888694</v>
      </c>
      <c r="L442" s="2">
        <f>90+K442</f>
        <v>97.134628888888869</v>
      </c>
      <c r="M442" s="2">
        <f>EXP(0.06*L442)</f>
        <v>339.70504735675706</v>
      </c>
      <c r="N442" s="2">
        <f>SUMIF(A:A,A442,M:M)</f>
        <v>4591.2245579835571</v>
      </c>
      <c r="O442" s="3">
        <f>M442/N442</f>
        <v>7.3990074557789401E-2</v>
      </c>
      <c r="P442" s="8">
        <f>1/O442</f>
        <v>13.515326291757653</v>
      </c>
      <c r="Q442" s="3">
        <f>IF(P442&gt;21,"",O442)</f>
        <v>7.3990074557789401E-2</v>
      </c>
      <c r="R442" s="3">
        <f>IF(ISNUMBER(Q442),SUMIF(A:A,A442,Q:Q),"")</f>
        <v>0.76596728496306987</v>
      </c>
      <c r="S442" s="3">
        <f>IFERROR(Q442*(1/R442),"")</f>
        <v>9.6596912179293323E-2</v>
      </c>
      <c r="T442" s="9">
        <f>IFERROR(1/S442,"")</f>
        <v>10.352297785087604</v>
      </c>
    </row>
    <row r="443" spans="1:20" x14ac:dyDescent="0.3">
      <c r="A443" s="1">
        <v>7</v>
      </c>
      <c r="B443" s="5">
        <v>42750</v>
      </c>
      <c r="C443" s="6">
        <v>0.75</v>
      </c>
      <c r="D443" s="1" t="s">
        <v>135</v>
      </c>
      <c r="E443" s="1">
        <v>4</v>
      </c>
      <c r="F443" s="1">
        <v>10</v>
      </c>
      <c r="G443" s="1" t="s">
        <v>145</v>
      </c>
      <c r="H443" s="2">
        <v>50.736233333333303</v>
      </c>
      <c r="I443" s="7">
        <f>1+COUNTIFS(A:A,A443,P:P,"&lt;"&amp;P443)</f>
        <v>6</v>
      </c>
      <c r="J443" s="2">
        <f>AVERAGEIF(A:A,A443,H:H)</f>
        <v>47.65010444444443</v>
      </c>
      <c r="K443" s="2">
        <f>H443-J443</f>
        <v>3.0861288888888723</v>
      </c>
      <c r="L443" s="2">
        <f>90+K443</f>
        <v>93.086128888888879</v>
      </c>
      <c r="M443" s="2">
        <f>EXP(0.06*L443)</f>
        <v>266.44497069461505</v>
      </c>
      <c r="N443" s="2">
        <f>SUMIF(A:A,A443,M:M)</f>
        <v>4591.2245579835571</v>
      </c>
      <c r="O443" s="3">
        <f>M443/N443</f>
        <v>5.8033530560229522E-2</v>
      </c>
      <c r="P443" s="8">
        <f>1/O443</f>
        <v>17.231417601969952</v>
      </c>
      <c r="Q443" s="3">
        <f>IF(P443&gt;21,"",O443)</f>
        <v>5.8033530560229522E-2</v>
      </c>
      <c r="R443" s="3">
        <f>IF(ISNUMBER(Q443),SUMIF(A:A,A443,Q:Q),"")</f>
        <v>0.76596728496306987</v>
      </c>
      <c r="S443" s="3">
        <f>IFERROR(Q443*(1/R443),"")</f>
        <v>7.5765025085931095E-2</v>
      </c>
      <c r="T443" s="9">
        <f>IFERROR(1/S443,"")</f>
        <v>13.198702156645775</v>
      </c>
    </row>
    <row r="444" spans="1:20" x14ac:dyDescent="0.3">
      <c r="A444" s="1">
        <v>7</v>
      </c>
      <c r="B444" s="5">
        <v>42750</v>
      </c>
      <c r="C444" s="6">
        <v>0.75</v>
      </c>
      <c r="D444" s="1" t="s">
        <v>135</v>
      </c>
      <c r="E444" s="1">
        <v>4</v>
      </c>
      <c r="F444" s="1">
        <v>5</v>
      </c>
      <c r="G444" s="1" t="s">
        <v>140</v>
      </c>
      <c r="H444" s="2">
        <v>49.0125666666667</v>
      </c>
      <c r="I444" s="7">
        <f>1+COUNTIFS(A:A,A444,P:P,"&lt;"&amp;P444)</f>
        <v>7</v>
      </c>
      <c r="J444" s="2">
        <f>AVERAGEIF(A:A,A444,H:H)</f>
        <v>47.65010444444443</v>
      </c>
      <c r="K444" s="2">
        <f>H444-J444</f>
        <v>1.3624622222222698</v>
      </c>
      <c r="L444" s="2">
        <f>90+K444</f>
        <v>91.362462222222263</v>
      </c>
      <c r="M444" s="2">
        <f>EXP(0.06*L444)</f>
        <v>240.26626198761889</v>
      </c>
      <c r="N444" s="2">
        <f>SUMIF(A:A,A444,M:M)</f>
        <v>4591.2245579835571</v>
      </c>
      <c r="O444" s="3">
        <f>M444/N444</f>
        <v>5.2331629384109811E-2</v>
      </c>
      <c r="P444" s="8">
        <f>1/O444</f>
        <v>19.108902431836835</v>
      </c>
      <c r="Q444" s="3">
        <f>IF(P444&gt;21,"",O444)</f>
        <v>5.2331629384109811E-2</v>
      </c>
      <c r="R444" s="3">
        <f>IF(ISNUMBER(Q444),SUMIF(A:A,A444,Q:Q),"")</f>
        <v>0.76596728496306987</v>
      </c>
      <c r="S444" s="3">
        <f>IFERROR(Q444*(1/R444),"")</f>
        <v>6.8320971941553496E-2</v>
      </c>
      <c r="T444" s="9">
        <f>IFERROR(1/S444,"")</f>
        <v>14.636794114338265</v>
      </c>
    </row>
    <row r="445" spans="1:20" x14ac:dyDescent="0.3">
      <c r="A445" s="1">
        <v>7</v>
      </c>
      <c r="B445" s="5">
        <v>42750</v>
      </c>
      <c r="C445" s="6">
        <v>0.75</v>
      </c>
      <c r="D445" s="1" t="s">
        <v>135</v>
      </c>
      <c r="E445" s="1">
        <v>4</v>
      </c>
      <c r="F445" s="1">
        <v>12</v>
      </c>
      <c r="G445" s="1" t="s">
        <v>147</v>
      </c>
      <c r="H445" s="2">
        <v>46.608266666666594</v>
      </c>
      <c r="I445" s="7">
        <f>1+COUNTIFS(A:A,A445,P:P,"&lt;"&amp;P445)</f>
        <v>8</v>
      </c>
      <c r="J445" s="2">
        <f>AVERAGEIF(A:A,A445,H:H)</f>
        <v>47.65010444444443</v>
      </c>
      <c r="K445" s="2">
        <f>H445-J445</f>
        <v>-1.041837777777836</v>
      </c>
      <c r="L445" s="2">
        <f>90+K445</f>
        <v>88.958162222222171</v>
      </c>
      <c r="M445" s="2">
        <f>EXP(0.06*L445)</f>
        <v>207.98994419854114</v>
      </c>
      <c r="N445" s="2">
        <f>SUMIF(A:A,A445,M:M)</f>
        <v>4591.2245579835571</v>
      </c>
      <c r="O445" s="3">
        <f>M445/N445</f>
        <v>4.5301627391949935E-2</v>
      </c>
      <c r="P445" s="8">
        <f>1/O445</f>
        <v>22.074262174910281</v>
      </c>
      <c r="Q445" s="3" t="str">
        <f>IF(P445&gt;21,"",O445)</f>
        <v/>
      </c>
      <c r="R445" s="3" t="str">
        <f>IF(ISNUMBER(Q445),SUMIF(A:A,A445,Q:Q),"")</f>
        <v/>
      </c>
      <c r="S445" s="3" t="str">
        <f>IFERROR(Q445*(1/R445),"")</f>
        <v/>
      </c>
      <c r="T445" s="9" t="str">
        <f>IFERROR(1/S445,"")</f>
        <v/>
      </c>
    </row>
    <row r="446" spans="1:20" x14ac:dyDescent="0.3">
      <c r="A446" s="1">
        <v>7</v>
      </c>
      <c r="B446" s="5">
        <v>42750</v>
      </c>
      <c r="C446" s="6">
        <v>0.75</v>
      </c>
      <c r="D446" s="1" t="s">
        <v>135</v>
      </c>
      <c r="E446" s="1">
        <v>4</v>
      </c>
      <c r="F446" s="1">
        <v>11</v>
      </c>
      <c r="G446" s="1" t="s">
        <v>146</v>
      </c>
      <c r="H446" s="2">
        <v>45.511066666666601</v>
      </c>
      <c r="I446" s="7">
        <f>1+COUNTIFS(A:A,A446,P:P,"&lt;"&amp;P446)</f>
        <v>9</v>
      </c>
      <c r="J446" s="2">
        <f>AVERAGEIF(A:A,A446,H:H)</f>
        <v>47.65010444444443</v>
      </c>
      <c r="K446" s="2">
        <f>H446-J446</f>
        <v>-2.1390377777778298</v>
      </c>
      <c r="L446" s="2">
        <f>90+K446</f>
        <v>87.86096222222217</v>
      </c>
      <c r="M446" s="2">
        <f>EXP(0.06*L446)</f>
        <v>194.73851954983428</v>
      </c>
      <c r="N446" s="2">
        <f>SUMIF(A:A,A446,M:M)</f>
        <v>4591.2245579835571</v>
      </c>
      <c r="O446" s="3">
        <f>M446/N446</f>
        <v>4.2415376789011264E-2</v>
      </c>
      <c r="P446" s="8">
        <f>1/O446</f>
        <v>23.576355456521004</v>
      </c>
      <c r="Q446" s="3" t="str">
        <f>IF(P446&gt;21,"",O446)</f>
        <v/>
      </c>
      <c r="R446" s="3" t="str">
        <f>IF(ISNUMBER(Q446),SUMIF(A:A,A446,Q:Q),"")</f>
        <v/>
      </c>
      <c r="S446" s="3" t="str">
        <f>IFERROR(Q446*(1/R446),"")</f>
        <v/>
      </c>
      <c r="T446" s="9" t="str">
        <f>IFERROR(1/S446,"")</f>
        <v/>
      </c>
    </row>
    <row r="447" spans="1:20" x14ac:dyDescent="0.3">
      <c r="A447" s="1">
        <v>7</v>
      </c>
      <c r="B447" s="5">
        <v>42750</v>
      </c>
      <c r="C447" s="6">
        <v>0.75</v>
      </c>
      <c r="D447" s="1" t="s">
        <v>135</v>
      </c>
      <c r="E447" s="1">
        <v>4</v>
      </c>
      <c r="F447" s="1">
        <v>13</v>
      </c>
      <c r="G447" s="1" t="s">
        <v>148</v>
      </c>
      <c r="H447" s="2">
        <v>44.138833333333302</v>
      </c>
      <c r="I447" s="7">
        <f>1+COUNTIFS(A:A,A447,P:P,"&lt;"&amp;P447)</f>
        <v>10</v>
      </c>
      <c r="J447" s="2">
        <f>AVERAGEIF(A:A,A447,H:H)</f>
        <v>47.65010444444443</v>
      </c>
      <c r="K447" s="2">
        <f>H447-J447</f>
        <v>-3.5112711111111281</v>
      </c>
      <c r="L447" s="2">
        <f>90+K447</f>
        <v>86.488728888888872</v>
      </c>
      <c r="M447" s="2">
        <f>EXP(0.06*L447)</f>
        <v>179.34722536128925</v>
      </c>
      <c r="N447" s="2">
        <f>SUMIF(A:A,A447,M:M)</f>
        <v>4591.2245579835571</v>
      </c>
      <c r="O447" s="3">
        <f>M447/N447</f>
        <v>3.9063048016117437E-2</v>
      </c>
      <c r="P447" s="8">
        <f>1/O447</f>
        <v>25.599640857195766</v>
      </c>
      <c r="Q447" s="3" t="str">
        <f>IF(P447&gt;21,"",O447)</f>
        <v/>
      </c>
      <c r="R447" s="3" t="str">
        <f>IF(ISNUMBER(Q447),SUMIF(A:A,A447,Q:Q),"")</f>
        <v/>
      </c>
      <c r="S447" s="3" t="str">
        <f>IFERROR(Q447*(1/R447),"")</f>
        <v/>
      </c>
      <c r="T447" s="9" t="str">
        <f>IFERROR(1/S447,"")</f>
        <v/>
      </c>
    </row>
    <row r="448" spans="1:20" x14ac:dyDescent="0.3">
      <c r="A448" s="1">
        <v>7</v>
      </c>
      <c r="B448" s="5">
        <v>42750</v>
      </c>
      <c r="C448" s="6">
        <v>0.75</v>
      </c>
      <c r="D448" s="1" t="s">
        <v>135</v>
      </c>
      <c r="E448" s="1">
        <v>4</v>
      </c>
      <c r="F448" s="1">
        <v>15</v>
      </c>
      <c r="G448" s="1" t="s">
        <v>20</v>
      </c>
      <c r="H448" s="2">
        <v>43.699199999999998</v>
      </c>
      <c r="I448" s="7">
        <f>1+COUNTIFS(A:A,A448,P:P,"&lt;"&amp;P448)</f>
        <v>11</v>
      </c>
      <c r="J448" s="2">
        <f>AVERAGEIF(A:A,A448,H:H)</f>
        <v>47.65010444444443</v>
      </c>
      <c r="K448" s="2">
        <f>H448-J448</f>
        <v>-3.9509044444444328</v>
      </c>
      <c r="L448" s="2">
        <f>90+K448</f>
        <v>86.049095555555567</v>
      </c>
      <c r="M448" s="2">
        <f>EXP(0.06*L448)</f>
        <v>174.67825403251206</v>
      </c>
      <c r="N448" s="2">
        <f>SUMIF(A:A,A448,M:M)</f>
        <v>4591.2245579835571</v>
      </c>
      <c r="O448" s="3">
        <f>M448/N448</f>
        <v>3.8046114239559191E-2</v>
      </c>
      <c r="P448" s="8">
        <f>1/O448</f>
        <v>26.283893112012748</v>
      </c>
      <c r="Q448" s="3" t="str">
        <f>IF(P448&gt;21,"",O448)</f>
        <v/>
      </c>
      <c r="R448" s="3" t="str">
        <f>IF(ISNUMBER(Q448),SUMIF(A:A,A448,Q:Q),"")</f>
        <v/>
      </c>
      <c r="S448" s="3" t="str">
        <f>IFERROR(Q448*(1/R448),"")</f>
        <v/>
      </c>
      <c r="T448" s="9" t="str">
        <f>IFERROR(1/S448,"")</f>
        <v/>
      </c>
    </row>
    <row r="449" spans="1:20" x14ac:dyDescent="0.3">
      <c r="A449" s="1">
        <v>7</v>
      </c>
      <c r="B449" s="5">
        <v>42750</v>
      </c>
      <c r="C449" s="6">
        <v>0.75</v>
      </c>
      <c r="D449" s="1" t="s">
        <v>135</v>
      </c>
      <c r="E449" s="1">
        <v>4</v>
      </c>
      <c r="F449" s="1">
        <v>7</v>
      </c>
      <c r="G449" s="1" t="s">
        <v>142</v>
      </c>
      <c r="H449" s="2">
        <v>36.705933333333299</v>
      </c>
      <c r="I449" s="7">
        <f>1+COUNTIFS(A:A,A449,P:P,"&lt;"&amp;P449)</f>
        <v>12</v>
      </c>
      <c r="J449" s="2">
        <f>AVERAGEIF(A:A,A449,H:H)</f>
        <v>47.65010444444443</v>
      </c>
      <c r="K449" s="2">
        <f>H449-J449</f>
        <v>-10.944171111111132</v>
      </c>
      <c r="L449" s="2">
        <f>90+K449</f>
        <v>79.055828888888868</v>
      </c>
      <c r="M449" s="2">
        <f>EXP(0.06*L449)</f>
        <v>114.81816847415261</v>
      </c>
      <c r="N449" s="2">
        <f>SUMIF(A:A,A449,M:M)</f>
        <v>4591.2245579835571</v>
      </c>
      <c r="O449" s="3">
        <f>M449/N449</f>
        <v>2.5008179631401034E-2</v>
      </c>
      <c r="P449" s="8">
        <f>1/O449</f>
        <v>39.986916870365462</v>
      </c>
      <c r="Q449" s="3" t="str">
        <f>IF(P449&gt;21,"",O449)</f>
        <v/>
      </c>
      <c r="R449" s="3" t="str">
        <f>IF(ISNUMBER(Q449),SUMIF(A:A,A449,Q:Q),"")</f>
        <v/>
      </c>
      <c r="S449" s="3" t="str">
        <f>IFERROR(Q449*(1/R449),"")</f>
        <v/>
      </c>
      <c r="T449" s="9" t="str">
        <f>IFERROR(1/S449,"")</f>
        <v/>
      </c>
    </row>
    <row r="450" spans="1:20" x14ac:dyDescent="0.3">
      <c r="A450" s="1">
        <v>7</v>
      </c>
      <c r="B450" s="5">
        <v>42750</v>
      </c>
      <c r="C450" s="6">
        <v>0.75</v>
      </c>
      <c r="D450" s="1" t="s">
        <v>135</v>
      </c>
      <c r="E450" s="1">
        <v>4</v>
      </c>
      <c r="F450" s="1">
        <v>1</v>
      </c>
      <c r="G450" s="1" t="s">
        <v>136</v>
      </c>
      <c r="H450" s="2">
        <v>29.6457333333333</v>
      </c>
      <c r="I450" s="7">
        <f>1+COUNTIFS(A:A,A450,P:P,"&lt;"&amp;P450)</f>
        <v>13</v>
      </c>
      <c r="J450" s="2">
        <f>AVERAGEIF(A:A,A450,H:H)</f>
        <v>47.65010444444443</v>
      </c>
      <c r="K450" s="2">
        <f>H450-J450</f>
        <v>-18.00437111111113</v>
      </c>
      <c r="L450" s="2">
        <f>90+K450</f>
        <v>71.995628888888874</v>
      </c>
      <c r="M450" s="2">
        <f>EXP(0.06*L450)</f>
        <v>75.168911406763556</v>
      </c>
      <c r="N450" s="2">
        <f>SUMIF(A:A,A450,M:M)</f>
        <v>4591.2245579835571</v>
      </c>
      <c r="O450" s="3">
        <f>M450/N450</f>
        <v>1.6372301214510266E-2</v>
      </c>
      <c r="P450" s="8">
        <f>1/O450</f>
        <v>61.078768763045403</v>
      </c>
      <c r="Q450" s="3" t="str">
        <f>IF(P450&gt;21,"",O450)</f>
        <v/>
      </c>
      <c r="R450" s="3" t="str">
        <f>IF(ISNUMBER(Q450),SUMIF(A:A,A450,Q:Q),"")</f>
        <v/>
      </c>
      <c r="S450" s="3" t="str">
        <f>IFERROR(Q450*(1/R450),"")</f>
        <v/>
      </c>
      <c r="T450" s="9" t="str">
        <f>IFERROR(1/S450,"")</f>
        <v/>
      </c>
    </row>
    <row r="451" spans="1:20" x14ac:dyDescent="0.3">
      <c r="A451" s="1">
        <v>7</v>
      </c>
      <c r="B451" s="5">
        <v>42750</v>
      </c>
      <c r="C451" s="6">
        <v>0.75</v>
      </c>
      <c r="D451" s="1" t="s">
        <v>135</v>
      </c>
      <c r="E451" s="1">
        <v>4</v>
      </c>
      <c r="F451" s="1">
        <v>14</v>
      </c>
      <c r="G451" s="1" t="s">
        <v>149</v>
      </c>
      <c r="H451" s="2">
        <v>29.3569666666667</v>
      </c>
      <c r="I451" s="7">
        <f>1+COUNTIFS(A:A,A451,P:P,"&lt;"&amp;P451)</f>
        <v>14</v>
      </c>
      <c r="J451" s="2">
        <f>AVERAGEIF(A:A,A451,H:H)</f>
        <v>47.65010444444443</v>
      </c>
      <c r="K451" s="2">
        <f>H451-J451</f>
        <v>-18.29313777777773</v>
      </c>
      <c r="L451" s="2">
        <f>90+K451</f>
        <v>71.70686222222227</v>
      </c>
      <c r="M451" s="2">
        <f>EXP(0.06*L451)</f>
        <v>73.877752456997271</v>
      </c>
      <c r="N451" s="2">
        <f>SUMIF(A:A,A451,M:M)</f>
        <v>4591.2245579835571</v>
      </c>
      <c r="O451" s="3">
        <f>M451/N451</f>
        <v>1.6091077995419159E-2</v>
      </c>
      <c r="P451" s="8">
        <f>1/O451</f>
        <v>62.146240313090402</v>
      </c>
      <c r="Q451" s="3" t="str">
        <f>IF(P451&gt;21,"",O451)</f>
        <v/>
      </c>
      <c r="R451" s="3" t="str">
        <f>IF(ISNUMBER(Q451),SUMIF(A:A,A451,Q:Q),"")</f>
        <v/>
      </c>
      <c r="S451" s="3" t="str">
        <f>IFERROR(Q451*(1/R451),"")</f>
        <v/>
      </c>
      <c r="T451" s="9" t="str">
        <f>IFERROR(1/S451,"")</f>
        <v/>
      </c>
    </row>
    <row r="452" spans="1:20" x14ac:dyDescent="0.3">
      <c r="A452" s="1">
        <v>7</v>
      </c>
      <c r="B452" s="5">
        <v>42750</v>
      </c>
      <c r="C452" s="6">
        <v>0.75</v>
      </c>
      <c r="D452" s="1" t="s">
        <v>135</v>
      </c>
      <c r="E452" s="1">
        <v>4</v>
      </c>
      <c r="F452" s="1">
        <v>8</v>
      </c>
      <c r="G452" s="1" t="s">
        <v>143</v>
      </c>
      <c r="H452" s="2">
        <v>24.095466666666702</v>
      </c>
      <c r="I452" s="7">
        <f>1+COUNTIFS(A:A,A452,P:P,"&lt;"&amp;P452)</f>
        <v>15</v>
      </c>
      <c r="J452" s="2">
        <f>AVERAGEIF(A:A,A452,H:H)</f>
        <v>47.65010444444443</v>
      </c>
      <c r="K452" s="2">
        <f>H452-J452</f>
        <v>-23.554637777777728</v>
      </c>
      <c r="L452" s="2">
        <f>90+K452</f>
        <v>66.445362222222272</v>
      </c>
      <c r="M452" s="2">
        <f>EXP(0.06*L452)</f>
        <v>53.877973169031506</v>
      </c>
      <c r="N452" s="2">
        <f>SUMIF(A:A,A452,M:M)</f>
        <v>4591.2245579835571</v>
      </c>
      <c r="O452" s="3">
        <f>M452/N452</f>
        <v>1.1734989758961919E-2</v>
      </c>
      <c r="P452" s="8">
        <f>1/O452</f>
        <v>85.215242666599508</v>
      </c>
      <c r="Q452" s="3" t="str">
        <f>IF(P452&gt;21,"",O452)</f>
        <v/>
      </c>
      <c r="R452" s="3" t="str">
        <f>IF(ISNUMBER(Q452),SUMIF(A:A,A452,Q:Q),"")</f>
        <v/>
      </c>
      <c r="S452" s="3" t="str">
        <f>IFERROR(Q452*(1/R452),"")</f>
        <v/>
      </c>
      <c r="T452" s="9" t="str">
        <f>IFERROR(1/S452,"")</f>
        <v/>
      </c>
    </row>
    <row r="453" spans="1:20" x14ac:dyDescent="0.3">
      <c r="A453" s="1">
        <v>8</v>
      </c>
      <c r="B453" s="5">
        <v>42750</v>
      </c>
      <c r="C453" s="6">
        <v>0.79861111111111116</v>
      </c>
      <c r="D453" s="1" t="s">
        <v>135</v>
      </c>
      <c r="E453" s="1">
        <v>6</v>
      </c>
      <c r="F453" s="1">
        <v>1</v>
      </c>
      <c r="G453" s="1" t="s">
        <v>150</v>
      </c>
      <c r="H453" s="2">
        <v>83.339133333333407</v>
      </c>
      <c r="I453" s="7">
        <f>1+COUNTIFS(A:A,A453,P:P,"&lt;"&amp;P453)</f>
        <v>1</v>
      </c>
      <c r="J453" s="2">
        <f>AVERAGEIF(A:A,A453,H:H)</f>
        <v>48.809738888888887</v>
      </c>
      <c r="K453" s="2">
        <f>H453-J453</f>
        <v>34.52939444444452</v>
      </c>
      <c r="L453" s="2">
        <f>90+K453</f>
        <v>124.52939444444452</v>
      </c>
      <c r="M453" s="2">
        <f>EXP(0.06*L453)</f>
        <v>1757.7039573742859</v>
      </c>
      <c r="N453" s="2">
        <f>SUMIF(A:A,A453,M:M)</f>
        <v>4237.8792841836485</v>
      </c>
      <c r="O453" s="3">
        <f>M453/N453</f>
        <v>0.41476027029233231</v>
      </c>
      <c r="P453" s="8">
        <f>1/O453</f>
        <v>2.4110313152587581</v>
      </c>
      <c r="Q453" s="3">
        <f>IF(P453&gt;21,"",O453)</f>
        <v>0.41476027029233231</v>
      </c>
      <c r="R453" s="3">
        <f>IF(ISNUMBER(Q453),SUMIF(A:A,A453,Q:Q),"")</f>
        <v>0.88869341094369492</v>
      </c>
      <c r="S453" s="3">
        <f>IFERROR(Q453*(1/R453),"")</f>
        <v>0.46670793907642721</v>
      </c>
      <c r="T453" s="9">
        <f>IFERROR(1/S453,"")</f>
        <v>2.1426676434493692</v>
      </c>
    </row>
    <row r="454" spans="1:20" x14ac:dyDescent="0.3">
      <c r="A454" s="1">
        <v>8</v>
      </c>
      <c r="B454" s="5">
        <v>42750</v>
      </c>
      <c r="C454" s="6">
        <v>0.79861111111111116</v>
      </c>
      <c r="D454" s="1" t="s">
        <v>135</v>
      </c>
      <c r="E454" s="1">
        <v>6</v>
      </c>
      <c r="F454" s="1">
        <v>5</v>
      </c>
      <c r="G454" s="1" t="s">
        <v>154</v>
      </c>
      <c r="H454" s="2">
        <v>59.786433333333299</v>
      </c>
      <c r="I454" s="7">
        <f>1+COUNTIFS(A:A,A454,P:P,"&lt;"&amp;P454)</f>
        <v>2</v>
      </c>
      <c r="J454" s="2">
        <f>AVERAGEIF(A:A,A454,H:H)</f>
        <v>48.809738888888887</v>
      </c>
      <c r="K454" s="2">
        <f>H454-J454</f>
        <v>10.976694444444412</v>
      </c>
      <c r="L454" s="2">
        <f>90+K454</f>
        <v>100.97669444444441</v>
      </c>
      <c r="M454" s="2">
        <f>EXP(0.06*L454)</f>
        <v>427.77684382058152</v>
      </c>
      <c r="N454" s="2">
        <f>SUMIF(A:A,A454,M:M)</f>
        <v>4237.8792841836485</v>
      </c>
      <c r="O454" s="3">
        <f>M454/N454</f>
        <v>0.10094125271975156</v>
      </c>
      <c r="P454" s="8">
        <f>1/O454</f>
        <v>9.9067524233759201</v>
      </c>
      <c r="Q454" s="3">
        <f>IF(P454&gt;21,"",O454)</f>
        <v>0.10094125271975156</v>
      </c>
      <c r="R454" s="3">
        <f>IF(ISNUMBER(Q454),SUMIF(A:A,A454,Q:Q),"")</f>
        <v>0.88869341094369492</v>
      </c>
      <c r="S454" s="3">
        <f>IFERROR(Q454*(1/R454),"")</f>
        <v>0.11358388784784959</v>
      </c>
      <c r="T454" s="9">
        <f>IFERROR(1/S454,"")</f>
        <v>8.8040656025046626</v>
      </c>
    </row>
    <row r="455" spans="1:20" x14ac:dyDescent="0.3">
      <c r="A455" s="1">
        <v>8</v>
      </c>
      <c r="B455" s="5">
        <v>42750</v>
      </c>
      <c r="C455" s="6">
        <v>0.79861111111111116</v>
      </c>
      <c r="D455" s="1" t="s">
        <v>135</v>
      </c>
      <c r="E455" s="1">
        <v>6</v>
      </c>
      <c r="F455" s="1">
        <v>6</v>
      </c>
      <c r="G455" s="1" t="s">
        <v>155</v>
      </c>
      <c r="H455" s="2">
        <v>57.8299666666666</v>
      </c>
      <c r="I455" s="7">
        <f>1+COUNTIFS(A:A,A455,P:P,"&lt;"&amp;P455)</f>
        <v>3</v>
      </c>
      <c r="J455" s="2">
        <f>AVERAGEIF(A:A,A455,H:H)</f>
        <v>48.809738888888887</v>
      </c>
      <c r="K455" s="2">
        <f>H455-J455</f>
        <v>9.0202277777777127</v>
      </c>
      <c r="L455" s="2">
        <f>90+K455</f>
        <v>99.020227777777706</v>
      </c>
      <c r="M455" s="2">
        <f>EXP(0.06*L455)</f>
        <v>380.39632383042351</v>
      </c>
      <c r="N455" s="2">
        <f>SUMIF(A:A,A455,M:M)</f>
        <v>4237.8792841836485</v>
      </c>
      <c r="O455" s="3">
        <f>M455/N455</f>
        <v>8.9761009769701375E-2</v>
      </c>
      <c r="P455" s="8">
        <f>1/O455</f>
        <v>11.140694635295288</v>
      </c>
      <c r="Q455" s="3">
        <f>IF(P455&gt;21,"",O455)</f>
        <v>8.9761009769701375E-2</v>
      </c>
      <c r="R455" s="3">
        <f>IF(ISNUMBER(Q455),SUMIF(A:A,A455,Q:Q),"")</f>
        <v>0.88869341094369492</v>
      </c>
      <c r="S455" s="3">
        <f>IFERROR(Q455*(1/R455),"")</f>
        <v>0.1010033479086843</v>
      </c>
      <c r="T455" s="9">
        <f>IFERROR(1/S455,"")</f>
        <v>9.9006619157226936</v>
      </c>
    </row>
    <row r="456" spans="1:20" x14ac:dyDescent="0.3">
      <c r="A456" s="1">
        <v>8</v>
      </c>
      <c r="B456" s="5">
        <v>42750</v>
      </c>
      <c r="C456" s="6">
        <v>0.79861111111111116</v>
      </c>
      <c r="D456" s="1" t="s">
        <v>135</v>
      </c>
      <c r="E456" s="1">
        <v>6</v>
      </c>
      <c r="F456" s="1">
        <v>8</v>
      </c>
      <c r="G456" s="1" t="s">
        <v>157</v>
      </c>
      <c r="H456" s="2">
        <v>56.7438</v>
      </c>
      <c r="I456" s="7">
        <f>1+COUNTIFS(A:A,A456,P:P,"&lt;"&amp;P456)</f>
        <v>4</v>
      </c>
      <c r="J456" s="2">
        <f>AVERAGEIF(A:A,A456,H:H)</f>
        <v>48.809738888888887</v>
      </c>
      <c r="K456" s="2">
        <f>H456-J456</f>
        <v>7.934061111111113</v>
      </c>
      <c r="L456" s="2">
        <f>90+K456</f>
        <v>97.934061111111106</v>
      </c>
      <c r="M456" s="2">
        <f>EXP(0.06*L456)</f>
        <v>356.3964257072754</v>
      </c>
      <c r="N456" s="2">
        <f>SUMIF(A:A,A456,M:M)</f>
        <v>4237.8792841836485</v>
      </c>
      <c r="O456" s="3">
        <f>M456/N456</f>
        <v>8.4097823889745071E-2</v>
      </c>
      <c r="P456" s="8">
        <f>1/O456</f>
        <v>11.890914101547168</v>
      </c>
      <c r="Q456" s="3">
        <f>IF(P456&gt;21,"",O456)</f>
        <v>8.4097823889745071E-2</v>
      </c>
      <c r="R456" s="3">
        <f>IF(ISNUMBER(Q456),SUMIF(A:A,A456,Q:Q),"")</f>
        <v>0.88869341094369492</v>
      </c>
      <c r="S456" s="3">
        <f>IFERROR(Q456*(1/R456),"")</f>
        <v>9.4630862403314545E-2</v>
      </c>
      <c r="T456" s="9">
        <f>IFERROR(1/S456,"")</f>
        <v>10.567377012142435</v>
      </c>
    </row>
    <row r="457" spans="1:20" x14ac:dyDescent="0.3">
      <c r="A457" s="1">
        <v>8</v>
      </c>
      <c r="B457" s="5">
        <v>42750</v>
      </c>
      <c r="C457" s="6">
        <v>0.79861111111111116</v>
      </c>
      <c r="D457" s="1" t="s">
        <v>135</v>
      </c>
      <c r="E457" s="1">
        <v>6</v>
      </c>
      <c r="F457" s="1">
        <v>7</v>
      </c>
      <c r="G457" s="1" t="s">
        <v>156</v>
      </c>
      <c r="H457" s="2">
        <v>54.152199999999993</v>
      </c>
      <c r="I457" s="7">
        <f>1+COUNTIFS(A:A,A457,P:P,"&lt;"&amp;P457)</f>
        <v>5</v>
      </c>
      <c r="J457" s="2">
        <f>AVERAGEIF(A:A,A457,H:H)</f>
        <v>48.809738888888887</v>
      </c>
      <c r="K457" s="2">
        <f>H457-J457</f>
        <v>5.3424611111111062</v>
      </c>
      <c r="L457" s="2">
        <f>90+K457</f>
        <v>95.342461111111106</v>
      </c>
      <c r="M457" s="2">
        <f>EXP(0.06*L457)</f>
        <v>305.07195495446837</v>
      </c>
      <c r="N457" s="2">
        <f>SUMIF(A:A,A457,M:M)</f>
        <v>4237.8792841836485</v>
      </c>
      <c r="O457" s="3">
        <f>M457/N457</f>
        <v>7.1986938394644484E-2</v>
      </c>
      <c r="P457" s="8">
        <f>1/O457</f>
        <v>13.891408945853929</v>
      </c>
      <c r="Q457" s="3">
        <f>IF(P457&gt;21,"",O457)</f>
        <v>7.1986938394644484E-2</v>
      </c>
      <c r="R457" s="3">
        <f>IF(ISNUMBER(Q457),SUMIF(A:A,A457,Q:Q),"")</f>
        <v>0.88869341094369492</v>
      </c>
      <c r="S457" s="3">
        <f>IFERROR(Q457*(1/R457),"")</f>
        <v>8.1003119307706178E-2</v>
      </c>
      <c r="T457" s="9">
        <f>IFERROR(1/S457,"")</f>
        <v>12.345203598904686</v>
      </c>
    </row>
    <row r="458" spans="1:20" x14ac:dyDescent="0.3">
      <c r="A458" s="1">
        <v>8</v>
      </c>
      <c r="B458" s="5">
        <v>42750</v>
      </c>
      <c r="C458" s="6">
        <v>0.79861111111111116</v>
      </c>
      <c r="D458" s="1" t="s">
        <v>135</v>
      </c>
      <c r="E458" s="1">
        <v>6</v>
      </c>
      <c r="F458" s="1">
        <v>9</v>
      </c>
      <c r="G458" s="1" t="s">
        <v>158</v>
      </c>
      <c r="H458" s="2">
        <v>52.452099999999902</v>
      </c>
      <c r="I458" s="7">
        <f>1+COUNTIFS(A:A,A458,P:P,"&lt;"&amp;P458)</f>
        <v>6</v>
      </c>
      <c r="J458" s="2">
        <f>AVERAGEIF(A:A,A458,H:H)</f>
        <v>48.809738888888887</v>
      </c>
      <c r="K458" s="2">
        <f>H458-J458</f>
        <v>3.6423611111110148</v>
      </c>
      <c r="L458" s="2">
        <f>90+K458</f>
        <v>93.642361111111015</v>
      </c>
      <c r="M458" s="2">
        <f>EXP(0.06*L458)</f>
        <v>275.48733778029435</v>
      </c>
      <c r="N458" s="2">
        <f>SUMIF(A:A,A458,M:M)</f>
        <v>4237.8792841836485</v>
      </c>
      <c r="O458" s="3">
        <f>M458/N458</f>
        <v>6.5005942667704389E-2</v>
      </c>
      <c r="P458" s="8">
        <f>1/O458</f>
        <v>15.383208964629169</v>
      </c>
      <c r="Q458" s="3">
        <f>IF(P458&gt;21,"",O458)</f>
        <v>6.5005942667704389E-2</v>
      </c>
      <c r="R458" s="3">
        <f>IF(ISNUMBER(Q458),SUMIF(A:A,A458,Q:Q),"")</f>
        <v>0.88869341094369492</v>
      </c>
      <c r="S458" s="3">
        <f>IFERROR(Q458*(1/R458),"")</f>
        <v>7.3147771624271635E-2</v>
      </c>
      <c r="T458" s="9">
        <f>IFERROR(1/S458,"")</f>
        <v>13.670956446035925</v>
      </c>
    </row>
    <row r="459" spans="1:20" x14ac:dyDescent="0.3">
      <c r="A459" s="1">
        <v>8</v>
      </c>
      <c r="B459" s="5">
        <v>42750</v>
      </c>
      <c r="C459" s="6">
        <v>0.79861111111111116</v>
      </c>
      <c r="D459" s="1" t="s">
        <v>135</v>
      </c>
      <c r="E459" s="1">
        <v>6</v>
      </c>
      <c r="F459" s="1">
        <v>2</v>
      </c>
      <c r="G459" s="1" t="s">
        <v>151</v>
      </c>
      <c r="H459" s="2">
        <v>51.700666666666692</v>
      </c>
      <c r="I459" s="7">
        <f>1+COUNTIFS(A:A,A459,P:P,"&lt;"&amp;P459)</f>
        <v>7</v>
      </c>
      <c r="J459" s="2">
        <f>AVERAGEIF(A:A,A459,H:H)</f>
        <v>48.809738888888887</v>
      </c>
      <c r="K459" s="2">
        <f>H459-J459</f>
        <v>2.8909277777778044</v>
      </c>
      <c r="L459" s="2">
        <f>90+K459</f>
        <v>92.890927777777804</v>
      </c>
      <c r="M459" s="2">
        <f>EXP(0.06*L459)</f>
        <v>263.3425527614616</v>
      </c>
      <c r="N459" s="2">
        <f>SUMIF(A:A,A459,M:M)</f>
        <v>4237.8792841836485</v>
      </c>
      <c r="O459" s="3">
        <f>M459/N459</f>
        <v>6.2140173209815679E-2</v>
      </c>
      <c r="P459" s="8">
        <f>1/O459</f>
        <v>16.092649060109792</v>
      </c>
      <c r="Q459" s="3">
        <f>IF(P459&gt;21,"",O459)</f>
        <v>6.2140173209815679E-2</v>
      </c>
      <c r="R459" s="3">
        <f>IF(ISNUMBER(Q459),SUMIF(A:A,A459,Q:Q),"")</f>
        <v>0.88869341094369492</v>
      </c>
      <c r="S459" s="3">
        <f>IFERROR(Q459*(1/R459),"")</f>
        <v>6.992307183174637E-2</v>
      </c>
      <c r="T459" s="9">
        <f>IFERROR(1/S459,"")</f>
        <v>14.301431184348818</v>
      </c>
    </row>
    <row r="460" spans="1:20" x14ac:dyDescent="0.3">
      <c r="A460" s="1">
        <v>8</v>
      </c>
      <c r="B460" s="5">
        <v>42750</v>
      </c>
      <c r="C460" s="6">
        <v>0.79861111111111116</v>
      </c>
      <c r="D460" s="1" t="s">
        <v>135</v>
      </c>
      <c r="E460" s="1">
        <v>6</v>
      </c>
      <c r="F460" s="1">
        <v>3</v>
      </c>
      <c r="G460" s="1" t="s">
        <v>152</v>
      </c>
      <c r="H460" s="2">
        <v>40.578466666666699</v>
      </c>
      <c r="I460" s="7">
        <f>1+COUNTIFS(A:A,A460,P:P,"&lt;"&amp;P460)</f>
        <v>8</v>
      </c>
      <c r="J460" s="2">
        <f>AVERAGEIF(A:A,A460,H:H)</f>
        <v>48.809738888888887</v>
      </c>
      <c r="K460" s="2">
        <f>H460-J460</f>
        <v>-8.2312722222221879</v>
      </c>
      <c r="L460" s="2">
        <f>90+K460</f>
        <v>81.768727777777812</v>
      </c>
      <c r="M460" s="2">
        <f>EXP(0.06*L460)</f>
        <v>135.11464856583649</v>
      </c>
      <c r="N460" s="2">
        <f>SUMIF(A:A,A460,M:M)</f>
        <v>4237.8792841836485</v>
      </c>
      <c r="O460" s="3">
        <f>M460/N460</f>
        <v>3.1882609084714388E-2</v>
      </c>
      <c r="P460" s="8">
        <f>1/O460</f>
        <v>31.365061665528312</v>
      </c>
      <c r="Q460" s="3" t="str">
        <f>IF(P460&gt;21,"",O460)</f>
        <v/>
      </c>
      <c r="R460" s="3" t="str">
        <f>IF(ISNUMBER(Q460),SUMIF(A:A,A460,Q:Q),"")</f>
        <v/>
      </c>
      <c r="S460" s="3" t="str">
        <f>IFERROR(Q460*(1/R460),"")</f>
        <v/>
      </c>
      <c r="T460" s="9" t="str">
        <f>IFERROR(1/S460,"")</f>
        <v/>
      </c>
    </row>
    <row r="461" spans="1:20" x14ac:dyDescent="0.3">
      <c r="A461" s="1">
        <v>8</v>
      </c>
      <c r="B461" s="5">
        <v>42750</v>
      </c>
      <c r="C461" s="6">
        <v>0.79861111111111116</v>
      </c>
      <c r="D461" s="1" t="s">
        <v>135</v>
      </c>
      <c r="E461" s="1">
        <v>6</v>
      </c>
      <c r="F461" s="1">
        <v>11</v>
      </c>
      <c r="G461" s="1" t="s">
        <v>160</v>
      </c>
      <c r="H461" s="2">
        <v>37.671100000000003</v>
      </c>
      <c r="I461" s="7">
        <f>1+COUNTIFS(A:A,A461,P:P,"&lt;"&amp;P461)</f>
        <v>9</v>
      </c>
      <c r="J461" s="2">
        <f>AVERAGEIF(A:A,A461,H:H)</f>
        <v>48.809738888888887</v>
      </c>
      <c r="K461" s="2">
        <f>H461-J461</f>
        <v>-11.138638888888885</v>
      </c>
      <c r="L461" s="2">
        <f>90+K461</f>
        <v>78.861361111111108</v>
      </c>
      <c r="M461" s="2">
        <f>EXP(0.06*L461)</f>
        <v>113.4862480092641</v>
      </c>
      <c r="N461" s="2">
        <f>SUMIF(A:A,A461,M:M)</f>
        <v>4237.8792841836485</v>
      </c>
      <c r="O461" s="3">
        <f>M461/N461</f>
        <v>2.6779018560724576E-2</v>
      </c>
      <c r="P461" s="8">
        <f>1/O461</f>
        <v>37.34266801945644</v>
      </c>
      <c r="Q461" s="3" t="str">
        <f>IF(P461&gt;21,"",O461)</f>
        <v/>
      </c>
      <c r="R461" s="3" t="str">
        <f>IF(ISNUMBER(Q461),SUMIF(A:A,A461,Q:Q),"")</f>
        <v/>
      </c>
      <c r="S461" s="3" t="str">
        <f>IFERROR(Q461*(1/R461),"")</f>
        <v/>
      </c>
      <c r="T461" s="9" t="str">
        <f>IFERROR(1/S461,"")</f>
        <v/>
      </c>
    </row>
    <row r="462" spans="1:20" x14ac:dyDescent="0.3">
      <c r="A462" s="1">
        <v>8</v>
      </c>
      <c r="B462" s="5">
        <v>42750</v>
      </c>
      <c r="C462" s="6">
        <v>0.79861111111111116</v>
      </c>
      <c r="D462" s="1" t="s">
        <v>135</v>
      </c>
      <c r="E462" s="1">
        <v>6</v>
      </c>
      <c r="F462" s="1">
        <v>12</v>
      </c>
      <c r="G462" s="1" t="s">
        <v>161</v>
      </c>
      <c r="H462" s="2">
        <v>32.825466666666699</v>
      </c>
      <c r="I462" s="7">
        <f>1+COUNTIFS(A:A,A462,P:P,"&lt;"&amp;P462)</f>
        <v>10</v>
      </c>
      <c r="J462" s="2">
        <f>AVERAGEIF(A:A,A462,H:H)</f>
        <v>48.809738888888887</v>
      </c>
      <c r="K462" s="2">
        <f>H462-J462</f>
        <v>-15.984272222222188</v>
      </c>
      <c r="L462" s="2">
        <f>90+K462</f>
        <v>74.015727777777812</v>
      </c>
      <c r="M462" s="2">
        <f>EXP(0.06*L462)</f>
        <v>84.854978718660547</v>
      </c>
      <c r="N462" s="2">
        <f>SUMIF(A:A,A462,M:M)</f>
        <v>4237.8792841836485</v>
      </c>
      <c r="O462" s="3">
        <f>M462/N462</f>
        <v>2.0022981550076487E-2</v>
      </c>
      <c r="P462" s="8">
        <f>1/O462</f>
        <v>49.942612067990446</v>
      </c>
      <c r="Q462" s="3" t="str">
        <f>IF(P462&gt;21,"",O462)</f>
        <v/>
      </c>
      <c r="R462" s="3" t="str">
        <f>IF(ISNUMBER(Q462),SUMIF(A:A,A462,Q:Q),"")</f>
        <v/>
      </c>
      <c r="S462" s="3" t="str">
        <f>IFERROR(Q462*(1/R462),"")</f>
        <v/>
      </c>
      <c r="T462" s="9" t="str">
        <f>IFERROR(1/S462,"")</f>
        <v/>
      </c>
    </row>
    <row r="463" spans="1:20" x14ac:dyDescent="0.3">
      <c r="A463" s="1">
        <v>8</v>
      </c>
      <c r="B463" s="5">
        <v>42750</v>
      </c>
      <c r="C463" s="6">
        <v>0.79861111111111116</v>
      </c>
      <c r="D463" s="1" t="s">
        <v>135</v>
      </c>
      <c r="E463" s="1">
        <v>6</v>
      </c>
      <c r="F463" s="1">
        <v>4</v>
      </c>
      <c r="G463" s="1" t="s">
        <v>153</v>
      </c>
      <c r="H463" s="2">
        <v>31.046000000000003</v>
      </c>
      <c r="I463" s="7">
        <f>1+COUNTIFS(A:A,A463,P:P,"&lt;"&amp;P463)</f>
        <v>11</v>
      </c>
      <c r="J463" s="2">
        <f>AVERAGEIF(A:A,A463,H:H)</f>
        <v>48.809738888888887</v>
      </c>
      <c r="K463" s="2">
        <f>H463-J463</f>
        <v>-17.763738888888884</v>
      </c>
      <c r="L463" s="2">
        <f>90+K463</f>
        <v>72.236261111111119</v>
      </c>
      <c r="M463" s="2">
        <f>EXP(0.06*L463)</f>
        <v>76.262067607241221</v>
      </c>
      <c r="N463" s="2">
        <f>SUMIF(A:A,A463,M:M)</f>
        <v>4237.8792841836485</v>
      </c>
      <c r="O463" s="3">
        <f>M463/N463</f>
        <v>1.7995337406580172E-2</v>
      </c>
      <c r="P463" s="8">
        <f>1/O463</f>
        <v>55.569950004623983</v>
      </c>
      <c r="Q463" s="3" t="str">
        <f>IF(P463&gt;21,"",O463)</f>
        <v/>
      </c>
      <c r="R463" s="3" t="str">
        <f>IF(ISNUMBER(Q463),SUMIF(A:A,A463,Q:Q),"")</f>
        <v/>
      </c>
      <c r="S463" s="3" t="str">
        <f>IFERROR(Q463*(1/R463),"")</f>
        <v/>
      </c>
      <c r="T463" s="9" t="str">
        <f>IFERROR(1/S463,"")</f>
        <v/>
      </c>
    </row>
    <row r="464" spans="1:20" x14ac:dyDescent="0.3">
      <c r="A464" s="1">
        <v>8</v>
      </c>
      <c r="B464" s="5">
        <v>42750</v>
      </c>
      <c r="C464" s="6">
        <v>0.79861111111111116</v>
      </c>
      <c r="D464" s="1" t="s">
        <v>135</v>
      </c>
      <c r="E464" s="1">
        <v>6</v>
      </c>
      <c r="F464" s="1">
        <v>10</v>
      </c>
      <c r="G464" s="1" t="s">
        <v>159</v>
      </c>
      <c r="H464" s="2">
        <v>27.591533333333302</v>
      </c>
      <c r="I464" s="7">
        <f>1+COUNTIFS(A:A,A464,P:P,"&lt;"&amp;P464)</f>
        <v>12</v>
      </c>
      <c r="J464" s="2">
        <f>AVERAGEIF(A:A,A464,H:H)</f>
        <v>48.809738888888887</v>
      </c>
      <c r="K464" s="2">
        <f>H464-J464</f>
        <v>-21.218205555555585</v>
      </c>
      <c r="L464" s="2">
        <f>90+K464</f>
        <v>68.781794444444415</v>
      </c>
      <c r="M464" s="2">
        <f>EXP(0.06*L464)</f>
        <v>61.985945053855062</v>
      </c>
      <c r="N464" s="2">
        <f>SUMIF(A:A,A464,M:M)</f>
        <v>4237.8792841836485</v>
      </c>
      <c r="O464" s="3">
        <f>M464/N464</f>
        <v>1.4626642454209393E-2</v>
      </c>
      <c r="P464" s="8">
        <f>1/O464</f>
        <v>68.368390293987844</v>
      </c>
      <c r="Q464" s="3" t="str">
        <f>IF(P464&gt;21,"",O464)</f>
        <v/>
      </c>
      <c r="R464" s="3" t="str">
        <f>IF(ISNUMBER(Q464),SUMIF(A:A,A464,Q:Q),"")</f>
        <v/>
      </c>
      <c r="S464" s="3" t="str">
        <f>IFERROR(Q464*(1/R464),"")</f>
        <v/>
      </c>
      <c r="T464" s="9" t="str">
        <f>IFERROR(1/S464,"")</f>
        <v/>
      </c>
    </row>
    <row r="465" spans="1:20" x14ac:dyDescent="0.3">
      <c r="A465" s="1">
        <v>9</v>
      </c>
      <c r="B465" s="5">
        <v>42750</v>
      </c>
      <c r="C465" s="6">
        <v>0.82291666666666663</v>
      </c>
      <c r="D465" s="1" t="s">
        <v>135</v>
      </c>
      <c r="E465" s="1">
        <v>7</v>
      </c>
      <c r="F465" s="1">
        <v>1</v>
      </c>
      <c r="G465" s="1" t="s">
        <v>162</v>
      </c>
      <c r="H465" s="2">
        <v>72.388033333333297</v>
      </c>
      <c r="I465" s="7">
        <f>1+COUNTIFS(A:A,A465,P:P,"&lt;"&amp;P465)</f>
        <v>1</v>
      </c>
      <c r="J465" s="2">
        <f>AVERAGEIF(A:A,A465,H:H)</f>
        <v>47.654136111111114</v>
      </c>
      <c r="K465" s="2">
        <f>H465-J465</f>
        <v>24.733897222222183</v>
      </c>
      <c r="L465" s="2">
        <f>90+K465</f>
        <v>114.73389722222218</v>
      </c>
      <c r="M465" s="2">
        <f>EXP(0.06*L465)</f>
        <v>976.55769627012523</v>
      </c>
      <c r="N465" s="2">
        <f>SUMIF(A:A,A465,M:M)</f>
        <v>3972.1528903178346</v>
      </c>
      <c r="O465" s="3">
        <f>M465/N465</f>
        <v>0.2458509838960366</v>
      </c>
      <c r="P465" s="8">
        <f>1/O465</f>
        <v>4.0675045678193076</v>
      </c>
      <c r="Q465" s="3">
        <f>IF(P465&gt;21,"",O465)</f>
        <v>0.2458509838960366</v>
      </c>
      <c r="R465" s="3">
        <f>IF(ISNUMBER(Q465),SUMIF(A:A,A465,Q:Q),"")</f>
        <v>0.82555412158806496</v>
      </c>
      <c r="S465" s="3">
        <f>IFERROR(Q465*(1/R465),"")</f>
        <v>0.29780117071320411</v>
      </c>
      <c r="T465" s="9">
        <f>IFERROR(1/S465,"")</f>
        <v>3.3579451605415107</v>
      </c>
    </row>
    <row r="466" spans="1:20" x14ac:dyDescent="0.3">
      <c r="A466" s="1">
        <v>9</v>
      </c>
      <c r="B466" s="5">
        <v>42750</v>
      </c>
      <c r="C466" s="6">
        <v>0.82291666666666663</v>
      </c>
      <c r="D466" s="1" t="s">
        <v>135</v>
      </c>
      <c r="E466" s="1">
        <v>7</v>
      </c>
      <c r="F466" s="1">
        <v>5</v>
      </c>
      <c r="G466" s="1" t="s">
        <v>166</v>
      </c>
      <c r="H466" s="2">
        <v>68.832866666666803</v>
      </c>
      <c r="I466" s="7">
        <f>1+COUNTIFS(A:A,A466,P:P,"&lt;"&amp;P466)</f>
        <v>2</v>
      </c>
      <c r="J466" s="2">
        <f>AVERAGEIF(A:A,A466,H:H)</f>
        <v>47.654136111111114</v>
      </c>
      <c r="K466" s="2">
        <f>H466-J466</f>
        <v>21.178730555555688</v>
      </c>
      <c r="L466" s="2">
        <f>90+K466</f>
        <v>111.17873055555569</v>
      </c>
      <c r="M466" s="2">
        <f>EXP(0.06*L466)</f>
        <v>788.96647806474789</v>
      </c>
      <c r="N466" s="2">
        <f>SUMIF(A:A,A466,M:M)</f>
        <v>3972.1528903178346</v>
      </c>
      <c r="O466" s="3">
        <f>M466/N466</f>
        <v>0.19862439836791332</v>
      </c>
      <c r="P466" s="8">
        <f>1/O466</f>
        <v>5.0346282139402287</v>
      </c>
      <c r="Q466" s="3">
        <f>IF(P466&gt;21,"",O466)</f>
        <v>0.19862439836791332</v>
      </c>
      <c r="R466" s="3">
        <f>IF(ISNUMBER(Q466),SUMIF(A:A,A466,Q:Q),"")</f>
        <v>0.82555412158806496</v>
      </c>
      <c r="S466" s="3">
        <f>IFERROR(Q466*(1/R466),"")</f>
        <v>0.24059524769355212</v>
      </c>
      <c r="T466" s="9">
        <f>IFERROR(1/S466,"")</f>
        <v>4.1563580726819138</v>
      </c>
    </row>
    <row r="467" spans="1:20" x14ac:dyDescent="0.3">
      <c r="A467" s="1">
        <v>9</v>
      </c>
      <c r="B467" s="5">
        <v>42750</v>
      </c>
      <c r="C467" s="6">
        <v>0.82291666666666663</v>
      </c>
      <c r="D467" s="1" t="s">
        <v>135</v>
      </c>
      <c r="E467" s="1">
        <v>7</v>
      </c>
      <c r="F467" s="1">
        <v>4</v>
      </c>
      <c r="G467" s="1" t="s">
        <v>165</v>
      </c>
      <c r="H467" s="2">
        <v>66.218366666666697</v>
      </c>
      <c r="I467" s="7">
        <f>1+COUNTIFS(A:A,A467,P:P,"&lt;"&amp;P467)</f>
        <v>3</v>
      </c>
      <c r="J467" s="2">
        <f>AVERAGEIF(A:A,A467,H:H)</f>
        <v>47.654136111111114</v>
      </c>
      <c r="K467" s="2">
        <f>H467-J467</f>
        <v>18.564230555555582</v>
      </c>
      <c r="L467" s="2">
        <f>90+K467</f>
        <v>108.56423055555558</v>
      </c>
      <c r="M467" s="2">
        <f>EXP(0.06*L467)</f>
        <v>674.42052004202924</v>
      </c>
      <c r="N467" s="2">
        <f>SUMIF(A:A,A467,M:M)</f>
        <v>3972.1528903178346</v>
      </c>
      <c r="O467" s="3">
        <f>M467/N467</f>
        <v>0.16978715036018288</v>
      </c>
      <c r="P467" s="8">
        <f>1/O467</f>
        <v>5.8897272136237699</v>
      </c>
      <c r="Q467" s="3">
        <f>IF(P467&gt;21,"",O467)</f>
        <v>0.16978715036018288</v>
      </c>
      <c r="R467" s="3">
        <f>IF(ISNUMBER(Q467),SUMIF(A:A,A467,Q:Q),"")</f>
        <v>0.82555412158806496</v>
      </c>
      <c r="S467" s="3">
        <f>IFERROR(Q467*(1/R467),"")</f>
        <v>0.20566446937915392</v>
      </c>
      <c r="T467" s="9">
        <f>IFERROR(1/S467,"")</f>
        <v>4.8622885762364927</v>
      </c>
    </row>
    <row r="468" spans="1:20" x14ac:dyDescent="0.3">
      <c r="A468" s="1">
        <v>9</v>
      </c>
      <c r="B468" s="5">
        <v>42750</v>
      </c>
      <c r="C468" s="6">
        <v>0.82291666666666663</v>
      </c>
      <c r="D468" s="1" t="s">
        <v>135</v>
      </c>
      <c r="E468" s="1">
        <v>7</v>
      </c>
      <c r="F468" s="1">
        <v>3</v>
      </c>
      <c r="G468" s="1" t="s">
        <v>164</v>
      </c>
      <c r="H468" s="2">
        <v>55.5625</v>
      </c>
      <c r="I468" s="7">
        <f>1+COUNTIFS(A:A,A468,P:P,"&lt;"&amp;P468)</f>
        <v>4</v>
      </c>
      <c r="J468" s="2">
        <f>AVERAGEIF(A:A,A468,H:H)</f>
        <v>47.654136111111114</v>
      </c>
      <c r="K468" s="2">
        <f>H468-J468</f>
        <v>7.9083638888888856</v>
      </c>
      <c r="L468" s="2">
        <f>90+K468</f>
        <v>97.908363888888886</v>
      </c>
      <c r="M468" s="2">
        <f>EXP(0.06*L468)</f>
        <v>355.84734522231133</v>
      </c>
      <c r="N468" s="2">
        <f>SUMIF(A:A,A468,M:M)</f>
        <v>3972.1528903178346</v>
      </c>
      <c r="O468" s="3">
        <f>M468/N468</f>
        <v>8.9585510691114908E-2</v>
      </c>
      <c r="P468" s="8">
        <f>1/O468</f>
        <v>11.162519388296349</v>
      </c>
      <c r="Q468" s="3">
        <f>IF(P468&gt;21,"",O468)</f>
        <v>8.9585510691114908E-2</v>
      </c>
      <c r="R468" s="3">
        <f>IF(ISNUMBER(Q468),SUMIF(A:A,A468,Q:Q),"")</f>
        <v>0.82555412158806496</v>
      </c>
      <c r="S468" s="3">
        <f>IFERROR(Q468*(1/R468),"")</f>
        <v>0.10851561193684682</v>
      </c>
      <c r="T468" s="9">
        <f>IFERROR(1/S468,"")</f>
        <v>9.2152638883147358</v>
      </c>
    </row>
    <row r="469" spans="1:20" x14ac:dyDescent="0.3">
      <c r="A469" s="1">
        <v>9</v>
      </c>
      <c r="B469" s="5">
        <v>42750</v>
      </c>
      <c r="C469" s="6">
        <v>0.82291666666666663</v>
      </c>
      <c r="D469" s="1" t="s">
        <v>135</v>
      </c>
      <c r="E469" s="1">
        <v>7</v>
      </c>
      <c r="F469" s="1">
        <v>10</v>
      </c>
      <c r="G469" s="1" t="s">
        <v>171</v>
      </c>
      <c r="H469" s="2">
        <v>49.126599999999996</v>
      </c>
      <c r="I469" s="7">
        <f>1+COUNTIFS(A:A,A469,P:P,"&lt;"&amp;P469)</f>
        <v>5</v>
      </c>
      <c r="J469" s="2">
        <f>AVERAGEIF(A:A,A469,H:H)</f>
        <v>47.654136111111114</v>
      </c>
      <c r="K469" s="2">
        <f>H469-J469</f>
        <v>1.4724638888888819</v>
      </c>
      <c r="L469" s="2">
        <f>90+K469</f>
        <v>91.472463888888882</v>
      </c>
      <c r="M469" s="2">
        <f>EXP(0.06*L469)</f>
        <v>241.85728803326933</v>
      </c>
      <c r="N469" s="2">
        <f>SUMIF(A:A,A469,M:M)</f>
        <v>3972.1528903178346</v>
      </c>
      <c r="O469" s="3">
        <f>M469/N469</f>
        <v>6.0888212189112625E-2</v>
      </c>
      <c r="P469" s="8">
        <f>1/O469</f>
        <v>16.423540190244069</v>
      </c>
      <c r="Q469" s="3">
        <f>IF(P469&gt;21,"",O469)</f>
        <v>6.0888212189112625E-2</v>
      </c>
      <c r="R469" s="3">
        <f>IF(ISNUMBER(Q469),SUMIF(A:A,A469,Q:Q),"")</f>
        <v>0.82555412158806496</v>
      </c>
      <c r="S469" s="3">
        <f>IFERROR(Q469*(1/R469),"")</f>
        <v>7.3754355525457158E-2</v>
      </c>
      <c r="T469" s="9">
        <f>IFERROR(1/S469,"")</f>
        <v>13.558521295123223</v>
      </c>
    </row>
    <row r="470" spans="1:20" x14ac:dyDescent="0.3">
      <c r="A470" s="1">
        <v>9</v>
      </c>
      <c r="B470" s="5">
        <v>42750</v>
      </c>
      <c r="C470" s="6">
        <v>0.82291666666666663</v>
      </c>
      <c r="D470" s="1" t="s">
        <v>135</v>
      </c>
      <c r="E470" s="1">
        <v>7</v>
      </c>
      <c r="F470" s="1">
        <v>2</v>
      </c>
      <c r="G470" s="1" t="s">
        <v>163</v>
      </c>
      <c r="H470" s="2">
        <v>49.107333333333294</v>
      </c>
      <c r="I470" s="7">
        <f>1+COUNTIFS(A:A,A470,P:P,"&lt;"&amp;P470)</f>
        <v>6</v>
      </c>
      <c r="J470" s="2">
        <f>AVERAGEIF(A:A,A470,H:H)</f>
        <v>47.654136111111114</v>
      </c>
      <c r="K470" s="2">
        <f>H470-J470</f>
        <v>1.4531972222221796</v>
      </c>
      <c r="L470" s="2">
        <f>90+K470</f>
        <v>91.453197222222173</v>
      </c>
      <c r="M470" s="2">
        <f>EXP(0.06*L470)</f>
        <v>241.57786254735029</v>
      </c>
      <c r="N470" s="2">
        <f>SUMIF(A:A,A470,M:M)</f>
        <v>3972.1528903178346</v>
      </c>
      <c r="O470" s="3">
        <f>M470/N470</f>
        <v>6.0817866083704618E-2</v>
      </c>
      <c r="P470" s="8">
        <f>1/O470</f>
        <v>16.442536780617782</v>
      </c>
      <c r="Q470" s="3">
        <f>IF(P470&gt;21,"",O470)</f>
        <v>6.0817866083704618E-2</v>
      </c>
      <c r="R470" s="3">
        <f>IF(ISNUMBER(Q470),SUMIF(A:A,A470,Q:Q),"")</f>
        <v>0.82555412158806496</v>
      </c>
      <c r="S470" s="3">
        <f>IFERROR(Q470*(1/R470),"")</f>
        <v>7.3669144751785903E-2</v>
      </c>
      <c r="T470" s="9">
        <f>IFERROR(1/S470,"")</f>
        <v>13.574204008602363</v>
      </c>
    </row>
    <row r="471" spans="1:20" x14ac:dyDescent="0.3">
      <c r="A471" s="1">
        <v>9</v>
      </c>
      <c r="B471" s="5">
        <v>42750</v>
      </c>
      <c r="C471" s="6">
        <v>0.82291666666666663</v>
      </c>
      <c r="D471" s="1" t="s">
        <v>135</v>
      </c>
      <c r="E471" s="1">
        <v>7</v>
      </c>
      <c r="F471" s="1">
        <v>7</v>
      </c>
      <c r="G471" s="1" t="s">
        <v>168</v>
      </c>
      <c r="H471" s="2">
        <v>42.601366666666699</v>
      </c>
      <c r="I471" s="7">
        <f>1+COUNTIFS(A:A,A471,P:P,"&lt;"&amp;P471)</f>
        <v>7</v>
      </c>
      <c r="J471" s="2">
        <f>AVERAGEIF(A:A,A471,H:H)</f>
        <v>47.654136111111114</v>
      </c>
      <c r="K471" s="2">
        <f>H471-J471</f>
        <v>-5.0527694444444151</v>
      </c>
      <c r="L471" s="2">
        <f>90+K471</f>
        <v>84.947230555555592</v>
      </c>
      <c r="M471" s="2">
        <f>EXP(0.06*L471)</f>
        <v>163.50340786536532</v>
      </c>
      <c r="N471" s="2">
        <f>SUMIF(A:A,A471,M:M)</f>
        <v>3972.1528903178346</v>
      </c>
      <c r="O471" s="3">
        <f>M471/N471</f>
        <v>4.1162415541432615E-2</v>
      </c>
      <c r="P471" s="8">
        <f>1/O471</f>
        <v>24.29400672546624</v>
      </c>
      <c r="Q471" s="3" t="str">
        <f>IF(P471&gt;21,"",O471)</f>
        <v/>
      </c>
      <c r="R471" s="3" t="str">
        <f>IF(ISNUMBER(Q471),SUMIF(A:A,A471,Q:Q),"")</f>
        <v/>
      </c>
      <c r="S471" s="3" t="str">
        <f>IFERROR(Q471*(1/R471),"")</f>
        <v/>
      </c>
      <c r="T471" s="9" t="str">
        <f>IFERROR(1/S471,"")</f>
        <v/>
      </c>
    </row>
    <row r="472" spans="1:20" x14ac:dyDescent="0.3">
      <c r="A472" s="1">
        <v>9</v>
      </c>
      <c r="B472" s="5">
        <v>42750</v>
      </c>
      <c r="C472" s="6">
        <v>0.82291666666666663</v>
      </c>
      <c r="D472" s="1" t="s">
        <v>135</v>
      </c>
      <c r="E472" s="1">
        <v>7</v>
      </c>
      <c r="F472" s="1">
        <v>8</v>
      </c>
      <c r="G472" s="1" t="s">
        <v>169</v>
      </c>
      <c r="H472" s="2">
        <v>42.330966666666697</v>
      </c>
      <c r="I472" s="7">
        <f>1+COUNTIFS(A:A,A472,P:P,"&lt;"&amp;P472)</f>
        <v>8</v>
      </c>
      <c r="J472" s="2">
        <f>AVERAGEIF(A:A,A472,H:H)</f>
        <v>47.654136111111114</v>
      </c>
      <c r="K472" s="2">
        <f>H472-J472</f>
        <v>-5.3231694444444173</v>
      </c>
      <c r="L472" s="2">
        <f>90+K472</f>
        <v>84.676830555555583</v>
      </c>
      <c r="M472" s="2">
        <f>EXP(0.06*L472)</f>
        <v>160.87213120879599</v>
      </c>
      <c r="N472" s="2">
        <f>SUMIF(A:A,A472,M:M)</f>
        <v>3972.1528903178346</v>
      </c>
      <c r="O472" s="3">
        <f>M472/N472</f>
        <v>4.0499984681084039E-2</v>
      </c>
      <c r="P472" s="8">
        <f>1/O472</f>
        <v>24.691367364073621</v>
      </c>
      <c r="Q472" s="3" t="str">
        <f>IF(P472&gt;21,"",O472)</f>
        <v/>
      </c>
      <c r="R472" s="3" t="str">
        <f>IF(ISNUMBER(Q472),SUMIF(A:A,A472,Q:Q),"")</f>
        <v/>
      </c>
      <c r="S472" s="3" t="str">
        <f>IFERROR(Q472*(1/R472),"")</f>
        <v/>
      </c>
      <c r="T472" s="9" t="str">
        <f>IFERROR(1/S472,"")</f>
        <v/>
      </c>
    </row>
    <row r="473" spans="1:20" x14ac:dyDescent="0.3">
      <c r="A473" s="1">
        <v>9</v>
      </c>
      <c r="B473" s="5">
        <v>42750</v>
      </c>
      <c r="C473" s="6">
        <v>0.82291666666666663</v>
      </c>
      <c r="D473" s="1" t="s">
        <v>135</v>
      </c>
      <c r="E473" s="1">
        <v>7</v>
      </c>
      <c r="F473" s="1">
        <v>12</v>
      </c>
      <c r="G473" s="1" t="s">
        <v>173</v>
      </c>
      <c r="H473" s="2">
        <v>38.538066666666602</v>
      </c>
      <c r="I473" s="7">
        <f>1+COUNTIFS(A:A,A473,P:P,"&lt;"&amp;P473)</f>
        <v>9</v>
      </c>
      <c r="J473" s="2">
        <f>AVERAGEIF(A:A,A473,H:H)</f>
        <v>47.654136111111114</v>
      </c>
      <c r="K473" s="2">
        <f>H473-J473</f>
        <v>-9.1160694444445127</v>
      </c>
      <c r="L473" s="2">
        <f>90+K473</f>
        <v>80.88393055555548</v>
      </c>
      <c r="M473" s="2">
        <f>EXP(0.06*L473)</f>
        <v>128.12877762152243</v>
      </c>
      <c r="N473" s="2">
        <f>SUMIF(A:A,A473,M:M)</f>
        <v>3972.1528903178346</v>
      </c>
      <c r="O473" s="3">
        <f>M473/N473</f>
        <v>3.2256758780317273E-2</v>
      </c>
      <c r="P473" s="8">
        <f>1/O473</f>
        <v>31.001254862909203</v>
      </c>
      <c r="Q473" s="3" t="str">
        <f>IF(P473&gt;21,"",O473)</f>
        <v/>
      </c>
      <c r="R473" s="3" t="str">
        <f>IF(ISNUMBER(Q473),SUMIF(A:A,A473,Q:Q),"")</f>
        <v/>
      </c>
      <c r="S473" s="3" t="str">
        <f>IFERROR(Q473*(1/R473),"")</f>
        <v/>
      </c>
      <c r="T473" s="9" t="str">
        <f>IFERROR(1/S473,"")</f>
        <v/>
      </c>
    </row>
    <row r="474" spans="1:20" x14ac:dyDescent="0.3">
      <c r="A474" s="1">
        <v>9</v>
      </c>
      <c r="B474" s="5">
        <v>42750</v>
      </c>
      <c r="C474" s="6">
        <v>0.82291666666666663</v>
      </c>
      <c r="D474" s="1" t="s">
        <v>135</v>
      </c>
      <c r="E474" s="1">
        <v>7</v>
      </c>
      <c r="F474" s="1">
        <v>9</v>
      </c>
      <c r="G474" s="1" t="s">
        <v>170</v>
      </c>
      <c r="H474" s="2">
        <v>38.042099999999998</v>
      </c>
      <c r="I474" s="7">
        <f>1+COUNTIFS(A:A,A474,P:P,"&lt;"&amp;P474)</f>
        <v>10</v>
      </c>
      <c r="J474" s="2">
        <f>AVERAGEIF(A:A,A474,H:H)</f>
        <v>47.654136111111114</v>
      </c>
      <c r="K474" s="2">
        <f>H474-J474</f>
        <v>-9.6120361111111166</v>
      </c>
      <c r="L474" s="2">
        <f>90+K474</f>
        <v>80.387963888888891</v>
      </c>
      <c r="M474" s="2">
        <f>EXP(0.06*L474)</f>
        <v>124.37209436710395</v>
      </c>
      <c r="N474" s="2">
        <f>SUMIF(A:A,A474,M:M)</f>
        <v>3972.1528903178346</v>
      </c>
      <c r="O474" s="3">
        <f>M474/N474</f>
        <v>3.1311003831262958E-2</v>
      </c>
      <c r="P474" s="8">
        <f>1/O474</f>
        <v>31.937653784243558</v>
      </c>
      <c r="Q474" s="3" t="str">
        <f>IF(P474&gt;21,"",O474)</f>
        <v/>
      </c>
      <c r="R474" s="3" t="str">
        <f>IF(ISNUMBER(Q474),SUMIF(A:A,A474,Q:Q),"")</f>
        <v/>
      </c>
      <c r="S474" s="3" t="str">
        <f>IFERROR(Q474*(1/R474),"")</f>
        <v/>
      </c>
      <c r="T474" s="9" t="str">
        <f>IFERROR(1/S474,"")</f>
        <v/>
      </c>
    </row>
    <row r="475" spans="1:20" x14ac:dyDescent="0.3">
      <c r="A475" s="1">
        <v>9</v>
      </c>
      <c r="B475" s="5">
        <v>42750</v>
      </c>
      <c r="C475" s="6">
        <v>0.82291666666666663</v>
      </c>
      <c r="D475" s="1" t="s">
        <v>135</v>
      </c>
      <c r="E475" s="1">
        <v>7</v>
      </c>
      <c r="F475" s="1">
        <v>11</v>
      </c>
      <c r="G475" s="1" t="s">
        <v>172</v>
      </c>
      <c r="H475" s="2">
        <v>29.704799999999999</v>
      </c>
      <c r="I475" s="7">
        <f>1+COUNTIFS(A:A,A475,P:P,"&lt;"&amp;P475)</f>
        <v>11</v>
      </c>
      <c r="J475" s="2">
        <f>AVERAGEIF(A:A,A475,H:H)</f>
        <v>47.654136111111114</v>
      </c>
      <c r="K475" s="2">
        <f>H475-J475</f>
        <v>-17.949336111111116</v>
      </c>
      <c r="L475" s="2">
        <f>90+K475</f>
        <v>72.050663888888892</v>
      </c>
      <c r="M475" s="2">
        <f>EXP(0.06*L475)</f>
        <v>75.417536936385687</v>
      </c>
      <c r="N475" s="2">
        <f>SUMIF(A:A,A475,M:M)</f>
        <v>3972.1528903178346</v>
      </c>
      <c r="O475" s="3">
        <f>M475/N475</f>
        <v>1.8986564469916742E-2</v>
      </c>
      <c r="P475" s="8">
        <f>1/O475</f>
        <v>52.668822818601534</v>
      </c>
      <c r="Q475" s="3" t="str">
        <f>IF(P475&gt;21,"",O475)</f>
        <v/>
      </c>
      <c r="R475" s="3" t="str">
        <f>IF(ISNUMBER(Q475),SUMIF(A:A,A475,Q:Q),"")</f>
        <v/>
      </c>
      <c r="S475" s="3" t="str">
        <f>IFERROR(Q475*(1/R475),"")</f>
        <v/>
      </c>
      <c r="T475" s="9" t="str">
        <f>IFERROR(1/S475,"")</f>
        <v/>
      </c>
    </row>
    <row r="476" spans="1:20" x14ac:dyDescent="0.3">
      <c r="A476" s="1">
        <v>9</v>
      </c>
      <c r="B476" s="5">
        <v>42750</v>
      </c>
      <c r="C476" s="6">
        <v>0.82291666666666663</v>
      </c>
      <c r="D476" s="1" t="s">
        <v>135</v>
      </c>
      <c r="E476" s="1">
        <v>7</v>
      </c>
      <c r="F476" s="1">
        <v>6</v>
      </c>
      <c r="G476" s="1" t="s">
        <v>167</v>
      </c>
      <c r="H476" s="2">
        <v>19.396633333333298</v>
      </c>
      <c r="I476" s="7">
        <f>1+COUNTIFS(A:A,A476,P:P,"&lt;"&amp;P476)</f>
        <v>12</v>
      </c>
      <c r="J476" s="2">
        <f>AVERAGEIF(A:A,A476,H:H)</f>
        <v>47.654136111111114</v>
      </c>
      <c r="K476" s="2">
        <f>H476-J476</f>
        <v>-28.257502777777816</v>
      </c>
      <c r="L476" s="2">
        <f>90+K476</f>
        <v>61.742497222222184</v>
      </c>
      <c r="M476" s="2">
        <f>EXP(0.06*L476)</f>
        <v>40.631752138826812</v>
      </c>
      <c r="N476" s="2">
        <f>SUMIF(A:A,A476,M:M)</f>
        <v>3972.1528903178346</v>
      </c>
      <c r="O476" s="3">
        <f>M476/N476</f>
        <v>1.0229151107921134E-2</v>
      </c>
      <c r="P476" s="8">
        <f>1/O476</f>
        <v>97.759822828859313</v>
      </c>
      <c r="Q476" s="3" t="str">
        <f>IF(P476&gt;21,"",O476)</f>
        <v/>
      </c>
      <c r="R476" s="3" t="str">
        <f>IF(ISNUMBER(Q476),SUMIF(A:A,A476,Q:Q),"")</f>
        <v/>
      </c>
      <c r="S476" s="3" t="str">
        <f>IFERROR(Q476*(1/R476),"")</f>
        <v/>
      </c>
      <c r="T476" s="9" t="str">
        <f>IFERROR(1/S476,"")</f>
        <v/>
      </c>
    </row>
    <row r="477" spans="1:20" x14ac:dyDescent="0.3">
      <c r="A477" s="1">
        <v>10</v>
      </c>
      <c r="B477" s="5">
        <v>42750</v>
      </c>
      <c r="C477" s="6">
        <v>0.84722222222222221</v>
      </c>
      <c r="D477" s="1" t="s">
        <v>135</v>
      </c>
      <c r="E477" s="1">
        <v>8</v>
      </c>
      <c r="F477" s="1">
        <v>7</v>
      </c>
      <c r="G477" s="1" t="s">
        <v>180</v>
      </c>
      <c r="H477" s="2">
        <v>69.969933333333401</v>
      </c>
      <c r="I477" s="7">
        <f>1+COUNTIFS(A:A,A477,P:P,"&lt;"&amp;P477)</f>
        <v>1</v>
      </c>
      <c r="J477" s="2">
        <f>AVERAGEIF(A:A,A477,H:H)</f>
        <v>47.820871794871806</v>
      </c>
      <c r="K477" s="2">
        <f>H477-J477</f>
        <v>22.149061538461595</v>
      </c>
      <c r="L477" s="2">
        <f>90+K477</f>
        <v>112.14906153846159</v>
      </c>
      <c r="M477" s="2">
        <f>EXP(0.06*L477)</f>
        <v>836.26344773169694</v>
      </c>
      <c r="N477" s="2">
        <f>SUMIF(A:A,A477,M:M)</f>
        <v>3670.2758237471476</v>
      </c>
      <c r="O477" s="3">
        <f>M477/N477</f>
        <v>0.22784757546584564</v>
      </c>
      <c r="P477" s="8">
        <f>1/O477</f>
        <v>4.3888990170531796</v>
      </c>
      <c r="Q477" s="3">
        <f>IF(P477&gt;21,"",O477)</f>
        <v>0.22784757546584564</v>
      </c>
      <c r="R477" s="3">
        <f>IF(ISNUMBER(Q477),SUMIF(A:A,A477,Q:Q),"")</f>
        <v>0.93950010535598982</v>
      </c>
      <c r="S477" s="3">
        <f>IFERROR(Q477*(1/R477),"")</f>
        <v>0.24252001055338998</v>
      </c>
      <c r="T477" s="9">
        <f>IFERROR(1/S477,"")</f>
        <v>4.1233710889182618</v>
      </c>
    </row>
    <row r="478" spans="1:20" x14ac:dyDescent="0.3">
      <c r="A478" s="1">
        <v>10</v>
      </c>
      <c r="B478" s="5">
        <v>42750</v>
      </c>
      <c r="C478" s="6">
        <v>0.84722222222222221</v>
      </c>
      <c r="D478" s="1" t="s">
        <v>135</v>
      </c>
      <c r="E478" s="1">
        <v>8</v>
      </c>
      <c r="F478" s="1">
        <v>12</v>
      </c>
      <c r="G478" s="1" t="s">
        <v>185</v>
      </c>
      <c r="H478" s="2">
        <v>56.582266666666705</v>
      </c>
      <c r="I478" s="7">
        <f>1+COUNTIFS(A:A,A478,P:P,"&lt;"&amp;P478)</f>
        <v>2</v>
      </c>
      <c r="J478" s="2">
        <f>AVERAGEIF(A:A,A478,H:H)</f>
        <v>47.820871794871806</v>
      </c>
      <c r="K478" s="2">
        <f>H478-J478</f>
        <v>8.7613948717948986</v>
      </c>
      <c r="L478" s="2">
        <f>90+K478</f>
        <v>98.761394871794892</v>
      </c>
      <c r="M478" s="2">
        <f>EXP(0.06*L478)</f>
        <v>374.5344141428543</v>
      </c>
      <c r="N478" s="2">
        <f>SUMIF(A:A,A478,M:M)</f>
        <v>3670.2758237471476</v>
      </c>
      <c r="O478" s="3">
        <f>M478/N478</f>
        <v>0.10204530452985833</v>
      </c>
      <c r="P478" s="8">
        <f>1/O478</f>
        <v>9.7995689719109151</v>
      </c>
      <c r="Q478" s="3">
        <f>IF(P478&gt;21,"",O478)</f>
        <v>0.10204530452985833</v>
      </c>
      <c r="R478" s="3">
        <f>IF(ISNUMBER(Q478),SUMIF(A:A,A478,Q:Q),"")</f>
        <v>0.93950010535598982</v>
      </c>
      <c r="S478" s="3">
        <f>IFERROR(Q478*(1/R478),"")</f>
        <v>0.10861659721814712</v>
      </c>
      <c r="T478" s="9">
        <f>IFERROR(1/S478,"")</f>
        <v>9.2066960815535932</v>
      </c>
    </row>
    <row r="479" spans="1:20" x14ac:dyDescent="0.3">
      <c r="A479" s="1">
        <v>10</v>
      </c>
      <c r="B479" s="5">
        <v>42750</v>
      </c>
      <c r="C479" s="6">
        <v>0.84722222222222221</v>
      </c>
      <c r="D479" s="1" t="s">
        <v>135</v>
      </c>
      <c r="E479" s="1">
        <v>8</v>
      </c>
      <c r="F479" s="1">
        <v>4</v>
      </c>
      <c r="G479" s="1" t="s">
        <v>177</v>
      </c>
      <c r="H479" s="2">
        <v>55.736033333333303</v>
      </c>
      <c r="I479" s="7">
        <f>1+COUNTIFS(A:A,A479,P:P,"&lt;"&amp;P479)</f>
        <v>3</v>
      </c>
      <c r="J479" s="2">
        <f>AVERAGEIF(A:A,A479,H:H)</f>
        <v>47.820871794871806</v>
      </c>
      <c r="K479" s="2">
        <f>H479-J479</f>
        <v>7.9151615384614971</v>
      </c>
      <c r="L479" s="2">
        <f>90+K479</f>
        <v>97.91516153846149</v>
      </c>
      <c r="M479" s="2">
        <f>EXP(0.06*L479)</f>
        <v>355.99251035700036</v>
      </c>
      <c r="N479" s="2">
        <f>SUMIF(A:A,A479,M:M)</f>
        <v>3670.2758237471476</v>
      </c>
      <c r="O479" s="3">
        <f>M479/N479</f>
        <v>9.6993394353003096E-2</v>
      </c>
      <c r="P479" s="8">
        <f>1/O479</f>
        <v>10.309980454550802</v>
      </c>
      <c r="Q479" s="3">
        <f>IF(P479&gt;21,"",O479)</f>
        <v>9.6993394353003096E-2</v>
      </c>
      <c r="R479" s="3">
        <f>IF(ISNUMBER(Q479),SUMIF(A:A,A479,Q:Q),"")</f>
        <v>0.93950010535598982</v>
      </c>
      <c r="S479" s="3">
        <f>IFERROR(Q479*(1/R479),"")</f>
        <v>0.10323936506239234</v>
      </c>
      <c r="T479" s="9">
        <f>IFERROR(1/S479,"")</f>
        <v>9.686227723268674</v>
      </c>
    </row>
    <row r="480" spans="1:20" x14ac:dyDescent="0.3">
      <c r="A480" s="1">
        <v>10</v>
      </c>
      <c r="B480" s="5">
        <v>42750</v>
      </c>
      <c r="C480" s="6">
        <v>0.84722222222222221</v>
      </c>
      <c r="D480" s="1" t="s">
        <v>135</v>
      </c>
      <c r="E480" s="1">
        <v>8</v>
      </c>
      <c r="F480" s="1">
        <v>9</v>
      </c>
      <c r="G480" s="1" t="s">
        <v>182</v>
      </c>
      <c r="H480" s="2">
        <v>54.159300000000002</v>
      </c>
      <c r="I480" s="7">
        <f>1+COUNTIFS(A:A,A480,P:P,"&lt;"&amp;P480)</f>
        <v>4</v>
      </c>
      <c r="J480" s="2">
        <f>AVERAGEIF(A:A,A480,H:H)</f>
        <v>47.820871794871806</v>
      </c>
      <c r="K480" s="2">
        <f>H480-J480</f>
        <v>6.3384282051281957</v>
      </c>
      <c r="L480" s="2">
        <f>90+K480</f>
        <v>96.338428205128196</v>
      </c>
      <c r="M480" s="2">
        <f>EXP(0.06*L480)</f>
        <v>323.85817624012918</v>
      </c>
      <c r="N480" s="2">
        <f>SUMIF(A:A,A480,M:M)</f>
        <v>3670.2758237471476</v>
      </c>
      <c r="O480" s="3">
        <f>M480/N480</f>
        <v>8.8238103017960104E-2</v>
      </c>
      <c r="P480" s="8">
        <f>1/O480</f>
        <v>11.332972557178145</v>
      </c>
      <c r="Q480" s="3">
        <f>IF(P480&gt;21,"",O480)</f>
        <v>8.8238103017960104E-2</v>
      </c>
      <c r="R480" s="3">
        <f>IF(ISNUMBER(Q480),SUMIF(A:A,A480,Q:Q),"")</f>
        <v>0.93950010535598982</v>
      </c>
      <c r="S480" s="3">
        <f>IFERROR(Q480*(1/R480),"")</f>
        <v>9.3920269422987937E-2</v>
      </c>
      <c r="T480" s="9">
        <f>IFERROR(1/S480,"")</f>
        <v>10.647328911465408</v>
      </c>
    </row>
    <row r="481" spans="1:20" x14ac:dyDescent="0.3">
      <c r="A481" s="1">
        <v>10</v>
      </c>
      <c r="B481" s="5">
        <v>42750</v>
      </c>
      <c r="C481" s="6">
        <v>0.84722222222222221</v>
      </c>
      <c r="D481" s="1" t="s">
        <v>135</v>
      </c>
      <c r="E481" s="1">
        <v>8</v>
      </c>
      <c r="F481" s="1">
        <v>8</v>
      </c>
      <c r="G481" s="1" t="s">
        <v>181</v>
      </c>
      <c r="H481" s="2">
        <v>53.784100000000002</v>
      </c>
      <c r="I481" s="7">
        <f>1+COUNTIFS(A:A,A481,P:P,"&lt;"&amp;P481)</f>
        <v>5</v>
      </c>
      <c r="J481" s="2">
        <f>AVERAGEIF(A:A,A481,H:H)</f>
        <v>47.820871794871806</v>
      </c>
      <c r="K481" s="2">
        <f>H481-J481</f>
        <v>5.9632282051281962</v>
      </c>
      <c r="L481" s="2">
        <f>90+K481</f>
        <v>95.963228205128189</v>
      </c>
      <c r="M481" s="2">
        <f>EXP(0.06*L481)</f>
        <v>316.64893268397293</v>
      </c>
      <c r="N481" s="2">
        <f>SUMIF(A:A,A481,M:M)</f>
        <v>3670.2758237471476</v>
      </c>
      <c r="O481" s="3">
        <f>M481/N481</f>
        <v>8.6273879100642631E-2</v>
      </c>
      <c r="P481" s="8">
        <f>1/O481</f>
        <v>11.590993825992824</v>
      </c>
      <c r="Q481" s="3">
        <f>IF(P481&gt;21,"",O481)</f>
        <v>8.6273879100642631E-2</v>
      </c>
      <c r="R481" s="3">
        <f>IF(ISNUMBER(Q481),SUMIF(A:A,A481,Q:Q),"")</f>
        <v>0.93950010535598982</v>
      </c>
      <c r="S481" s="3">
        <f>IFERROR(Q481*(1/R481),"")</f>
        <v>9.1829557664554223E-2</v>
      </c>
      <c r="T481" s="9">
        <f>IFERROR(1/S481,"")</f>
        <v>10.889739920700885</v>
      </c>
    </row>
    <row r="482" spans="1:20" x14ac:dyDescent="0.3">
      <c r="A482" s="1">
        <v>10</v>
      </c>
      <c r="B482" s="5">
        <v>42750</v>
      </c>
      <c r="C482" s="6">
        <v>0.84722222222222221</v>
      </c>
      <c r="D482" s="1" t="s">
        <v>135</v>
      </c>
      <c r="E482" s="1">
        <v>8</v>
      </c>
      <c r="F482" s="1">
        <v>2</v>
      </c>
      <c r="G482" s="1" t="s">
        <v>175</v>
      </c>
      <c r="H482" s="2">
        <v>52.674233333333298</v>
      </c>
      <c r="I482" s="7">
        <f>1+COUNTIFS(A:A,A482,P:P,"&lt;"&amp;P482)</f>
        <v>6</v>
      </c>
      <c r="J482" s="2">
        <f>AVERAGEIF(A:A,A482,H:H)</f>
        <v>47.820871794871806</v>
      </c>
      <c r="K482" s="2">
        <f>H482-J482</f>
        <v>4.8533615384614919</v>
      </c>
      <c r="L482" s="2">
        <f>90+K482</f>
        <v>94.853361538461485</v>
      </c>
      <c r="M482" s="2">
        <f>EXP(0.06*L482)</f>
        <v>296.24940745862818</v>
      </c>
      <c r="N482" s="2">
        <f>SUMIF(A:A,A482,M:M)</f>
        <v>3670.2758237471476</v>
      </c>
      <c r="O482" s="3">
        <f>M482/N482</f>
        <v>8.0715843082380112E-2</v>
      </c>
      <c r="P482" s="8">
        <f>1/O482</f>
        <v>12.389141484644856</v>
      </c>
      <c r="Q482" s="3">
        <f>IF(P482&gt;21,"",O482)</f>
        <v>8.0715843082380112E-2</v>
      </c>
      <c r="R482" s="3">
        <f>IF(ISNUMBER(Q482),SUMIF(A:A,A482,Q:Q),"")</f>
        <v>0.93950010535598982</v>
      </c>
      <c r="S482" s="3">
        <f>IFERROR(Q482*(1/R482),"")</f>
        <v>8.5913607270747192E-2</v>
      </c>
      <c r="T482" s="9">
        <f>IFERROR(1/S482,"")</f>
        <v>11.639599730094105</v>
      </c>
    </row>
    <row r="483" spans="1:20" x14ac:dyDescent="0.3">
      <c r="A483" s="1">
        <v>10</v>
      </c>
      <c r="B483" s="5">
        <v>42750</v>
      </c>
      <c r="C483" s="6">
        <v>0.84722222222222221</v>
      </c>
      <c r="D483" s="1" t="s">
        <v>135</v>
      </c>
      <c r="E483" s="1">
        <v>8</v>
      </c>
      <c r="F483" s="1">
        <v>3</v>
      </c>
      <c r="G483" s="1" t="s">
        <v>176</v>
      </c>
      <c r="H483" s="2">
        <v>51.621033333333401</v>
      </c>
      <c r="I483" s="7">
        <f>1+COUNTIFS(A:A,A483,P:P,"&lt;"&amp;P483)</f>
        <v>7</v>
      </c>
      <c r="J483" s="2">
        <f>AVERAGEIF(A:A,A483,H:H)</f>
        <v>47.820871794871806</v>
      </c>
      <c r="K483" s="2">
        <f>H483-J483</f>
        <v>3.8001615384615945</v>
      </c>
      <c r="L483" s="2">
        <f>90+K483</f>
        <v>93.800161538461595</v>
      </c>
      <c r="M483" s="2">
        <f>EXP(0.06*L483)</f>
        <v>278.10804584633541</v>
      </c>
      <c r="N483" s="2">
        <f>SUMIF(A:A,A483,M:M)</f>
        <v>3670.2758237471476</v>
      </c>
      <c r="O483" s="3">
        <f>M483/N483</f>
        <v>7.5773064260440934E-2</v>
      </c>
      <c r="P483" s="8">
        <f>1/O483</f>
        <v>13.197301834895873</v>
      </c>
      <c r="Q483" s="3">
        <f>IF(P483&gt;21,"",O483)</f>
        <v>7.5773064260440934E-2</v>
      </c>
      <c r="R483" s="3">
        <f>IF(ISNUMBER(Q483),SUMIF(A:A,A483,Q:Q),"")</f>
        <v>0.93950010535598982</v>
      </c>
      <c r="S483" s="3">
        <f>IFERROR(Q483*(1/R483),"")</f>
        <v>8.0652534074734841E-2</v>
      </c>
      <c r="T483" s="9">
        <f>IFERROR(1/S483,"")</f>
        <v>12.398866464299468</v>
      </c>
    </row>
    <row r="484" spans="1:20" x14ac:dyDescent="0.3">
      <c r="A484" s="1">
        <v>10</v>
      </c>
      <c r="B484" s="5">
        <v>42750</v>
      </c>
      <c r="C484" s="6">
        <v>0.84722222222222221</v>
      </c>
      <c r="D484" s="1" t="s">
        <v>135</v>
      </c>
      <c r="E484" s="1">
        <v>8</v>
      </c>
      <c r="F484" s="1">
        <v>13</v>
      </c>
      <c r="G484" s="1" t="s">
        <v>186</v>
      </c>
      <c r="H484" s="2">
        <v>51.431433333333295</v>
      </c>
      <c r="I484" s="7">
        <f>1+COUNTIFS(A:A,A484,P:P,"&lt;"&amp;P484)</f>
        <v>8</v>
      </c>
      <c r="J484" s="2">
        <f>AVERAGEIF(A:A,A484,H:H)</f>
        <v>47.820871794871806</v>
      </c>
      <c r="K484" s="2">
        <f>H484-J484</f>
        <v>3.6105615384614893</v>
      </c>
      <c r="L484" s="2">
        <f>90+K484</f>
        <v>93.610561538461496</v>
      </c>
      <c r="M484" s="2">
        <f>EXP(0.06*L484)</f>
        <v>274.96221612222064</v>
      </c>
      <c r="N484" s="2">
        <f>SUMIF(A:A,A484,M:M)</f>
        <v>3670.2758237471476</v>
      </c>
      <c r="O484" s="3">
        <f>M484/N484</f>
        <v>7.4915954365930876E-2</v>
      </c>
      <c r="P484" s="8">
        <f>1/O484</f>
        <v>13.348291541684805</v>
      </c>
      <c r="Q484" s="3">
        <f>IF(P484&gt;21,"",O484)</f>
        <v>7.4915954365930876E-2</v>
      </c>
      <c r="R484" s="3">
        <f>IF(ISNUMBER(Q484),SUMIF(A:A,A484,Q:Q),"")</f>
        <v>0.93950010535598982</v>
      </c>
      <c r="S484" s="3">
        <f>IFERROR(Q484*(1/R484),"")</f>
        <v>7.9740229872080931E-2</v>
      </c>
      <c r="T484" s="9">
        <f>IFERROR(1/S484,"")</f>
        <v>12.540721309735341</v>
      </c>
    </row>
    <row r="485" spans="1:20" x14ac:dyDescent="0.3">
      <c r="A485" s="1">
        <v>10</v>
      </c>
      <c r="B485" s="5">
        <v>42750</v>
      </c>
      <c r="C485" s="6">
        <v>0.84722222222222221</v>
      </c>
      <c r="D485" s="1" t="s">
        <v>135</v>
      </c>
      <c r="E485" s="1">
        <v>8</v>
      </c>
      <c r="F485" s="1">
        <v>1</v>
      </c>
      <c r="G485" s="1" t="s">
        <v>174</v>
      </c>
      <c r="H485" s="2">
        <v>46.515266666666697</v>
      </c>
      <c r="I485" s="7">
        <f>1+COUNTIFS(A:A,A485,P:P,"&lt;"&amp;P485)</f>
        <v>9</v>
      </c>
      <c r="J485" s="2">
        <f>AVERAGEIF(A:A,A485,H:H)</f>
        <v>47.820871794871806</v>
      </c>
      <c r="K485" s="2">
        <f>H485-J485</f>
        <v>-1.3056051282051087</v>
      </c>
      <c r="L485" s="2">
        <f>90+K485</f>
        <v>88.694394871794884</v>
      </c>
      <c r="M485" s="2">
        <f>EXP(0.06*L485)</f>
        <v>204.72419689640398</v>
      </c>
      <c r="N485" s="2">
        <f>SUMIF(A:A,A485,M:M)</f>
        <v>3670.2758237471476</v>
      </c>
      <c r="O485" s="3">
        <f>M485/N485</f>
        <v>5.5778967774523264E-2</v>
      </c>
      <c r="P485" s="8">
        <f>1/O485</f>
        <v>17.92790436786721</v>
      </c>
      <c r="Q485" s="3">
        <f>IF(P485&gt;21,"",O485)</f>
        <v>5.5778967774523264E-2</v>
      </c>
      <c r="R485" s="3">
        <f>IF(ISNUMBER(Q485),SUMIF(A:A,A485,Q:Q),"")</f>
        <v>0.93950010535598982</v>
      </c>
      <c r="S485" s="3">
        <f>IFERROR(Q485*(1/R485),"")</f>
        <v>5.9370901031871447E-2</v>
      </c>
      <c r="T485" s="9">
        <f>IFERROR(1/S485,"")</f>
        <v>16.843268042423354</v>
      </c>
    </row>
    <row r="486" spans="1:20" x14ac:dyDescent="0.3">
      <c r="A486" s="1">
        <v>10</v>
      </c>
      <c r="B486" s="5">
        <v>42750</v>
      </c>
      <c r="C486" s="6">
        <v>0.84722222222222221</v>
      </c>
      <c r="D486" s="1" t="s">
        <v>135</v>
      </c>
      <c r="E486" s="1">
        <v>8</v>
      </c>
      <c r="F486" s="1">
        <v>11</v>
      </c>
      <c r="G486" s="1" t="s">
        <v>184</v>
      </c>
      <c r="H486" s="2">
        <v>44.995600000000003</v>
      </c>
      <c r="I486" s="7">
        <f>1+COUNTIFS(A:A,A486,P:P,"&lt;"&amp;P486)</f>
        <v>10</v>
      </c>
      <c r="J486" s="2">
        <f>AVERAGEIF(A:A,A486,H:H)</f>
        <v>47.820871794871806</v>
      </c>
      <c r="K486" s="2">
        <f>H486-J486</f>
        <v>-2.8252717948718029</v>
      </c>
      <c r="L486" s="2">
        <f>90+K486</f>
        <v>87.17472820512819</v>
      </c>
      <c r="M486" s="2">
        <f>EXP(0.06*L486)</f>
        <v>186.88317561674498</v>
      </c>
      <c r="N486" s="2">
        <f>SUMIF(A:A,A486,M:M)</f>
        <v>3670.2758237471476</v>
      </c>
      <c r="O486" s="3">
        <f>M486/N486</f>
        <v>5.0918019405404698E-2</v>
      </c>
      <c r="P486" s="8">
        <f>1/O486</f>
        <v>19.639412759520159</v>
      </c>
      <c r="Q486" s="3">
        <f>IF(P486&gt;21,"",O486)</f>
        <v>5.0918019405404698E-2</v>
      </c>
      <c r="R486" s="3">
        <f>IF(ISNUMBER(Q486),SUMIF(A:A,A486,Q:Q),"")</f>
        <v>0.93950010535598982</v>
      </c>
      <c r="S486" s="3">
        <f>IFERROR(Q486*(1/R486),"")</f>
        <v>5.4196927829093904E-2</v>
      </c>
      <c r="T486" s="9">
        <f>IFERROR(1/S486,"")</f>
        <v>18.451230356698957</v>
      </c>
    </row>
    <row r="487" spans="1:20" x14ac:dyDescent="0.3">
      <c r="A487" s="1">
        <v>10</v>
      </c>
      <c r="B487" s="5">
        <v>42750</v>
      </c>
      <c r="C487" s="6">
        <v>0.84722222222222221</v>
      </c>
      <c r="D487" s="1" t="s">
        <v>135</v>
      </c>
      <c r="E487" s="1">
        <v>8</v>
      </c>
      <c r="F487" s="1">
        <v>10</v>
      </c>
      <c r="G487" s="1" t="s">
        <v>183</v>
      </c>
      <c r="H487" s="2">
        <v>37.059033333333304</v>
      </c>
      <c r="I487" s="7">
        <f>1+COUNTIFS(A:A,A487,P:P,"&lt;"&amp;P487)</f>
        <v>11</v>
      </c>
      <c r="J487" s="2">
        <f>AVERAGEIF(A:A,A487,H:H)</f>
        <v>47.820871794871806</v>
      </c>
      <c r="K487" s="2">
        <f>H487-J487</f>
        <v>-10.761838461538503</v>
      </c>
      <c r="L487" s="2">
        <f>90+K487</f>
        <v>79.238161538461497</v>
      </c>
      <c r="M487" s="2">
        <f>EXP(0.06*L487)</f>
        <v>116.08117052548397</v>
      </c>
      <c r="N487" s="2">
        <f>SUMIF(A:A,A487,M:M)</f>
        <v>3670.2758237471476</v>
      </c>
      <c r="O487" s="3">
        <f>M487/N487</f>
        <v>3.1627369740013588E-2</v>
      </c>
      <c r="P487" s="8">
        <f>1/O487</f>
        <v>31.618184130400291</v>
      </c>
      <c r="Q487" s="3" t="str">
        <f>IF(P487&gt;21,"",O487)</f>
        <v/>
      </c>
      <c r="R487" s="3" t="str">
        <f>IF(ISNUMBER(Q487),SUMIF(A:A,A487,Q:Q),"")</f>
        <v/>
      </c>
      <c r="S487" s="3" t="str">
        <f>IFERROR(Q487*(1/R487),"")</f>
        <v/>
      </c>
      <c r="T487" s="9" t="str">
        <f>IFERROR(1/S487,"")</f>
        <v/>
      </c>
    </row>
    <row r="488" spans="1:20" x14ac:dyDescent="0.3">
      <c r="A488" s="1">
        <v>10</v>
      </c>
      <c r="B488" s="5">
        <v>42750</v>
      </c>
      <c r="C488" s="6">
        <v>0.84722222222222221</v>
      </c>
      <c r="D488" s="1" t="s">
        <v>135</v>
      </c>
      <c r="E488" s="1">
        <v>8</v>
      </c>
      <c r="F488" s="1">
        <v>5</v>
      </c>
      <c r="G488" s="1" t="s">
        <v>178</v>
      </c>
      <c r="H488" s="2">
        <v>27.3115666666667</v>
      </c>
      <c r="I488" s="7">
        <f>1+COUNTIFS(A:A,A488,P:P,"&lt;"&amp;P488)</f>
        <v>12</v>
      </c>
      <c r="J488" s="2">
        <f>AVERAGEIF(A:A,A488,H:H)</f>
        <v>47.820871794871806</v>
      </c>
      <c r="K488" s="2">
        <f>H488-J488</f>
        <v>-20.509305128205106</v>
      </c>
      <c r="L488" s="2">
        <f>90+K488</f>
        <v>69.490694871794886</v>
      </c>
      <c r="M488" s="2">
        <f>EXP(0.06*L488)</f>
        <v>64.679331056948769</v>
      </c>
      <c r="N488" s="2">
        <f>SUMIF(A:A,A488,M:M)</f>
        <v>3670.2758237471476</v>
      </c>
      <c r="O488" s="3">
        <f>M488/N488</f>
        <v>1.7622471487964295E-2</v>
      </c>
      <c r="P488" s="8">
        <f>1/O488</f>
        <v>56.745729489928522</v>
      </c>
      <c r="Q488" s="3" t="str">
        <f>IF(P488&gt;21,"",O488)</f>
        <v/>
      </c>
      <c r="R488" s="3" t="str">
        <f>IF(ISNUMBER(Q488),SUMIF(A:A,A488,Q:Q),"")</f>
        <v/>
      </c>
      <c r="S488" s="3" t="str">
        <f>IFERROR(Q488*(1/R488),"")</f>
        <v/>
      </c>
      <c r="T488" s="9" t="str">
        <f>IFERROR(1/S488,"")</f>
        <v/>
      </c>
    </row>
    <row r="489" spans="1:20" x14ac:dyDescent="0.3">
      <c r="A489" s="1">
        <v>10</v>
      </c>
      <c r="B489" s="5">
        <v>42750</v>
      </c>
      <c r="C489" s="6">
        <v>0.84722222222222221</v>
      </c>
      <c r="D489" s="1" t="s">
        <v>135</v>
      </c>
      <c r="E489" s="1">
        <v>8</v>
      </c>
      <c r="F489" s="1">
        <v>6</v>
      </c>
      <c r="G489" s="1" t="s">
        <v>179</v>
      </c>
      <c r="H489" s="2">
        <v>19.831533333333301</v>
      </c>
      <c r="I489" s="7">
        <f>1+COUNTIFS(A:A,A489,P:P,"&lt;"&amp;P489)</f>
        <v>13</v>
      </c>
      <c r="J489" s="2">
        <f>AVERAGEIF(A:A,A489,H:H)</f>
        <v>47.820871794871806</v>
      </c>
      <c r="K489" s="2">
        <f>H489-J489</f>
        <v>-27.989338461538505</v>
      </c>
      <c r="L489" s="2">
        <f>90+K489</f>
        <v>62.010661538461491</v>
      </c>
      <c r="M489" s="2">
        <f>EXP(0.06*L489)</f>
        <v>41.290799068728042</v>
      </c>
      <c r="N489" s="2">
        <f>SUMIF(A:A,A489,M:M)</f>
        <v>3670.2758237471476</v>
      </c>
      <c r="O489" s="3">
        <f>M489/N489</f>
        <v>1.1250053416032486E-2</v>
      </c>
      <c r="P489" s="8">
        <f>1/O489</f>
        <v>88.888466838290469</v>
      </c>
      <c r="Q489" s="3" t="str">
        <f>IF(P489&gt;21,"",O489)</f>
        <v/>
      </c>
      <c r="R489" s="3" t="str">
        <f>IF(ISNUMBER(Q489),SUMIF(A:A,A489,Q:Q),"")</f>
        <v/>
      </c>
      <c r="S489" s="3" t="str">
        <f>IFERROR(Q489*(1/R489),"")</f>
        <v/>
      </c>
      <c r="T489" s="9" t="str">
        <f>IFERROR(1/S489,"")</f>
        <v/>
      </c>
    </row>
    <row r="490" spans="1:20" x14ac:dyDescent="0.3">
      <c r="A490" s="1">
        <v>11</v>
      </c>
      <c r="B490" s="5">
        <v>42750</v>
      </c>
      <c r="C490" s="6">
        <v>0.86805555555555547</v>
      </c>
      <c r="D490" s="1" t="s">
        <v>135</v>
      </c>
      <c r="E490" s="1">
        <v>9</v>
      </c>
      <c r="F490" s="1">
        <v>1</v>
      </c>
      <c r="G490" s="1" t="s">
        <v>187</v>
      </c>
      <c r="H490" s="2">
        <v>76.806333333333299</v>
      </c>
      <c r="I490" s="7">
        <f>1+COUNTIFS(A:A,A490,P:P,"&lt;"&amp;P490)</f>
        <v>1</v>
      </c>
      <c r="J490" s="2">
        <f>AVERAGEIF(A:A,A490,H:H)</f>
        <v>48.000919047619043</v>
      </c>
      <c r="K490" s="2">
        <f>H490-J490</f>
        <v>28.805414285714257</v>
      </c>
      <c r="L490" s="2">
        <f>90+K490</f>
        <v>118.80541428571425</v>
      </c>
      <c r="M490" s="2">
        <f>EXP(0.06*L490)</f>
        <v>1246.7866708437411</v>
      </c>
      <c r="N490" s="2">
        <f>SUMIF(A:A,A490,M:M)</f>
        <v>4187.2335114947373</v>
      </c>
      <c r="O490" s="3">
        <f>M490/N490</f>
        <v>0.29775904960186222</v>
      </c>
      <c r="P490" s="8">
        <f>1/O490</f>
        <v>3.358420176774187</v>
      </c>
      <c r="Q490" s="3">
        <f>IF(P490&gt;21,"",O490)</f>
        <v>0.29775904960186222</v>
      </c>
      <c r="R490" s="3">
        <f>IF(ISNUMBER(Q490),SUMIF(A:A,A490,Q:Q),"")</f>
        <v>0.8121091437569623</v>
      </c>
      <c r="S490" s="3">
        <f>IFERROR(Q490*(1/R490),"")</f>
        <v>0.36664905436771161</v>
      </c>
      <c r="T490" s="9">
        <f>IFERROR(1/S490,"")</f>
        <v>2.7274037341361912</v>
      </c>
    </row>
    <row r="491" spans="1:20" x14ac:dyDescent="0.3">
      <c r="A491" s="1">
        <v>11</v>
      </c>
      <c r="B491" s="5">
        <v>42750</v>
      </c>
      <c r="C491" s="6">
        <v>0.86805555555555547</v>
      </c>
      <c r="D491" s="1" t="s">
        <v>135</v>
      </c>
      <c r="E491" s="1">
        <v>9</v>
      </c>
      <c r="F491" s="1">
        <v>8</v>
      </c>
      <c r="G491" s="1" t="s">
        <v>194</v>
      </c>
      <c r="H491" s="2">
        <v>59.28</v>
      </c>
      <c r="I491" s="7">
        <f>1+COUNTIFS(A:A,A491,P:P,"&lt;"&amp;P491)</f>
        <v>2</v>
      </c>
      <c r="J491" s="2">
        <f>AVERAGEIF(A:A,A491,H:H)</f>
        <v>48.000919047619043</v>
      </c>
      <c r="K491" s="2">
        <f>H491-J491</f>
        <v>11.279080952380959</v>
      </c>
      <c r="L491" s="2">
        <f>90+K491</f>
        <v>101.27908095238095</v>
      </c>
      <c r="M491" s="2">
        <f>EXP(0.06*L491)</f>
        <v>435.60891511744126</v>
      </c>
      <c r="N491" s="2">
        <f>SUMIF(A:A,A491,M:M)</f>
        <v>4187.2335114947373</v>
      </c>
      <c r="O491" s="3">
        <f>M491/N491</f>
        <v>0.10403263011762146</v>
      </c>
      <c r="P491" s="8">
        <f>1/O491</f>
        <v>9.6123687238261617</v>
      </c>
      <c r="Q491" s="3">
        <f>IF(P491&gt;21,"",O491)</f>
        <v>0.10403263011762146</v>
      </c>
      <c r="R491" s="3">
        <f>IF(ISNUMBER(Q491),SUMIF(A:A,A491,Q:Q),"")</f>
        <v>0.8121091437569623</v>
      </c>
      <c r="S491" s="3">
        <f>IFERROR(Q491*(1/R491),"")</f>
        <v>0.12810178399955932</v>
      </c>
      <c r="T491" s="9">
        <f>IFERROR(1/S491,"")</f>
        <v>7.8062925337826679</v>
      </c>
    </row>
    <row r="492" spans="1:20" x14ac:dyDescent="0.3">
      <c r="A492" s="1">
        <v>11</v>
      </c>
      <c r="B492" s="5">
        <v>42750</v>
      </c>
      <c r="C492" s="6">
        <v>0.86805555555555547</v>
      </c>
      <c r="D492" s="1" t="s">
        <v>135</v>
      </c>
      <c r="E492" s="1">
        <v>9</v>
      </c>
      <c r="F492" s="1">
        <v>3</v>
      </c>
      <c r="G492" s="1" t="s">
        <v>189</v>
      </c>
      <c r="H492" s="2">
        <v>57.102200000000003</v>
      </c>
      <c r="I492" s="7">
        <f>1+COUNTIFS(A:A,A492,P:P,"&lt;"&amp;P492)</f>
        <v>3</v>
      </c>
      <c r="J492" s="2">
        <f>AVERAGEIF(A:A,A492,H:H)</f>
        <v>48.000919047619043</v>
      </c>
      <c r="K492" s="2">
        <f>H492-J492</f>
        <v>9.1012809523809608</v>
      </c>
      <c r="L492" s="2">
        <f>90+K492</f>
        <v>99.101280952380961</v>
      </c>
      <c r="M492" s="2">
        <f>EXP(0.06*L492)</f>
        <v>382.25076921532542</v>
      </c>
      <c r="N492" s="2">
        <f>SUMIF(A:A,A492,M:M)</f>
        <v>4187.2335114947373</v>
      </c>
      <c r="O492" s="3">
        <f>M492/N492</f>
        <v>9.1289575364253209E-2</v>
      </c>
      <c r="P492" s="8">
        <f>1/O492</f>
        <v>10.954153264596911</v>
      </c>
      <c r="Q492" s="3">
        <f>IF(P492&gt;21,"",O492)</f>
        <v>9.1289575364253209E-2</v>
      </c>
      <c r="R492" s="3">
        <f>IF(ISNUMBER(Q492),SUMIF(A:A,A492,Q:Q),"")</f>
        <v>0.8121091437569623</v>
      </c>
      <c r="S492" s="3">
        <f>IFERROR(Q492*(1/R492),"")</f>
        <v>0.11241047593914689</v>
      </c>
      <c r="T492" s="9">
        <f>IFERROR(1/S492,"")</f>
        <v>8.8959680282943321</v>
      </c>
    </row>
    <row r="493" spans="1:20" x14ac:dyDescent="0.3">
      <c r="A493" s="1">
        <v>11</v>
      </c>
      <c r="B493" s="5">
        <v>42750</v>
      </c>
      <c r="C493" s="6">
        <v>0.86805555555555547</v>
      </c>
      <c r="D493" s="1" t="s">
        <v>135</v>
      </c>
      <c r="E493" s="1">
        <v>9</v>
      </c>
      <c r="F493" s="1">
        <v>2</v>
      </c>
      <c r="G493" s="1" t="s">
        <v>188</v>
      </c>
      <c r="H493" s="2">
        <v>55.350900000000003</v>
      </c>
      <c r="I493" s="7">
        <f>1+COUNTIFS(A:A,A493,P:P,"&lt;"&amp;P493)</f>
        <v>4</v>
      </c>
      <c r="J493" s="2">
        <f>AVERAGEIF(A:A,A493,H:H)</f>
        <v>48.000919047619043</v>
      </c>
      <c r="K493" s="2">
        <f>H493-J493</f>
        <v>7.3499809523809603</v>
      </c>
      <c r="L493" s="2">
        <f>90+K493</f>
        <v>97.34998095238096</v>
      </c>
      <c r="M493" s="2">
        <f>EXP(0.06*L493)</f>
        <v>344.1228986690752</v>
      </c>
      <c r="N493" s="2">
        <f>SUMIF(A:A,A493,M:M)</f>
        <v>4187.2335114947373</v>
      </c>
      <c r="O493" s="3">
        <f>M493/N493</f>
        <v>8.2183832767958515E-2</v>
      </c>
      <c r="P493" s="8">
        <f>1/O493</f>
        <v>12.167843313215197</v>
      </c>
      <c r="Q493" s="3">
        <f>IF(P493&gt;21,"",O493)</f>
        <v>8.2183832767958515E-2</v>
      </c>
      <c r="R493" s="3">
        <f>IF(ISNUMBER(Q493),SUMIF(A:A,A493,Q:Q),"")</f>
        <v>0.8121091437569623</v>
      </c>
      <c r="S493" s="3">
        <f>IFERROR(Q493*(1/R493),"")</f>
        <v>0.10119801433063712</v>
      </c>
      <c r="T493" s="9">
        <f>IFERROR(1/S493,"")</f>
        <v>9.8816168144640741</v>
      </c>
    </row>
    <row r="494" spans="1:20" x14ac:dyDescent="0.3">
      <c r="A494" s="1">
        <v>11</v>
      </c>
      <c r="B494" s="5">
        <v>42750</v>
      </c>
      <c r="C494" s="6">
        <v>0.86805555555555547</v>
      </c>
      <c r="D494" s="1" t="s">
        <v>135</v>
      </c>
      <c r="E494" s="1">
        <v>9</v>
      </c>
      <c r="F494" s="1">
        <v>12</v>
      </c>
      <c r="G494" s="1" t="s">
        <v>198</v>
      </c>
      <c r="H494" s="2">
        <v>51.114433333333295</v>
      </c>
      <c r="I494" s="7">
        <f>1+COUNTIFS(A:A,A494,P:P,"&lt;"&amp;P494)</f>
        <v>5</v>
      </c>
      <c r="J494" s="2">
        <f>AVERAGEIF(A:A,A494,H:H)</f>
        <v>48.000919047619043</v>
      </c>
      <c r="K494" s="2">
        <f>H494-J494</f>
        <v>3.1135142857142526</v>
      </c>
      <c r="L494" s="2">
        <f>90+K494</f>
        <v>93.113514285714245</v>
      </c>
      <c r="M494" s="2">
        <f>EXP(0.06*L494)</f>
        <v>266.88313264847886</v>
      </c>
      <c r="N494" s="2">
        <f>SUMIF(A:A,A494,M:M)</f>
        <v>4187.2335114947373</v>
      </c>
      <c r="O494" s="3">
        <f>M494/N494</f>
        <v>6.3737341592207564E-2</v>
      </c>
      <c r="P494" s="8">
        <f>1/O494</f>
        <v>15.689389846191178</v>
      </c>
      <c r="Q494" s="3">
        <f>IF(P494&gt;21,"",O494)</f>
        <v>6.3737341592207564E-2</v>
      </c>
      <c r="R494" s="3">
        <f>IF(ISNUMBER(Q494),SUMIF(A:A,A494,Q:Q),"")</f>
        <v>0.8121091437569623</v>
      </c>
      <c r="S494" s="3">
        <f>IFERROR(Q494*(1/R494),"")</f>
        <v>7.8483713774416083E-2</v>
      </c>
      <c r="T494" s="9">
        <f>IFERROR(1/S494,"")</f>
        <v>12.741496954059498</v>
      </c>
    </row>
    <row r="495" spans="1:20" x14ac:dyDescent="0.3">
      <c r="A495" s="1">
        <v>11</v>
      </c>
      <c r="B495" s="5">
        <v>42750</v>
      </c>
      <c r="C495" s="6">
        <v>0.86805555555555547</v>
      </c>
      <c r="D495" s="1" t="s">
        <v>135</v>
      </c>
      <c r="E495" s="1">
        <v>9</v>
      </c>
      <c r="F495" s="1">
        <v>9</v>
      </c>
      <c r="G495" s="1" t="s">
        <v>195</v>
      </c>
      <c r="H495" s="2">
        <v>50.587199999999996</v>
      </c>
      <c r="I495" s="7">
        <f>1+COUNTIFS(A:A,A495,P:P,"&lt;"&amp;P495)</f>
        <v>6</v>
      </c>
      <c r="J495" s="2">
        <f>AVERAGEIF(A:A,A495,H:H)</f>
        <v>48.000919047619043</v>
      </c>
      <c r="K495" s="2">
        <f>H495-J495</f>
        <v>2.5862809523809531</v>
      </c>
      <c r="L495" s="2">
        <f>90+K495</f>
        <v>92.586280952380946</v>
      </c>
      <c r="M495" s="2">
        <f>EXP(0.06*L495)</f>
        <v>258.5726909042699</v>
      </c>
      <c r="N495" s="2">
        <f>SUMIF(A:A,A495,M:M)</f>
        <v>4187.2335114947373</v>
      </c>
      <c r="O495" s="3">
        <f>M495/N495</f>
        <v>6.1752632184099508E-2</v>
      </c>
      <c r="P495" s="8">
        <f>1/O495</f>
        <v>16.193641706134219</v>
      </c>
      <c r="Q495" s="3">
        <f>IF(P495&gt;21,"",O495)</f>
        <v>6.1752632184099508E-2</v>
      </c>
      <c r="R495" s="3">
        <f>IF(ISNUMBER(Q495),SUMIF(A:A,A495,Q:Q),"")</f>
        <v>0.8121091437569623</v>
      </c>
      <c r="S495" s="3">
        <f>IFERROR(Q495*(1/R495),"")</f>
        <v>7.6039818857870228E-2</v>
      </c>
      <c r="T495" s="9">
        <f>IFERROR(1/S495,"")</f>
        <v>13.151004500275695</v>
      </c>
    </row>
    <row r="496" spans="1:20" x14ac:dyDescent="0.3">
      <c r="A496" s="1">
        <v>11</v>
      </c>
      <c r="B496" s="5">
        <v>42750</v>
      </c>
      <c r="C496" s="6">
        <v>0.86805555555555547</v>
      </c>
      <c r="D496" s="1" t="s">
        <v>135</v>
      </c>
      <c r="E496" s="1">
        <v>9</v>
      </c>
      <c r="F496" s="1">
        <v>11</v>
      </c>
      <c r="G496" s="1" t="s">
        <v>197</v>
      </c>
      <c r="H496" s="2">
        <v>49.140799999999999</v>
      </c>
      <c r="I496" s="7">
        <f>1+COUNTIFS(A:A,A496,P:P,"&lt;"&amp;P496)</f>
        <v>7</v>
      </c>
      <c r="J496" s="2">
        <f>AVERAGEIF(A:A,A496,H:H)</f>
        <v>48.000919047619043</v>
      </c>
      <c r="K496" s="2">
        <f>H496-J496</f>
        <v>1.1398809523809561</v>
      </c>
      <c r="L496" s="2">
        <f>90+K496</f>
        <v>91.139880952380963</v>
      </c>
      <c r="M496" s="2">
        <f>EXP(0.06*L496)</f>
        <v>237.07886681322927</v>
      </c>
      <c r="N496" s="2">
        <f>SUMIF(A:A,A496,M:M)</f>
        <v>4187.2335114947373</v>
      </c>
      <c r="O496" s="3">
        <f>M496/N496</f>
        <v>5.6619451999131057E-2</v>
      </c>
      <c r="P496" s="8">
        <f>1/O496</f>
        <v>17.661774614408969</v>
      </c>
      <c r="Q496" s="3">
        <f>IF(P496&gt;21,"",O496)</f>
        <v>5.6619451999131057E-2</v>
      </c>
      <c r="R496" s="3">
        <f>IF(ISNUMBER(Q496),SUMIF(A:A,A496,Q:Q),"")</f>
        <v>0.8121091437569623</v>
      </c>
      <c r="S496" s="3">
        <f>IFERROR(Q496*(1/R496),"")</f>
        <v>6.9719017984700093E-2</v>
      </c>
      <c r="T496" s="9">
        <f>IFERROR(1/S496,"")</f>
        <v>14.343288659336123</v>
      </c>
    </row>
    <row r="497" spans="1:20" x14ac:dyDescent="0.3">
      <c r="A497" s="1">
        <v>11</v>
      </c>
      <c r="B497" s="5">
        <v>42750</v>
      </c>
      <c r="C497" s="6">
        <v>0.86805555555555547</v>
      </c>
      <c r="D497" s="1" t="s">
        <v>135</v>
      </c>
      <c r="E497" s="1">
        <v>9</v>
      </c>
      <c r="F497" s="1">
        <v>6</v>
      </c>
      <c r="G497" s="1" t="s">
        <v>192</v>
      </c>
      <c r="H497" s="2">
        <v>48.576533333333401</v>
      </c>
      <c r="I497" s="7">
        <f>1+COUNTIFS(A:A,A497,P:P,"&lt;"&amp;P497)</f>
        <v>8</v>
      </c>
      <c r="J497" s="2">
        <f>AVERAGEIF(A:A,A497,H:H)</f>
        <v>48.000919047619043</v>
      </c>
      <c r="K497" s="2">
        <f>H497-J497</f>
        <v>0.57561428571435869</v>
      </c>
      <c r="L497" s="2">
        <f>90+K497</f>
        <v>90.575614285714352</v>
      </c>
      <c r="M497" s="2">
        <f>EXP(0.06*L497)</f>
        <v>229.18667751888813</v>
      </c>
      <c r="N497" s="2">
        <f>SUMIF(A:A,A497,M:M)</f>
        <v>4187.2335114947373</v>
      </c>
      <c r="O497" s="3">
        <f>M497/N497</f>
        <v>5.4734630129828668E-2</v>
      </c>
      <c r="P497" s="8">
        <f>1/O497</f>
        <v>18.269969078589448</v>
      </c>
      <c r="Q497" s="3">
        <f>IF(P497&gt;21,"",O497)</f>
        <v>5.4734630129828668E-2</v>
      </c>
      <c r="R497" s="3">
        <f>IF(ISNUMBER(Q497),SUMIF(A:A,A497,Q:Q),"")</f>
        <v>0.8121091437569623</v>
      </c>
      <c r="S497" s="3">
        <f>IFERROR(Q497*(1/R497),"")</f>
        <v>6.739812074595844E-2</v>
      </c>
      <c r="T497" s="9">
        <f>IFERROR(1/S497,"")</f>
        <v>14.837208944879453</v>
      </c>
    </row>
    <row r="498" spans="1:20" x14ac:dyDescent="0.3">
      <c r="A498" s="1">
        <v>11</v>
      </c>
      <c r="B498" s="5">
        <v>42750</v>
      </c>
      <c r="C498" s="6">
        <v>0.86805555555555547</v>
      </c>
      <c r="D498" s="1" t="s">
        <v>135</v>
      </c>
      <c r="E498" s="1">
        <v>9</v>
      </c>
      <c r="F498" s="1">
        <v>5</v>
      </c>
      <c r="G498" s="1" t="s">
        <v>191</v>
      </c>
      <c r="H498" s="2">
        <v>44.832499999999996</v>
      </c>
      <c r="I498" s="7">
        <f>1+COUNTIFS(A:A,A498,P:P,"&lt;"&amp;P498)</f>
        <v>9</v>
      </c>
      <c r="J498" s="2">
        <f>AVERAGEIF(A:A,A498,H:H)</f>
        <v>48.000919047619043</v>
      </c>
      <c r="K498" s="2">
        <f>H498-J498</f>
        <v>-3.1684190476190466</v>
      </c>
      <c r="L498" s="2">
        <f>90+K498</f>
        <v>86.831580952380961</v>
      </c>
      <c r="M498" s="2">
        <f>EXP(0.06*L498)</f>
        <v>183.07480817333266</v>
      </c>
      <c r="N498" s="2">
        <f>SUMIF(A:A,A498,M:M)</f>
        <v>4187.2335114947373</v>
      </c>
      <c r="O498" s="3">
        <f>M498/N498</f>
        <v>4.3722139610976589E-2</v>
      </c>
      <c r="P498" s="8">
        <f>1/O498</f>
        <v>22.87170776402138</v>
      </c>
      <c r="Q498" s="3" t="str">
        <f>IF(P498&gt;21,"",O498)</f>
        <v/>
      </c>
      <c r="R498" s="3" t="str">
        <f>IF(ISNUMBER(Q498),SUMIF(A:A,A498,Q:Q),"")</f>
        <v/>
      </c>
      <c r="S498" s="3" t="str">
        <f>IFERROR(Q498*(1/R498),"")</f>
        <v/>
      </c>
      <c r="T498" s="9" t="str">
        <f>IFERROR(1/S498,"")</f>
        <v/>
      </c>
    </row>
    <row r="499" spans="1:20" x14ac:dyDescent="0.3">
      <c r="A499" s="1">
        <v>11</v>
      </c>
      <c r="B499" s="5">
        <v>42750</v>
      </c>
      <c r="C499" s="6">
        <v>0.86805555555555547</v>
      </c>
      <c r="D499" s="1" t="s">
        <v>135</v>
      </c>
      <c r="E499" s="1">
        <v>9</v>
      </c>
      <c r="F499" s="1">
        <v>4</v>
      </c>
      <c r="G499" s="1" t="s">
        <v>190</v>
      </c>
      <c r="H499" s="2">
        <v>43.609566666666602</v>
      </c>
      <c r="I499" s="7">
        <f>1+COUNTIFS(A:A,A499,P:P,"&lt;"&amp;P499)</f>
        <v>10</v>
      </c>
      <c r="J499" s="2">
        <f>AVERAGEIF(A:A,A499,H:H)</f>
        <v>48.000919047619043</v>
      </c>
      <c r="K499" s="2">
        <f>H499-J499</f>
        <v>-4.3913523809524406</v>
      </c>
      <c r="L499" s="2">
        <f>90+K499</f>
        <v>85.608647619047559</v>
      </c>
      <c r="M499" s="2">
        <f>EXP(0.06*L499)</f>
        <v>170.12251554177067</v>
      </c>
      <c r="N499" s="2">
        <f>SUMIF(A:A,A499,M:M)</f>
        <v>4187.2335114947373</v>
      </c>
      <c r="O499" s="3">
        <f>M499/N499</f>
        <v>4.0628857949945384E-2</v>
      </c>
      <c r="P499" s="8">
        <f>1/O499</f>
        <v>24.61304723927994</v>
      </c>
      <c r="Q499" s="3" t="str">
        <f>IF(P499&gt;21,"",O499)</f>
        <v/>
      </c>
      <c r="R499" s="3" t="str">
        <f>IF(ISNUMBER(Q499),SUMIF(A:A,A499,Q:Q),"")</f>
        <v/>
      </c>
      <c r="S499" s="3" t="str">
        <f>IFERROR(Q499*(1/R499),"")</f>
        <v/>
      </c>
      <c r="T499" s="9" t="str">
        <f>IFERROR(1/S499,"")</f>
        <v/>
      </c>
    </row>
    <row r="500" spans="1:20" x14ac:dyDescent="0.3">
      <c r="A500" s="1">
        <v>11</v>
      </c>
      <c r="B500" s="5">
        <v>42750</v>
      </c>
      <c r="C500" s="6">
        <v>0.86805555555555547</v>
      </c>
      <c r="D500" s="1" t="s">
        <v>135</v>
      </c>
      <c r="E500" s="1">
        <v>9</v>
      </c>
      <c r="F500" s="1">
        <v>10</v>
      </c>
      <c r="G500" s="1" t="s">
        <v>196</v>
      </c>
      <c r="H500" s="2">
        <v>40.1734333333333</v>
      </c>
      <c r="I500" s="7">
        <f>1+COUNTIFS(A:A,A500,P:P,"&lt;"&amp;P500)</f>
        <v>11</v>
      </c>
      <c r="J500" s="2">
        <f>AVERAGEIF(A:A,A500,H:H)</f>
        <v>48.000919047619043</v>
      </c>
      <c r="K500" s="2">
        <f>H500-J500</f>
        <v>-7.8274857142857428</v>
      </c>
      <c r="L500" s="2">
        <f>90+K500</f>
        <v>82.172514285714257</v>
      </c>
      <c r="M500" s="2">
        <f>EXP(0.06*L500)</f>
        <v>138.42807229859596</v>
      </c>
      <c r="N500" s="2">
        <f>SUMIF(A:A,A500,M:M)</f>
        <v>4187.2335114947373</v>
      </c>
      <c r="O500" s="3">
        <f>M500/N500</f>
        <v>3.3059553979634781E-2</v>
      </c>
      <c r="P500" s="8">
        <f>1/O500</f>
        <v>30.248441966761444</v>
      </c>
      <c r="Q500" s="3" t="str">
        <f>IF(P500&gt;21,"",O500)</f>
        <v/>
      </c>
      <c r="R500" s="3" t="str">
        <f>IF(ISNUMBER(Q500),SUMIF(A:A,A500,Q:Q),"")</f>
        <v/>
      </c>
      <c r="S500" s="3" t="str">
        <f>IFERROR(Q500*(1/R500),"")</f>
        <v/>
      </c>
      <c r="T500" s="9" t="str">
        <f>IFERROR(1/S500,"")</f>
        <v/>
      </c>
    </row>
    <row r="501" spans="1:20" x14ac:dyDescent="0.3">
      <c r="A501" s="1">
        <v>11</v>
      </c>
      <c r="B501" s="5">
        <v>42750</v>
      </c>
      <c r="C501" s="6">
        <v>0.86805555555555547</v>
      </c>
      <c r="D501" s="1" t="s">
        <v>135</v>
      </c>
      <c r="E501" s="1">
        <v>9</v>
      </c>
      <c r="F501" s="1">
        <v>7</v>
      </c>
      <c r="G501" s="1" t="s">
        <v>193</v>
      </c>
      <c r="H501" s="2">
        <v>39.782233333333302</v>
      </c>
      <c r="I501" s="7">
        <f>1+COUNTIFS(A:A,A501,P:P,"&lt;"&amp;P501)</f>
        <v>12</v>
      </c>
      <c r="J501" s="2">
        <f>AVERAGEIF(A:A,A501,H:H)</f>
        <v>48.000919047619043</v>
      </c>
      <c r="K501" s="2">
        <f>H501-J501</f>
        <v>-8.2186857142857406</v>
      </c>
      <c r="L501" s="2">
        <f>90+K501</f>
        <v>81.781314285714259</v>
      </c>
      <c r="M501" s="2">
        <f>EXP(0.06*L501)</f>
        <v>135.21672440012441</v>
      </c>
      <c r="N501" s="2">
        <f>SUMIF(A:A,A501,M:M)</f>
        <v>4187.2335114947373</v>
      </c>
      <c r="O501" s="3">
        <f>M501/N501</f>
        <v>3.2292616122059893E-2</v>
      </c>
      <c r="P501" s="8">
        <f>1/O501</f>
        <v>30.966831433544804</v>
      </c>
      <c r="Q501" s="3" t="str">
        <f>IF(P501&gt;21,"",O501)</f>
        <v/>
      </c>
      <c r="R501" s="3" t="str">
        <f>IF(ISNUMBER(Q501),SUMIF(A:A,A501,Q:Q),"")</f>
        <v/>
      </c>
      <c r="S501" s="3" t="str">
        <f>IFERROR(Q501*(1/R501),"")</f>
        <v/>
      </c>
      <c r="T501" s="9" t="str">
        <f>IFERROR(1/S501,"")</f>
        <v/>
      </c>
    </row>
    <row r="502" spans="1:20" x14ac:dyDescent="0.3">
      <c r="A502" s="1">
        <v>11</v>
      </c>
      <c r="B502" s="5">
        <v>42750</v>
      </c>
      <c r="C502" s="6">
        <v>0.86805555555555547</v>
      </c>
      <c r="D502" s="1" t="s">
        <v>135</v>
      </c>
      <c r="E502" s="1">
        <v>9</v>
      </c>
      <c r="F502" s="1">
        <v>14</v>
      </c>
      <c r="G502" s="1" t="s">
        <v>200</v>
      </c>
      <c r="H502" s="2">
        <v>38.482666666666695</v>
      </c>
      <c r="I502" s="7">
        <f>1+COUNTIFS(A:A,A502,P:P,"&lt;"&amp;P502)</f>
        <v>13</v>
      </c>
      <c r="J502" s="2">
        <f>AVERAGEIF(A:A,A502,H:H)</f>
        <v>48.000919047619043</v>
      </c>
      <c r="K502" s="2">
        <f>H502-J502</f>
        <v>-9.5182523809523474</v>
      </c>
      <c r="L502" s="2">
        <f>90+K502</f>
        <v>80.481747619047653</v>
      </c>
      <c r="M502" s="2">
        <f>EXP(0.06*L502)</f>
        <v>125.07391182329008</v>
      </c>
      <c r="N502" s="2">
        <f>SUMIF(A:A,A502,M:M)</f>
        <v>4187.2335114947373</v>
      </c>
      <c r="O502" s="3">
        <f>M502/N502</f>
        <v>2.9870297770577842E-2</v>
      </c>
      <c r="P502" s="8">
        <f>1/O502</f>
        <v>33.478072688816553</v>
      </c>
      <c r="Q502" s="3" t="str">
        <f>IF(P502&gt;21,"",O502)</f>
        <v/>
      </c>
      <c r="R502" s="3" t="str">
        <f>IF(ISNUMBER(Q502),SUMIF(A:A,A502,Q:Q),"")</f>
        <v/>
      </c>
      <c r="S502" s="3" t="str">
        <f>IFERROR(Q502*(1/R502),"")</f>
        <v/>
      </c>
      <c r="T502" s="9" t="str">
        <f>IFERROR(1/S502,"")</f>
        <v/>
      </c>
    </row>
    <row r="503" spans="1:20" x14ac:dyDescent="0.3">
      <c r="A503" s="1">
        <v>11</v>
      </c>
      <c r="B503" s="5">
        <v>42750</v>
      </c>
      <c r="C503" s="6">
        <v>0.86805555555555547</v>
      </c>
      <c r="D503" s="1" t="s">
        <v>135</v>
      </c>
      <c r="E503" s="1">
        <v>9</v>
      </c>
      <c r="F503" s="1">
        <v>13</v>
      </c>
      <c r="G503" s="1" t="s">
        <v>199</v>
      </c>
      <c r="H503" s="2">
        <v>17.1740666666667</v>
      </c>
      <c r="I503" s="7">
        <f>1+COUNTIFS(A:A,A503,P:P,"&lt;"&amp;P503)</f>
        <v>14</v>
      </c>
      <c r="J503" s="2">
        <f>AVERAGEIF(A:A,A503,H:H)</f>
        <v>48.000919047619043</v>
      </c>
      <c r="K503" s="2">
        <f>H503-J503</f>
        <v>-30.826852380952342</v>
      </c>
      <c r="L503" s="2">
        <f>90+K503</f>
        <v>59.173147619047654</v>
      </c>
      <c r="M503" s="2">
        <f>EXP(0.06*L503)</f>
        <v>34.826857527173637</v>
      </c>
      <c r="N503" s="2">
        <f>SUMIF(A:A,A503,M:M)</f>
        <v>4187.2335114947373</v>
      </c>
      <c r="O503" s="3">
        <f>M503/N503</f>
        <v>8.3173908098431604E-3</v>
      </c>
      <c r="P503" s="8">
        <f>1/O503</f>
        <v>120.23001237558258</v>
      </c>
      <c r="Q503" s="3" t="str">
        <f>IF(P503&gt;21,"",O503)</f>
        <v/>
      </c>
      <c r="R503" s="3" t="str">
        <f>IF(ISNUMBER(Q503),SUMIF(A:A,A503,Q:Q),"")</f>
        <v/>
      </c>
      <c r="S503" s="3" t="str">
        <f>IFERROR(Q503*(1/R503),"")</f>
        <v/>
      </c>
      <c r="T503" s="9" t="str">
        <f>IFERROR(1/S503,"")</f>
        <v/>
      </c>
    </row>
  </sheetData>
  <autoFilter ref="A1:T101"/>
  <sortState ref="A2:T503">
    <sortCondition ref="C2:C503"/>
    <sortCondition ref="I2:I503"/>
  </sortState>
  <conditionalFormatting sqref="I1:I1048576">
    <cfRule type="colorScale" priority="2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T1:T1048576">
    <cfRule type="colorScale" priority="1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H1:H10485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Laptop</cp:lastModifiedBy>
  <dcterms:created xsi:type="dcterms:W3CDTF">2016-03-11T05:58:01Z</dcterms:created>
  <dcterms:modified xsi:type="dcterms:W3CDTF">2017-01-14T23:10:28Z</dcterms:modified>
</cp:coreProperties>
</file>