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'PRICES'!$A$1:$S$101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<sst xmlns="http://schemas.openxmlformats.org/spreadsheetml/2006/main" count="763" uniqueCount="397">
  <si>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</si>
  <si>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</si>
  <si>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</si>
  <si>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</si>
  <si>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</si>
  <si>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</si>
  <si>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</si>
  <si>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</si>
  <si>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</si>
  <si>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</si>
  <si>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</si>
  <si>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</si>
  <si>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</si>
  <si>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</si>
  <si>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</si>
  <si>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</si>
  <si>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</si>
  <si>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</si>
  <si>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</si>
  <si>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Shower Of Hearts    </t>
  </si>
  <si>
    <t xml:space="preserve">De Nederlanden      </t>
  </si>
  <si>
    <t>Albany</t>
  </si>
  <si>
    <t xml:space="preserve">Kinjara             </t>
  </si>
  <si>
    <t xml:space="preserve">So Edgy             </t>
  </si>
  <si>
    <t xml:space="preserve">Friars Gold         </t>
  </si>
  <si>
    <t xml:space="preserve">North Brocade       </t>
  </si>
  <si>
    <t xml:space="preserve">Molly Kisses        </t>
  </si>
  <si>
    <t xml:space="preserve">Snitzerella         </t>
  </si>
  <si>
    <t xml:space="preserve">So Magical          </t>
  </si>
  <si>
    <t xml:space="preserve">Boxonlucy           </t>
  </si>
  <si>
    <t xml:space="preserve">Return On Capital   </t>
  </si>
  <si>
    <t xml:space="preserve">Encosta Las Vegas   </t>
  </si>
  <si>
    <t xml:space="preserve">Costa Oeste         </t>
  </si>
  <si>
    <t xml:space="preserve">Henderson           </t>
  </si>
  <si>
    <t xml:space="preserve">Recapitulate        </t>
  </si>
  <si>
    <t xml:space="preserve">Mass Effect         </t>
  </si>
  <si>
    <t xml:space="preserve">Savannahs Grace     </t>
  </si>
  <si>
    <t xml:space="preserve">Impresszar          </t>
  </si>
  <si>
    <t xml:space="preserve">Thieves Like Us     </t>
  </si>
  <si>
    <t xml:space="preserve">Eye On The Ball     </t>
  </si>
  <si>
    <t xml:space="preserve">Husson Sharaz       </t>
  </si>
  <si>
    <t xml:space="preserve">Ebony Lane          </t>
  </si>
  <si>
    <t xml:space="preserve">Hala Cruise         </t>
  </si>
  <si>
    <t xml:space="preserve">Chengdu             </t>
  </si>
  <si>
    <t xml:space="preserve">Jolly Chap          </t>
  </si>
  <si>
    <t xml:space="preserve">Rebel Flight        </t>
  </si>
  <si>
    <t xml:space="preserve">Fairly Hot          </t>
  </si>
  <si>
    <t xml:space="preserve">In The Loop         </t>
  </si>
  <si>
    <t xml:space="preserve">Super Saxon         </t>
  </si>
  <si>
    <t xml:space="preserve">Vino Beneteau       </t>
  </si>
  <si>
    <t xml:space="preserve">Indianapolis        </t>
  </si>
  <si>
    <t xml:space="preserve">Parisienne Lady     </t>
  </si>
  <si>
    <t xml:space="preserve">Priceless Rock      </t>
  </si>
  <si>
    <t xml:space="preserve">Queen Tori          </t>
  </si>
  <si>
    <t xml:space="preserve">Royal Hotness       </t>
  </si>
  <si>
    <t xml:space="preserve">Rowie               </t>
  </si>
  <si>
    <t xml:space="preserve">Naturaliste         </t>
  </si>
  <si>
    <t xml:space="preserve">Friarfighter        </t>
  </si>
  <si>
    <t xml:space="preserve">Kronstadt           </t>
  </si>
  <si>
    <t xml:space="preserve">Scampin             </t>
  </si>
  <si>
    <t xml:space="preserve">Hostwin Pegasus     </t>
  </si>
  <si>
    <t xml:space="preserve">The Chorister       </t>
  </si>
  <si>
    <t xml:space="preserve">Tekapo Tango        </t>
  </si>
  <si>
    <t xml:space="preserve">Force Element       </t>
  </si>
  <si>
    <t xml:space="preserve">Miss Kitwe          </t>
  </si>
  <si>
    <t xml:space="preserve">Niccatrice          </t>
  </si>
  <si>
    <t xml:space="preserve">Crusoe              </t>
  </si>
  <si>
    <t xml:space="preserve">Blizzard Express    </t>
  </si>
  <si>
    <t xml:space="preserve">Conjob              </t>
  </si>
  <si>
    <t xml:space="preserve">Multimagic          </t>
  </si>
  <si>
    <t xml:space="preserve">Quality Fair        </t>
  </si>
  <si>
    <t xml:space="preserve">Dream Merger        </t>
  </si>
  <si>
    <t xml:space="preserve">Ellens Choice       </t>
  </si>
  <si>
    <t xml:space="preserve">My Greek Boy        </t>
  </si>
  <si>
    <t xml:space="preserve">Portonian           </t>
  </si>
  <si>
    <t xml:space="preserve">Its Not Trading     </t>
  </si>
  <si>
    <t xml:space="preserve">Honour Rock         </t>
  </si>
  <si>
    <t xml:space="preserve">If Only             </t>
  </si>
  <si>
    <t xml:space="preserve">Kwikon The Trigger  </t>
  </si>
  <si>
    <t xml:space="preserve">Money Trainer       </t>
  </si>
  <si>
    <t xml:space="preserve">Babble              </t>
  </si>
  <si>
    <t xml:space="preserve">Volksoan            </t>
  </si>
  <si>
    <t xml:space="preserve">Singa Doll          </t>
  </si>
  <si>
    <t xml:space="preserve">Idle Gossip         </t>
  </si>
  <si>
    <t xml:space="preserve">Riding Shotgun      </t>
  </si>
  <si>
    <t xml:space="preserve">My Iridium          </t>
  </si>
  <si>
    <t xml:space="preserve">Gibraltar Rock      </t>
  </si>
  <si>
    <t xml:space="preserve">Angels Force        </t>
  </si>
  <si>
    <t xml:space="preserve">Piccolo Joe         </t>
  </si>
  <si>
    <t xml:space="preserve">Canna Lily          </t>
  </si>
  <si>
    <t xml:space="preserve">Qingdao             </t>
  </si>
  <si>
    <t xml:space="preserve">Black Lilly         </t>
  </si>
  <si>
    <t xml:space="preserve">Desired View        </t>
  </si>
  <si>
    <t xml:space="preserve">Hey Listen          </t>
  </si>
  <si>
    <t xml:space="preserve">Carob               </t>
  </si>
  <si>
    <t xml:space="preserve">Cosmah Domination   </t>
  </si>
  <si>
    <t xml:space="preserve">Senate Bianca       </t>
  </si>
  <si>
    <t xml:space="preserve">Storm Ending        </t>
  </si>
  <si>
    <t xml:space="preserve">Fortunate Lassie    </t>
  </si>
  <si>
    <t xml:space="preserve">Love Trade          </t>
  </si>
  <si>
    <t xml:space="preserve">Mlady Hallowell     </t>
  </si>
  <si>
    <t xml:space="preserve">Elite Flight        </t>
  </si>
  <si>
    <t xml:space="preserve">Cruisey Bek         </t>
  </si>
  <si>
    <t xml:space="preserve">Cestrinus           </t>
  </si>
  <si>
    <t xml:space="preserve">Daisy Express       </t>
  </si>
  <si>
    <t xml:space="preserve">Helms Gate          </t>
  </si>
  <si>
    <t xml:space="preserve">Sassenach           </t>
  </si>
  <si>
    <t xml:space="preserve">Northern Lyric      </t>
  </si>
  <si>
    <t xml:space="preserve">Backhouse Street    </t>
  </si>
  <si>
    <t xml:space="preserve">Censory Rule        </t>
  </si>
  <si>
    <t xml:space="preserve">Fulzip              </t>
  </si>
  <si>
    <t xml:space="preserve">Gee Pee Ess         </t>
  </si>
  <si>
    <t xml:space="preserve">Poets Tale          </t>
  </si>
  <si>
    <t xml:space="preserve">Rare Selection      </t>
  </si>
  <si>
    <t xml:space="preserve">Starry Universe     </t>
  </si>
  <si>
    <t xml:space="preserve">Tommi Toocan        </t>
  </si>
  <si>
    <t xml:space="preserve">Toned               </t>
  </si>
  <si>
    <t xml:space="preserve">Whos To Blame       </t>
  </si>
  <si>
    <t xml:space="preserve">Emma November       </t>
  </si>
  <si>
    <t>Coffs Harbour</t>
  </si>
  <si>
    <t xml:space="preserve">More Thunder        </t>
  </si>
  <si>
    <t xml:space="preserve">Sports Tycoon       </t>
  </si>
  <si>
    <t xml:space="preserve">Shark Creek         </t>
  </si>
  <si>
    <t xml:space="preserve">I Chose Freedom     </t>
  </si>
  <si>
    <t xml:space="preserve">Stack The Deck      </t>
  </si>
  <si>
    <t xml:space="preserve">Arlis               </t>
  </si>
  <si>
    <t xml:space="preserve">Fonessa             </t>
  </si>
  <si>
    <t xml:space="preserve">Golden Chappy       </t>
  </si>
  <si>
    <t xml:space="preserve">Mr Suttle           </t>
  </si>
  <si>
    <t xml:space="preserve">Prepare For War     </t>
  </si>
  <si>
    <t xml:space="preserve">Time To Reminisce   </t>
  </si>
  <si>
    <t xml:space="preserve">Up There Kawana     </t>
  </si>
  <si>
    <t xml:space="preserve">Zippy Zac           </t>
  </si>
  <si>
    <t xml:space="preserve">Amajill             </t>
  </si>
  <si>
    <t xml:space="preserve">Solicitation        </t>
  </si>
  <si>
    <t xml:space="preserve">Fashion Model       </t>
  </si>
  <si>
    <t xml:space="preserve">Zuccherina          </t>
  </si>
  <si>
    <t xml:space="preserve">Ill Take Money      </t>
  </si>
  <si>
    <t xml:space="preserve">Hot Mist            </t>
  </si>
  <si>
    <t xml:space="preserve">Jetty Beach         </t>
  </si>
  <si>
    <t xml:space="preserve">Sweet Nellie        </t>
  </si>
  <si>
    <t xml:space="preserve">Foghorn             </t>
  </si>
  <si>
    <t xml:space="preserve">Glitra              </t>
  </si>
  <si>
    <t xml:space="preserve">French Command      </t>
  </si>
  <si>
    <t xml:space="preserve">Cliveden House      </t>
  </si>
  <si>
    <t xml:space="preserve">Onslow              </t>
  </si>
  <si>
    <t xml:space="preserve">From The Valley     </t>
  </si>
  <si>
    <t xml:space="preserve">Still The Same      </t>
  </si>
  <si>
    <t xml:space="preserve">Martys Order        </t>
  </si>
  <si>
    <t xml:space="preserve">Hidden Warrior      </t>
  </si>
  <si>
    <t xml:space="preserve">One Bar None        </t>
  </si>
  <si>
    <t xml:space="preserve">Typhoon Red         </t>
  </si>
  <si>
    <t xml:space="preserve">Ms Ba Bella         </t>
  </si>
  <si>
    <t xml:space="preserve">Power Receiver      </t>
  </si>
  <si>
    <t xml:space="preserve">Murvate             </t>
  </si>
  <si>
    <t xml:space="preserve">Jack The Ringer     </t>
  </si>
  <si>
    <t xml:space="preserve">Ekibuuka            </t>
  </si>
  <si>
    <t xml:space="preserve">Bonne Cheval        </t>
  </si>
  <si>
    <t xml:space="preserve">Gold Torque         </t>
  </si>
  <si>
    <t xml:space="preserve">New Endeavour       </t>
  </si>
  <si>
    <t xml:space="preserve">Oakfield Invader    </t>
  </si>
  <si>
    <t xml:space="preserve">Neurum Road         </t>
  </si>
  <si>
    <t xml:space="preserve">Cap Bianco          </t>
  </si>
  <si>
    <t xml:space="preserve">Landmarks           </t>
  </si>
  <si>
    <t xml:space="preserve">Mexican Mountain    </t>
  </si>
  <si>
    <t xml:space="preserve">Able Chap           </t>
  </si>
  <si>
    <t xml:space="preserve">Wollartant          </t>
  </si>
  <si>
    <t xml:space="preserve">Absolute Gem        </t>
  </si>
  <si>
    <t xml:space="preserve">Star Fest           </t>
  </si>
  <si>
    <t xml:space="preserve">Halo Deer           </t>
  </si>
  <si>
    <t xml:space="preserve">Heavenly Dancer     </t>
  </si>
  <si>
    <t xml:space="preserve">Moss Garden         </t>
  </si>
  <si>
    <t>Cowra</t>
  </si>
  <si>
    <t xml:space="preserve">Dhamba              </t>
  </si>
  <si>
    <t xml:space="preserve">Glanum              </t>
  </si>
  <si>
    <t xml:space="preserve">This Is Livin       </t>
  </si>
  <si>
    <t xml:space="preserve">Wacky Doo           </t>
  </si>
  <si>
    <t xml:space="preserve">Zardabba            </t>
  </si>
  <si>
    <t xml:space="preserve">Petulance           </t>
  </si>
  <si>
    <t xml:space="preserve">Pikelets            </t>
  </si>
  <si>
    <t xml:space="preserve">Ponselle            </t>
  </si>
  <si>
    <t xml:space="preserve">Shadow Wings        </t>
  </si>
  <si>
    <t xml:space="preserve">Supreme Chips       </t>
  </si>
  <si>
    <t xml:space="preserve">Sabucedo            </t>
  </si>
  <si>
    <t xml:space="preserve">Blitzableiter       </t>
  </si>
  <si>
    <t xml:space="preserve">Mucker              </t>
  </si>
  <si>
    <t xml:space="preserve">Eagles Dare         </t>
  </si>
  <si>
    <t xml:space="preserve">Kinda Tangy         </t>
  </si>
  <si>
    <t xml:space="preserve">Under The Eaves     </t>
  </si>
  <si>
    <t xml:space="preserve">Dungannon           </t>
  </si>
  <si>
    <t xml:space="preserve">No Concerns         </t>
  </si>
  <si>
    <t xml:space="preserve">Whispadah           </t>
  </si>
  <si>
    <t xml:space="preserve">Emerald Ice         </t>
  </si>
  <si>
    <t xml:space="preserve">Hoffa Express       </t>
  </si>
  <si>
    <t xml:space="preserve">Gaze On Gold        </t>
  </si>
  <si>
    <t xml:space="preserve">Yeeha               </t>
  </si>
  <si>
    <t xml:space="preserve">Bonnies Marley      </t>
  </si>
  <si>
    <t xml:space="preserve">Richo               </t>
  </si>
  <si>
    <t xml:space="preserve">All Written         </t>
  </si>
  <si>
    <t xml:space="preserve">The Run             </t>
  </si>
  <si>
    <t xml:space="preserve">Living Fire         </t>
  </si>
  <si>
    <t xml:space="preserve">London Cab          </t>
  </si>
  <si>
    <t xml:space="preserve">French Halo         </t>
  </si>
  <si>
    <t xml:space="preserve">Queens Charity      </t>
  </si>
  <si>
    <t xml:space="preserve">Gillie Mooch        </t>
  </si>
  <si>
    <t xml:space="preserve">Sward               </t>
  </si>
  <si>
    <t xml:space="preserve">Miss Sakkara        </t>
  </si>
  <si>
    <t xml:space="preserve">Slate On Edge       </t>
  </si>
  <si>
    <t xml:space="preserve">Zarhron             </t>
  </si>
  <si>
    <t xml:space="preserve">Cool Ice            </t>
  </si>
  <si>
    <t xml:space="preserve">Supa Vision         </t>
  </si>
  <si>
    <t xml:space="preserve">Dream Empress       </t>
  </si>
  <si>
    <t xml:space="preserve">Friendsinlowplaces  </t>
  </si>
  <si>
    <t xml:space="preserve">Sammi Jain          </t>
  </si>
  <si>
    <t xml:space="preserve">Lucky Striker       </t>
  </si>
  <si>
    <t xml:space="preserve">Hair Of The Dog     </t>
  </si>
  <si>
    <t xml:space="preserve">Overdane            </t>
  </si>
  <si>
    <t xml:space="preserve">Something Borrowed  </t>
  </si>
  <si>
    <t xml:space="preserve">Our Sarastro        </t>
  </si>
  <si>
    <t xml:space="preserve">Uncle Sugar         </t>
  </si>
  <si>
    <t xml:space="preserve">Yes Zariz           </t>
  </si>
  <si>
    <t xml:space="preserve">Sand Dune           </t>
  </si>
  <si>
    <t xml:space="preserve">Fox Solid           </t>
  </si>
  <si>
    <t xml:space="preserve">Imminent            </t>
  </si>
  <si>
    <t xml:space="preserve">Go Get Em           </t>
  </si>
  <si>
    <t xml:space="preserve">Royal Abbey         </t>
  </si>
  <si>
    <t xml:space="preserve">Nordic Noir         </t>
  </si>
  <si>
    <t xml:space="preserve">La La Loopsy        </t>
  </si>
  <si>
    <t xml:space="preserve">Cheeky              </t>
  </si>
  <si>
    <t xml:space="preserve">Bondo               </t>
  </si>
  <si>
    <t xml:space="preserve">Missy Rhythmos      </t>
  </si>
  <si>
    <t xml:space="preserve">Spur With Ease      </t>
  </si>
  <si>
    <t xml:space="preserve">Savannah Girl       </t>
  </si>
  <si>
    <t xml:space="preserve">The Last Sommet     </t>
  </si>
  <si>
    <t xml:space="preserve">Oakwood Lady        </t>
  </si>
  <si>
    <t xml:space="preserve">Bold Horatio        </t>
  </si>
  <si>
    <t xml:space="preserve">Sequoia Sunrise     </t>
  </si>
  <si>
    <t xml:space="preserve">Snippets Anchor     </t>
  </si>
  <si>
    <t xml:space="preserve">Fettlers Boot       </t>
  </si>
  <si>
    <t>Mornington</t>
  </si>
  <si>
    <t xml:space="preserve">Russian Rick        </t>
  </si>
  <si>
    <t xml:space="preserve">Bold Eavey          </t>
  </si>
  <si>
    <t xml:space="preserve">Black Ziggy         </t>
  </si>
  <si>
    <t xml:space="preserve">Keep Courting       </t>
  </si>
  <si>
    <t xml:space="preserve">Wanted To Sing      </t>
  </si>
  <si>
    <t xml:space="preserve">Miss Eeyore         </t>
  </si>
  <si>
    <t xml:space="preserve">Ha Long Bay         </t>
  </si>
  <si>
    <t xml:space="preserve">Robert De Hero      </t>
  </si>
  <si>
    <t xml:space="preserve">Believing           </t>
  </si>
  <si>
    <t xml:space="preserve">Eco Road            </t>
  </si>
  <si>
    <t xml:space="preserve">Canova              </t>
  </si>
  <si>
    <t xml:space="preserve">Freshwater Reset    </t>
  </si>
  <si>
    <t xml:space="preserve">Exclusive Heights   </t>
  </si>
  <si>
    <t xml:space="preserve">Mercy May           </t>
  </si>
  <si>
    <t xml:space="preserve">Paydayada           </t>
  </si>
  <si>
    <t xml:space="preserve">Loquacious Lass     </t>
  </si>
  <si>
    <t xml:space="preserve">Aglaia              </t>
  </si>
  <si>
    <t xml:space="preserve">Miss Procyon        </t>
  </si>
  <si>
    <t xml:space="preserve">Wilaudie            </t>
  </si>
  <si>
    <t xml:space="preserve">Crafty Eva          </t>
  </si>
  <si>
    <t xml:space="preserve">Vonnida             </t>
  </si>
  <si>
    <t xml:space="preserve">Rokeby Red          </t>
  </si>
  <si>
    <t xml:space="preserve">Rising Hope         </t>
  </si>
  <si>
    <t xml:space="preserve">The Contortionist   </t>
  </si>
  <si>
    <t xml:space="preserve">Heza Magic Man      </t>
  </si>
  <si>
    <t xml:space="preserve">Tavernier Blue      </t>
  </si>
  <si>
    <t xml:space="preserve">Tupelo Boy          </t>
  </si>
  <si>
    <t xml:space="preserve">Shanghai Rooster    </t>
  </si>
  <si>
    <t xml:space="preserve">Guadalcanal         </t>
  </si>
  <si>
    <t>Sunshine Coast</t>
  </si>
  <si>
    <t xml:space="preserve">Murt Reynolds       </t>
  </si>
  <si>
    <t xml:space="preserve">Royal Atom          </t>
  </si>
  <si>
    <t xml:space="preserve">Street Comic        </t>
  </si>
  <si>
    <t xml:space="preserve">Emperors Beach      </t>
  </si>
  <si>
    <t xml:space="preserve">Laudable Lemon      </t>
  </si>
  <si>
    <t xml:space="preserve">Miss Odette         </t>
  </si>
  <si>
    <t xml:space="preserve">Mono Lad            </t>
  </si>
  <si>
    <t xml:space="preserve">Dazzle Us Again     </t>
  </si>
  <si>
    <t xml:space="preserve">Mutual Benefit      </t>
  </si>
  <si>
    <t xml:space="preserve">Bilberry Star       </t>
  </si>
  <si>
    <t xml:space="preserve">Interventions       </t>
  </si>
  <si>
    <t xml:space="preserve">Lonhro Magic        </t>
  </si>
  <si>
    <t xml:space="preserve">Mighty Irish        </t>
  </si>
  <si>
    <t xml:space="preserve">Speedcubing         </t>
  </si>
  <si>
    <t xml:space="preserve">General Sidereus    </t>
  </si>
  <si>
    <t xml:space="preserve">Coup De Valor       </t>
  </si>
  <si>
    <t xml:space="preserve">High Specs          </t>
  </si>
  <si>
    <t xml:space="preserve">Sciolta             </t>
  </si>
  <si>
    <t xml:space="preserve">Tipsy               </t>
  </si>
  <si>
    <t xml:space="preserve">Bloomin Arry        </t>
  </si>
  <si>
    <t xml:space="preserve">Exceed Battle       </t>
  </si>
  <si>
    <t xml:space="preserve">Collars Up          </t>
  </si>
  <si>
    <t xml:space="preserve">Peking Road         </t>
  </si>
  <si>
    <t xml:space="preserve">Stole The Show      </t>
  </si>
  <si>
    <t xml:space="preserve">Choix De Roses      </t>
  </si>
  <si>
    <t xml:space="preserve">Minsk               </t>
  </si>
  <si>
    <t xml:space="preserve">Orquesta            </t>
  </si>
  <si>
    <t xml:space="preserve">Ultroneous          </t>
  </si>
  <si>
    <t xml:space="preserve">Big Britches        </t>
  </si>
  <si>
    <t xml:space="preserve">Waltz In Flight     </t>
  </si>
  <si>
    <t xml:space="preserve">Alpine Style        </t>
  </si>
  <si>
    <t xml:space="preserve">By Concent          </t>
  </si>
  <si>
    <t xml:space="preserve">Fast Arrow          </t>
  </si>
  <si>
    <t xml:space="preserve">Frank Who           </t>
  </si>
  <si>
    <t xml:space="preserve">Sambuca Shot        </t>
  </si>
  <si>
    <t xml:space="preserve">Fasta Than Light    </t>
  </si>
  <si>
    <t xml:space="preserve">Revitalise          </t>
  </si>
  <si>
    <t xml:space="preserve">Venecia             </t>
  </si>
  <si>
    <t xml:space="preserve">Crawfish            </t>
  </si>
  <si>
    <t xml:space="preserve">Stonecast           </t>
  </si>
  <si>
    <t xml:space="preserve">Nearctic Chiller    </t>
  </si>
  <si>
    <t xml:space="preserve">Hes A Natural       </t>
  </si>
  <si>
    <t xml:space="preserve">Night Attire        </t>
  </si>
  <si>
    <t xml:space="preserve">The Perpetrator     </t>
  </si>
  <si>
    <t xml:space="preserve">Punishing           </t>
  </si>
  <si>
    <t xml:space="preserve">General Assault     </t>
  </si>
  <si>
    <t xml:space="preserve">Bel Classico        </t>
  </si>
  <si>
    <t xml:space="preserve">Hell Of A Quest     </t>
  </si>
  <si>
    <t xml:space="preserve">Rocket On Board     </t>
  </si>
  <si>
    <t xml:space="preserve">Parana              </t>
  </si>
  <si>
    <t>Warrnambool</t>
  </si>
  <si>
    <t xml:space="preserve">All Vegas           </t>
  </si>
  <si>
    <t xml:space="preserve">Blevic Boy          </t>
  </si>
  <si>
    <t xml:space="preserve">Capall Rua          </t>
  </si>
  <si>
    <t xml:space="preserve">Classic Port        </t>
  </si>
  <si>
    <t xml:space="preserve">Gattos Girl         </t>
  </si>
  <si>
    <t xml:space="preserve">Jazahar             </t>
  </si>
  <si>
    <t xml:space="preserve">Korrupt Girl        </t>
  </si>
  <si>
    <t xml:space="preserve">Leica Celebre       </t>
  </si>
  <si>
    <t xml:space="preserve">Lyonesse            </t>
  </si>
  <si>
    <t xml:space="preserve">Rinehart            </t>
  </si>
  <si>
    <t xml:space="preserve">Hussys Glow         </t>
  </si>
  <si>
    <t xml:space="preserve">Akbar Jay           </t>
  </si>
  <si>
    <t xml:space="preserve">Aljamaal            </t>
  </si>
  <si>
    <t xml:space="preserve">Allaboutattitude    </t>
  </si>
  <si>
    <t xml:space="preserve">Fulmineus           </t>
  </si>
  <si>
    <t xml:space="preserve">Raknikar            </t>
  </si>
  <si>
    <t xml:space="preserve">The Black Isle      </t>
  </si>
  <si>
    <t xml:space="preserve">Rosss Point         </t>
  </si>
  <si>
    <t xml:space="preserve">Wilde Moshe         </t>
  </si>
  <si>
    <t xml:space="preserve">Centafloral         </t>
  </si>
  <si>
    <t xml:space="preserve">Keighran            </t>
  </si>
  <si>
    <t xml:space="preserve">Queens Palace       </t>
  </si>
  <si>
    <t xml:space="preserve">Zabextra            </t>
  </si>
  <si>
    <t xml:space="preserve">Ballast             </t>
  </si>
  <si>
    <t xml:space="preserve">Lord Blowhard       </t>
  </si>
  <si>
    <t xml:space="preserve">Marcks Maha         </t>
  </si>
  <si>
    <t xml:space="preserve">Muggsy              </t>
  </si>
  <si>
    <t xml:space="preserve">Warrowie Warrior    </t>
  </si>
  <si>
    <t xml:space="preserve">Bayside Luck        </t>
  </si>
  <si>
    <t xml:space="preserve">Goonzales           </t>
  </si>
  <si>
    <t xml:space="preserve">Lady Annabel        </t>
  </si>
  <si>
    <t xml:space="preserve">Nom De Fille        </t>
  </si>
  <si>
    <t xml:space="preserve">Took De Chance      </t>
  </si>
  <si>
    <t xml:space="preserve">Antarctic Fire      </t>
  </si>
  <si>
    <t xml:space="preserve">Indelible Lass      </t>
  </si>
  <si>
    <t xml:space="preserve">Florida Pearl       </t>
  </si>
  <si>
    <t xml:space="preserve">Real Messi          </t>
  </si>
  <si>
    <t xml:space="preserve">Rothstein           </t>
  </si>
  <si>
    <t xml:space="preserve">Mister Will         </t>
  </si>
  <si>
    <t xml:space="preserve">Powerossa           </t>
  </si>
  <si>
    <t xml:space="preserve">Accreditation       </t>
  </si>
  <si>
    <t xml:space="preserve">Dont We Love It     </t>
  </si>
  <si>
    <t xml:space="preserve">Queen Gorgo         </t>
  </si>
  <si>
    <t xml:space="preserve">My Girl Chilly      </t>
  </si>
  <si>
    <t xml:space="preserve">King Cuddler        </t>
  </si>
  <si>
    <t xml:space="preserve">Aurelius Hero       </t>
  </si>
  <si>
    <t xml:space="preserve">Broadway And First  </t>
  </si>
  <si>
    <t xml:space="preserve">Tonteria            </t>
  </si>
  <si>
    <t xml:space="preserve">God Forbid          </t>
  </si>
  <si>
    <t xml:space="preserve">Magna Carta         </t>
  </si>
  <si>
    <t xml:space="preserve">This Kid Rocks      </t>
  </si>
  <si>
    <t xml:space="preserve">Greta Affair        </t>
  </si>
  <si>
    <t xml:space="preserve">Ragged Keys         </t>
  </si>
  <si>
    <t xml:space="preserve">Super Daph          </t>
  </si>
  <si>
    <t xml:space="preserve">Written Return      </t>
  </si>
  <si>
    <t xml:space="preserve">Puccini             </t>
  </si>
  <si>
    <t xml:space="preserve">Refulgent           </t>
  </si>
  <si>
    <t xml:space="preserve">Lucky Paddy         </t>
  </si>
  <si>
    <t xml:space="preserve">Cadillac Mountain   </t>
  </si>
  <si>
    <t xml:space="preserve">Arties Shore        </t>
  </si>
  <si>
    <t xml:space="preserve">London Fog          </t>
  </si>
  <si>
    <t xml:space="preserve">Patch Adams         </t>
  </si>
  <si>
    <t xml:space="preserve">Now And Zen         </t>
  </si>
  <si>
    <t xml:space="preserve">Dodging Bullets     </t>
  </si>
  <si>
    <t xml:space="preserve">Stellarized         </t>
  </si>
  <si>
    <t xml:space="preserve">Sadia               </t>
  </si>
  <si>
    <t xml:space="preserve">Oceirins Secret     </t>
  </si>
  <si>
    <t xml:space="preserve">Gold Seal           </t>
  </si>
  <si>
    <t xml:space="preserve">Fiona Crystal       </t>
  </si>
  <si>
    <t xml:space="preserve">Three Strykes       </t>
  </si>
  <si>
    <t xml:space="preserve">Jims Special        </t>
  </si>
  <si>
    <t xml:space="preserve">Purrfect Trick      </t>
  </si>
  <si>
    <t xml:space="preserve">Siddles Birthday    </t>
  </si>
  <si>
    <t xml:space="preserve">Reaan Royale        </t>
  </si>
  <si>
    <t xml:space="preserve">Unicaja             </t>
  </si>
  <si>
    <t xml:space="preserve">Igitur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</si>
</sst>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3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F6" sqref="F6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281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30</v>
      </c>
      <c r="B2" s="5">
        <v>0.5555555555555556</v>
      </c>
      <c r="C2" s="1" t="s">
        <v>320</v>
      </c>
      <c r="D2" s="1">
        <v>1</v>
      </c>
      <c r="E2" s="1">
        <v>12</v>
      </c>
      <c r="F2" s="1" t="s">
        <v>331</v>
      </c>
      <c r="G2" s="2">
        <v>88.0743666666666</v>
      </c>
      <c r="H2" s="6">
        <f>1+_xlfn.COUNTIFS(A:A,A2,O:O,"&lt;"&amp;O2)</f>
        <v>1</v>
      </c>
      <c r="I2" s="2">
        <f>_xlfn.AVERAGEIF(A:A,A2,G:G)</f>
        <v>50.280524242424214</v>
      </c>
      <c r="J2" s="2">
        <f>G2-I2</f>
        <v>37.79384242424239</v>
      </c>
      <c r="K2" s="2">
        <f>90+J2</f>
        <v>127.7938424242424</v>
      </c>
      <c r="L2" s="2">
        <f>EXP(0.06*K2)</f>
        <v>2138.0095223943104</v>
      </c>
      <c r="M2" s="2">
        <f>SUMIF(A:A,A2,L:L)</f>
        <v>4329.372975262898</v>
      </c>
      <c r="N2" s="3">
        <f>L2/M2</f>
        <v>0.4938381457570034</v>
      </c>
      <c r="O2" s="7">
        <f>1/N2</f>
        <v>2.0249549545572307</v>
      </c>
      <c r="P2" s="3">
        <f>IF(O2&gt;21,"",N2)</f>
        <v>0.4938381457570034</v>
      </c>
      <c r="Q2" s="3">
        <f>IF(ISNUMBER(P2),SUMIF(A:A,A2,P:P),"")</f>
        <v>0.8335667498953596</v>
      </c>
      <c r="R2" s="3">
        <f>_xlfn.IFERROR(P2*(1/Q2),"")</f>
        <v>0.5924398325856887</v>
      </c>
      <c r="S2" s="8">
        <f>_xlfn.IFERROR(1/R2,"")</f>
        <v>1.6879351201547763</v>
      </c>
    </row>
    <row r="3" spans="1:19" ht="15">
      <c r="A3" s="1">
        <v>30</v>
      </c>
      <c r="B3" s="5">
        <v>0.5555555555555556</v>
      </c>
      <c r="C3" s="1" t="s">
        <v>320</v>
      </c>
      <c r="D3" s="1">
        <v>1</v>
      </c>
      <c r="E3" s="1">
        <v>3</v>
      </c>
      <c r="F3" s="1" t="s">
        <v>323</v>
      </c>
      <c r="G3" s="2">
        <v>68.6635333333333</v>
      </c>
      <c r="H3" s="6">
        <f>1+_xlfn.COUNTIFS(A:A,A3,O:O,"&lt;"&amp;O3)</f>
        <v>2</v>
      </c>
      <c r="I3" s="2">
        <f>_xlfn.AVERAGEIF(A:A,A3,G:G)</f>
        <v>50.280524242424214</v>
      </c>
      <c r="J3" s="2">
        <f>G3-I3</f>
        <v>18.38300909090909</v>
      </c>
      <c r="K3" s="2">
        <f>90+J3</f>
        <v>108.3830090909091</v>
      </c>
      <c r="L3" s="2">
        <f>EXP(0.06*K3)</f>
        <v>667.1270752959692</v>
      </c>
      <c r="M3" s="2">
        <f>SUMIF(A:A,A3,L:L)</f>
        <v>4329.372975262898</v>
      </c>
      <c r="N3" s="3">
        <f>L3/M3</f>
        <v>0.15409323223196275</v>
      </c>
      <c r="O3" s="7">
        <f>1/N3</f>
        <v>6.489577676550128</v>
      </c>
      <c r="P3" s="3">
        <f>IF(O3&gt;21,"",N3)</f>
        <v>0.15409323223196275</v>
      </c>
      <c r="Q3" s="3">
        <f>IF(ISNUMBER(P3),SUMIF(A:A,A3,P:P),"")</f>
        <v>0.8335667498953596</v>
      </c>
      <c r="R3" s="3">
        <f>_xlfn.IFERROR(P3*(1/Q3),"")</f>
        <v>0.1848600993877294</v>
      </c>
      <c r="S3" s="8">
        <f>_xlfn.IFERROR(1/R3,"")</f>
        <v>5.409496172035369</v>
      </c>
    </row>
    <row r="4" spans="1:19" ht="15">
      <c r="A4" s="1">
        <v>30</v>
      </c>
      <c r="B4" s="5">
        <v>0.5555555555555556</v>
      </c>
      <c r="C4" s="1" t="s">
        <v>320</v>
      </c>
      <c r="D4" s="1">
        <v>1</v>
      </c>
      <c r="E4" s="1">
        <v>8</v>
      </c>
      <c r="F4" s="1" t="s">
        <v>327</v>
      </c>
      <c r="G4" s="2">
        <v>57.3489333333333</v>
      </c>
      <c r="H4" s="6">
        <f>1+_xlfn.COUNTIFS(A:A,A4,O:O,"&lt;"&amp;O4)</f>
        <v>3</v>
      </c>
      <c r="I4" s="2">
        <f>_xlfn.AVERAGEIF(A:A,A4,G:G)</f>
        <v>50.280524242424214</v>
      </c>
      <c r="J4" s="2">
        <f>G4-I4</f>
        <v>7.0684090909090855</v>
      </c>
      <c r="K4" s="2">
        <f>90+J4</f>
        <v>97.06840909090909</v>
      </c>
      <c r="L4" s="2">
        <f>EXP(0.06*K4)</f>
        <v>338.35801316225115</v>
      </c>
      <c r="M4" s="2">
        <f>SUMIF(A:A,A4,L:L)</f>
        <v>4329.372975262898</v>
      </c>
      <c r="N4" s="3">
        <f>L4/M4</f>
        <v>0.07815404565408335</v>
      </c>
      <c r="O4" s="7">
        <f>1/N4</f>
        <v>12.795242928639773</v>
      </c>
      <c r="P4" s="3">
        <f>IF(O4&gt;21,"",N4)</f>
        <v>0.07815404565408335</v>
      </c>
      <c r="Q4" s="3">
        <f>IF(ISNUMBER(P4),SUMIF(A:A,A4,P:P),"")</f>
        <v>0.8335667498953596</v>
      </c>
      <c r="R4" s="3">
        <f>_xlfn.IFERROR(P4*(1/Q4),"")</f>
        <v>0.0937585930147697</v>
      </c>
      <c r="S4" s="8">
        <f>_xlfn.IFERROR(1/R4,"")</f>
        <v>10.66568906214784</v>
      </c>
    </row>
    <row r="5" spans="1:19" ht="15">
      <c r="A5" s="1">
        <v>30</v>
      </c>
      <c r="B5" s="5">
        <v>0.5555555555555556</v>
      </c>
      <c r="C5" s="1" t="s">
        <v>320</v>
      </c>
      <c r="D5" s="1">
        <v>1</v>
      </c>
      <c r="E5" s="1">
        <v>9</v>
      </c>
      <c r="F5" s="1" t="s">
        <v>328</v>
      </c>
      <c r="G5" s="2">
        <v>52.0176333333333</v>
      </c>
      <c r="H5" s="6">
        <f>1+_xlfn.COUNTIFS(A:A,A5,O:O,"&lt;"&amp;O5)</f>
        <v>4</v>
      </c>
      <c r="I5" s="2">
        <f>_xlfn.AVERAGEIF(A:A,A5,G:G)</f>
        <v>50.280524242424214</v>
      </c>
      <c r="J5" s="2">
        <f>G5-I5</f>
        <v>1.7371090909090867</v>
      </c>
      <c r="K5" s="2">
        <f>90+J5</f>
        <v>91.73710909090909</v>
      </c>
      <c r="L5" s="2">
        <f>EXP(0.06*K5)</f>
        <v>245.7283224706415</v>
      </c>
      <c r="M5" s="2">
        <f>SUMIF(A:A,A5,L:L)</f>
        <v>4329.372975262898</v>
      </c>
      <c r="N5" s="3">
        <f>L5/M5</f>
        <v>0.05675840909865702</v>
      </c>
      <c r="O5" s="7">
        <f>1/N5</f>
        <v>17.61853469609777</v>
      </c>
      <c r="P5" s="3">
        <f>IF(O5&gt;21,"",N5)</f>
        <v>0.05675840909865702</v>
      </c>
      <c r="Q5" s="3">
        <f>IF(ISNUMBER(P5),SUMIF(A:A,A5,P:P),"")</f>
        <v>0.8335667498953596</v>
      </c>
      <c r="R5" s="3">
        <f>_xlfn.IFERROR(P5*(1/Q5),"")</f>
        <v>0.06809101863261952</v>
      </c>
      <c r="S5" s="8">
        <f>_xlfn.IFERROR(1/R5,"")</f>
        <v>14.686224704544843</v>
      </c>
    </row>
    <row r="6" spans="1:19" ht="15">
      <c r="A6" s="1">
        <v>30</v>
      </c>
      <c r="B6" s="5">
        <v>0.5555555555555556</v>
      </c>
      <c r="C6" s="1" t="s">
        <v>320</v>
      </c>
      <c r="D6" s="1">
        <v>1</v>
      </c>
      <c r="E6" s="1">
        <v>7</v>
      </c>
      <c r="F6" s="1" t="s">
        <v>326</v>
      </c>
      <c r="G6" s="2">
        <v>50.143866666666604</v>
      </c>
      <c r="H6" s="6">
        <f>1+_xlfn.COUNTIFS(A:A,A6,O:O,"&lt;"&amp;O6)</f>
        <v>5</v>
      </c>
      <c r="I6" s="2">
        <f>_xlfn.AVERAGEIF(A:A,A6,G:G)</f>
        <v>50.280524242424214</v>
      </c>
      <c r="J6" s="2">
        <f>G6-I6</f>
        <v>-0.13665757575761006</v>
      </c>
      <c r="K6" s="2">
        <f>90+J6</f>
        <v>89.86334242424239</v>
      </c>
      <c r="L6" s="2">
        <f>EXP(0.06*K6)</f>
        <v>219.59842675152464</v>
      </c>
      <c r="M6" s="2">
        <f>SUMIF(A:A,A6,L:L)</f>
        <v>4329.372975262898</v>
      </c>
      <c r="N6" s="3">
        <f>L6/M6</f>
        <v>0.05072291715365311</v>
      </c>
      <c r="O6" s="7">
        <f>1/N6</f>
        <v>19.71495442524995</v>
      </c>
      <c r="P6" s="3">
        <f>IF(O6&gt;21,"",N6)</f>
        <v>0.05072291715365311</v>
      </c>
      <c r="Q6" s="3">
        <f>IF(ISNUMBER(P6),SUMIF(A:A,A6,P:P),"")</f>
        <v>0.8335667498953596</v>
      </c>
      <c r="R6" s="3">
        <f>_xlfn.IFERROR(P6*(1/Q6),"")</f>
        <v>0.06085045637919282</v>
      </c>
      <c r="S6" s="8">
        <f>_xlfn.IFERROR(1/R6,"")</f>
        <v>16.43373048459074</v>
      </c>
    </row>
    <row r="7" spans="1:19" ht="15">
      <c r="A7" s="1">
        <v>30</v>
      </c>
      <c r="B7" s="5">
        <v>0.5555555555555556</v>
      </c>
      <c r="C7" s="1" t="s">
        <v>320</v>
      </c>
      <c r="D7" s="1">
        <v>1</v>
      </c>
      <c r="E7" s="1">
        <v>1</v>
      </c>
      <c r="F7" s="1" t="s">
        <v>321</v>
      </c>
      <c r="G7" s="2">
        <v>41.3306333333333</v>
      </c>
      <c r="H7" s="6">
        <f>1+_xlfn.COUNTIFS(A:A,A7,O:O,"&lt;"&amp;O7)</f>
        <v>7</v>
      </c>
      <c r="I7" s="2">
        <f>_xlfn.AVERAGEIF(A:A,A7,G:G)</f>
        <v>50.280524242424214</v>
      </c>
      <c r="J7" s="2">
        <f>G7-I7</f>
        <v>-8.949890909090911</v>
      </c>
      <c r="K7" s="2">
        <f>90+J7</f>
        <v>81.05010909090909</v>
      </c>
      <c r="L7" s="2">
        <f>EXP(0.06*K7)</f>
        <v>129.41270296584707</v>
      </c>
      <c r="M7" s="2">
        <f>SUMIF(A:A,A7,L:L)</f>
        <v>4329.372975262898</v>
      </c>
      <c r="N7" s="3">
        <f>L7/M7</f>
        <v>0.029891788881503928</v>
      </c>
      <c r="O7" s="7">
        <f>1/N7</f>
        <v>33.45400317004004</v>
      </c>
      <c r="P7" s="3">
        <f>IF(O7&gt;21,"",N7)</f>
      </c>
      <c r="Q7" s="3">
        <f>IF(ISNUMBER(P7),SUMIF(A:A,A7,P:P),"")</f>
      </c>
      <c r="R7" s="3">
        <f>_xlfn.IFERROR(P7*(1/Q7),"")</f>
      </c>
      <c r="S7" s="8">
        <f>_xlfn.IFERROR(1/R7,"")</f>
      </c>
    </row>
    <row r="8" spans="1:19" ht="15">
      <c r="A8" s="1">
        <v>30</v>
      </c>
      <c r="B8" s="5">
        <v>0.5555555555555556</v>
      </c>
      <c r="C8" s="1" t="s">
        <v>320</v>
      </c>
      <c r="D8" s="1">
        <v>1</v>
      </c>
      <c r="E8" s="1">
        <v>2</v>
      </c>
      <c r="F8" s="1" t="s">
        <v>322</v>
      </c>
      <c r="G8" s="2">
        <v>32.9678666666667</v>
      </c>
      <c r="H8" s="6">
        <f>1+_xlfn.COUNTIFS(A:A,A8,O:O,"&lt;"&amp;O8)</f>
        <v>11</v>
      </c>
      <c r="I8" s="2">
        <f>_xlfn.AVERAGEIF(A:A,A8,G:G)</f>
        <v>50.280524242424214</v>
      </c>
      <c r="J8" s="2">
        <f>G8-I8</f>
        <v>-17.312657575757513</v>
      </c>
      <c r="K8" s="2">
        <f>90+J8</f>
        <v>72.68734242424249</v>
      </c>
      <c r="L8" s="2">
        <f>EXP(0.06*K8)</f>
        <v>78.35427619741405</v>
      </c>
      <c r="M8" s="2">
        <f>SUMIF(A:A,A8,L:L)</f>
        <v>4329.372975262898</v>
      </c>
      <c r="N8" s="3">
        <f>L8/M8</f>
        <v>0.018098296599787882</v>
      </c>
      <c r="O8" s="7">
        <f>1/N8</f>
        <v>55.25381874953471</v>
      </c>
      <c r="P8" s="3">
        <f>IF(O8&gt;21,"",N8)</f>
      </c>
      <c r="Q8" s="3">
        <f>IF(ISNUMBER(P8),SUMIF(A:A,A8,P:P),"")</f>
      </c>
      <c r="R8" s="3">
        <f>_xlfn.IFERROR(P8*(1/Q8),"")</f>
      </c>
      <c r="S8" s="8">
        <f>_xlfn.IFERROR(1/R8,"")</f>
      </c>
    </row>
    <row r="9" spans="1:19" ht="15">
      <c r="A9" s="1">
        <v>30</v>
      </c>
      <c r="B9" s="5">
        <v>0.5555555555555556</v>
      </c>
      <c r="C9" s="1" t="s">
        <v>320</v>
      </c>
      <c r="D9" s="1">
        <v>1</v>
      </c>
      <c r="E9" s="1">
        <v>4</v>
      </c>
      <c r="F9" s="1" t="s">
        <v>324</v>
      </c>
      <c r="G9" s="2">
        <v>46.610600000000005</v>
      </c>
      <c r="H9" s="6">
        <f>1+_xlfn.COUNTIFS(A:A,A9,O:O,"&lt;"&amp;O9)</f>
        <v>6</v>
      </c>
      <c r="I9" s="2">
        <f>_xlfn.AVERAGEIF(A:A,A9,G:G)</f>
        <v>50.280524242424214</v>
      </c>
      <c r="J9" s="2">
        <f>G9-I9</f>
        <v>-3.6699242424242087</v>
      </c>
      <c r="K9" s="2">
        <f>90+J9</f>
        <v>86.3300757575758</v>
      </c>
      <c r="L9" s="2">
        <f>EXP(0.06*K9)</f>
        <v>177.64808547404795</v>
      </c>
      <c r="M9" s="2">
        <f>SUMIF(A:A,A9,L:L)</f>
        <v>4329.372975262898</v>
      </c>
      <c r="N9" s="3">
        <f>L9/M9</f>
        <v>0.041033213467421434</v>
      </c>
      <c r="O9" s="7">
        <f>1/N9</f>
        <v>24.37050173498978</v>
      </c>
      <c r="P9" s="3">
        <f>IF(O9&gt;21,"",N9)</f>
      </c>
      <c r="Q9" s="3">
        <f>IF(ISNUMBER(P9),SUMIF(A:A,A9,P:P),"")</f>
      </c>
      <c r="R9" s="3">
        <f>_xlfn.IFERROR(P9*(1/Q9),"")</f>
      </c>
      <c r="S9" s="8">
        <f>_xlfn.IFERROR(1/R9,"")</f>
      </c>
    </row>
    <row r="10" spans="1:19" ht="15">
      <c r="A10" s="1">
        <v>30</v>
      </c>
      <c r="B10" s="5">
        <v>0.5555555555555556</v>
      </c>
      <c r="C10" s="1" t="s">
        <v>320</v>
      </c>
      <c r="D10" s="1">
        <v>1</v>
      </c>
      <c r="E10" s="1">
        <v>6</v>
      </c>
      <c r="F10" s="1" t="s">
        <v>325</v>
      </c>
      <c r="G10" s="2">
        <v>40.1993333333333</v>
      </c>
      <c r="H10" s="6">
        <f>1+_xlfn.COUNTIFS(A:A,A10,O:O,"&lt;"&amp;O10)</f>
        <v>9</v>
      </c>
      <c r="I10" s="2">
        <f>_xlfn.AVERAGEIF(A:A,A10,G:G)</f>
        <v>50.280524242424214</v>
      </c>
      <c r="J10" s="2">
        <f>G10-I10</f>
        <v>-10.081190909090914</v>
      </c>
      <c r="K10" s="2">
        <f>90+J10</f>
        <v>79.9188090909091</v>
      </c>
      <c r="L10" s="2">
        <f>EXP(0.06*K10)</f>
        <v>120.91992449071799</v>
      </c>
      <c r="M10" s="2">
        <f>SUMIF(A:A,A10,L:L)</f>
        <v>4329.372975262898</v>
      </c>
      <c r="N10" s="3">
        <f>L10/M10</f>
        <v>0.02793012410379709</v>
      </c>
      <c r="O10" s="7">
        <f>1/N10</f>
        <v>35.80363611288252</v>
      </c>
      <c r="P10" s="3">
        <f>IF(O10&gt;21,"",N10)</f>
      </c>
      <c r="Q10" s="3">
        <f>IF(ISNUMBER(P10),SUMIF(A:A,A10,P:P),"")</f>
      </c>
      <c r="R10" s="3">
        <f>_xlfn.IFERROR(P10*(1/Q10),"")</f>
      </c>
      <c r="S10" s="8">
        <f>_xlfn.IFERROR(1/R10,"")</f>
      </c>
    </row>
    <row r="11" spans="1:19" ht="15">
      <c r="A11" s="1">
        <v>30</v>
      </c>
      <c r="B11" s="5">
        <v>0.5555555555555556</v>
      </c>
      <c r="C11" s="1" t="s">
        <v>320</v>
      </c>
      <c r="D11" s="1">
        <v>1</v>
      </c>
      <c r="E11" s="1">
        <v>10</v>
      </c>
      <c r="F11" s="1" t="s">
        <v>329</v>
      </c>
      <c r="G11" s="2">
        <v>34.6224</v>
      </c>
      <c r="H11" s="6">
        <f>1+_xlfn.COUNTIFS(A:A,A11,O:O,"&lt;"&amp;O11)</f>
        <v>10</v>
      </c>
      <c r="I11" s="2">
        <f>_xlfn.AVERAGEIF(A:A,A11,G:G)</f>
        <v>50.280524242424214</v>
      </c>
      <c r="J11" s="2">
        <f>G11-I11</f>
        <v>-15.658124242424215</v>
      </c>
      <c r="K11" s="2">
        <f>90+J11</f>
        <v>74.34187575757579</v>
      </c>
      <c r="L11" s="2">
        <f>EXP(0.06*K11)</f>
        <v>86.53184923819026</v>
      </c>
      <c r="M11" s="2">
        <f>SUMIF(A:A,A11,L:L)</f>
        <v>4329.372975262898</v>
      </c>
      <c r="N11" s="3">
        <f>L11/M11</f>
        <v>0.019987155122142296</v>
      </c>
      <c r="O11" s="7">
        <f>1/N11</f>
        <v>50.03213283175922</v>
      </c>
      <c r="P11" s="3">
        <f>IF(O11&gt;21,"",N11)</f>
      </c>
      <c r="Q11" s="3">
        <f>IF(ISNUMBER(P11),SUMIF(A:A,A11,P:P),"")</f>
      </c>
      <c r="R11" s="3">
        <f>_xlfn.IFERROR(P11*(1/Q11),"")</f>
      </c>
      <c r="S11" s="8">
        <f>_xlfn.IFERROR(1/R11,"")</f>
      </c>
    </row>
    <row r="12" spans="1:19" ht="15">
      <c r="A12" s="1">
        <v>30</v>
      </c>
      <c r="B12" s="5">
        <v>0.5555555555555556</v>
      </c>
      <c r="C12" s="1" t="s">
        <v>320</v>
      </c>
      <c r="D12" s="1">
        <v>1</v>
      </c>
      <c r="E12" s="1">
        <v>11</v>
      </c>
      <c r="F12" s="1" t="s">
        <v>330</v>
      </c>
      <c r="G12" s="2">
        <v>41.1066</v>
      </c>
      <c r="H12" s="6">
        <f>1+_xlfn.COUNTIFS(A:A,A12,O:O,"&lt;"&amp;O12)</f>
        <v>8</v>
      </c>
      <c r="I12" s="2">
        <f>_xlfn.AVERAGEIF(A:A,A12,G:G)</f>
        <v>50.280524242424214</v>
      </c>
      <c r="J12" s="2">
        <f>G12-I12</f>
        <v>-9.173924242424214</v>
      </c>
      <c r="K12" s="2">
        <f>90+J12</f>
        <v>80.82607575757578</v>
      </c>
      <c r="L12" s="2">
        <f>EXP(0.06*K12)</f>
        <v>127.68477682198322</v>
      </c>
      <c r="M12" s="2">
        <f>SUMIF(A:A,A12,L:L)</f>
        <v>4329.372975262898</v>
      </c>
      <c r="N12" s="3">
        <f>L12/M12</f>
        <v>0.029492671929987658</v>
      </c>
      <c r="O12" s="7">
        <f>1/N12</f>
        <v>33.90672782628476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24</v>
      </c>
      <c r="B13" s="5">
        <v>0.5729166666666666</v>
      </c>
      <c r="C13" s="1" t="s">
        <v>269</v>
      </c>
      <c r="D13" s="1">
        <v>1</v>
      </c>
      <c r="E13" s="1">
        <v>2</v>
      </c>
      <c r="F13" s="1" t="s">
        <v>271</v>
      </c>
      <c r="G13" s="2">
        <v>67.0418666666667</v>
      </c>
      <c r="H13" s="6">
        <f>1+_xlfn.COUNTIFS(A:A,A13,O:O,"&lt;"&amp;O13)</f>
        <v>1</v>
      </c>
      <c r="I13" s="2">
        <f>_xlfn.AVERAGEIF(A:A,A13,G:G)</f>
        <v>49.5870888888889</v>
      </c>
      <c r="J13" s="2">
        <f>G13-I13</f>
        <v>17.454777777777807</v>
      </c>
      <c r="K13" s="2">
        <f>90+J13</f>
        <v>107.4547777777778</v>
      </c>
      <c r="L13" s="2">
        <f>EXP(0.06*K13)</f>
        <v>630.9878875194171</v>
      </c>
      <c r="M13" s="2">
        <f>SUMIF(A:A,A13,L:L)</f>
        <v>1596.2831542104836</v>
      </c>
      <c r="N13" s="3">
        <f>L13/M13</f>
        <v>0.3952856896692001</v>
      </c>
      <c r="O13" s="7">
        <f>1/N13</f>
        <v>2.529815842402144</v>
      </c>
      <c r="P13" s="3">
        <f>IF(O13&gt;21,"",N13)</f>
        <v>0.3952856896692001</v>
      </c>
      <c r="Q13" s="3">
        <f>IF(ISNUMBER(P13),SUMIF(A:A,A13,P:P),"")</f>
        <v>1</v>
      </c>
      <c r="R13" s="3">
        <f>_xlfn.IFERROR(P13*(1/Q13),"")</f>
        <v>0.3952856896692001</v>
      </c>
      <c r="S13" s="8">
        <f>_xlfn.IFERROR(1/R13,"")</f>
        <v>2.529815842402144</v>
      </c>
    </row>
    <row r="14" spans="1:19" ht="15">
      <c r="A14" s="1">
        <v>24</v>
      </c>
      <c r="B14" s="5">
        <v>0.5729166666666666</v>
      </c>
      <c r="C14" s="1" t="s">
        <v>269</v>
      </c>
      <c r="D14" s="1">
        <v>1</v>
      </c>
      <c r="E14" s="1">
        <v>1</v>
      </c>
      <c r="F14" s="1" t="s">
        <v>270</v>
      </c>
      <c r="G14" s="2">
        <v>53.282700000000105</v>
      </c>
      <c r="H14" s="6">
        <f>1+_xlfn.COUNTIFS(A:A,A14,O:O,"&lt;"&amp;O14)</f>
        <v>2</v>
      </c>
      <c r="I14" s="2">
        <f>_xlfn.AVERAGEIF(A:A,A14,G:G)</f>
        <v>49.5870888888889</v>
      </c>
      <c r="J14" s="2">
        <f>G14-I14</f>
        <v>3.695611111111205</v>
      </c>
      <c r="K14" s="2">
        <f>90+J14</f>
        <v>93.6956111111112</v>
      </c>
      <c r="L14" s="2">
        <f>EXP(0.06*K14)</f>
        <v>276.36892741400476</v>
      </c>
      <c r="M14" s="2">
        <f>SUMIF(A:A,A14,L:L)</f>
        <v>1596.2831542104836</v>
      </c>
      <c r="N14" s="3">
        <f>L14/M14</f>
        <v>0.17313277201794183</v>
      </c>
      <c r="O14" s="7">
        <f>1/N14</f>
        <v>5.775913989850341</v>
      </c>
      <c r="P14" s="3">
        <f>IF(O14&gt;21,"",N14)</f>
        <v>0.17313277201794183</v>
      </c>
      <c r="Q14" s="3">
        <f>IF(ISNUMBER(P14),SUMIF(A:A,A14,P:P),"")</f>
        <v>1</v>
      </c>
      <c r="R14" s="3">
        <f>_xlfn.IFERROR(P14*(1/Q14),"")</f>
        <v>0.17313277201794183</v>
      </c>
      <c r="S14" s="8">
        <f>_xlfn.IFERROR(1/R14,"")</f>
        <v>5.775913989850341</v>
      </c>
    </row>
    <row r="15" spans="1:19" ht="15">
      <c r="A15" s="1">
        <v>24</v>
      </c>
      <c r="B15" s="5">
        <v>0.5729166666666666</v>
      </c>
      <c r="C15" s="1" t="s">
        <v>269</v>
      </c>
      <c r="D15" s="1">
        <v>1</v>
      </c>
      <c r="E15" s="1">
        <v>5</v>
      </c>
      <c r="F15" s="1" t="s">
        <v>273</v>
      </c>
      <c r="G15" s="2">
        <v>51.2384</v>
      </c>
      <c r="H15" s="6">
        <f>1+_xlfn.COUNTIFS(A:A,A15,O:O,"&lt;"&amp;O15)</f>
        <v>3</v>
      </c>
      <c r="I15" s="2">
        <f>_xlfn.AVERAGEIF(A:A,A15,G:G)</f>
        <v>49.5870888888889</v>
      </c>
      <c r="J15" s="2">
        <f>G15-I15</f>
        <v>1.6513111111110987</v>
      </c>
      <c r="K15" s="2">
        <f>90+J15</f>
        <v>91.6513111111111</v>
      </c>
      <c r="L15" s="2">
        <f>EXP(0.06*K15)</f>
        <v>244.4665932527387</v>
      </c>
      <c r="M15" s="2">
        <f>SUMIF(A:A,A15,L:L)</f>
        <v>1596.2831542104836</v>
      </c>
      <c r="N15" s="3">
        <f>L15/M15</f>
        <v>0.1531473865447456</v>
      </c>
      <c r="O15" s="7">
        <f>1/N15</f>
        <v>6.529657623036398</v>
      </c>
      <c r="P15" s="3">
        <f>IF(O15&gt;21,"",N15)</f>
        <v>0.1531473865447456</v>
      </c>
      <c r="Q15" s="3">
        <f>IF(ISNUMBER(P15),SUMIF(A:A,A15,P:P),"")</f>
        <v>1</v>
      </c>
      <c r="R15" s="3">
        <f>_xlfn.IFERROR(P15*(1/Q15),"")</f>
        <v>0.1531473865447456</v>
      </c>
      <c r="S15" s="8">
        <f>_xlfn.IFERROR(1/R15,"")</f>
        <v>6.529657623036398</v>
      </c>
    </row>
    <row r="16" spans="1:19" ht="15">
      <c r="A16" s="1">
        <v>24</v>
      </c>
      <c r="B16" s="5">
        <v>0.5729166666666666</v>
      </c>
      <c r="C16" s="1" t="s">
        <v>269</v>
      </c>
      <c r="D16" s="1">
        <v>1</v>
      </c>
      <c r="E16" s="1">
        <v>4</v>
      </c>
      <c r="F16" s="1" t="s">
        <v>272</v>
      </c>
      <c r="G16" s="2">
        <v>48.3887333333333</v>
      </c>
      <c r="H16" s="6">
        <f>1+_xlfn.COUNTIFS(A:A,A16,O:O,"&lt;"&amp;O16)</f>
        <v>4</v>
      </c>
      <c r="I16" s="2">
        <f>_xlfn.AVERAGEIF(A:A,A16,G:G)</f>
        <v>49.5870888888889</v>
      </c>
      <c r="J16" s="2">
        <f>G16-I16</f>
        <v>-1.198355555555601</v>
      </c>
      <c r="K16" s="2">
        <f>90+J16</f>
        <v>88.8016444444444</v>
      </c>
      <c r="L16" s="2">
        <f>EXP(0.06*K16)</f>
        <v>206.0458396621037</v>
      </c>
      <c r="M16" s="2">
        <f>SUMIF(A:A,A16,L:L)</f>
        <v>1596.2831542104836</v>
      </c>
      <c r="N16" s="3">
        <f>L16/M16</f>
        <v>0.12907850284495</v>
      </c>
      <c r="O16" s="7">
        <f>1/N16</f>
        <v>7.747223417993985</v>
      </c>
      <c r="P16" s="3">
        <f>IF(O16&gt;21,"",N16)</f>
        <v>0.12907850284495</v>
      </c>
      <c r="Q16" s="3">
        <f>IF(ISNUMBER(P16),SUMIF(A:A,A16,P:P),"")</f>
        <v>1</v>
      </c>
      <c r="R16" s="3">
        <f>_xlfn.IFERROR(P16*(1/Q16),"")</f>
        <v>0.12907850284495</v>
      </c>
      <c r="S16" s="8">
        <f>_xlfn.IFERROR(1/R16,"")</f>
        <v>7.747223417993985</v>
      </c>
    </row>
    <row r="17" spans="1:19" ht="15">
      <c r="A17" s="1">
        <v>24</v>
      </c>
      <c r="B17" s="5">
        <v>0.5729166666666666</v>
      </c>
      <c r="C17" s="1" t="s">
        <v>269</v>
      </c>
      <c r="D17" s="1">
        <v>1</v>
      </c>
      <c r="E17" s="1">
        <v>7</v>
      </c>
      <c r="F17" s="1" t="s">
        <v>274</v>
      </c>
      <c r="G17" s="2">
        <v>42.815999999999995</v>
      </c>
      <c r="H17" s="6">
        <f>1+_xlfn.COUNTIFS(A:A,A17,O:O,"&lt;"&amp;O17)</f>
        <v>5</v>
      </c>
      <c r="I17" s="2">
        <f>_xlfn.AVERAGEIF(A:A,A17,G:G)</f>
        <v>49.5870888888889</v>
      </c>
      <c r="J17" s="2">
        <f>G17-I17</f>
        <v>-6.7710888888889045</v>
      </c>
      <c r="K17" s="2">
        <f>90+J17</f>
        <v>83.2289111111111</v>
      </c>
      <c r="L17" s="2">
        <f>EXP(0.06*K17)</f>
        <v>147.48620805064823</v>
      </c>
      <c r="M17" s="2">
        <f>SUMIF(A:A,A17,L:L)</f>
        <v>1596.2831542104836</v>
      </c>
      <c r="N17" s="3">
        <f>L17/M17</f>
        <v>0.09239351280606255</v>
      </c>
      <c r="O17" s="7">
        <f>1/N17</f>
        <v>10.823270699740982</v>
      </c>
      <c r="P17" s="3">
        <f>IF(O17&gt;21,"",N17)</f>
        <v>0.09239351280606255</v>
      </c>
      <c r="Q17" s="3">
        <f>IF(ISNUMBER(P17),SUMIF(A:A,A17,P:P),"")</f>
        <v>1</v>
      </c>
      <c r="R17" s="3">
        <f>_xlfn.IFERROR(P17*(1/Q17),"")</f>
        <v>0.09239351280606255</v>
      </c>
      <c r="S17" s="8">
        <f>_xlfn.IFERROR(1/R17,"")</f>
        <v>10.823270699740982</v>
      </c>
    </row>
    <row r="18" spans="1:19" ht="15">
      <c r="A18" s="1">
        <v>24</v>
      </c>
      <c r="B18" s="5">
        <v>0.5729166666666666</v>
      </c>
      <c r="C18" s="1" t="s">
        <v>269</v>
      </c>
      <c r="D18" s="1">
        <v>1</v>
      </c>
      <c r="E18" s="1">
        <v>8</v>
      </c>
      <c r="F18" s="1" t="s">
        <v>275</v>
      </c>
      <c r="G18" s="2">
        <v>34.7548333333333</v>
      </c>
      <c r="H18" s="6">
        <f>1+_xlfn.COUNTIFS(A:A,A18,O:O,"&lt;"&amp;O18)</f>
        <v>6</v>
      </c>
      <c r="I18" s="2">
        <f>_xlfn.AVERAGEIF(A:A,A18,G:G)</f>
        <v>49.5870888888889</v>
      </c>
      <c r="J18" s="2">
        <f>G18-I18</f>
        <v>-14.832255555555598</v>
      </c>
      <c r="K18" s="2">
        <f>90+J18</f>
        <v>75.1677444444444</v>
      </c>
      <c r="L18" s="2">
        <f>EXP(0.06*K18)</f>
        <v>90.92769831157118</v>
      </c>
      <c r="M18" s="2">
        <f>SUMIF(A:A,A18,L:L)</f>
        <v>1596.2831542104836</v>
      </c>
      <c r="N18" s="3">
        <f>L18/M18</f>
        <v>0.056962136117099924</v>
      </c>
      <c r="O18" s="7">
        <f>1/N18</f>
        <v>17.55552140713701</v>
      </c>
      <c r="P18" s="3">
        <f>IF(O18&gt;21,"",N18)</f>
        <v>0.056962136117099924</v>
      </c>
      <c r="Q18" s="3">
        <f>IF(ISNUMBER(P18),SUMIF(A:A,A18,P:P),"")</f>
        <v>1</v>
      </c>
      <c r="R18" s="3">
        <f>_xlfn.IFERROR(P18*(1/Q18),"")</f>
        <v>0.056962136117099924</v>
      </c>
      <c r="S18" s="8">
        <f>_xlfn.IFERROR(1/R18,"")</f>
        <v>17.55552140713701</v>
      </c>
    </row>
    <row r="19" spans="1:19" ht="15">
      <c r="A19" s="1">
        <v>25</v>
      </c>
      <c r="B19" s="5">
        <v>0.5972222222222222</v>
      </c>
      <c r="C19" s="1" t="s">
        <v>269</v>
      </c>
      <c r="D19" s="1">
        <v>2</v>
      </c>
      <c r="E19" s="1">
        <v>4</v>
      </c>
      <c r="F19" s="1" t="s">
        <v>277</v>
      </c>
      <c r="G19" s="2">
        <v>71.83319999999999</v>
      </c>
      <c r="H19" s="6">
        <f>1+_xlfn.COUNTIFS(A:A,A19,O:O,"&lt;"&amp;O19)</f>
        <v>1</v>
      </c>
      <c r="I19" s="2">
        <f>_xlfn.AVERAGEIF(A:A,A19,G:G)</f>
        <v>53.020374999999966</v>
      </c>
      <c r="J19" s="2">
        <f>G19-I19</f>
        <v>18.812825000000025</v>
      </c>
      <c r="K19" s="2">
        <f>90+J19</f>
        <v>108.81282500000003</v>
      </c>
      <c r="L19" s="2">
        <f>EXP(0.06*K19)</f>
        <v>684.5553476708859</v>
      </c>
      <c r="M19" s="2">
        <f>SUMIF(A:A,A19,L:L)</f>
        <v>1152.6220590214082</v>
      </c>
      <c r="N19" s="3">
        <f>L19/M19</f>
        <v>0.5939113713059446</v>
      </c>
      <c r="O19" s="7">
        <f>1/N19</f>
        <v>1.683752910474019</v>
      </c>
      <c r="P19" s="3">
        <f>IF(O19&gt;21,"",N19)</f>
        <v>0.5939113713059446</v>
      </c>
      <c r="Q19" s="3">
        <f>IF(ISNUMBER(P19),SUMIF(A:A,A19,P:P),"")</f>
        <v>1</v>
      </c>
      <c r="R19" s="3">
        <f>_xlfn.IFERROR(P19*(1/Q19),"")</f>
        <v>0.5939113713059446</v>
      </c>
      <c r="S19" s="8">
        <f>_xlfn.IFERROR(1/R19,"")</f>
        <v>1.683752910474019</v>
      </c>
    </row>
    <row r="20" spans="1:19" ht="15">
      <c r="A20" s="1">
        <v>25</v>
      </c>
      <c r="B20" s="5">
        <v>0.5972222222222222</v>
      </c>
      <c r="C20" s="1" t="s">
        <v>269</v>
      </c>
      <c r="D20" s="1">
        <v>2</v>
      </c>
      <c r="E20" s="1">
        <v>1</v>
      </c>
      <c r="F20" s="1" t="s">
        <v>276</v>
      </c>
      <c r="G20" s="2">
        <v>50.585</v>
      </c>
      <c r="H20" s="6">
        <f>1+_xlfn.COUNTIFS(A:A,A20,O:O,"&lt;"&amp;O20)</f>
        <v>2</v>
      </c>
      <c r="I20" s="2">
        <f>_xlfn.AVERAGEIF(A:A,A20,G:G)</f>
        <v>53.020374999999966</v>
      </c>
      <c r="J20" s="2">
        <f>G20-I20</f>
        <v>-2.435374999999965</v>
      </c>
      <c r="K20" s="2">
        <f>90+J20</f>
        <v>87.56462500000004</v>
      </c>
      <c r="L20" s="2">
        <f>EXP(0.06*K20)</f>
        <v>191.3066236005065</v>
      </c>
      <c r="M20" s="2">
        <f>SUMIF(A:A,A20,L:L)</f>
        <v>1152.6220590214082</v>
      </c>
      <c r="N20" s="3">
        <f>L20/M20</f>
        <v>0.16597515387040954</v>
      </c>
      <c r="O20" s="7">
        <f>1/N20</f>
        <v>6.024998180033514</v>
      </c>
      <c r="P20" s="3">
        <f>IF(O20&gt;21,"",N20)</f>
        <v>0.16597515387040954</v>
      </c>
      <c r="Q20" s="3">
        <f>IF(ISNUMBER(P20),SUMIF(A:A,A20,P:P),"")</f>
        <v>1</v>
      </c>
      <c r="R20" s="3">
        <f>_xlfn.IFERROR(P20*(1/Q20),"")</f>
        <v>0.16597515387040954</v>
      </c>
      <c r="S20" s="8">
        <f>_xlfn.IFERROR(1/R20,"")</f>
        <v>6.024998180033514</v>
      </c>
    </row>
    <row r="21" spans="1:19" ht="15">
      <c r="A21" s="1">
        <v>25</v>
      </c>
      <c r="B21" s="5">
        <v>0.5972222222222222</v>
      </c>
      <c r="C21" s="1" t="s">
        <v>269</v>
      </c>
      <c r="D21" s="1">
        <v>2</v>
      </c>
      <c r="E21" s="1">
        <v>6</v>
      </c>
      <c r="F21" s="1" t="s">
        <v>278</v>
      </c>
      <c r="G21" s="2">
        <v>48.2860666666666</v>
      </c>
      <c r="H21" s="6">
        <f>1+_xlfn.COUNTIFS(A:A,A21,O:O,"&lt;"&amp;O21)</f>
        <v>3</v>
      </c>
      <c r="I21" s="2">
        <f>_xlfn.AVERAGEIF(A:A,A21,G:G)</f>
        <v>53.020374999999966</v>
      </c>
      <c r="J21" s="2">
        <f>G21-I21</f>
        <v>-4.734308333333367</v>
      </c>
      <c r="K21" s="2">
        <f>90+J21</f>
        <v>85.26569166666664</v>
      </c>
      <c r="L21" s="2">
        <f>EXP(0.06*K21)</f>
        <v>166.65761528677734</v>
      </c>
      <c r="M21" s="2">
        <f>SUMIF(A:A,A21,L:L)</f>
        <v>1152.6220590214082</v>
      </c>
      <c r="N21" s="3">
        <f>L21/M21</f>
        <v>0.14458999286225002</v>
      </c>
      <c r="O21" s="7">
        <f>1/N21</f>
        <v>6.916107956051245</v>
      </c>
      <c r="P21" s="3">
        <f>IF(O21&gt;21,"",N21)</f>
        <v>0.14458999286225002</v>
      </c>
      <c r="Q21" s="3">
        <f>IF(ISNUMBER(P21),SUMIF(A:A,A21,P:P),"")</f>
        <v>1</v>
      </c>
      <c r="R21" s="3">
        <f>_xlfn.IFERROR(P21*(1/Q21),"")</f>
        <v>0.14458999286225002</v>
      </c>
      <c r="S21" s="8">
        <f>_xlfn.IFERROR(1/R21,"")</f>
        <v>6.916107956051245</v>
      </c>
    </row>
    <row r="22" spans="1:19" ht="15">
      <c r="A22" s="1">
        <v>25</v>
      </c>
      <c r="B22" s="5">
        <v>0.5972222222222222</v>
      </c>
      <c r="C22" s="1" t="s">
        <v>269</v>
      </c>
      <c r="D22" s="1">
        <v>2</v>
      </c>
      <c r="E22" s="1">
        <v>7</v>
      </c>
      <c r="F22" s="1" t="s">
        <v>279</v>
      </c>
      <c r="G22" s="2">
        <v>41.3772333333333</v>
      </c>
      <c r="H22" s="6">
        <f>1+_xlfn.COUNTIFS(A:A,A22,O:O,"&lt;"&amp;O22)</f>
        <v>4</v>
      </c>
      <c r="I22" s="2">
        <f>_xlfn.AVERAGEIF(A:A,A22,G:G)</f>
        <v>53.020374999999966</v>
      </c>
      <c r="J22" s="2">
        <f>G22-I22</f>
        <v>-11.643141666666665</v>
      </c>
      <c r="K22" s="2">
        <f>90+J22</f>
        <v>78.35685833333334</v>
      </c>
      <c r="L22" s="2">
        <f>EXP(0.06*K22)</f>
        <v>110.1024724632384</v>
      </c>
      <c r="M22" s="2">
        <f>SUMIF(A:A,A22,L:L)</f>
        <v>1152.6220590214082</v>
      </c>
      <c r="N22" s="3">
        <f>L22/M22</f>
        <v>0.09552348196139583</v>
      </c>
      <c r="O22" s="7">
        <f>1/N22</f>
        <v>10.468630115515813</v>
      </c>
      <c r="P22" s="3">
        <f>IF(O22&gt;21,"",N22)</f>
        <v>0.09552348196139583</v>
      </c>
      <c r="Q22" s="3">
        <f>IF(ISNUMBER(P22),SUMIF(A:A,A22,P:P),"")</f>
        <v>1</v>
      </c>
      <c r="R22" s="3">
        <f>_xlfn.IFERROR(P22*(1/Q22),"")</f>
        <v>0.09552348196139583</v>
      </c>
      <c r="S22" s="8">
        <f>_xlfn.IFERROR(1/R22,"")</f>
        <v>10.468630115515813</v>
      </c>
    </row>
    <row r="23" spans="1:19" ht="15">
      <c r="A23" s="1">
        <v>31</v>
      </c>
      <c r="B23" s="5">
        <v>0.6041666666666666</v>
      </c>
      <c r="C23" s="1" t="s">
        <v>320</v>
      </c>
      <c r="D23" s="1">
        <v>3</v>
      </c>
      <c r="E23" s="1">
        <v>10</v>
      </c>
      <c r="F23" s="1" t="s">
        <v>341</v>
      </c>
      <c r="G23" s="2">
        <v>78.5193333333333</v>
      </c>
      <c r="H23" s="6">
        <f>1+_xlfn.COUNTIFS(A:A,A23,O:O,"&lt;"&amp;O23)</f>
        <v>1</v>
      </c>
      <c r="I23" s="2">
        <f>_xlfn.AVERAGEIF(A:A,A23,G:G)</f>
        <v>49.04001944444442</v>
      </c>
      <c r="J23" s="2">
        <f>G23-I23</f>
        <v>29.479313888888875</v>
      </c>
      <c r="K23" s="2">
        <f>90+J23</f>
        <v>119.47931388888887</v>
      </c>
      <c r="L23" s="2">
        <f>EXP(0.06*K23)</f>
        <v>1298.2322797989439</v>
      </c>
      <c r="M23" s="2">
        <f>SUMIF(A:A,A23,L:L)</f>
        <v>4105.434370803702</v>
      </c>
      <c r="N23" s="3">
        <f>L23/M23</f>
        <v>0.31622287985687486</v>
      </c>
      <c r="O23" s="7">
        <f>1/N23</f>
        <v>3.1623265225230015</v>
      </c>
      <c r="P23" s="3">
        <f>IF(O23&gt;21,"",N23)</f>
        <v>0.31622287985687486</v>
      </c>
      <c r="Q23" s="3">
        <f>IF(ISNUMBER(P23),SUMIF(A:A,A23,P:P),"")</f>
        <v>0.839326454412451</v>
      </c>
      <c r="R23" s="3">
        <f>_xlfn.IFERROR(P23*(1/Q23),"")</f>
        <v>0.3767579089095179</v>
      </c>
      <c r="S23" s="8">
        <f>_xlfn.IFERROR(1/R23,"")</f>
        <v>2.654224307843687</v>
      </c>
    </row>
    <row r="24" spans="1:19" ht="15">
      <c r="A24" s="1">
        <v>31</v>
      </c>
      <c r="B24" s="5">
        <v>0.6041666666666666</v>
      </c>
      <c r="C24" s="1" t="s">
        <v>320</v>
      </c>
      <c r="D24" s="1">
        <v>3</v>
      </c>
      <c r="E24" s="1">
        <v>9</v>
      </c>
      <c r="F24" s="1" t="s">
        <v>340</v>
      </c>
      <c r="G24" s="2">
        <v>63.8015999999999</v>
      </c>
      <c r="H24" s="6">
        <f>1+_xlfn.COUNTIFS(A:A,A24,O:O,"&lt;"&amp;O24)</f>
        <v>2</v>
      </c>
      <c r="I24" s="2">
        <f>_xlfn.AVERAGEIF(A:A,A24,G:G)</f>
        <v>49.04001944444442</v>
      </c>
      <c r="J24" s="2">
        <f>G24-I24</f>
        <v>14.761580555555483</v>
      </c>
      <c r="K24" s="2">
        <f>90+J24</f>
        <v>104.76158055555548</v>
      </c>
      <c r="L24" s="2">
        <f>EXP(0.06*K24)</f>
        <v>536.8371734394723</v>
      </c>
      <c r="M24" s="2">
        <f>SUMIF(A:A,A24,L:L)</f>
        <v>4105.434370803702</v>
      </c>
      <c r="N24" s="3">
        <f>L24/M24</f>
        <v>0.13076257588167903</v>
      </c>
      <c r="O24" s="7">
        <f>1/N24</f>
        <v>7.647448004579334</v>
      </c>
      <c r="P24" s="3">
        <f>IF(O24&gt;21,"",N24)</f>
        <v>0.13076257588167903</v>
      </c>
      <c r="Q24" s="3">
        <f>IF(ISNUMBER(P24),SUMIF(A:A,A24,P:P),"")</f>
        <v>0.839326454412451</v>
      </c>
      <c r="R24" s="3">
        <f>_xlfn.IFERROR(P24*(1/Q24),"")</f>
        <v>0.15579465557679342</v>
      </c>
      <c r="S24" s="8">
        <f>_xlfn.IFERROR(1/R24,"")</f>
        <v>6.418705418987146</v>
      </c>
    </row>
    <row r="25" spans="1:19" ht="15">
      <c r="A25" s="1">
        <v>31</v>
      </c>
      <c r="B25" s="5">
        <v>0.6041666666666666</v>
      </c>
      <c r="C25" s="1" t="s">
        <v>320</v>
      </c>
      <c r="D25" s="1">
        <v>3</v>
      </c>
      <c r="E25" s="1">
        <v>1</v>
      </c>
      <c r="F25" s="1" t="s">
        <v>332</v>
      </c>
      <c r="G25" s="2">
        <v>61.8086666666666</v>
      </c>
      <c r="H25" s="6">
        <f>1+_xlfn.COUNTIFS(A:A,A25,O:O,"&lt;"&amp;O25)</f>
        <v>3</v>
      </c>
      <c r="I25" s="2">
        <f>_xlfn.AVERAGEIF(A:A,A25,G:G)</f>
        <v>49.04001944444442</v>
      </c>
      <c r="J25" s="2">
        <f>G25-I25</f>
        <v>12.768647222222185</v>
      </c>
      <c r="K25" s="2">
        <f>90+J25</f>
        <v>102.76864722222219</v>
      </c>
      <c r="L25" s="2">
        <f>EXP(0.06*K25)</f>
        <v>476.3337830263051</v>
      </c>
      <c r="M25" s="2">
        <f>SUMIF(A:A,A25,L:L)</f>
        <v>4105.434370803702</v>
      </c>
      <c r="N25" s="3">
        <f>L25/M25</f>
        <v>0.11602518515794845</v>
      </c>
      <c r="O25" s="7">
        <f>1/N25</f>
        <v>8.618818393943272</v>
      </c>
      <c r="P25" s="3">
        <f>IF(O25&gt;21,"",N25)</f>
        <v>0.11602518515794845</v>
      </c>
      <c r="Q25" s="3">
        <f>IF(ISNUMBER(P25),SUMIF(A:A,A25,P:P),"")</f>
        <v>0.839326454412451</v>
      </c>
      <c r="R25" s="3">
        <f>_xlfn.IFERROR(P25*(1/Q25),"")</f>
        <v>0.13823606362934063</v>
      </c>
      <c r="S25" s="8">
        <f>_xlfn.IFERROR(1/R25,"")</f>
        <v>7.234002283813222</v>
      </c>
    </row>
    <row r="26" spans="1:19" ht="15">
      <c r="A26" s="1">
        <v>31</v>
      </c>
      <c r="B26" s="5">
        <v>0.6041666666666666</v>
      </c>
      <c r="C26" s="1" t="s">
        <v>320</v>
      </c>
      <c r="D26" s="1">
        <v>3</v>
      </c>
      <c r="E26" s="1">
        <v>7</v>
      </c>
      <c r="F26" s="1" t="s">
        <v>338</v>
      </c>
      <c r="G26" s="2">
        <v>60.6820666666666</v>
      </c>
      <c r="H26" s="6">
        <f>1+_xlfn.COUNTIFS(A:A,A26,O:O,"&lt;"&amp;O26)</f>
        <v>4</v>
      </c>
      <c r="I26" s="2">
        <f>_xlfn.AVERAGEIF(A:A,A26,G:G)</f>
        <v>49.04001944444442</v>
      </c>
      <c r="J26" s="2">
        <f>G26-I26</f>
        <v>11.642047222222182</v>
      </c>
      <c r="K26" s="2">
        <f>90+J26</f>
        <v>101.64204722222217</v>
      </c>
      <c r="L26" s="2">
        <f>EXP(0.06*K26)</f>
        <v>445.1996500426375</v>
      </c>
      <c r="M26" s="2">
        <f>SUMIF(A:A,A26,L:L)</f>
        <v>4105.434370803702</v>
      </c>
      <c r="N26" s="3">
        <f>L26/M26</f>
        <v>0.10844154596861398</v>
      </c>
      <c r="O26" s="7">
        <f>1/N26</f>
        <v>9.221557946890835</v>
      </c>
      <c r="P26" s="3">
        <f>IF(O26&gt;21,"",N26)</f>
        <v>0.10844154596861398</v>
      </c>
      <c r="Q26" s="3">
        <f>IF(ISNUMBER(P26),SUMIF(A:A,A26,P:P),"")</f>
        <v>0.839326454412451</v>
      </c>
      <c r="R26" s="3">
        <f>_xlfn.IFERROR(P26*(1/Q26),"")</f>
        <v>0.12920067680283676</v>
      </c>
      <c r="S26" s="8">
        <f>_xlfn.IFERROR(1/R26,"")</f>
        <v>7.739897535722846</v>
      </c>
    </row>
    <row r="27" spans="1:19" ht="15">
      <c r="A27" s="1">
        <v>31</v>
      </c>
      <c r="B27" s="5">
        <v>0.6041666666666666</v>
      </c>
      <c r="C27" s="1" t="s">
        <v>320</v>
      </c>
      <c r="D27" s="1">
        <v>3</v>
      </c>
      <c r="E27" s="1">
        <v>2</v>
      </c>
      <c r="F27" s="1" t="s">
        <v>333</v>
      </c>
      <c r="G27" s="2">
        <v>58.1203</v>
      </c>
      <c r="H27" s="6">
        <f>1+_xlfn.COUNTIFS(A:A,A27,O:O,"&lt;"&amp;O27)</f>
        <v>5</v>
      </c>
      <c r="I27" s="2">
        <f>_xlfn.AVERAGEIF(A:A,A27,G:G)</f>
        <v>49.04001944444442</v>
      </c>
      <c r="J27" s="2">
        <f>G27-I27</f>
        <v>9.080280555555582</v>
      </c>
      <c r="K27" s="2">
        <f>90+J27</f>
        <v>99.08028055555559</v>
      </c>
      <c r="L27" s="2">
        <f>EXP(0.06*K27)</f>
        <v>381.76942745962606</v>
      </c>
      <c r="M27" s="2">
        <f>SUMIF(A:A,A27,L:L)</f>
        <v>4105.434370803702</v>
      </c>
      <c r="N27" s="3">
        <f>L27/M27</f>
        <v>0.09299123867979134</v>
      </c>
      <c r="O27" s="7">
        <f>1/N27</f>
        <v>10.753701253979726</v>
      </c>
      <c r="P27" s="3">
        <f>IF(O27&gt;21,"",N27)</f>
        <v>0.09299123867979134</v>
      </c>
      <c r="Q27" s="3">
        <f>IF(ISNUMBER(P27),SUMIF(A:A,A27,P:P),"")</f>
        <v>0.839326454412451</v>
      </c>
      <c r="R27" s="3">
        <f>_xlfn.IFERROR(P27*(1/Q27),"")</f>
        <v>0.11079269358296048</v>
      </c>
      <c r="S27" s="8">
        <f>_xlfn.IFERROR(1/R27,"")</f>
        <v>9.02586594531353</v>
      </c>
    </row>
    <row r="28" spans="1:19" ht="15">
      <c r="A28" s="1">
        <v>31</v>
      </c>
      <c r="B28" s="5">
        <v>0.6041666666666666</v>
      </c>
      <c r="C28" s="1" t="s">
        <v>320</v>
      </c>
      <c r="D28" s="1">
        <v>3</v>
      </c>
      <c r="E28" s="1">
        <v>6</v>
      </c>
      <c r="F28" s="1" t="s">
        <v>337</v>
      </c>
      <c r="G28" s="2">
        <v>54.510666666666594</v>
      </c>
      <c r="H28" s="6">
        <f>1+_xlfn.COUNTIFS(A:A,A28,O:O,"&lt;"&amp;O28)</f>
        <v>6</v>
      </c>
      <c r="I28" s="2">
        <f>_xlfn.AVERAGEIF(A:A,A28,G:G)</f>
        <v>49.04001944444442</v>
      </c>
      <c r="J28" s="2">
        <f>G28-I28</f>
        <v>5.470647222222176</v>
      </c>
      <c r="K28" s="2">
        <f>90+J28</f>
        <v>95.47064722222217</v>
      </c>
      <c r="L28" s="2">
        <f>EXP(0.06*K28)</f>
        <v>307.42736050269843</v>
      </c>
      <c r="M28" s="2">
        <f>SUMIF(A:A,A28,L:L)</f>
        <v>4105.434370803702</v>
      </c>
      <c r="N28" s="3">
        <f>L28/M28</f>
        <v>0.07488302886754339</v>
      </c>
      <c r="O28" s="7">
        <f>1/N28</f>
        <v>13.354160683976163</v>
      </c>
      <c r="P28" s="3">
        <f>IF(O28&gt;21,"",N28)</f>
        <v>0.07488302886754339</v>
      </c>
      <c r="Q28" s="3">
        <f>IF(ISNUMBER(P28),SUMIF(A:A,A28,P:P),"")</f>
        <v>0.839326454412451</v>
      </c>
      <c r="R28" s="3">
        <f>_xlfn.IFERROR(P28*(1/Q28),"")</f>
        <v>0.0892180014985508</v>
      </c>
      <c r="S28" s="8">
        <f>_xlfn.IFERROR(1/R28,"")</f>
        <v>11.208500338535865</v>
      </c>
    </row>
    <row r="29" spans="1:19" ht="15">
      <c r="A29" s="1">
        <v>31</v>
      </c>
      <c r="B29" s="5">
        <v>0.6041666666666666</v>
      </c>
      <c r="C29" s="1" t="s">
        <v>320</v>
      </c>
      <c r="D29" s="1">
        <v>3</v>
      </c>
      <c r="E29" s="1">
        <v>3</v>
      </c>
      <c r="F29" s="1" t="s">
        <v>334</v>
      </c>
      <c r="G29" s="2">
        <v>46.196633333333295</v>
      </c>
      <c r="H29" s="6">
        <f>1+_xlfn.COUNTIFS(A:A,A29,O:O,"&lt;"&amp;O29)</f>
        <v>7</v>
      </c>
      <c r="I29" s="2">
        <f>_xlfn.AVERAGEIF(A:A,A29,G:G)</f>
        <v>49.04001944444442</v>
      </c>
      <c r="J29" s="2">
        <f>G29-I29</f>
        <v>-2.8433861111111227</v>
      </c>
      <c r="K29" s="2">
        <f>90+J29</f>
        <v>87.15661388888887</v>
      </c>
      <c r="L29" s="2">
        <f>EXP(0.06*K29)</f>
        <v>186.68017029922817</v>
      </c>
      <c r="M29" s="2">
        <f>SUMIF(A:A,A29,L:L)</f>
        <v>4105.434370803702</v>
      </c>
      <c r="N29" s="3">
        <f>L29/M29</f>
        <v>0.04547147839625132</v>
      </c>
      <c r="O29" s="7">
        <f>1/N29</f>
        <v>21.991807508120086</v>
      </c>
      <c r="P29" s="3">
        <f>IF(O29&gt;21,"",N29)</f>
      </c>
      <c r="Q29" s="3">
        <f>IF(ISNUMBER(P29),SUMIF(A:A,A29,P:P),"")</f>
      </c>
      <c r="R29" s="3">
        <f>_xlfn.IFERROR(P29*(1/Q29),"")</f>
      </c>
      <c r="S29" s="8">
        <f>_xlfn.IFERROR(1/R29,"")</f>
      </c>
    </row>
    <row r="30" spans="1:19" ht="15">
      <c r="A30" s="1">
        <v>31</v>
      </c>
      <c r="B30" s="5">
        <v>0.6041666666666666</v>
      </c>
      <c r="C30" s="1" t="s">
        <v>320</v>
      </c>
      <c r="D30" s="1">
        <v>3</v>
      </c>
      <c r="E30" s="1">
        <v>4</v>
      </c>
      <c r="F30" s="1" t="s">
        <v>335</v>
      </c>
      <c r="G30" s="2">
        <v>32.9904333333333</v>
      </c>
      <c r="H30" s="6">
        <f>1+_xlfn.COUNTIFS(A:A,A30,O:O,"&lt;"&amp;O30)</f>
        <v>11</v>
      </c>
      <c r="I30" s="2">
        <f>_xlfn.AVERAGEIF(A:A,A30,G:G)</f>
        <v>49.04001944444442</v>
      </c>
      <c r="J30" s="2">
        <f>G30-I30</f>
        <v>-16.049586111111118</v>
      </c>
      <c r="K30" s="2">
        <f>90+J30</f>
        <v>73.95041388888887</v>
      </c>
      <c r="L30" s="2">
        <f>EXP(0.06*K30)</f>
        <v>84.52309691902057</v>
      </c>
      <c r="M30" s="2">
        <f>SUMIF(A:A,A30,L:L)</f>
        <v>4105.434370803702</v>
      </c>
      <c r="N30" s="3">
        <f>L30/M30</f>
        <v>0.020588100864580103</v>
      </c>
      <c r="O30" s="7">
        <f>1/N30</f>
        <v>48.57174571746956</v>
      </c>
      <c r="P30" s="3">
        <f>IF(O30&gt;21,"",N30)</f>
      </c>
      <c r="Q30" s="3">
        <f>IF(ISNUMBER(P30),SUMIF(A:A,A30,P:P),"")</f>
      </c>
      <c r="R30" s="3">
        <f>_xlfn.IFERROR(P30*(1/Q30),"")</f>
      </c>
      <c r="S30" s="8">
        <f>_xlfn.IFERROR(1/R30,"")</f>
      </c>
    </row>
    <row r="31" spans="1:19" ht="15">
      <c r="A31" s="1">
        <v>31</v>
      </c>
      <c r="B31" s="5">
        <v>0.6041666666666666</v>
      </c>
      <c r="C31" s="1" t="s">
        <v>320</v>
      </c>
      <c r="D31" s="1">
        <v>3</v>
      </c>
      <c r="E31" s="1">
        <v>5</v>
      </c>
      <c r="F31" s="1" t="s">
        <v>336</v>
      </c>
      <c r="G31" s="2">
        <v>35.1286333333333</v>
      </c>
      <c r="H31" s="6">
        <f>1+_xlfn.COUNTIFS(A:A,A31,O:O,"&lt;"&amp;O31)</f>
        <v>10</v>
      </c>
      <c r="I31" s="2">
        <f>_xlfn.AVERAGEIF(A:A,A31,G:G)</f>
        <v>49.04001944444442</v>
      </c>
      <c r="J31" s="2">
        <f>G31-I31</f>
        <v>-13.91138611111112</v>
      </c>
      <c r="K31" s="2">
        <f>90+J31</f>
        <v>76.08861388888889</v>
      </c>
      <c r="L31" s="2">
        <f>EXP(0.06*K31)</f>
        <v>96.0930346704518</v>
      </c>
      <c r="M31" s="2">
        <f>SUMIF(A:A,A31,L:L)</f>
        <v>4105.434370803702</v>
      </c>
      <c r="N31" s="3">
        <f>L31/M31</f>
        <v>0.02340630149974608</v>
      </c>
      <c r="O31" s="7">
        <f>1/N31</f>
        <v>42.72353750595106</v>
      </c>
      <c r="P31" s="3">
        <f>IF(O31&gt;21,"",N31)</f>
      </c>
      <c r="Q31" s="3">
        <f>IF(ISNUMBER(P31),SUMIF(A:A,A31,P:P),"")</f>
      </c>
      <c r="R31" s="3">
        <f>_xlfn.IFERROR(P31*(1/Q31),"")</f>
      </c>
      <c r="S31" s="8">
        <f>_xlfn.IFERROR(1/R31,"")</f>
      </c>
    </row>
    <row r="32" spans="1:19" ht="15">
      <c r="A32" s="1">
        <v>31</v>
      </c>
      <c r="B32" s="5">
        <v>0.6041666666666666</v>
      </c>
      <c r="C32" s="1" t="s">
        <v>320</v>
      </c>
      <c r="D32" s="1">
        <v>3</v>
      </c>
      <c r="E32" s="1">
        <v>8</v>
      </c>
      <c r="F32" s="1" t="s">
        <v>339</v>
      </c>
      <c r="G32" s="2">
        <v>38.8726</v>
      </c>
      <c r="H32" s="6">
        <f>1+_xlfn.COUNTIFS(A:A,A32,O:O,"&lt;"&amp;O32)</f>
        <v>9</v>
      </c>
      <c r="I32" s="2">
        <f>_xlfn.AVERAGEIF(A:A,A32,G:G)</f>
        <v>49.04001944444442</v>
      </c>
      <c r="J32" s="2">
        <f>G32-I32</f>
        <v>-10.16741944444442</v>
      </c>
      <c r="K32" s="2">
        <f>90+J32</f>
        <v>79.83258055555558</v>
      </c>
      <c r="L32" s="2">
        <f>EXP(0.06*K32)</f>
        <v>120.29593517410488</v>
      </c>
      <c r="M32" s="2">
        <f>SUMIF(A:A,A32,L:L)</f>
        <v>4105.434370803702</v>
      </c>
      <c r="N32" s="3">
        <f>L32/M32</f>
        <v>0.029301633958541417</v>
      </c>
      <c r="O32" s="7">
        <f>1/N32</f>
        <v>34.12778964527677</v>
      </c>
      <c r="P32" s="3">
        <f>IF(O32&gt;21,"",N32)</f>
      </c>
      <c r="Q32" s="3">
        <f>IF(ISNUMBER(P32),SUMIF(A:A,A32,P:P),"")</f>
      </c>
      <c r="R32" s="3">
        <f>_xlfn.IFERROR(P32*(1/Q32),"")</f>
      </c>
      <c r="S32" s="8">
        <f>_xlfn.IFERROR(1/R32,"")</f>
      </c>
    </row>
    <row r="33" spans="1:19" ht="15">
      <c r="A33" s="1">
        <v>31</v>
      </c>
      <c r="B33" s="5">
        <v>0.6041666666666666</v>
      </c>
      <c r="C33" s="1" t="s">
        <v>320</v>
      </c>
      <c r="D33" s="1">
        <v>3</v>
      </c>
      <c r="E33" s="1">
        <v>12</v>
      </c>
      <c r="F33" s="1" t="s">
        <v>342</v>
      </c>
      <c r="G33" s="2">
        <v>41.5097333333334</v>
      </c>
      <c r="H33" s="6">
        <f>1+_xlfn.COUNTIFS(A:A,A33,O:O,"&lt;"&amp;O33)</f>
        <v>8</v>
      </c>
      <c r="I33" s="2">
        <f>_xlfn.AVERAGEIF(A:A,A33,G:G)</f>
        <v>49.04001944444442</v>
      </c>
      <c r="J33" s="2">
        <f>G33-I33</f>
        <v>-7.5302861111110175</v>
      </c>
      <c r="K33" s="2">
        <f>90+J33</f>
        <v>82.46971388888898</v>
      </c>
      <c r="L33" s="2">
        <f>EXP(0.06*K33)</f>
        <v>140.91865842829966</v>
      </c>
      <c r="M33" s="2">
        <f>SUMIF(A:A,A33,L:L)</f>
        <v>4105.434370803702</v>
      </c>
      <c r="N33" s="3">
        <f>L33/M33</f>
        <v>0.03432490832893589</v>
      </c>
      <c r="O33" s="7">
        <f>1/N33</f>
        <v>29.13336258372467</v>
      </c>
      <c r="P33" s="3">
        <f>IF(O33&gt;21,"",N33)</f>
      </c>
      <c r="Q33" s="3">
        <f>IF(ISNUMBER(P33),SUMIF(A:A,A33,P:P),"")</f>
      </c>
      <c r="R33" s="3">
        <f>_xlfn.IFERROR(P33*(1/Q33),"")</f>
      </c>
      <c r="S33" s="8">
        <f>_xlfn.IFERROR(1/R33,"")</f>
      </c>
    </row>
    <row r="34" spans="1:19" ht="15">
      <c r="A34" s="1">
        <v>31</v>
      </c>
      <c r="B34" s="5">
        <v>0.6041666666666666</v>
      </c>
      <c r="C34" s="1" t="s">
        <v>320</v>
      </c>
      <c r="D34" s="1">
        <v>3</v>
      </c>
      <c r="E34" s="1">
        <v>13</v>
      </c>
      <c r="F34" s="1" t="s">
        <v>343</v>
      </c>
      <c r="G34" s="2">
        <v>16.3395666666667</v>
      </c>
      <c r="H34" s="6">
        <f>1+_xlfn.COUNTIFS(A:A,A34,O:O,"&lt;"&amp;O34)</f>
        <v>12</v>
      </c>
      <c r="I34" s="2">
        <f>_xlfn.AVERAGEIF(A:A,A34,G:G)</f>
        <v>49.04001944444442</v>
      </c>
      <c r="J34" s="2">
        <f>G34-I34</f>
        <v>-32.70045277777772</v>
      </c>
      <c r="K34" s="2">
        <f>90+J34</f>
        <v>57.29954722222228</v>
      </c>
      <c r="L34" s="2">
        <f>EXP(0.06*K34)</f>
        <v>31.123801042913907</v>
      </c>
      <c r="M34" s="2">
        <f>SUMIF(A:A,A34,L:L)</f>
        <v>4105.434370803702</v>
      </c>
      <c r="N34" s="3">
        <f>L34/M34</f>
        <v>0.007581122539494145</v>
      </c>
      <c r="O34" s="7">
        <f>1/N34</f>
        <v>131.9065870246078</v>
      </c>
      <c r="P34" s="3">
        <f>IF(O34&gt;21,"",N34)</f>
      </c>
      <c r="Q34" s="3">
        <f>IF(ISNUMBER(P34),SUMIF(A:A,A34,P:P),"")</f>
      </c>
      <c r="R34" s="3">
        <f>_xlfn.IFERROR(P34*(1/Q34),"")</f>
      </c>
      <c r="S34" s="8">
        <f>_xlfn.IFERROR(1/R34,"")</f>
      </c>
    </row>
    <row r="35" spans="1:19" ht="15">
      <c r="A35" s="1">
        <v>14</v>
      </c>
      <c r="B35" s="5">
        <v>0.607638888888889</v>
      </c>
      <c r="C35" s="1" t="s">
        <v>172</v>
      </c>
      <c r="D35" s="1">
        <v>3</v>
      </c>
      <c r="E35" s="1">
        <v>4</v>
      </c>
      <c r="F35" s="1" t="s">
        <v>176</v>
      </c>
      <c r="G35" s="2">
        <v>72.4281333333333</v>
      </c>
      <c r="H35" s="6">
        <f>1+_xlfn.COUNTIFS(A:A,A35,O:O,"&lt;"&amp;O35)</f>
        <v>1</v>
      </c>
      <c r="I35" s="2">
        <f>_xlfn.AVERAGEIF(A:A,A35,G:G)</f>
        <v>45.84101666666666</v>
      </c>
      <c r="J35" s="2">
        <f>G35-I35</f>
        <v>26.587116666666645</v>
      </c>
      <c r="K35" s="2">
        <f>90+J35</f>
        <v>116.58711666666665</v>
      </c>
      <c r="L35" s="2">
        <f>EXP(0.06*K35)</f>
        <v>1091.4114000030593</v>
      </c>
      <c r="M35" s="2">
        <f>SUMIF(A:A,A35,L:L)</f>
        <v>3850.501101897999</v>
      </c>
      <c r="N35" s="3">
        <f>L35/M35</f>
        <v>0.2834465881505859</v>
      </c>
      <c r="O35" s="7">
        <f>1/N35</f>
        <v>3.5280015417533717</v>
      </c>
      <c r="P35" s="3">
        <f>IF(O35&gt;21,"",N35)</f>
        <v>0.2834465881505859</v>
      </c>
      <c r="Q35" s="3">
        <f>IF(ISNUMBER(P35),SUMIF(A:A,A35,P:P),"")</f>
        <v>0.9013354757598456</v>
      </c>
      <c r="R35" s="3">
        <f>_xlfn.IFERROR(P35*(1/Q35),"")</f>
        <v>0.31447401747017023</v>
      </c>
      <c r="S35" s="8">
        <f>_xlfn.IFERROR(1/R35,"")</f>
        <v>3.179912948117744</v>
      </c>
    </row>
    <row r="36" spans="1:19" ht="15">
      <c r="A36" s="1">
        <v>14</v>
      </c>
      <c r="B36" s="5">
        <v>0.607638888888889</v>
      </c>
      <c r="C36" s="1" t="s">
        <v>172</v>
      </c>
      <c r="D36" s="1">
        <v>3</v>
      </c>
      <c r="E36" s="1">
        <v>5</v>
      </c>
      <c r="F36" s="1" t="s">
        <v>177</v>
      </c>
      <c r="G36" s="2">
        <v>60.939833333333404</v>
      </c>
      <c r="H36" s="6">
        <f>1+_xlfn.COUNTIFS(A:A,A36,O:O,"&lt;"&amp;O36)</f>
        <v>2</v>
      </c>
      <c r="I36" s="2">
        <f>_xlfn.AVERAGEIF(A:A,A36,G:G)</f>
        <v>45.84101666666666</v>
      </c>
      <c r="J36" s="2">
        <f>G36-I36</f>
        <v>15.098816666666742</v>
      </c>
      <c r="K36" s="2">
        <f>90+J36</f>
        <v>105.09881666666675</v>
      </c>
      <c r="L36" s="2">
        <f>EXP(0.06*K36)</f>
        <v>547.8102676053118</v>
      </c>
      <c r="M36" s="2">
        <f>SUMIF(A:A,A36,L:L)</f>
        <v>3850.501101897999</v>
      </c>
      <c r="N36" s="3">
        <f>L36/M36</f>
        <v>0.14226986387181753</v>
      </c>
      <c r="O36" s="7">
        <f>1/N36</f>
        <v>7.028895458148334</v>
      </c>
      <c r="P36" s="3">
        <f>IF(O36&gt;21,"",N36)</f>
        <v>0.14226986387181753</v>
      </c>
      <c r="Q36" s="3">
        <f>IF(ISNUMBER(P36),SUMIF(A:A,A36,P:P),"")</f>
        <v>0.9013354757598456</v>
      </c>
      <c r="R36" s="3">
        <f>_xlfn.IFERROR(P36*(1/Q36),"")</f>
        <v>0.1578434086951708</v>
      </c>
      <c r="S36" s="8">
        <f>_xlfn.IFERROR(1/R36,"")</f>
        <v>6.335392831836347</v>
      </c>
    </row>
    <row r="37" spans="1:19" ht="15">
      <c r="A37" s="1">
        <v>14</v>
      </c>
      <c r="B37" s="5">
        <v>0.607638888888889</v>
      </c>
      <c r="C37" s="1" t="s">
        <v>172</v>
      </c>
      <c r="D37" s="1">
        <v>3</v>
      </c>
      <c r="E37" s="1">
        <v>8</v>
      </c>
      <c r="F37" s="1" t="s">
        <v>179</v>
      </c>
      <c r="G37" s="2">
        <v>59.902366666666694</v>
      </c>
      <c r="H37" s="6">
        <f>1+_xlfn.COUNTIFS(A:A,A37,O:O,"&lt;"&amp;O37)</f>
        <v>3</v>
      </c>
      <c r="I37" s="2">
        <f>_xlfn.AVERAGEIF(A:A,A37,G:G)</f>
        <v>45.84101666666666</v>
      </c>
      <c r="J37" s="2">
        <f>G37-I37</f>
        <v>14.061350000000033</v>
      </c>
      <c r="K37" s="2">
        <f>90+J37</f>
        <v>104.06135000000003</v>
      </c>
      <c r="L37" s="2">
        <f>EXP(0.06*K37)</f>
        <v>514.7498219439406</v>
      </c>
      <c r="M37" s="2">
        <f>SUMIF(A:A,A37,L:L)</f>
        <v>3850.501101897999</v>
      </c>
      <c r="N37" s="3">
        <f>L37/M37</f>
        <v>0.13368385265237523</v>
      </c>
      <c r="O37" s="7">
        <f>1/N37</f>
        <v>7.480334985559922</v>
      </c>
      <c r="P37" s="3">
        <f>IF(O37&gt;21,"",N37)</f>
        <v>0.13368385265237523</v>
      </c>
      <c r="Q37" s="3">
        <f>IF(ISNUMBER(P37),SUMIF(A:A,A37,P:P),"")</f>
        <v>0.9013354757598456</v>
      </c>
      <c r="R37" s="3">
        <f>_xlfn.IFERROR(P37*(1/Q37),"")</f>
        <v>0.14831753131615816</v>
      </c>
      <c r="S37" s="8">
        <f>_xlfn.IFERROR(1/R37,"")</f>
        <v>6.742291293052671</v>
      </c>
    </row>
    <row r="38" spans="1:19" ht="15">
      <c r="A38" s="1">
        <v>14</v>
      </c>
      <c r="B38" s="5">
        <v>0.607638888888889</v>
      </c>
      <c r="C38" s="1" t="s">
        <v>172</v>
      </c>
      <c r="D38" s="1">
        <v>3</v>
      </c>
      <c r="E38" s="1">
        <v>2</v>
      </c>
      <c r="F38" s="1" t="s">
        <v>174</v>
      </c>
      <c r="G38" s="2">
        <v>57.3176333333333</v>
      </c>
      <c r="H38" s="6">
        <f>1+_xlfn.COUNTIFS(A:A,A38,O:O,"&lt;"&amp;O38)</f>
        <v>4</v>
      </c>
      <c r="I38" s="2">
        <f>_xlfn.AVERAGEIF(A:A,A38,G:G)</f>
        <v>45.84101666666666</v>
      </c>
      <c r="J38" s="2">
        <f>G38-I38</f>
        <v>11.476616666666636</v>
      </c>
      <c r="K38" s="2">
        <f>90+J38</f>
        <v>101.47661666666664</v>
      </c>
      <c r="L38" s="2">
        <f>EXP(0.06*K38)</f>
        <v>440.8025311519653</v>
      </c>
      <c r="M38" s="2">
        <f>SUMIF(A:A,A38,L:L)</f>
        <v>3850.501101897999</v>
      </c>
      <c r="N38" s="3">
        <f>L38/M38</f>
        <v>0.11447926373392901</v>
      </c>
      <c r="O38" s="7">
        <f>1/N38</f>
        <v>8.735206424144943</v>
      </c>
      <c r="P38" s="3">
        <f>IF(O38&gt;21,"",N38)</f>
        <v>0.11447926373392901</v>
      </c>
      <c r="Q38" s="3">
        <f>IF(ISNUMBER(P38),SUMIF(A:A,A38,P:P),"")</f>
        <v>0.9013354757598456</v>
      </c>
      <c r="R38" s="3">
        <f>_xlfn.IFERROR(P38*(1/Q38),"")</f>
        <v>0.1270107155578454</v>
      </c>
      <c r="S38" s="8">
        <f>_xlfn.IFERROR(1/R38,"")</f>
        <v>7.873351438167143</v>
      </c>
    </row>
    <row r="39" spans="1:19" ht="15">
      <c r="A39" s="1">
        <v>14</v>
      </c>
      <c r="B39" s="5">
        <v>0.607638888888889</v>
      </c>
      <c r="C39" s="1" t="s">
        <v>172</v>
      </c>
      <c r="D39" s="1">
        <v>3</v>
      </c>
      <c r="E39" s="1">
        <v>3</v>
      </c>
      <c r="F39" s="1" t="s">
        <v>175</v>
      </c>
      <c r="G39" s="2">
        <v>45.9770666666666</v>
      </c>
      <c r="H39" s="6">
        <f>1+_xlfn.COUNTIFS(A:A,A39,O:O,"&lt;"&amp;O39)</f>
        <v>5</v>
      </c>
      <c r="I39" s="2">
        <f>_xlfn.AVERAGEIF(A:A,A39,G:G)</f>
        <v>45.84101666666666</v>
      </c>
      <c r="J39" s="2">
        <f>G39-I39</f>
        <v>0.1360499999999405</v>
      </c>
      <c r="K39" s="2">
        <f>90+J39</f>
        <v>90.13604999999994</v>
      </c>
      <c r="L39" s="2">
        <f>EXP(0.06*K39)</f>
        <v>223.22115355314196</v>
      </c>
      <c r="M39" s="2">
        <f>SUMIF(A:A,A39,L:L)</f>
        <v>3850.501101897999</v>
      </c>
      <c r="N39" s="3">
        <f>L39/M39</f>
        <v>0.05797197498349272</v>
      </c>
      <c r="O39" s="7">
        <f>1/N39</f>
        <v>17.249714198709736</v>
      </c>
      <c r="P39" s="3">
        <f>IF(O39&gt;21,"",N39)</f>
        <v>0.05797197498349272</v>
      </c>
      <c r="Q39" s="3">
        <f>IF(ISNUMBER(P39),SUMIF(A:A,A39,P:P),"")</f>
        <v>0.9013354757598456</v>
      </c>
      <c r="R39" s="3">
        <f>_xlfn.IFERROR(P39*(1/Q39),"")</f>
        <v>0.06431786670176393</v>
      </c>
      <c r="S39" s="8">
        <f>_xlfn.IFERROR(1/R39,"")</f>
        <v>15.547779354015404</v>
      </c>
    </row>
    <row r="40" spans="1:19" ht="15">
      <c r="A40" s="1">
        <v>14</v>
      </c>
      <c r="B40" s="5">
        <v>0.607638888888889</v>
      </c>
      <c r="C40" s="1" t="s">
        <v>172</v>
      </c>
      <c r="D40" s="1">
        <v>3</v>
      </c>
      <c r="E40" s="1">
        <v>1</v>
      </c>
      <c r="F40" s="1" t="s">
        <v>173</v>
      </c>
      <c r="G40" s="2">
        <v>45.7532</v>
      </c>
      <c r="H40" s="6">
        <f>1+_xlfn.COUNTIFS(A:A,A40,O:O,"&lt;"&amp;O40)</f>
        <v>6</v>
      </c>
      <c r="I40" s="2">
        <f>_xlfn.AVERAGEIF(A:A,A40,G:G)</f>
        <v>45.84101666666666</v>
      </c>
      <c r="J40" s="2">
        <f>G40-I40</f>
        <v>-0.08781666666666155</v>
      </c>
      <c r="K40" s="2">
        <f>90+J40</f>
        <v>89.91218333333333</v>
      </c>
      <c r="L40" s="2">
        <f>EXP(0.06*K40)</f>
        <v>220.24289378885314</v>
      </c>
      <c r="M40" s="2">
        <f>SUMIF(A:A,A40,L:L)</f>
        <v>3850.501101897999</v>
      </c>
      <c r="N40" s="3">
        <f>L40/M40</f>
        <v>0.057198501691192984</v>
      </c>
      <c r="O40" s="7">
        <f>1/N40</f>
        <v>17.482975435245933</v>
      </c>
      <c r="P40" s="3">
        <f>IF(O40&gt;21,"",N40)</f>
        <v>0.057198501691192984</v>
      </c>
      <c r="Q40" s="3">
        <f>IF(ISNUMBER(P40),SUMIF(A:A,A40,P:P),"")</f>
        <v>0.9013354757598456</v>
      </c>
      <c r="R40" s="3">
        <f>_xlfn.IFERROR(P40*(1/Q40),"")</f>
        <v>0.06345972529592646</v>
      </c>
      <c r="S40" s="8">
        <f>_xlfn.IFERROR(1/R40,"")</f>
        <v>15.758025981625089</v>
      </c>
    </row>
    <row r="41" spans="1:19" ht="15">
      <c r="A41" s="1">
        <v>14</v>
      </c>
      <c r="B41" s="5">
        <v>0.607638888888889</v>
      </c>
      <c r="C41" s="1" t="s">
        <v>172</v>
      </c>
      <c r="D41" s="1">
        <v>3</v>
      </c>
      <c r="E41" s="1">
        <v>10</v>
      </c>
      <c r="F41" s="1" t="s">
        <v>181</v>
      </c>
      <c r="G41" s="2">
        <v>45.5606666666666</v>
      </c>
      <c r="H41" s="6">
        <f>1+_xlfn.COUNTIFS(A:A,A41,O:O,"&lt;"&amp;O41)</f>
        <v>7</v>
      </c>
      <c r="I41" s="2">
        <f>_xlfn.AVERAGEIF(A:A,A41,G:G)</f>
        <v>45.84101666666666</v>
      </c>
      <c r="J41" s="2">
        <f>G41-I41</f>
        <v>-0.2803500000000625</v>
      </c>
      <c r="K41" s="2">
        <f>90+J41</f>
        <v>89.71964999999994</v>
      </c>
      <c r="L41" s="2">
        <f>EXP(0.06*K41)</f>
        <v>217.71328701950299</v>
      </c>
      <c r="M41" s="2">
        <f>SUMIF(A:A,A41,L:L)</f>
        <v>3850.501101897999</v>
      </c>
      <c r="N41" s="3">
        <f>L41/M41</f>
        <v>0.05654154647876537</v>
      </c>
      <c r="O41" s="7">
        <f>1/N41</f>
        <v>17.686109812641188</v>
      </c>
      <c r="P41" s="3">
        <f>IF(O41&gt;21,"",N41)</f>
        <v>0.05654154647876537</v>
      </c>
      <c r="Q41" s="3">
        <f>IF(ISNUMBER(P41),SUMIF(A:A,A41,P:P),"")</f>
        <v>0.9013354757598456</v>
      </c>
      <c r="R41" s="3">
        <f>_xlfn.IFERROR(P41*(1/Q41),"")</f>
        <v>0.0627308566004235</v>
      </c>
      <c r="S41" s="8">
        <f>_xlfn.IFERROR(1/R41,"")</f>
        <v>15.941118202317819</v>
      </c>
    </row>
    <row r="42" spans="1:19" ht="15">
      <c r="A42" s="1">
        <v>14</v>
      </c>
      <c r="B42" s="5">
        <v>0.607638888888889</v>
      </c>
      <c r="C42" s="1" t="s">
        <v>172</v>
      </c>
      <c r="D42" s="1">
        <v>3</v>
      </c>
      <c r="E42" s="1">
        <v>13</v>
      </c>
      <c r="F42" s="1" t="s">
        <v>183</v>
      </c>
      <c r="G42" s="2">
        <v>45.3238666666667</v>
      </c>
      <c r="H42" s="6">
        <f>1+_xlfn.COUNTIFS(A:A,A42,O:O,"&lt;"&amp;O42)</f>
        <v>8</v>
      </c>
      <c r="I42" s="2">
        <f>_xlfn.AVERAGEIF(A:A,A42,G:G)</f>
        <v>45.84101666666666</v>
      </c>
      <c r="J42" s="2">
        <f>G42-I42</f>
        <v>-0.5171499999999583</v>
      </c>
      <c r="K42" s="2">
        <f>90+J42</f>
        <v>89.48285000000004</v>
      </c>
      <c r="L42" s="2">
        <f>EXP(0.06*K42)</f>
        <v>214.64188752726773</v>
      </c>
      <c r="M42" s="2">
        <f>SUMIF(A:A,A42,L:L)</f>
        <v>3850.501101897999</v>
      </c>
      <c r="N42" s="3">
        <f>L42/M42</f>
        <v>0.05574388419768687</v>
      </c>
      <c r="O42" s="7">
        <f>1/N42</f>
        <v>17.93918766861775</v>
      </c>
      <c r="P42" s="3">
        <f>IF(O42&gt;21,"",N42)</f>
        <v>0.05574388419768687</v>
      </c>
      <c r="Q42" s="3">
        <f>IF(ISNUMBER(P42),SUMIF(A:A,A42,P:P),"")</f>
        <v>0.9013354757598456</v>
      </c>
      <c r="R42" s="3">
        <f>_xlfn.IFERROR(P42*(1/Q42),"")</f>
        <v>0.06184587836254148</v>
      </c>
      <c r="S42" s="8">
        <f>_xlfn.IFERROR(1/R42,"")</f>
        <v>16.169226252038733</v>
      </c>
    </row>
    <row r="43" spans="1:19" ht="15">
      <c r="A43" s="1">
        <v>14</v>
      </c>
      <c r="B43" s="5">
        <v>0.607638888888889</v>
      </c>
      <c r="C43" s="1" t="s">
        <v>172</v>
      </c>
      <c r="D43" s="1">
        <v>3</v>
      </c>
      <c r="E43" s="1">
        <v>7</v>
      </c>
      <c r="F43" s="1" t="s">
        <v>178</v>
      </c>
      <c r="G43" s="2">
        <v>33.2409333333333</v>
      </c>
      <c r="H43" s="6">
        <f>1+_xlfn.COUNTIFS(A:A,A43,O:O,"&lt;"&amp;O43)</f>
        <v>10</v>
      </c>
      <c r="I43" s="2">
        <f>_xlfn.AVERAGEIF(A:A,A43,G:G)</f>
        <v>45.84101666666666</v>
      </c>
      <c r="J43" s="2">
        <f>G43-I43</f>
        <v>-12.600083333333359</v>
      </c>
      <c r="K43" s="2">
        <f>90+J43</f>
        <v>77.39991666666664</v>
      </c>
      <c r="L43" s="2">
        <f>EXP(0.06*K43)</f>
        <v>103.9588346385004</v>
      </c>
      <c r="M43" s="2">
        <f>SUMIF(A:A,A43,L:L)</f>
        <v>3850.501101897999</v>
      </c>
      <c r="N43" s="3">
        <f>L43/M43</f>
        <v>0.02699878064890223</v>
      </c>
      <c r="O43" s="7">
        <f>1/N43</f>
        <v>37.038709747829294</v>
      </c>
      <c r="P43" s="3">
        <f>IF(O43&gt;21,"",N43)</f>
      </c>
      <c r="Q43" s="3">
        <f>IF(ISNUMBER(P43),SUMIF(A:A,A43,P:P),"")</f>
      </c>
      <c r="R43" s="3">
        <f>_xlfn.IFERROR(P43*(1/Q43),"")</f>
      </c>
      <c r="S43" s="8">
        <f>_xlfn.IFERROR(1/R43,"")</f>
      </c>
    </row>
    <row r="44" spans="1:19" ht="15">
      <c r="A44" s="1">
        <v>14</v>
      </c>
      <c r="B44" s="5">
        <v>0.607638888888889</v>
      </c>
      <c r="C44" s="1" t="s">
        <v>172</v>
      </c>
      <c r="D44" s="1">
        <v>3</v>
      </c>
      <c r="E44" s="1">
        <v>9</v>
      </c>
      <c r="F44" s="1" t="s">
        <v>180</v>
      </c>
      <c r="G44" s="2">
        <v>23.3516333333333</v>
      </c>
      <c r="H44" s="6">
        <f>1+_xlfn.COUNTIFS(A:A,A44,O:O,"&lt;"&amp;O44)</f>
        <v>11</v>
      </c>
      <c r="I44" s="2">
        <f>_xlfn.AVERAGEIF(A:A,A44,G:G)</f>
        <v>45.84101666666666</v>
      </c>
      <c r="J44" s="2">
        <f>G44-I44</f>
        <v>-22.48938333333336</v>
      </c>
      <c r="K44" s="2">
        <f>90+J44</f>
        <v>67.51061666666664</v>
      </c>
      <c r="L44" s="2">
        <f>EXP(0.06*K44)</f>
        <v>57.434030873111446</v>
      </c>
      <c r="M44" s="2">
        <f>SUMIF(A:A,A44,L:L)</f>
        <v>3850.501101897999</v>
      </c>
      <c r="N44" s="3">
        <f>L44/M44</f>
        <v>0.014915988686459774</v>
      </c>
      <c r="O44" s="7">
        <f>1/N44</f>
        <v>67.04215329070114</v>
      </c>
      <c r="P44" s="3">
        <f>IF(O44&gt;21,"",N44)</f>
      </c>
      <c r="Q44" s="3">
        <f>IF(ISNUMBER(P44),SUMIF(A:A,A44,P:P),"")</f>
      </c>
      <c r="R44" s="3">
        <f>_xlfn.IFERROR(P44*(1/Q44),"")</f>
      </c>
      <c r="S44" s="8">
        <f>_xlfn.IFERROR(1/R44,"")</f>
      </c>
    </row>
    <row r="45" spans="1:19" ht="15">
      <c r="A45" s="1">
        <v>14</v>
      </c>
      <c r="B45" s="5">
        <v>0.607638888888889</v>
      </c>
      <c r="C45" s="1" t="s">
        <v>172</v>
      </c>
      <c r="D45" s="1">
        <v>3</v>
      </c>
      <c r="E45" s="1">
        <v>12</v>
      </c>
      <c r="F45" s="1" t="s">
        <v>182</v>
      </c>
      <c r="G45" s="2">
        <v>42.034</v>
      </c>
      <c r="H45" s="6">
        <f>1+_xlfn.COUNTIFS(A:A,A45,O:O,"&lt;"&amp;O45)</f>
        <v>9</v>
      </c>
      <c r="I45" s="2">
        <f>_xlfn.AVERAGEIF(A:A,A45,G:G)</f>
        <v>45.84101666666666</v>
      </c>
      <c r="J45" s="2">
        <f>G45-I45</f>
        <v>-3.8070166666666623</v>
      </c>
      <c r="K45" s="2">
        <f>90+J45</f>
        <v>86.19298333333333</v>
      </c>
      <c r="L45" s="2">
        <f>EXP(0.06*K45)</f>
        <v>176.19282642696518</v>
      </c>
      <c r="M45" s="2">
        <f>SUMIF(A:A,A45,L:L)</f>
        <v>3850.501101897999</v>
      </c>
      <c r="N45" s="3">
        <f>L45/M45</f>
        <v>0.04575841475285276</v>
      </c>
      <c r="O45" s="7">
        <f>1/N45</f>
        <v>21.853903930045046</v>
      </c>
      <c r="P45" s="3">
        <f>IF(O45&gt;21,"",N45)</f>
      </c>
      <c r="Q45" s="3">
        <f>IF(ISNUMBER(P45),SUMIF(A:A,A45,P:P),"")</f>
      </c>
      <c r="R45" s="3">
        <f>_xlfn.IFERROR(P45*(1/Q45),"")</f>
      </c>
      <c r="S45" s="8">
        <f>_xlfn.IFERROR(1/R45,"")</f>
      </c>
    </row>
    <row r="46" spans="1:19" ht="15">
      <c r="A46" s="1">
        <v>14</v>
      </c>
      <c r="B46" s="5">
        <v>0.607638888888889</v>
      </c>
      <c r="C46" s="1" t="s">
        <v>172</v>
      </c>
      <c r="D46" s="1">
        <v>3</v>
      </c>
      <c r="E46" s="1">
        <v>14</v>
      </c>
      <c r="F46" s="1" t="s">
        <v>184</v>
      </c>
      <c r="G46" s="2">
        <v>18.2628666666667</v>
      </c>
      <c r="H46" s="6">
        <f>1+_xlfn.COUNTIFS(A:A,A46,O:O,"&lt;"&amp;O46)</f>
        <v>12</v>
      </c>
      <c r="I46" s="2">
        <f>_xlfn.AVERAGEIF(A:A,A46,G:G)</f>
        <v>45.84101666666666</v>
      </c>
      <c r="J46" s="2">
        <f>G46-I46</f>
        <v>-27.57814999999996</v>
      </c>
      <c r="K46" s="2">
        <f>90+J46</f>
        <v>62.421850000000035</v>
      </c>
      <c r="L46" s="2">
        <f>EXP(0.06*K46)</f>
        <v>42.322167366379816</v>
      </c>
      <c r="M46" s="2">
        <f>SUMIF(A:A,A46,L:L)</f>
        <v>3850.501101897999</v>
      </c>
      <c r="N46" s="3">
        <f>L46/M46</f>
        <v>0.010991340151939774</v>
      </c>
      <c r="O46" s="7">
        <f>1/N46</f>
        <v>90.98071628904306</v>
      </c>
      <c r="P46" s="3">
        <f>IF(O46&gt;21,"",N46)</f>
      </c>
      <c r="Q46" s="3">
        <f>IF(ISNUMBER(P46),SUMIF(A:A,A46,P:P),"")</f>
      </c>
      <c r="R46" s="3">
        <f>_xlfn.IFERROR(P46*(1/Q46),"")</f>
      </c>
      <c r="S46" s="8">
        <f>_xlfn.IFERROR(1/R46,"")</f>
      </c>
    </row>
    <row r="47" spans="1:19" ht="15">
      <c r="A47" s="1">
        <v>20</v>
      </c>
      <c r="B47" s="5">
        <v>0.611111111111111</v>
      </c>
      <c r="C47" s="1" t="s">
        <v>239</v>
      </c>
      <c r="D47" s="1">
        <v>4</v>
      </c>
      <c r="E47" s="1">
        <v>5</v>
      </c>
      <c r="F47" s="1" t="s">
        <v>244</v>
      </c>
      <c r="G47" s="2">
        <v>66.9512666666667</v>
      </c>
      <c r="H47" s="6">
        <f>1+_xlfn.COUNTIFS(A:A,A47,O:O,"&lt;"&amp;O47)</f>
        <v>1</v>
      </c>
      <c r="I47" s="2">
        <f>_xlfn.AVERAGEIF(A:A,A47,G:G)</f>
        <v>47.43173333333337</v>
      </c>
      <c r="J47" s="2">
        <f>G47-I47</f>
        <v>19.519533333333328</v>
      </c>
      <c r="K47" s="2">
        <f>90+J47</f>
        <v>109.51953333333333</v>
      </c>
      <c r="L47" s="2">
        <f>EXP(0.06*K47)</f>
        <v>714.2064027171789</v>
      </c>
      <c r="M47" s="2">
        <f>SUMIF(A:A,A47,L:L)</f>
        <v>1705.800422746705</v>
      </c>
      <c r="N47" s="3">
        <f>L47/M47</f>
        <v>0.4186928278321993</v>
      </c>
      <c r="O47" s="7">
        <f>1/N47</f>
        <v>2.3883857891178706</v>
      </c>
      <c r="P47" s="3">
        <f>IF(O47&gt;21,"",N47)</f>
        <v>0.4186928278321993</v>
      </c>
      <c r="Q47" s="3">
        <f>IF(ISNUMBER(P47),SUMIF(A:A,A47,P:P),"")</f>
        <v>0.9591996955550561</v>
      </c>
      <c r="R47" s="3">
        <f>_xlfn.IFERROR(P47*(1/Q47),"")</f>
        <v>0.4365022526304244</v>
      </c>
      <c r="S47" s="8">
        <f>_xlfn.IFERROR(1/R47,"")</f>
        <v>2.2909389217898837</v>
      </c>
    </row>
    <row r="48" spans="1:19" ht="15">
      <c r="A48" s="1">
        <v>20</v>
      </c>
      <c r="B48" s="5">
        <v>0.611111111111111</v>
      </c>
      <c r="C48" s="1" t="s">
        <v>239</v>
      </c>
      <c r="D48" s="1">
        <v>4</v>
      </c>
      <c r="E48" s="1">
        <v>1</v>
      </c>
      <c r="F48" s="1" t="s">
        <v>240</v>
      </c>
      <c r="G48" s="2">
        <v>53.9978333333334</v>
      </c>
      <c r="H48" s="6">
        <f>1+_xlfn.COUNTIFS(A:A,A48,O:O,"&lt;"&amp;O48)</f>
        <v>2</v>
      </c>
      <c r="I48" s="2">
        <f>_xlfn.AVERAGEIF(A:A,A48,G:G)</f>
        <v>47.43173333333337</v>
      </c>
      <c r="J48" s="2">
        <f>G48-I48</f>
        <v>6.566100000000034</v>
      </c>
      <c r="K48" s="2">
        <f>90+J48</f>
        <v>96.56610000000003</v>
      </c>
      <c r="L48" s="2">
        <f>EXP(0.06*K48)</f>
        <v>328.312533253403</v>
      </c>
      <c r="M48" s="2">
        <f>SUMIF(A:A,A48,L:L)</f>
        <v>1705.800422746705</v>
      </c>
      <c r="N48" s="3">
        <f>L48/M48</f>
        <v>0.19246831509441728</v>
      </c>
      <c r="O48" s="7">
        <f>1/N48</f>
        <v>5.195660384460891</v>
      </c>
      <c r="P48" s="3">
        <f>IF(O48&gt;21,"",N48)</f>
        <v>0.19246831509441728</v>
      </c>
      <c r="Q48" s="3">
        <f>IF(ISNUMBER(P48),SUMIF(A:A,A48,P:P),"")</f>
        <v>0.9591996955550561</v>
      </c>
      <c r="R48" s="3">
        <f>_xlfn.IFERROR(P48*(1/Q48),"")</f>
        <v>0.20065510444417148</v>
      </c>
      <c r="S48" s="8">
        <f>_xlfn.IFERROR(1/R48,"")</f>
        <v>4.983675858982353</v>
      </c>
    </row>
    <row r="49" spans="1:19" ht="15">
      <c r="A49" s="1">
        <v>20</v>
      </c>
      <c r="B49" s="5">
        <v>0.611111111111111</v>
      </c>
      <c r="C49" s="1" t="s">
        <v>239</v>
      </c>
      <c r="D49" s="1">
        <v>4</v>
      </c>
      <c r="E49" s="1">
        <v>4</v>
      </c>
      <c r="F49" s="1" t="s">
        <v>243</v>
      </c>
      <c r="G49" s="2">
        <v>48.6422666666667</v>
      </c>
      <c r="H49" s="6">
        <f>1+_xlfn.COUNTIFS(A:A,A49,O:O,"&lt;"&amp;O49)</f>
        <v>3</v>
      </c>
      <c r="I49" s="2">
        <f>_xlfn.AVERAGEIF(A:A,A49,G:G)</f>
        <v>47.43173333333337</v>
      </c>
      <c r="J49" s="2">
        <f>G49-I49</f>
        <v>1.2105333333333306</v>
      </c>
      <c r="K49" s="2">
        <f>90+J49</f>
        <v>91.21053333333333</v>
      </c>
      <c r="L49" s="2">
        <f>EXP(0.06*K49)</f>
        <v>238.08601120430956</v>
      </c>
      <c r="M49" s="2">
        <f>SUMIF(A:A,A49,L:L)</f>
        <v>1705.800422746705</v>
      </c>
      <c r="N49" s="3">
        <f>L49/M49</f>
        <v>0.13957436522435607</v>
      </c>
      <c r="O49" s="7">
        <f>1/N49</f>
        <v>7.1646394263915845</v>
      </c>
      <c r="P49" s="3">
        <f>IF(O49&gt;21,"",N49)</f>
        <v>0.13957436522435607</v>
      </c>
      <c r="Q49" s="3">
        <f>IF(ISNUMBER(P49),SUMIF(A:A,A49,P:P),"")</f>
        <v>0.9591996955550561</v>
      </c>
      <c r="R49" s="3">
        <f>_xlfn.IFERROR(P49*(1/Q49),"")</f>
        <v>0.14551126931247527</v>
      </c>
      <c r="S49" s="8">
        <f>_xlfn.IFERROR(1/R49,"")</f>
        <v>6.87231995655656</v>
      </c>
    </row>
    <row r="50" spans="1:19" ht="15">
      <c r="A50" s="1">
        <v>20</v>
      </c>
      <c r="B50" s="5">
        <v>0.611111111111111</v>
      </c>
      <c r="C50" s="1" t="s">
        <v>239</v>
      </c>
      <c r="D50" s="1">
        <v>4</v>
      </c>
      <c r="E50" s="1">
        <v>3</v>
      </c>
      <c r="F50" s="1" t="s">
        <v>242</v>
      </c>
      <c r="G50" s="2">
        <v>46.8471333333334</v>
      </c>
      <c r="H50" s="6">
        <f>1+_xlfn.COUNTIFS(A:A,A50,O:O,"&lt;"&amp;O50)</f>
        <v>4</v>
      </c>
      <c r="I50" s="2">
        <f>_xlfn.AVERAGEIF(A:A,A50,G:G)</f>
        <v>47.43173333333337</v>
      </c>
      <c r="J50" s="2">
        <f>G50-I50</f>
        <v>-0.5845999999999663</v>
      </c>
      <c r="K50" s="2">
        <f>90+J50</f>
        <v>89.41540000000003</v>
      </c>
      <c r="L50" s="2">
        <f>EXP(0.06*K50)</f>
        <v>213.77498716451822</v>
      </c>
      <c r="M50" s="2">
        <f>SUMIF(A:A,A50,L:L)</f>
        <v>1705.800422746705</v>
      </c>
      <c r="N50" s="3">
        <f>L50/M50</f>
        <v>0.12532239077552496</v>
      </c>
      <c r="O50" s="7">
        <f>1/N50</f>
        <v>7.97942006860674</v>
      </c>
      <c r="P50" s="3">
        <f>IF(O50&gt;21,"",N50)</f>
        <v>0.12532239077552496</v>
      </c>
      <c r="Q50" s="3">
        <f>IF(ISNUMBER(P50),SUMIF(A:A,A50,P:P),"")</f>
        <v>0.9591996955550561</v>
      </c>
      <c r="R50" s="3">
        <f>_xlfn.IFERROR(P50*(1/Q50),"")</f>
        <v>0.13065307605524745</v>
      </c>
      <c r="S50" s="8">
        <f>_xlfn.IFERROR(1/R50,"")</f>
        <v>7.65385730051349</v>
      </c>
    </row>
    <row r="51" spans="1:19" ht="15">
      <c r="A51" s="1">
        <v>20</v>
      </c>
      <c r="B51" s="5">
        <v>0.611111111111111</v>
      </c>
      <c r="C51" s="1" t="s">
        <v>239</v>
      </c>
      <c r="D51" s="1">
        <v>4</v>
      </c>
      <c r="E51" s="1">
        <v>2</v>
      </c>
      <c r="F51" s="1" t="s">
        <v>241</v>
      </c>
      <c r="G51" s="2">
        <v>40.0081</v>
      </c>
      <c r="H51" s="6">
        <f>1+_xlfn.COUNTIFS(A:A,A51,O:O,"&lt;"&amp;O51)</f>
        <v>5</v>
      </c>
      <c r="I51" s="2">
        <f>_xlfn.AVERAGEIF(A:A,A51,G:G)</f>
        <v>47.43173333333337</v>
      </c>
      <c r="J51" s="2">
        <f>G51-I51</f>
        <v>-7.42363333333337</v>
      </c>
      <c r="K51" s="2">
        <f>90+J51</f>
        <v>82.57636666666663</v>
      </c>
      <c r="L51" s="2">
        <f>EXP(0.06*K51)</f>
        <v>141.8233118369156</v>
      </c>
      <c r="M51" s="2">
        <f>SUMIF(A:A,A51,L:L)</f>
        <v>1705.800422746705</v>
      </c>
      <c r="N51" s="3">
        <f>L51/M51</f>
        <v>0.08314179662855846</v>
      </c>
      <c r="O51" s="7">
        <f>1/N51</f>
        <v>12.027644825472883</v>
      </c>
      <c r="P51" s="3">
        <f>IF(O51&gt;21,"",N51)</f>
        <v>0.08314179662855846</v>
      </c>
      <c r="Q51" s="3">
        <f>IF(ISNUMBER(P51),SUMIF(A:A,A51,P:P),"")</f>
        <v>0.9591996955550561</v>
      </c>
      <c r="R51" s="3">
        <f>_xlfn.IFERROR(P51*(1/Q51),"")</f>
        <v>0.08667829755768129</v>
      </c>
      <c r="S51" s="8">
        <f>_xlfn.IFERROR(1/R51,"")</f>
        <v>11.536913254837936</v>
      </c>
    </row>
    <row r="52" spans="1:19" ht="15">
      <c r="A52" s="1">
        <v>20</v>
      </c>
      <c r="B52" s="5">
        <v>0.611111111111111</v>
      </c>
      <c r="C52" s="1" t="s">
        <v>239</v>
      </c>
      <c r="D52" s="1">
        <v>4</v>
      </c>
      <c r="E52" s="1">
        <v>7</v>
      </c>
      <c r="F52" s="1" t="s">
        <v>245</v>
      </c>
      <c r="G52" s="2">
        <v>28.143800000000002</v>
      </c>
      <c r="H52" s="6">
        <f>1+_xlfn.COUNTIFS(A:A,A52,O:O,"&lt;"&amp;O52)</f>
        <v>6</v>
      </c>
      <c r="I52" s="2">
        <f>_xlfn.AVERAGEIF(A:A,A52,G:G)</f>
        <v>47.43173333333337</v>
      </c>
      <c r="J52" s="2">
        <f>G52-I52</f>
        <v>-19.287933333333367</v>
      </c>
      <c r="K52" s="2">
        <f>90+J52</f>
        <v>70.71206666666663</v>
      </c>
      <c r="L52" s="2">
        <f>EXP(0.06*K52)</f>
        <v>69.59717657037969</v>
      </c>
      <c r="M52" s="2">
        <f>SUMIF(A:A,A52,L:L)</f>
        <v>1705.800422746705</v>
      </c>
      <c r="N52" s="3">
        <f>L52/M52</f>
        <v>0.040800304444943966</v>
      </c>
      <c r="O52" s="7">
        <f>1/N52</f>
        <v>24.509621033573474</v>
      </c>
      <c r="P52" s="3">
        <f>IF(O52&gt;21,"",N52)</f>
      </c>
      <c r="Q52" s="3">
        <f>IF(ISNUMBER(P52),SUMIF(A:A,A52,P:P),"")</f>
      </c>
      <c r="R52" s="3">
        <f>_xlfn.IFERROR(P52*(1/Q52),"")</f>
      </c>
      <c r="S52" s="8">
        <f>_xlfn.IFERROR(1/R52,"")</f>
      </c>
    </row>
    <row r="53" spans="1:19" ht="15">
      <c r="A53" s="1">
        <v>9</v>
      </c>
      <c r="B53" s="5">
        <v>0.6145833333333334</v>
      </c>
      <c r="C53" s="1" t="s">
        <v>119</v>
      </c>
      <c r="D53" s="1">
        <v>3</v>
      </c>
      <c r="E53" s="1">
        <v>1</v>
      </c>
      <c r="F53" s="1" t="s">
        <v>120</v>
      </c>
      <c r="G53" s="2">
        <v>82.44336666666659</v>
      </c>
      <c r="H53" s="6">
        <f>1+_xlfn.COUNTIFS(A:A,A53,O:O,"&lt;"&amp;O53)</f>
        <v>1</v>
      </c>
      <c r="I53" s="2">
        <f>_xlfn.AVERAGEIF(A:A,A53,G:G)</f>
        <v>47.8623641025641</v>
      </c>
      <c r="J53" s="2">
        <f>G53-I53</f>
        <v>34.58100256410249</v>
      </c>
      <c r="K53" s="2">
        <f>90+J53</f>
        <v>124.58100256410249</v>
      </c>
      <c r="L53" s="2">
        <f>EXP(0.06*K53)</f>
        <v>1763.1551004854223</v>
      </c>
      <c r="M53" s="2">
        <f>SUMIF(A:A,A53,L:L)</f>
        <v>4897.06637606998</v>
      </c>
      <c r="N53" s="3">
        <f>L53/M53</f>
        <v>0.36004312890290024</v>
      </c>
      <c r="O53" s="7">
        <f>1/N53</f>
        <v>2.7774450328968485</v>
      </c>
      <c r="P53" s="3">
        <f>IF(O53&gt;21,"",N53)</f>
        <v>0.36004312890290024</v>
      </c>
      <c r="Q53" s="3">
        <f>IF(ISNUMBER(P53),SUMIF(A:A,A53,P:P),"")</f>
        <v>0.8338048459346907</v>
      </c>
      <c r="R53" s="3">
        <f>_xlfn.IFERROR(P53*(1/Q53),"")</f>
        <v>0.4318074315091007</v>
      </c>
      <c r="S53" s="8">
        <f>_xlfn.IFERROR(1/R53,"")</f>
        <v>2.3158471277466286</v>
      </c>
    </row>
    <row r="54" spans="1:19" ht="15">
      <c r="A54" s="1">
        <v>9</v>
      </c>
      <c r="B54" s="5">
        <v>0.6145833333333334</v>
      </c>
      <c r="C54" s="1" t="s">
        <v>119</v>
      </c>
      <c r="D54" s="1">
        <v>3</v>
      </c>
      <c r="E54" s="1">
        <v>2</v>
      </c>
      <c r="F54" s="1" t="s">
        <v>121</v>
      </c>
      <c r="G54" s="2">
        <v>70.7567</v>
      </c>
      <c r="H54" s="6">
        <f>1+_xlfn.COUNTIFS(A:A,A54,O:O,"&lt;"&amp;O54)</f>
        <v>2</v>
      </c>
      <c r="I54" s="2">
        <f>_xlfn.AVERAGEIF(A:A,A54,G:G)</f>
        <v>47.8623641025641</v>
      </c>
      <c r="J54" s="2">
        <f>G54-I54</f>
        <v>22.894335897435894</v>
      </c>
      <c r="K54" s="2">
        <f>90+J54</f>
        <v>112.8943358974359</v>
      </c>
      <c r="L54" s="2">
        <f>EXP(0.06*K54)</f>
        <v>874.5068730613746</v>
      </c>
      <c r="M54" s="2">
        <f>SUMIF(A:A,A54,L:L)</f>
        <v>4897.06637606998</v>
      </c>
      <c r="N54" s="3">
        <f>L54/M54</f>
        <v>0.1785777046712584</v>
      </c>
      <c r="O54" s="7">
        <f>1/N54</f>
        <v>5.599803188426507</v>
      </c>
      <c r="P54" s="3">
        <f>IF(O54&gt;21,"",N54)</f>
        <v>0.1785777046712584</v>
      </c>
      <c r="Q54" s="3">
        <f>IF(ISNUMBER(P54),SUMIF(A:A,A54,P:P),"")</f>
        <v>0.8338048459346907</v>
      </c>
      <c r="R54" s="3">
        <f>_xlfn.IFERROR(P54*(1/Q54),"")</f>
        <v>0.21417206381317413</v>
      </c>
      <c r="S54" s="8">
        <f>_xlfn.IFERROR(1/R54,"")</f>
        <v>4.669143034790554</v>
      </c>
    </row>
    <row r="55" spans="1:19" ht="15">
      <c r="A55" s="1">
        <v>9</v>
      </c>
      <c r="B55" s="5">
        <v>0.6145833333333334</v>
      </c>
      <c r="C55" s="1" t="s">
        <v>119</v>
      </c>
      <c r="D55" s="1">
        <v>3</v>
      </c>
      <c r="E55" s="1">
        <v>11</v>
      </c>
      <c r="F55" s="1" t="s">
        <v>130</v>
      </c>
      <c r="G55" s="2">
        <v>64.7020333333334</v>
      </c>
      <c r="H55" s="6">
        <f>1+_xlfn.COUNTIFS(A:A,A55,O:O,"&lt;"&amp;O55)</f>
        <v>3</v>
      </c>
      <c r="I55" s="2">
        <f>_xlfn.AVERAGEIF(A:A,A55,G:G)</f>
        <v>47.8623641025641</v>
      </c>
      <c r="J55" s="2">
        <f>G55-I55</f>
        <v>16.839669230769303</v>
      </c>
      <c r="K55" s="2">
        <f>90+J55</f>
        <v>106.8396692307693</v>
      </c>
      <c r="L55" s="2">
        <f>EXP(0.06*K55)</f>
        <v>608.1248181134206</v>
      </c>
      <c r="M55" s="2">
        <f>SUMIF(A:A,A55,L:L)</f>
        <v>4897.06637606998</v>
      </c>
      <c r="N55" s="3">
        <f>L55/M55</f>
        <v>0.12418145301952313</v>
      </c>
      <c r="O55" s="7">
        <f>1/N55</f>
        <v>8.052732317786502</v>
      </c>
      <c r="P55" s="3">
        <f>IF(O55&gt;21,"",N55)</f>
        <v>0.12418145301952313</v>
      </c>
      <c r="Q55" s="3">
        <f>IF(ISNUMBER(P55),SUMIF(A:A,A55,P:P),"")</f>
        <v>0.8338048459346907</v>
      </c>
      <c r="R55" s="3">
        <f>_xlfn.IFERROR(P55*(1/Q55),"")</f>
        <v>0.14893347481126282</v>
      </c>
      <c r="S55" s="8">
        <f>_xlfn.IFERROR(1/R55,"")</f>
        <v>6.714407229585278</v>
      </c>
    </row>
    <row r="56" spans="1:19" ht="15">
      <c r="A56" s="1">
        <v>9</v>
      </c>
      <c r="B56" s="5">
        <v>0.6145833333333334</v>
      </c>
      <c r="C56" s="1" t="s">
        <v>119</v>
      </c>
      <c r="D56" s="1">
        <v>3</v>
      </c>
      <c r="E56" s="1">
        <v>12</v>
      </c>
      <c r="F56" s="1" t="s">
        <v>131</v>
      </c>
      <c r="G56" s="2">
        <v>52.5134</v>
      </c>
      <c r="H56" s="6">
        <f>1+_xlfn.COUNTIFS(A:A,A56,O:O,"&lt;"&amp;O56)</f>
        <v>4</v>
      </c>
      <c r="I56" s="2">
        <f>_xlfn.AVERAGEIF(A:A,A56,G:G)</f>
        <v>47.8623641025641</v>
      </c>
      <c r="J56" s="2">
        <f>G56-I56</f>
        <v>4.6510358974358965</v>
      </c>
      <c r="K56" s="2">
        <f>90+J56</f>
        <v>94.65103589743589</v>
      </c>
      <c r="L56" s="2">
        <f>EXP(0.06*K56)</f>
        <v>292.674817218788</v>
      </c>
      <c r="M56" s="2">
        <f>SUMIF(A:A,A56,L:L)</f>
        <v>4897.06637606998</v>
      </c>
      <c r="N56" s="3">
        <f>L56/M56</f>
        <v>0.05976533596705442</v>
      </c>
      <c r="O56" s="7">
        <f>1/N56</f>
        <v>16.73210706204762</v>
      </c>
      <c r="P56" s="3">
        <f>IF(O56&gt;21,"",N56)</f>
        <v>0.05976533596705442</v>
      </c>
      <c r="Q56" s="3">
        <f>IF(ISNUMBER(P56),SUMIF(A:A,A56,P:P),"")</f>
        <v>0.8338048459346907</v>
      </c>
      <c r="R56" s="3">
        <f>_xlfn.IFERROR(P56*(1/Q56),"")</f>
        <v>0.07167784675088786</v>
      </c>
      <c r="S56" s="8">
        <f>_xlfn.IFERROR(1/R56,"")</f>
        <v>13.951311951033368</v>
      </c>
    </row>
    <row r="57" spans="1:19" ht="15">
      <c r="A57" s="1">
        <v>9</v>
      </c>
      <c r="B57" s="5">
        <v>0.6145833333333334</v>
      </c>
      <c r="C57" s="1" t="s">
        <v>119</v>
      </c>
      <c r="D57" s="1">
        <v>3</v>
      </c>
      <c r="E57" s="1">
        <v>10</v>
      </c>
      <c r="F57" s="1" t="s">
        <v>129</v>
      </c>
      <c r="G57" s="2">
        <v>52.4509666666667</v>
      </c>
      <c r="H57" s="6">
        <f>1+_xlfn.COUNTIFS(A:A,A57,O:O,"&lt;"&amp;O57)</f>
        <v>5</v>
      </c>
      <c r="I57" s="2">
        <f>_xlfn.AVERAGEIF(A:A,A57,G:G)</f>
        <v>47.8623641025641</v>
      </c>
      <c r="J57" s="2">
        <f>G57-I57</f>
        <v>4.588602564102601</v>
      </c>
      <c r="K57" s="2">
        <f>90+J57</f>
        <v>94.5886025641026</v>
      </c>
      <c r="L57" s="2">
        <f>EXP(0.06*K57)</f>
        <v>291.5805082738</v>
      </c>
      <c r="M57" s="2">
        <f>SUMIF(A:A,A57,L:L)</f>
        <v>4897.06637606998</v>
      </c>
      <c r="N57" s="3">
        <f>L57/M57</f>
        <v>0.05954187382442644</v>
      </c>
      <c r="O57" s="7">
        <f>1/N57</f>
        <v>16.79490307860886</v>
      </c>
      <c r="P57" s="3">
        <f>IF(O57&gt;21,"",N57)</f>
        <v>0.05954187382442644</v>
      </c>
      <c r="Q57" s="3">
        <f>IF(ISNUMBER(P57),SUMIF(A:A,A57,P:P),"")</f>
        <v>0.8338048459346907</v>
      </c>
      <c r="R57" s="3">
        <f>_xlfn.IFERROR(P57*(1/Q57),"")</f>
        <v>0.0714098438198453</v>
      </c>
      <c r="S57" s="8">
        <f>_xlfn.IFERROR(1/R57,"")</f>
        <v>14.003671573947525</v>
      </c>
    </row>
    <row r="58" spans="1:19" ht="15">
      <c r="A58" s="1">
        <v>9</v>
      </c>
      <c r="B58" s="5">
        <v>0.6145833333333334</v>
      </c>
      <c r="C58" s="1" t="s">
        <v>119</v>
      </c>
      <c r="D58" s="1">
        <v>3</v>
      </c>
      <c r="E58" s="1">
        <v>3</v>
      </c>
      <c r="F58" s="1" t="s">
        <v>122</v>
      </c>
      <c r="G58" s="2">
        <v>50.0957666666666</v>
      </c>
      <c r="H58" s="6">
        <f>1+_xlfn.COUNTIFS(A:A,A58,O:O,"&lt;"&amp;O58)</f>
        <v>6</v>
      </c>
      <c r="I58" s="2">
        <f>_xlfn.AVERAGEIF(A:A,A58,G:G)</f>
        <v>47.8623641025641</v>
      </c>
      <c r="J58" s="2">
        <f>G58-I58</f>
        <v>2.233402564102498</v>
      </c>
      <c r="K58" s="2">
        <f>90+J58</f>
        <v>92.2334025641025</v>
      </c>
      <c r="L58" s="2">
        <f>EXP(0.06*K58)</f>
        <v>253.15555807817807</v>
      </c>
      <c r="M58" s="2">
        <f>SUMIF(A:A,A58,L:L)</f>
        <v>4897.06637606998</v>
      </c>
      <c r="N58" s="3">
        <f>L58/M58</f>
        <v>0.05169534954952802</v>
      </c>
      <c r="O58" s="7">
        <f>1/N58</f>
        <v>19.344099782939374</v>
      </c>
      <c r="P58" s="3">
        <f>IF(O58&gt;21,"",N58)</f>
        <v>0.05169534954952802</v>
      </c>
      <c r="Q58" s="3">
        <f>IF(ISNUMBER(P58),SUMIF(A:A,A58,P:P),"")</f>
        <v>0.8338048459346907</v>
      </c>
      <c r="R58" s="3">
        <f>_xlfn.IFERROR(P58*(1/Q58),"")</f>
        <v>0.0619993392957291</v>
      </c>
      <c r="S58" s="8">
        <f>_xlfn.IFERROR(1/R58,"")</f>
        <v>16.12920413925905</v>
      </c>
    </row>
    <row r="59" spans="1:19" ht="15">
      <c r="A59" s="1">
        <v>9</v>
      </c>
      <c r="B59" s="5">
        <v>0.6145833333333334</v>
      </c>
      <c r="C59" s="1" t="s">
        <v>119</v>
      </c>
      <c r="D59" s="1">
        <v>3</v>
      </c>
      <c r="E59" s="1">
        <v>4</v>
      </c>
      <c r="F59" s="1" t="s">
        <v>123</v>
      </c>
      <c r="G59" s="2">
        <v>27.969533333333302</v>
      </c>
      <c r="H59" s="6">
        <f>1+_xlfn.COUNTIFS(A:A,A59,O:O,"&lt;"&amp;O59)</f>
        <v>12</v>
      </c>
      <c r="I59" s="2">
        <f>_xlfn.AVERAGEIF(A:A,A59,G:G)</f>
        <v>47.8623641025641</v>
      </c>
      <c r="J59" s="2">
        <f>G59-I59</f>
        <v>-19.892830769230798</v>
      </c>
      <c r="K59" s="2">
        <f>90+J59</f>
        <v>70.1071692307692</v>
      </c>
      <c r="L59" s="2">
        <f>EXP(0.06*K59)</f>
        <v>67.11651600446989</v>
      </c>
      <c r="M59" s="2">
        <f>SUMIF(A:A,A59,L:L)</f>
        <v>4897.06637606998</v>
      </c>
      <c r="N59" s="3">
        <f>L59/M59</f>
        <v>0.013705453602271284</v>
      </c>
      <c r="O59" s="7">
        <f>1/N59</f>
        <v>72.9636558569852</v>
      </c>
      <c r="P59" s="3">
        <f>IF(O59&gt;21,"",N59)</f>
      </c>
      <c r="Q59" s="3">
        <f>IF(ISNUMBER(P59),SUMIF(A:A,A59,P:P),"")</f>
      </c>
      <c r="R59" s="3">
        <f>_xlfn.IFERROR(P59*(1/Q59),"")</f>
      </c>
      <c r="S59" s="8">
        <f>_xlfn.IFERROR(1/R59,"")</f>
      </c>
    </row>
    <row r="60" spans="1:19" ht="15">
      <c r="A60" s="1">
        <v>9</v>
      </c>
      <c r="B60" s="5">
        <v>0.6145833333333334</v>
      </c>
      <c r="C60" s="1" t="s">
        <v>119</v>
      </c>
      <c r="D60" s="1">
        <v>3</v>
      </c>
      <c r="E60" s="1">
        <v>5</v>
      </c>
      <c r="F60" s="1" t="s">
        <v>124</v>
      </c>
      <c r="G60" s="2">
        <v>34.6729</v>
      </c>
      <c r="H60" s="6">
        <f>1+_xlfn.COUNTIFS(A:A,A60,O:O,"&lt;"&amp;O60)</f>
        <v>10</v>
      </c>
      <c r="I60" s="2">
        <f>_xlfn.AVERAGEIF(A:A,A60,G:G)</f>
        <v>47.8623641025641</v>
      </c>
      <c r="J60" s="2">
        <f>G60-I60</f>
        <v>-13.189464102564102</v>
      </c>
      <c r="K60" s="2">
        <f>90+J60</f>
        <v>76.8105358974359</v>
      </c>
      <c r="L60" s="2">
        <f>EXP(0.06*K60)</f>
        <v>100.34679673901854</v>
      </c>
      <c r="M60" s="2">
        <f>SUMIF(A:A,A60,L:L)</f>
        <v>4897.06637606998</v>
      </c>
      <c r="N60" s="3">
        <f>L60/M60</f>
        <v>0.020491206169753695</v>
      </c>
      <c r="O60" s="7">
        <f>1/N60</f>
        <v>48.8014220205379</v>
      </c>
      <c r="P60" s="3">
        <f>IF(O60&gt;21,"",N60)</f>
      </c>
      <c r="Q60" s="3">
        <f>IF(ISNUMBER(P60),SUMIF(A:A,A60,P:P),"")</f>
      </c>
      <c r="R60" s="3">
        <f>_xlfn.IFERROR(P60*(1/Q60),"")</f>
      </c>
      <c r="S60" s="8">
        <f>_xlfn.IFERROR(1/R60,"")</f>
      </c>
    </row>
    <row r="61" spans="1:19" ht="15">
      <c r="A61" s="1">
        <v>9</v>
      </c>
      <c r="B61" s="5">
        <v>0.6145833333333334</v>
      </c>
      <c r="C61" s="1" t="s">
        <v>119</v>
      </c>
      <c r="D61" s="1">
        <v>3</v>
      </c>
      <c r="E61" s="1">
        <v>6</v>
      </c>
      <c r="F61" s="1" t="s">
        <v>125</v>
      </c>
      <c r="G61" s="2">
        <v>34.0949</v>
      </c>
      <c r="H61" s="6">
        <f>1+_xlfn.COUNTIFS(A:A,A61,O:O,"&lt;"&amp;O61)</f>
        <v>11</v>
      </c>
      <c r="I61" s="2">
        <f>_xlfn.AVERAGEIF(A:A,A61,G:G)</f>
        <v>47.8623641025641</v>
      </c>
      <c r="J61" s="2">
        <f>G61-I61</f>
        <v>-13.767464102564098</v>
      </c>
      <c r="K61" s="2">
        <f>90+J61</f>
        <v>76.2325358974359</v>
      </c>
      <c r="L61" s="2">
        <f>EXP(0.06*K61)</f>
        <v>96.92642192820695</v>
      </c>
      <c r="M61" s="2">
        <f>SUMIF(A:A,A61,L:L)</f>
        <v>4897.06637606998</v>
      </c>
      <c r="N61" s="3">
        <f>L61/M61</f>
        <v>0.0197927523306296</v>
      </c>
      <c r="O61" s="7">
        <f>1/N61</f>
        <v>50.52354434064655</v>
      </c>
      <c r="P61" s="3">
        <f>IF(O61&gt;21,"",N61)</f>
      </c>
      <c r="Q61" s="3">
        <f>IF(ISNUMBER(P61),SUMIF(A:A,A61,P:P),"")</f>
      </c>
      <c r="R61" s="3">
        <f>_xlfn.IFERROR(P61*(1/Q61),"")</f>
      </c>
      <c r="S61" s="8">
        <f>_xlfn.IFERROR(1/R61,"")</f>
      </c>
    </row>
    <row r="62" spans="1:19" ht="15">
      <c r="A62" s="1">
        <v>9</v>
      </c>
      <c r="B62" s="5">
        <v>0.6145833333333334</v>
      </c>
      <c r="C62" s="1" t="s">
        <v>119</v>
      </c>
      <c r="D62" s="1">
        <v>3</v>
      </c>
      <c r="E62" s="1">
        <v>7</v>
      </c>
      <c r="F62" s="1" t="s">
        <v>126</v>
      </c>
      <c r="G62" s="2">
        <v>48.1355</v>
      </c>
      <c r="H62" s="6">
        <f>1+_xlfn.COUNTIFS(A:A,A62,O:O,"&lt;"&amp;O62)</f>
        <v>7</v>
      </c>
      <c r="I62" s="2">
        <f>_xlfn.AVERAGEIF(A:A,A62,G:G)</f>
        <v>47.8623641025641</v>
      </c>
      <c r="J62" s="2">
        <f>G62-I62</f>
        <v>0.2731358974358997</v>
      </c>
      <c r="K62" s="2">
        <f>90+J62</f>
        <v>90.2731358974359</v>
      </c>
      <c r="L62" s="2">
        <f>EXP(0.06*K62)</f>
        <v>225.064753435397</v>
      </c>
      <c r="M62" s="2">
        <f>SUMIF(A:A,A62,L:L)</f>
        <v>4897.06637606998</v>
      </c>
      <c r="N62" s="3">
        <f>L62/M62</f>
        <v>0.045959097988787556</v>
      </c>
      <c r="O62" s="7">
        <f>1/N62</f>
        <v>21.758477510676247</v>
      </c>
      <c r="P62" s="3">
        <f>IF(O62&gt;21,"",N62)</f>
      </c>
      <c r="Q62" s="3">
        <f>IF(ISNUMBER(P62),SUMIF(A:A,A62,P:P),"")</f>
      </c>
      <c r="R62" s="3">
        <f>_xlfn.IFERROR(P62*(1/Q62),"")</f>
      </c>
      <c r="S62" s="8">
        <f>_xlfn.IFERROR(1/R62,"")</f>
      </c>
    </row>
    <row r="63" spans="1:19" ht="15">
      <c r="A63" s="1">
        <v>9</v>
      </c>
      <c r="B63" s="5">
        <v>0.6145833333333334</v>
      </c>
      <c r="C63" s="1" t="s">
        <v>119</v>
      </c>
      <c r="D63" s="1">
        <v>3</v>
      </c>
      <c r="E63" s="1">
        <v>8</v>
      </c>
      <c r="F63" s="1" t="s">
        <v>127</v>
      </c>
      <c r="G63" s="2">
        <v>26.0362666666667</v>
      </c>
      <c r="H63" s="6">
        <f>1+_xlfn.COUNTIFS(A:A,A63,O:O,"&lt;"&amp;O63)</f>
        <v>13</v>
      </c>
      <c r="I63" s="2">
        <f>_xlfn.AVERAGEIF(A:A,A63,G:G)</f>
        <v>47.8623641025641</v>
      </c>
      <c r="J63" s="2">
        <f>G63-I63</f>
        <v>-21.8260974358974</v>
      </c>
      <c r="K63" s="2">
        <f>90+J63</f>
        <v>68.1739025641026</v>
      </c>
      <c r="L63" s="2">
        <f>EXP(0.06*K63)</f>
        <v>59.76583363888542</v>
      </c>
      <c r="M63" s="2">
        <f>SUMIF(A:A,A63,L:L)</f>
        <v>4897.06637606998</v>
      </c>
      <c r="N63" s="3">
        <f>L63/M63</f>
        <v>0.01220441567444079</v>
      </c>
      <c r="O63" s="7">
        <f>1/N63</f>
        <v>81.9375565922635</v>
      </c>
      <c r="P63" s="3">
        <f>IF(O63&gt;21,"",N63)</f>
      </c>
      <c r="Q63" s="3">
        <f>IF(ISNUMBER(P63),SUMIF(A:A,A63,P:P),"")</f>
      </c>
      <c r="R63" s="3">
        <f>_xlfn.IFERROR(P63*(1/Q63),"")</f>
      </c>
      <c r="S63" s="8">
        <f>_xlfn.IFERROR(1/R63,"")</f>
      </c>
    </row>
    <row r="64" spans="1:19" ht="15">
      <c r="A64" s="1">
        <v>9</v>
      </c>
      <c r="B64" s="5">
        <v>0.6145833333333334</v>
      </c>
      <c r="C64" s="1" t="s">
        <v>119</v>
      </c>
      <c r="D64" s="1">
        <v>3</v>
      </c>
      <c r="E64" s="1">
        <v>9</v>
      </c>
      <c r="F64" s="1" t="s">
        <v>128</v>
      </c>
      <c r="G64" s="2">
        <v>37.221733333333304</v>
      </c>
      <c r="H64" s="6">
        <f>1+_xlfn.COUNTIFS(A:A,A64,O:O,"&lt;"&amp;O64)</f>
        <v>9</v>
      </c>
      <c r="I64" s="2">
        <f>_xlfn.AVERAGEIF(A:A,A64,G:G)</f>
        <v>47.8623641025641</v>
      </c>
      <c r="J64" s="2">
        <f>G64-I64</f>
        <v>-10.640630769230796</v>
      </c>
      <c r="K64" s="2">
        <f>90+J64</f>
        <v>79.3593692307692</v>
      </c>
      <c r="L64" s="2">
        <f>EXP(0.06*K64)</f>
        <v>116.92844351934009</v>
      </c>
      <c r="M64" s="2">
        <f>SUMIF(A:A,A64,L:L)</f>
        <v>4897.06637606998</v>
      </c>
      <c r="N64" s="3">
        <f>L64/M64</f>
        <v>0.023877242932773587</v>
      </c>
      <c r="O64" s="7">
        <f>1/N64</f>
        <v>41.88088226163722</v>
      </c>
      <c r="P64" s="3">
        <f>IF(O64&gt;21,"",N64)</f>
      </c>
      <c r="Q64" s="3">
        <f>IF(ISNUMBER(P64),SUMIF(A:A,A64,P:P),"")</f>
      </c>
      <c r="R64" s="3">
        <f>_xlfn.IFERROR(P64*(1/Q64),"")</f>
      </c>
      <c r="S64" s="8">
        <f>_xlfn.IFERROR(1/R64,"")</f>
      </c>
    </row>
    <row r="65" spans="1:19" ht="15">
      <c r="A65" s="1">
        <v>9</v>
      </c>
      <c r="B65" s="5">
        <v>0.6145833333333334</v>
      </c>
      <c r="C65" s="1" t="s">
        <v>119</v>
      </c>
      <c r="D65" s="1">
        <v>3</v>
      </c>
      <c r="E65" s="1">
        <v>13</v>
      </c>
      <c r="F65" s="1" t="s">
        <v>132</v>
      </c>
      <c r="G65" s="2">
        <v>41.1176666666667</v>
      </c>
      <c r="H65" s="6">
        <f>1+_xlfn.COUNTIFS(A:A,A65,O:O,"&lt;"&amp;O65)</f>
        <v>8</v>
      </c>
      <c r="I65" s="2">
        <f>_xlfn.AVERAGEIF(A:A,A65,G:G)</f>
        <v>47.8623641025641</v>
      </c>
      <c r="J65" s="2">
        <f>G65-I65</f>
        <v>-6.7446974358974</v>
      </c>
      <c r="K65" s="2">
        <f>90+J65</f>
        <v>83.2553025641026</v>
      </c>
      <c r="L65" s="2">
        <f>EXP(0.06*K65)</f>
        <v>147.71993557367824</v>
      </c>
      <c r="M65" s="2">
        <f>SUMIF(A:A,A65,L:L)</f>
        <v>4897.06637606998</v>
      </c>
      <c r="N65" s="3">
        <f>L65/M65</f>
        <v>0.03016498536665277</v>
      </c>
      <c r="O65" s="7">
        <f>1/N65</f>
        <v>33.1510188997305</v>
      </c>
      <c r="P65" s="3">
        <f>IF(O65&gt;21,"",N65)</f>
      </c>
      <c r="Q65" s="3">
        <f>IF(ISNUMBER(P65),SUMIF(A:A,A65,P:P),"")</f>
      </c>
      <c r="R65" s="3">
        <f>_xlfn.IFERROR(P65*(1/Q65),"")</f>
      </c>
      <c r="S65" s="8">
        <f>_xlfn.IFERROR(1/R65,"")</f>
      </c>
    </row>
    <row r="66" spans="1:19" ht="15">
      <c r="A66" s="1">
        <v>26</v>
      </c>
      <c r="B66" s="5">
        <v>0.6215277777777778</v>
      </c>
      <c r="C66" s="1" t="s">
        <v>269</v>
      </c>
      <c r="D66" s="1">
        <v>3</v>
      </c>
      <c r="E66" s="1">
        <v>10</v>
      </c>
      <c r="F66" s="1" t="s">
        <v>286</v>
      </c>
      <c r="G66" s="2">
        <v>74.2026666666666</v>
      </c>
      <c r="H66" s="6">
        <f>1+_xlfn.COUNTIFS(A:A,A66,O:O,"&lt;"&amp;O66)</f>
        <v>1</v>
      </c>
      <c r="I66" s="2">
        <f>_xlfn.AVERAGEIF(A:A,A66,G:G)</f>
        <v>46.36459999999998</v>
      </c>
      <c r="J66" s="2">
        <f>G66-I66</f>
        <v>27.83806666666662</v>
      </c>
      <c r="K66" s="2">
        <f>90+J66</f>
        <v>117.83806666666662</v>
      </c>
      <c r="L66" s="2">
        <f>EXP(0.06*K66)</f>
        <v>1176.4821077270853</v>
      </c>
      <c r="M66" s="2">
        <f>SUMIF(A:A,A66,L:L)</f>
        <v>3334.783027377257</v>
      </c>
      <c r="N66" s="3">
        <f>L66/M66</f>
        <v>0.3527912005274796</v>
      </c>
      <c r="O66" s="7">
        <f>1/N66</f>
        <v>2.834537818700804</v>
      </c>
      <c r="P66" s="3">
        <f>IF(O66&gt;21,"",N66)</f>
        <v>0.3527912005274796</v>
      </c>
      <c r="Q66" s="3">
        <f>IF(ISNUMBER(P66),SUMIF(A:A,A66,P:P),"")</f>
        <v>0.8782392696498006</v>
      </c>
      <c r="R66" s="3">
        <f>_xlfn.IFERROR(P66*(1/Q66),"")</f>
        <v>0.4017028305602364</v>
      </c>
      <c r="S66" s="8">
        <f>_xlfn.IFERROR(1/R66,"")</f>
        <v>2.489402423690533</v>
      </c>
    </row>
    <row r="67" spans="1:19" ht="15">
      <c r="A67" s="1">
        <v>26</v>
      </c>
      <c r="B67" s="5">
        <v>0.6215277777777778</v>
      </c>
      <c r="C67" s="1" t="s">
        <v>269</v>
      </c>
      <c r="D67" s="1">
        <v>3</v>
      </c>
      <c r="E67" s="1">
        <v>8</v>
      </c>
      <c r="F67" s="1" t="s">
        <v>285</v>
      </c>
      <c r="G67" s="2">
        <v>64.0359</v>
      </c>
      <c r="H67" s="6">
        <f>1+_xlfn.COUNTIFS(A:A,A67,O:O,"&lt;"&amp;O67)</f>
        <v>2</v>
      </c>
      <c r="I67" s="2">
        <f>_xlfn.AVERAGEIF(A:A,A67,G:G)</f>
        <v>46.36459999999998</v>
      </c>
      <c r="J67" s="2">
        <f>G67-I67</f>
        <v>17.671300000000016</v>
      </c>
      <c r="K67" s="2">
        <f>90+J67</f>
        <v>107.67130000000002</v>
      </c>
      <c r="L67" s="2">
        <f>EXP(0.06*K67)</f>
        <v>639.2387402401654</v>
      </c>
      <c r="M67" s="2">
        <f>SUMIF(A:A,A67,L:L)</f>
        <v>3334.783027377257</v>
      </c>
      <c r="N67" s="3">
        <f>L67/M67</f>
        <v>0.19168825527546074</v>
      </c>
      <c r="O67" s="7">
        <f>1/N67</f>
        <v>5.216803703299273</v>
      </c>
      <c r="P67" s="3">
        <f>IF(O67&gt;21,"",N67)</f>
        <v>0.19168825527546074</v>
      </c>
      <c r="Q67" s="3">
        <f>IF(ISNUMBER(P67),SUMIF(A:A,A67,P:P),"")</f>
        <v>0.8782392696498006</v>
      </c>
      <c r="R67" s="3">
        <f>_xlfn.IFERROR(P67*(1/Q67),"")</f>
        <v>0.2182642725050279</v>
      </c>
      <c r="S67" s="8">
        <f>_xlfn.IFERROR(1/R67,"")</f>
        <v>4.581601874291929</v>
      </c>
    </row>
    <row r="68" spans="1:19" ht="15">
      <c r="A68" s="1">
        <v>26</v>
      </c>
      <c r="B68" s="5">
        <v>0.6215277777777778</v>
      </c>
      <c r="C68" s="1" t="s">
        <v>269</v>
      </c>
      <c r="D68" s="1">
        <v>3</v>
      </c>
      <c r="E68" s="1">
        <v>6</v>
      </c>
      <c r="F68" s="1" t="s">
        <v>284</v>
      </c>
      <c r="G68" s="2">
        <v>52.159</v>
      </c>
      <c r="H68" s="6">
        <f>1+_xlfn.COUNTIFS(A:A,A68,O:O,"&lt;"&amp;O68)</f>
        <v>3</v>
      </c>
      <c r="I68" s="2">
        <f>_xlfn.AVERAGEIF(A:A,A68,G:G)</f>
        <v>46.36459999999998</v>
      </c>
      <c r="J68" s="2">
        <f>G68-I68</f>
        <v>5.794400000000017</v>
      </c>
      <c r="K68" s="2">
        <f>90+J68</f>
        <v>95.79440000000002</v>
      </c>
      <c r="L68" s="2">
        <f>EXP(0.06*K68)</f>
        <v>313.4575674890213</v>
      </c>
      <c r="M68" s="2">
        <f>SUMIF(A:A,A68,L:L)</f>
        <v>3334.783027377257</v>
      </c>
      <c r="N68" s="3">
        <f>L68/M68</f>
        <v>0.09399639044449308</v>
      </c>
      <c r="O68" s="7">
        <f>1/N68</f>
        <v>10.638706393630315</v>
      </c>
      <c r="P68" s="3">
        <f>IF(O68&gt;21,"",N68)</f>
        <v>0.09399639044449308</v>
      </c>
      <c r="Q68" s="3">
        <f>IF(ISNUMBER(P68),SUMIF(A:A,A68,P:P),"")</f>
        <v>0.8782392696498006</v>
      </c>
      <c r="R68" s="3">
        <f>_xlfn.IFERROR(P68*(1/Q68),"")</f>
        <v>0.10702822532858763</v>
      </c>
      <c r="S68" s="8">
        <f>_xlfn.IFERROR(1/R68,"")</f>
        <v>9.343329733160552</v>
      </c>
    </row>
    <row r="69" spans="1:19" ht="15">
      <c r="A69" s="1">
        <v>26</v>
      </c>
      <c r="B69" s="5">
        <v>0.6215277777777778</v>
      </c>
      <c r="C69" s="1" t="s">
        <v>269</v>
      </c>
      <c r="D69" s="1">
        <v>3</v>
      </c>
      <c r="E69" s="1">
        <v>4</v>
      </c>
      <c r="F69" s="1" t="s">
        <v>283</v>
      </c>
      <c r="G69" s="2">
        <v>51.8472</v>
      </c>
      <c r="H69" s="6">
        <f>1+_xlfn.COUNTIFS(A:A,A69,O:O,"&lt;"&amp;O69)</f>
        <v>4</v>
      </c>
      <c r="I69" s="2">
        <f>_xlfn.AVERAGEIF(A:A,A69,G:G)</f>
        <v>46.36459999999998</v>
      </c>
      <c r="J69" s="2">
        <f>G69-I69</f>
        <v>5.482600000000019</v>
      </c>
      <c r="K69" s="2">
        <f>90+J69</f>
        <v>95.48260000000002</v>
      </c>
      <c r="L69" s="2">
        <f>EXP(0.06*K69)</f>
        <v>307.6479162362307</v>
      </c>
      <c r="M69" s="2">
        <f>SUMIF(A:A,A69,L:L)</f>
        <v>3334.783027377257</v>
      </c>
      <c r="N69" s="3">
        <f>L69/M69</f>
        <v>0.09225425273865265</v>
      </c>
      <c r="O69" s="7">
        <f>1/N69</f>
        <v>10.839608693519018</v>
      </c>
      <c r="P69" s="3">
        <f>IF(O69&gt;21,"",N69)</f>
        <v>0.09225425273865265</v>
      </c>
      <c r="Q69" s="3">
        <f>IF(ISNUMBER(P69),SUMIF(A:A,A69,P:P),"")</f>
        <v>0.8782392696498006</v>
      </c>
      <c r="R69" s="3">
        <f>_xlfn.IFERROR(P69*(1/Q69),"")</f>
        <v>0.1050445544019447</v>
      </c>
      <c r="S69" s="8">
        <f>_xlfn.IFERROR(1/R69,"")</f>
        <v>9.51977002228577</v>
      </c>
    </row>
    <row r="70" spans="1:19" ht="15">
      <c r="A70" s="1">
        <v>26</v>
      </c>
      <c r="B70" s="5">
        <v>0.6215277777777778</v>
      </c>
      <c r="C70" s="1" t="s">
        <v>269</v>
      </c>
      <c r="D70" s="1">
        <v>3</v>
      </c>
      <c r="E70" s="1">
        <v>1</v>
      </c>
      <c r="F70" s="1" t="s">
        <v>280</v>
      </c>
      <c r="G70" s="2">
        <v>51.5102333333333</v>
      </c>
      <c r="H70" s="6">
        <f>1+_xlfn.COUNTIFS(A:A,A70,O:O,"&lt;"&amp;O70)</f>
        <v>5</v>
      </c>
      <c r="I70" s="2">
        <f>_xlfn.AVERAGEIF(A:A,A70,G:G)</f>
        <v>46.36459999999998</v>
      </c>
      <c r="J70" s="2">
        <f>G70-I70</f>
        <v>5.145633333333315</v>
      </c>
      <c r="K70" s="2">
        <f>90+J70</f>
        <v>95.14563333333331</v>
      </c>
      <c r="L70" s="2">
        <f>EXP(0.06*K70)</f>
        <v>301.49034728009906</v>
      </c>
      <c r="M70" s="2">
        <f>SUMIF(A:A,A70,L:L)</f>
        <v>3334.783027377257</v>
      </c>
      <c r="N70" s="3">
        <f>L70/M70</f>
        <v>0.09040778509575642</v>
      </c>
      <c r="O70" s="7">
        <f>1/N70</f>
        <v>11.060994348449514</v>
      </c>
      <c r="P70" s="3">
        <f>IF(O70&gt;21,"",N70)</f>
        <v>0.09040778509575642</v>
      </c>
      <c r="Q70" s="3">
        <f>IF(ISNUMBER(P70),SUMIF(A:A,A70,P:P),"")</f>
        <v>0.8782392696498006</v>
      </c>
      <c r="R70" s="3">
        <f>_xlfn.IFERROR(P70*(1/Q70),"")</f>
        <v>0.10294208904118657</v>
      </c>
      <c r="S70" s="8">
        <f>_xlfn.IFERROR(1/R70,"")</f>
        <v>9.714199598182873</v>
      </c>
    </row>
    <row r="71" spans="1:19" ht="15">
      <c r="A71" s="1">
        <v>26</v>
      </c>
      <c r="B71" s="5">
        <v>0.6215277777777778</v>
      </c>
      <c r="C71" s="1" t="s">
        <v>269</v>
      </c>
      <c r="D71" s="1">
        <v>3</v>
      </c>
      <c r="E71" s="1">
        <v>2</v>
      </c>
      <c r="F71" s="1" t="s">
        <v>281</v>
      </c>
      <c r="G71" s="2">
        <v>43.8518666666667</v>
      </c>
      <c r="H71" s="6">
        <f>1+_xlfn.COUNTIFS(A:A,A71,O:O,"&lt;"&amp;O71)</f>
        <v>6</v>
      </c>
      <c r="I71" s="2">
        <f>_xlfn.AVERAGEIF(A:A,A71,G:G)</f>
        <v>46.36459999999998</v>
      </c>
      <c r="J71" s="2">
        <f>G71-I71</f>
        <v>-2.51273333333328</v>
      </c>
      <c r="K71" s="2">
        <f>90+J71</f>
        <v>87.48726666666673</v>
      </c>
      <c r="L71" s="2">
        <f>EXP(0.06*K71)</f>
        <v>190.42073143175162</v>
      </c>
      <c r="M71" s="2">
        <f>SUMIF(A:A,A71,L:L)</f>
        <v>3334.783027377257</v>
      </c>
      <c r="N71" s="3">
        <f>L71/M71</f>
        <v>0.05710138556795819</v>
      </c>
      <c r="O71" s="7">
        <f>1/N71</f>
        <v>17.512709894050957</v>
      </c>
      <c r="P71" s="3">
        <f>IF(O71&gt;21,"",N71)</f>
        <v>0.05710138556795819</v>
      </c>
      <c r="Q71" s="3">
        <f>IF(ISNUMBER(P71),SUMIF(A:A,A71,P:P),"")</f>
        <v>0.8782392696498006</v>
      </c>
      <c r="R71" s="3">
        <f>_xlfn.IFERROR(P71*(1/Q71),"")</f>
        <v>0.06501802816301698</v>
      </c>
      <c r="S71" s="8">
        <f>_xlfn.IFERROR(1/R71,"")</f>
        <v>15.380349546940147</v>
      </c>
    </row>
    <row r="72" spans="1:19" ht="15">
      <c r="A72" s="1">
        <v>26</v>
      </c>
      <c r="B72" s="5">
        <v>0.6215277777777778</v>
      </c>
      <c r="C72" s="1" t="s">
        <v>269</v>
      </c>
      <c r="D72" s="1">
        <v>3</v>
      </c>
      <c r="E72" s="1">
        <v>3</v>
      </c>
      <c r="F72" s="1" t="s">
        <v>282</v>
      </c>
      <c r="G72" s="2">
        <v>21.9318666666667</v>
      </c>
      <c r="H72" s="6">
        <f>1+_xlfn.COUNTIFS(A:A,A72,O:O,"&lt;"&amp;O72)</f>
        <v>10</v>
      </c>
      <c r="I72" s="2">
        <f>_xlfn.AVERAGEIF(A:A,A72,G:G)</f>
        <v>46.36459999999998</v>
      </c>
      <c r="J72" s="2">
        <f>G72-I72</f>
        <v>-24.43273333333328</v>
      </c>
      <c r="K72" s="2">
        <f>90+J72</f>
        <v>65.56726666666671</v>
      </c>
      <c r="L72" s="2">
        <f>EXP(0.06*K72)</f>
        <v>51.112853408852914</v>
      </c>
      <c r="M72" s="2">
        <f>SUMIF(A:A,A72,L:L)</f>
        <v>3334.783027377257</v>
      </c>
      <c r="N72" s="3">
        <f>L72/M72</f>
        <v>0.015327190101795677</v>
      </c>
      <c r="O72" s="7">
        <f>1/N72</f>
        <v>65.24353083366817</v>
      </c>
      <c r="P72" s="3">
        <f>IF(O72&gt;21,"",N72)</f>
      </c>
      <c r="Q72" s="3">
        <f>IF(ISNUMBER(P72),SUMIF(A:A,A72,P:P),"")</f>
      </c>
      <c r="R72" s="3">
        <f>_xlfn.IFERROR(P72*(1/Q72),"")</f>
      </c>
      <c r="S72" s="8">
        <f>_xlfn.IFERROR(1/R72,"")</f>
      </c>
    </row>
    <row r="73" spans="1:19" ht="15">
      <c r="A73" s="1">
        <v>26</v>
      </c>
      <c r="B73" s="5">
        <v>0.6215277777777778</v>
      </c>
      <c r="C73" s="1" t="s">
        <v>269</v>
      </c>
      <c r="D73" s="1">
        <v>3</v>
      </c>
      <c r="E73" s="1">
        <v>11</v>
      </c>
      <c r="F73" s="1" t="s">
        <v>287</v>
      </c>
      <c r="G73" s="2">
        <v>39.8782333333333</v>
      </c>
      <c r="H73" s="6">
        <f>1+_xlfn.COUNTIFS(A:A,A73,O:O,"&lt;"&amp;O73)</f>
        <v>7</v>
      </c>
      <c r="I73" s="2">
        <f>_xlfn.AVERAGEIF(A:A,A73,G:G)</f>
        <v>46.36459999999998</v>
      </c>
      <c r="J73" s="2">
        <f>G73-I73</f>
        <v>-6.486366666666683</v>
      </c>
      <c r="K73" s="2">
        <f>90+J73</f>
        <v>83.51363333333332</v>
      </c>
      <c r="L73" s="2">
        <f>EXP(0.06*K73)</f>
        <v>150.02740838932246</v>
      </c>
      <c r="M73" s="2">
        <f>SUMIF(A:A,A73,L:L)</f>
        <v>3334.783027377257</v>
      </c>
      <c r="N73" s="3">
        <f>L73/M73</f>
        <v>0.044988656580550054</v>
      </c>
      <c r="O73" s="7">
        <f>1/N73</f>
        <v>22.227825323246705</v>
      </c>
      <c r="P73" s="3">
        <f>IF(O73&gt;21,"",N73)</f>
      </c>
      <c r="Q73" s="3">
        <f>IF(ISNUMBER(P73),SUMIF(A:A,A73,P:P),"")</f>
      </c>
      <c r="R73" s="3">
        <f>_xlfn.IFERROR(P73*(1/Q73),"")</f>
      </c>
      <c r="S73" s="8">
        <f>_xlfn.IFERROR(1/R73,"")</f>
      </c>
    </row>
    <row r="74" spans="1:19" ht="15">
      <c r="A74" s="1">
        <v>26</v>
      </c>
      <c r="B74" s="5">
        <v>0.6215277777777778</v>
      </c>
      <c r="C74" s="1" t="s">
        <v>269</v>
      </c>
      <c r="D74" s="1">
        <v>3</v>
      </c>
      <c r="E74" s="1">
        <v>12</v>
      </c>
      <c r="F74" s="1" t="s">
        <v>288</v>
      </c>
      <c r="G74" s="2">
        <v>39.059033333333296</v>
      </c>
      <c r="H74" s="6">
        <f>1+_xlfn.COUNTIFS(A:A,A74,O:O,"&lt;"&amp;O74)</f>
        <v>8</v>
      </c>
      <c r="I74" s="2">
        <f>_xlfn.AVERAGEIF(A:A,A74,G:G)</f>
        <v>46.36459999999998</v>
      </c>
      <c r="J74" s="2">
        <f>G74-I74</f>
        <v>-7.305566666666685</v>
      </c>
      <c r="K74" s="2">
        <f>90+J74</f>
        <v>82.69443333333331</v>
      </c>
      <c r="L74" s="2">
        <f>EXP(0.06*K74)</f>
        <v>142.83155515942602</v>
      </c>
      <c r="M74" s="2">
        <f>SUMIF(A:A,A74,L:L)</f>
        <v>3334.783027377257</v>
      </c>
      <c r="N74" s="3">
        <f>L74/M74</f>
        <v>0.04283083906414154</v>
      </c>
      <c r="O74" s="7">
        <f>1/N74</f>
        <v>23.347663082258205</v>
      </c>
      <c r="P74" s="3">
        <f>IF(O74&gt;21,"",N74)</f>
      </c>
      <c r="Q74" s="3">
        <f>IF(ISNUMBER(P74),SUMIF(A:A,A74,P:P),"")</f>
      </c>
      <c r="R74" s="3">
        <f>_xlfn.IFERROR(P74*(1/Q74),"")</f>
      </c>
      <c r="S74" s="8">
        <f>_xlfn.IFERROR(1/R74,"")</f>
      </c>
    </row>
    <row r="75" spans="1:19" ht="15">
      <c r="A75" s="1">
        <v>26</v>
      </c>
      <c r="B75" s="5">
        <v>0.6215277777777778</v>
      </c>
      <c r="C75" s="1" t="s">
        <v>269</v>
      </c>
      <c r="D75" s="1">
        <v>3</v>
      </c>
      <c r="E75" s="1">
        <v>13</v>
      </c>
      <c r="F75" s="1" t="s">
        <v>289</v>
      </c>
      <c r="G75" s="2">
        <v>25.169999999999998</v>
      </c>
      <c r="H75" s="6">
        <f>1+_xlfn.COUNTIFS(A:A,A75,O:O,"&lt;"&amp;O75)</f>
        <v>9</v>
      </c>
      <c r="I75" s="2">
        <f>_xlfn.AVERAGEIF(A:A,A75,G:G)</f>
        <v>46.36459999999998</v>
      </c>
      <c r="J75" s="2">
        <f>G75-I75</f>
        <v>-21.194599999999983</v>
      </c>
      <c r="K75" s="2">
        <f>90+J75</f>
        <v>68.80540000000002</v>
      </c>
      <c r="L75" s="2">
        <f>EXP(0.06*K75)</f>
        <v>62.07380001530194</v>
      </c>
      <c r="M75" s="2">
        <f>SUMIF(A:A,A75,L:L)</f>
        <v>3334.783027377257</v>
      </c>
      <c r="N75" s="3">
        <f>L75/M75</f>
        <v>0.018614044603711983</v>
      </c>
      <c r="O75" s="7">
        <f>1/N75</f>
        <v>53.72287545720083</v>
      </c>
      <c r="P75" s="3">
        <f>IF(O75&gt;21,"",N75)</f>
      </c>
      <c r="Q75" s="3">
        <f>IF(ISNUMBER(P75),SUMIF(A:A,A75,P:P),"")</f>
      </c>
      <c r="R75" s="3">
        <f>_xlfn.IFERROR(P75*(1/Q75),"")</f>
      </c>
      <c r="S75" s="8">
        <f>_xlfn.IFERROR(1/R75,"")</f>
      </c>
    </row>
    <row r="76" spans="1:19" ht="15">
      <c r="A76" s="1">
        <v>32</v>
      </c>
      <c r="B76" s="5">
        <v>0.6284722222222222</v>
      </c>
      <c r="C76" s="1" t="s">
        <v>320</v>
      </c>
      <c r="D76" s="1">
        <v>4</v>
      </c>
      <c r="E76" s="1">
        <v>8</v>
      </c>
      <c r="F76" s="1" t="s">
        <v>351</v>
      </c>
      <c r="G76" s="2">
        <v>76.4467</v>
      </c>
      <c r="H76" s="6">
        <f>1+_xlfn.COUNTIFS(A:A,A76,O:O,"&lt;"&amp;O76)</f>
        <v>1</v>
      </c>
      <c r="I76" s="2">
        <f>_xlfn.AVERAGEIF(A:A,A76,G:G)</f>
        <v>48.06091944444446</v>
      </c>
      <c r="J76" s="2">
        <f>G76-I76</f>
        <v>28.38578055555555</v>
      </c>
      <c r="K76" s="2">
        <f>90+J76</f>
        <v>118.38578055555556</v>
      </c>
      <c r="L76" s="2">
        <f>EXP(0.06*K76)</f>
        <v>1215.7869399692938</v>
      </c>
      <c r="M76" s="2">
        <f>SUMIF(A:A,A76,L:L)</f>
        <v>3938.9220778132476</v>
      </c>
      <c r="N76" s="3">
        <f>L76/M76</f>
        <v>0.3086598099559909</v>
      </c>
      <c r="O76" s="7">
        <f>1/N76</f>
        <v>3.239812789823791</v>
      </c>
      <c r="P76" s="3">
        <f>IF(O76&gt;21,"",N76)</f>
        <v>0.3086598099559909</v>
      </c>
      <c r="Q76" s="3">
        <f>IF(ISNUMBER(P76),SUMIF(A:A,A76,P:P),"")</f>
        <v>0.9144707879264707</v>
      </c>
      <c r="R76" s="3">
        <f>_xlfn.IFERROR(P76*(1/Q76),"")</f>
        <v>0.3375283432025924</v>
      </c>
      <c r="S76" s="8">
        <f>_xlfn.IFERROR(1/R76,"")</f>
        <v>2.9627141546444196</v>
      </c>
    </row>
    <row r="77" spans="1:19" ht="15">
      <c r="A77" s="1">
        <v>32</v>
      </c>
      <c r="B77" s="5">
        <v>0.6284722222222222</v>
      </c>
      <c r="C77" s="1" t="s">
        <v>320</v>
      </c>
      <c r="D77" s="1">
        <v>4</v>
      </c>
      <c r="E77" s="1">
        <v>13</v>
      </c>
      <c r="F77" s="1" t="s">
        <v>355</v>
      </c>
      <c r="G77" s="2">
        <v>63.9114333333333</v>
      </c>
      <c r="H77" s="6">
        <f>1+_xlfn.COUNTIFS(A:A,A77,O:O,"&lt;"&amp;O77)</f>
        <v>2</v>
      </c>
      <c r="I77" s="2">
        <f>_xlfn.AVERAGEIF(A:A,A77,G:G)</f>
        <v>48.06091944444446</v>
      </c>
      <c r="J77" s="2">
        <f>G77-I77</f>
        <v>15.850513888888841</v>
      </c>
      <c r="K77" s="2">
        <f>90+J77</f>
        <v>105.85051388888884</v>
      </c>
      <c r="L77" s="2">
        <f>EXP(0.06*K77)</f>
        <v>573.0831578560999</v>
      </c>
      <c r="M77" s="2">
        <f>SUMIF(A:A,A77,L:L)</f>
        <v>3938.9220778132476</v>
      </c>
      <c r="N77" s="3">
        <f>L77/M77</f>
        <v>0.1454923825693591</v>
      </c>
      <c r="O77" s="7">
        <f>1/N77</f>
        <v>6.873212070214605</v>
      </c>
      <c r="P77" s="3">
        <f>IF(O77&gt;21,"",N77)</f>
        <v>0.1454923825693591</v>
      </c>
      <c r="Q77" s="3">
        <f>IF(ISNUMBER(P77),SUMIF(A:A,A77,P:P),"")</f>
        <v>0.9144707879264707</v>
      </c>
      <c r="R77" s="3">
        <f>_xlfn.IFERROR(P77*(1/Q77),"")</f>
        <v>0.15910008771221418</v>
      </c>
      <c r="S77" s="8">
        <f>_xlfn.IFERROR(1/R77,"")</f>
        <v>6.285351657434879</v>
      </c>
    </row>
    <row r="78" spans="1:19" ht="15">
      <c r="A78" s="1">
        <v>32</v>
      </c>
      <c r="B78" s="5">
        <v>0.6284722222222222</v>
      </c>
      <c r="C78" s="1" t="s">
        <v>320</v>
      </c>
      <c r="D78" s="1">
        <v>4</v>
      </c>
      <c r="E78" s="1">
        <v>6</v>
      </c>
      <c r="F78" s="1" t="s">
        <v>349</v>
      </c>
      <c r="G78" s="2">
        <v>60.545333333333396</v>
      </c>
      <c r="H78" s="6">
        <f>1+_xlfn.COUNTIFS(A:A,A78,O:O,"&lt;"&amp;O78)</f>
        <v>3</v>
      </c>
      <c r="I78" s="2">
        <f>_xlfn.AVERAGEIF(A:A,A78,G:G)</f>
        <v>48.06091944444446</v>
      </c>
      <c r="J78" s="2">
        <f>G78-I78</f>
        <v>12.484413888888938</v>
      </c>
      <c r="K78" s="2">
        <f>90+J78</f>
        <v>102.48441388888894</v>
      </c>
      <c r="L78" s="2">
        <f>EXP(0.06*K78)</f>
        <v>468.27926279761476</v>
      </c>
      <c r="M78" s="2">
        <f>SUMIF(A:A,A78,L:L)</f>
        <v>3938.9220778132476</v>
      </c>
      <c r="N78" s="3">
        <f>L78/M78</f>
        <v>0.11888512987735647</v>
      </c>
      <c r="O78" s="7">
        <f>1/N78</f>
        <v>8.411480906246338</v>
      </c>
      <c r="P78" s="3">
        <f>IF(O78&gt;21,"",N78)</f>
        <v>0.11888512987735647</v>
      </c>
      <c r="Q78" s="3">
        <f>IF(ISNUMBER(P78),SUMIF(A:A,A78,P:P),"")</f>
        <v>0.9144707879264707</v>
      </c>
      <c r="R78" s="3">
        <f>_xlfn.IFERROR(P78*(1/Q78),"")</f>
        <v>0.13000429477569664</v>
      </c>
      <c r="S78" s="8">
        <f>_xlfn.IFERROR(1/R78,"")</f>
        <v>7.692053571963553</v>
      </c>
    </row>
    <row r="79" spans="1:19" ht="15">
      <c r="A79" s="1">
        <v>32</v>
      </c>
      <c r="B79" s="5">
        <v>0.6284722222222222</v>
      </c>
      <c r="C79" s="1" t="s">
        <v>320</v>
      </c>
      <c r="D79" s="1">
        <v>4</v>
      </c>
      <c r="E79" s="1">
        <v>1</v>
      </c>
      <c r="F79" s="1" t="s">
        <v>344</v>
      </c>
      <c r="G79" s="2">
        <v>55.73366666666671</v>
      </c>
      <c r="H79" s="6">
        <f>1+_xlfn.COUNTIFS(A:A,A79,O:O,"&lt;"&amp;O79)</f>
        <v>4</v>
      </c>
      <c r="I79" s="2">
        <f>_xlfn.AVERAGEIF(A:A,A79,G:G)</f>
        <v>48.06091944444446</v>
      </c>
      <c r="J79" s="2">
        <f>G79-I79</f>
        <v>7.672747222222249</v>
      </c>
      <c r="K79" s="2">
        <f>90+J79</f>
        <v>97.67274722222226</v>
      </c>
      <c r="L79" s="2">
        <f>EXP(0.06*K79)</f>
        <v>350.8521232225774</v>
      </c>
      <c r="M79" s="2">
        <f>SUMIF(A:A,A79,L:L)</f>
        <v>3938.9220778132476</v>
      </c>
      <c r="N79" s="3">
        <f>L79/M79</f>
        <v>0.08907313125050656</v>
      </c>
      <c r="O79" s="7">
        <f>1/N79</f>
        <v>11.226730058334095</v>
      </c>
      <c r="P79" s="3">
        <f>IF(O79&gt;21,"",N79)</f>
        <v>0.08907313125050656</v>
      </c>
      <c r="Q79" s="3">
        <f>IF(ISNUMBER(P79),SUMIF(A:A,A79,P:P),"")</f>
        <v>0.9144707879264707</v>
      </c>
      <c r="R79" s="3">
        <f>_xlfn.IFERROR(P79*(1/Q79),"")</f>
        <v>0.09740402036513014</v>
      </c>
      <c r="S79" s="8">
        <f>_xlfn.IFERROR(1/R79,"")</f>
        <v>10.266516682282573</v>
      </c>
    </row>
    <row r="80" spans="1:19" ht="15">
      <c r="A80" s="1">
        <v>32</v>
      </c>
      <c r="B80" s="5">
        <v>0.6284722222222222</v>
      </c>
      <c r="C80" s="1" t="s">
        <v>320</v>
      </c>
      <c r="D80" s="1">
        <v>4</v>
      </c>
      <c r="E80" s="1">
        <v>3</v>
      </c>
      <c r="F80" s="1" t="s">
        <v>346</v>
      </c>
      <c r="G80" s="2">
        <v>50.7735666666666</v>
      </c>
      <c r="H80" s="6">
        <f>1+_xlfn.COUNTIFS(A:A,A80,O:O,"&lt;"&amp;O80)</f>
        <v>5</v>
      </c>
      <c r="I80" s="2">
        <f>_xlfn.AVERAGEIF(A:A,A80,G:G)</f>
        <v>48.06091944444446</v>
      </c>
      <c r="J80" s="2">
        <f>G80-I80</f>
        <v>2.712647222222145</v>
      </c>
      <c r="K80" s="2">
        <f>90+J80</f>
        <v>92.71264722222215</v>
      </c>
      <c r="L80" s="2">
        <f>EXP(0.06*K80)</f>
        <v>260.54063391124237</v>
      </c>
      <c r="M80" s="2">
        <f>SUMIF(A:A,A80,L:L)</f>
        <v>3938.9220778132476</v>
      </c>
      <c r="N80" s="3">
        <f>L80/M80</f>
        <v>0.06614516072272378</v>
      </c>
      <c r="O80" s="7">
        <f>1/N80</f>
        <v>15.118263967819734</v>
      </c>
      <c r="P80" s="3">
        <f>IF(O80&gt;21,"",N80)</f>
        <v>0.06614516072272378</v>
      </c>
      <c r="Q80" s="3">
        <f>IF(ISNUMBER(P80),SUMIF(A:A,A80,P:P),"")</f>
        <v>0.9144707879264707</v>
      </c>
      <c r="R80" s="3">
        <f>_xlfn.IFERROR(P80*(1/Q80),"")</f>
        <v>0.0723316278617336</v>
      </c>
      <c r="S80" s="8">
        <f>_xlfn.IFERROR(1/R80,"")</f>
        <v>13.825210762732482</v>
      </c>
    </row>
    <row r="81" spans="1:19" ht="15">
      <c r="A81" s="1">
        <v>32</v>
      </c>
      <c r="B81" s="5">
        <v>0.6284722222222222</v>
      </c>
      <c r="C81" s="1" t="s">
        <v>320</v>
      </c>
      <c r="D81" s="1">
        <v>4</v>
      </c>
      <c r="E81" s="1">
        <v>7</v>
      </c>
      <c r="F81" s="1" t="s">
        <v>350</v>
      </c>
      <c r="G81" s="2">
        <v>50.33840000000001</v>
      </c>
      <c r="H81" s="6">
        <f>1+_xlfn.COUNTIFS(A:A,A81,O:O,"&lt;"&amp;O81)</f>
        <v>6</v>
      </c>
      <c r="I81" s="2">
        <f>_xlfn.AVERAGEIF(A:A,A81,G:G)</f>
        <v>48.06091944444446</v>
      </c>
      <c r="J81" s="2">
        <f>G81-I81</f>
        <v>2.277480555555549</v>
      </c>
      <c r="K81" s="2">
        <f>90+J81</f>
        <v>92.27748055555554</v>
      </c>
      <c r="L81" s="2">
        <f>EXP(0.06*K81)</f>
        <v>253.82595949738368</v>
      </c>
      <c r="M81" s="2">
        <f>SUMIF(A:A,A81,L:L)</f>
        <v>3938.9220778132476</v>
      </c>
      <c r="N81" s="3">
        <f>L81/M81</f>
        <v>0.06444046225923286</v>
      </c>
      <c r="O81" s="7">
        <f>1/N81</f>
        <v>15.518200288153933</v>
      </c>
      <c r="P81" s="3">
        <f>IF(O81&gt;21,"",N81)</f>
        <v>0.06444046225923286</v>
      </c>
      <c r="Q81" s="3">
        <f>IF(ISNUMBER(P81),SUMIF(A:A,A81,P:P),"")</f>
        <v>0.9144707879264707</v>
      </c>
      <c r="R81" s="3">
        <f>_xlfn.IFERROR(P81*(1/Q81),"")</f>
        <v>0.07046749126382623</v>
      </c>
      <c r="S81" s="8">
        <f>_xlfn.IFERROR(1/R81,"")</f>
        <v>14.19094084470891</v>
      </c>
    </row>
    <row r="82" spans="1:19" ht="15">
      <c r="A82" s="1">
        <v>32</v>
      </c>
      <c r="B82" s="5">
        <v>0.6284722222222222</v>
      </c>
      <c r="C82" s="1" t="s">
        <v>320</v>
      </c>
      <c r="D82" s="1">
        <v>4</v>
      </c>
      <c r="E82" s="1">
        <v>2</v>
      </c>
      <c r="F82" s="1" t="s">
        <v>345</v>
      </c>
      <c r="G82" s="2">
        <v>49.5569666666667</v>
      </c>
      <c r="H82" s="6">
        <f>1+_xlfn.COUNTIFS(A:A,A82,O:O,"&lt;"&amp;O82)</f>
        <v>7</v>
      </c>
      <c r="I82" s="2">
        <f>_xlfn.AVERAGEIF(A:A,A82,G:G)</f>
        <v>48.06091944444446</v>
      </c>
      <c r="J82" s="2">
        <f>G82-I82</f>
        <v>1.496047222222245</v>
      </c>
      <c r="K82" s="2">
        <f>90+J82</f>
        <v>91.49604722222224</v>
      </c>
      <c r="L82" s="2">
        <f>EXP(0.06*K82)</f>
        <v>242.19975833643437</v>
      </c>
      <c r="M82" s="2">
        <f>SUMIF(A:A,A82,L:L)</f>
        <v>3938.9220778132476</v>
      </c>
      <c r="N82" s="3">
        <f>L82/M82</f>
        <v>0.061488842264911026</v>
      </c>
      <c r="O82" s="7">
        <f>1/N82</f>
        <v>16.26311316273808</v>
      </c>
      <c r="P82" s="3">
        <f>IF(O82&gt;21,"",N82)</f>
        <v>0.061488842264911026</v>
      </c>
      <c r="Q82" s="3">
        <f>IF(ISNUMBER(P82),SUMIF(A:A,A82,P:P),"")</f>
        <v>0.9144707879264707</v>
      </c>
      <c r="R82" s="3">
        <f>_xlfn.IFERROR(P82*(1/Q82),"")</f>
        <v>0.06723981025608783</v>
      </c>
      <c r="S82" s="8">
        <f>_xlfn.IFERROR(1/R82,"")</f>
        <v>14.872141908066448</v>
      </c>
    </row>
    <row r="83" spans="1:19" ht="15">
      <c r="A83" s="1">
        <v>32</v>
      </c>
      <c r="B83" s="5">
        <v>0.6284722222222222</v>
      </c>
      <c r="C83" s="1" t="s">
        <v>320</v>
      </c>
      <c r="D83" s="1">
        <v>4</v>
      </c>
      <c r="E83" s="1">
        <v>10</v>
      </c>
      <c r="F83" s="1" t="s">
        <v>353</v>
      </c>
      <c r="G83" s="2">
        <v>49.2276666666667</v>
      </c>
      <c r="H83" s="6">
        <f>1+_xlfn.COUNTIFS(A:A,A83,O:O,"&lt;"&amp;O83)</f>
        <v>8</v>
      </c>
      <c r="I83" s="2">
        <f>_xlfn.AVERAGEIF(A:A,A83,G:G)</f>
        <v>48.06091944444446</v>
      </c>
      <c r="J83" s="2">
        <f>G83-I83</f>
        <v>1.1667472222222415</v>
      </c>
      <c r="K83" s="2">
        <f>90+J83</f>
        <v>91.16674722222224</v>
      </c>
      <c r="L83" s="2">
        <f>EXP(0.06*K83)</f>
        <v>237.46134048820568</v>
      </c>
      <c r="M83" s="2">
        <f>SUMIF(A:A,A83,L:L)</f>
        <v>3938.9220778132476</v>
      </c>
      <c r="N83" s="3">
        <f>L83/M83</f>
        <v>0.06028586902639007</v>
      </c>
      <c r="O83" s="7">
        <f>1/N83</f>
        <v>16.58763514816799</v>
      </c>
      <c r="P83" s="3">
        <f>IF(O83&gt;21,"",N83)</f>
        <v>0.06028586902639007</v>
      </c>
      <c r="Q83" s="3">
        <f>IF(ISNUMBER(P83),SUMIF(A:A,A83,P:P),"")</f>
        <v>0.9144707879264707</v>
      </c>
      <c r="R83" s="3">
        <f>_xlfn.IFERROR(P83*(1/Q83),"")</f>
        <v>0.06592432456271904</v>
      </c>
      <c r="S83" s="8">
        <f>_xlfn.IFERROR(1/R83,"")</f>
        <v>15.168907783782004</v>
      </c>
    </row>
    <row r="84" spans="1:19" ht="15">
      <c r="A84" s="1">
        <v>32</v>
      </c>
      <c r="B84" s="5">
        <v>0.6284722222222222</v>
      </c>
      <c r="C84" s="1" t="s">
        <v>320</v>
      </c>
      <c r="D84" s="1">
        <v>4</v>
      </c>
      <c r="E84" s="1">
        <v>4</v>
      </c>
      <c r="F84" s="1" t="s">
        <v>347</v>
      </c>
      <c r="G84" s="2">
        <v>22.8256333333333</v>
      </c>
      <c r="H84" s="6">
        <f>1+_xlfn.COUNTIFS(A:A,A84,O:O,"&lt;"&amp;O84)</f>
        <v>11</v>
      </c>
      <c r="I84" s="2">
        <f>_xlfn.AVERAGEIF(A:A,A84,G:G)</f>
        <v>48.06091944444446</v>
      </c>
      <c r="J84" s="2">
        <f>G84-I84</f>
        <v>-25.235286111111158</v>
      </c>
      <c r="K84" s="2">
        <f>90+J84</f>
        <v>64.76471388888885</v>
      </c>
      <c r="L84" s="2">
        <f>EXP(0.06*K84)</f>
        <v>48.709926229485646</v>
      </c>
      <c r="M84" s="2">
        <f>SUMIF(A:A,A84,L:L)</f>
        <v>3938.9220778132476</v>
      </c>
      <c r="N84" s="3">
        <f>L84/M84</f>
        <v>0.012366308666996454</v>
      </c>
      <c r="O84" s="7">
        <f>1/N84</f>
        <v>80.86487463060239</v>
      </c>
      <c r="P84" s="3">
        <f>IF(O84&gt;21,"",N84)</f>
      </c>
      <c r="Q84" s="3">
        <f>IF(ISNUMBER(P84),SUMIF(A:A,A84,P:P),"")</f>
      </c>
      <c r="R84" s="3">
        <f>_xlfn.IFERROR(P84*(1/Q84),"")</f>
      </c>
      <c r="S84" s="8">
        <f>_xlfn.IFERROR(1/R84,"")</f>
      </c>
    </row>
    <row r="85" spans="1:19" ht="15">
      <c r="A85" s="1">
        <v>32</v>
      </c>
      <c r="B85" s="5">
        <v>0.6284722222222222</v>
      </c>
      <c r="C85" s="1" t="s">
        <v>320</v>
      </c>
      <c r="D85" s="1">
        <v>4</v>
      </c>
      <c r="E85" s="1">
        <v>5</v>
      </c>
      <c r="F85" s="1" t="s">
        <v>348</v>
      </c>
      <c r="G85" s="2">
        <v>21.265600000000003</v>
      </c>
      <c r="H85" s="6">
        <f>1+_xlfn.COUNTIFS(A:A,A85,O:O,"&lt;"&amp;O85)</f>
        <v>12</v>
      </c>
      <c r="I85" s="2">
        <f>_xlfn.AVERAGEIF(A:A,A85,G:G)</f>
        <v>48.06091944444446</v>
      </c>
      <c r="J85" s="2">
        <f>G85-I85</f>
        <v>-26.795319444444456</v>
      </c>
      <c r="K85" s="2">
        <f>90+J85</f>
        <v>63.20468055555554</v>
      </c>
      <c r="L85" s="2">
        <f>EXP(0.06*K85)</f>
        <v>44.35745695185382</v>
      </c>
      <c r="M85" s="2">
        <f>SUMIF(A:A,A85,L:L)</f>
        <v>3938.9220778132476</v>
      </c>
      <c r="N85" s="3">
        <f>L85/M85</f>
        <v>0.011261318725167453</v>
      </c>
      <c r="O85" s="7">
        <f>1/N85</f>
        <v>88.79954687412777</v>
      </c>
      <c r="P85" s="3">
        <f>IF(O85&gt;21,"",N85)</f>
      </c>
      <c r="Q85" s="3">
        <f>IF(ISNUMBER(P85),SUMIF(A:A,A85,P:P),"")</f>
      </c>
      <c r="R85" s="3">
        <f>_xlfn.IFERROR(P85*(1/Q85),"")</f>
      </c>
      <c r="S85" s="8">
        <f>_xlfn.IFERROR(1/R85,"")</f>
      </c>
    </row>
    <row r="86" spans="1:19" ht="15">
      <c r="A86" s="1">
        <v>32</v>
      </c>
      <c r="B86" s="5">
        <v>0.6284722222222222</v>
      </c>
      <c r="C86" s="1" t="s">
        <v>320</v>
      </c>
      <c r="D86" s="1">
        <v>4</v>
      </c>
      <c r="E86" s="1">
        <v>9</v>
      </c>
      <c r="F86" s="1" t="s">
        <v>352</v>
      </c>
      <c r="G86" s="2">
        <v>39.502866666666705</v>
      </c>
      <c r="H86" s="6">
        <f>1+_xlfn.COUNTIFS(A:A,A86,O:O,"&lt;"&amp;O86)</f>
        <v>9</v>
      </c>
      <c r="I86" s="2">
        <f>_xlfn.AVERAGEIF(A:A,A86,G:G)</f>
        <v>48.06091944444446</v>
      </c>
      <c r="J86" s="2">
        <f>G86-I86</f>
        <v>-8.558052777777753</v>
      </c>
      <c r="K86" s="2">
        <f>90+J86</f>
        <v>81.44194722222224</v>
      </c>
      <c r="L86" s="2">
        <f>EXP(0.06*K86)</f>
        <v>132.4912801846229</v>
      </c>
      <c r="M86" s="2">
        <f>SUMIF(A:A,A86,L:L)</f>
        <v>3938.9220778132476</v>
      </c>
      <c r="N86" s="3">
        <f>L86/M86</f>
        <v>0.033636430873031496</v>
      </c>
      <c r="O86" s="7">
        <f>1/N86</f>
        <v>29.72967030226042</v>
      </c>
      <c r="P86" s="3">
        <f>IF(O86&gt;21,"",N86)</f>
      </c>
      <c r="Q86" s="3">
        <f>IF(ISNUMBER(P86),SUMIF(A:A,A86,P:P),"")</f>
      </c>
      <c r="R86" s="3">
        <f>_xlfn.IFERROR(P86*(1/Q86),"")</f>
      </c>
      <c r="S86" s="8">
        <f>_xlfn.IFERROR(1/R86,"")</f>
      </c>
    </row>
    <row r="87" spans="1:19" ht="15">
      <c r="A87" s="1">
        <v>32</v>
      </c>
      <c r="B87" s="5">
        <v>0.6284722222222222</v>
      </c>
      <c r="C87" s="1" t="s">
        <v>320</v>
      </c>
      <c r="D87" s="1">
        <v>4</v>
      </c>
      <c r="E87" s="1">
        <v>12</v>
      </c>
      <c r="F87" s="1" t="s">
        <v>354</v>
      </c>
      <c r="G87" s="2">
        <v>36.6032</v>
      </c>
      <c r="H87" s="6">
        <f>1+_xlfn.COUNTIFS(A:A,A87,O:O,"&lt;"&amp;O87)</f>
        <v>10</v>
      </c>
      <c r="I87" s="2">
        <f>_xlfn.AVERAGEIF(A:A,A87,G:G)</f>
        <v>48.06091944444446</v>
      </c>
      <c r="J87" s="2">
        <f>G87-I87</f>
        <v>-11.457719444444457</v>
      </c>
      <c r="K87" s="2">
        <f>90+J87</f>
        <v>78.54228055555555</v>
      </c>
      <c r="L87" s="2">
        <f>EXP(0.06*K87)</f>
        <v>111.33423836843316</v>
      </c>
      <c r="M87" s="2">
        <f>SUMIF(A:A,A87,L:L)</f>
        <v>3938.9220778132476</v>
      </c>
      <c r="N87" s="3">
        <f>L87/M87</f>
        <v>0.02826515380833379</v>
      </c>
      <c r="O87" s="7">
        <f>1/N87</f>
        <v>35.37925202109308</v>
      </c>
      <c r="P87" s="3">
        <f>IF(O87&gt;21,"",N87)</f>
      </c>
      <c r="Q87" s="3">
        <f>IF(ISNUMBER(P87),SUMIF(A:A,A87,P:P),"")</f>
      </c>
      <c r="R87" s="3">
        <f>_xlfn.IFERROR(P87*(1/Q87),"")</f>
      </c>
      <c r="S87" s="8">
        <f>_xlfn.IFERROR(1/R87,"")</f>
      </c>
    </row>
    <row r="88" spans="1:19" ht="15">
      <c r="A88" s="1">
        <v>15</v>
      </c>
      <c r="B88" s="5">
        <v>0.6319444444444444</v>
      </c>
      <c r="C88" s="1" t="s">
        <v>172</v>
      </c>
      <c r="D88" s="1">
        <v>4</v>
      </c>
      <c r="E88" s="1">
        <v>2</v>
      </c>
      <c r="F88" s="1" t="s">
        <v>186</v>
      </c>
      <c r="G88" s="2">
        <v>67.5766</v>
      </c>
      <c r="H88" s="6">
        <f>1+_xlfn.COUNTIFS(A:A,A88,O:O,"&lt;"&amp;O88)</f>
        <v>1</v>
      </c>
      <c r="I88" s="2">
        <f>_xlfn.AVERAGEIF(A:A,A88,G:G)</f>
        <v>49.248842424242405</v>
      </c>
      <c r="J88" s="2">
        <f>G88-I88</f>
        <v>18.327757575757595</v>
      </c>
      <c r="K88" s="2">
        <f>90+J88</f>
        <v>108.3277575757576</v>
      </c>
      <c r="L88" s="2">
        <f>EXP(0.06*K88)</f>
        <v>664.9191501517939</v>
      </c>
      <c r="M88" s="2">
        <f>SUMIF(A:A,A88,L:L)</f>
        <v>3373.5716852419177</v>
      </c>
      <c r="N88" s="3">
        <f>L88/M88</f>
        <v>0.19709649362441597</v>
      </c>
      <c r="O88" s="7">
        <f>1/N88</f>
        <v>5.073656976899774</v>
      </c>
      <c r="P88" s="3">
        <f>IF(O88&gt;21,"",N88)</f>
        <v>0.19709649362441597</v>
      </c>
      <c r="Q88" s="3">
        <f>IF(ISNUMBER(P88),SUMIF(A:A,A88,P:P),"")</f>
        <v>0.8894714906828142</v>
      </c>
      <c r="R88" s="3">
        <f>_xlfn.IFERROR(P88*(1/Q88),"")</f>
        <v>0.22158832035539705</v>
      </c>
      <c r="S88" s="8">
        <f>_xlfn.IFERROR(1/R88,"")</f>
        <v>4.512873234456302</v>
      </c>
    </row>
    <row r="89" spans="1:19" ht="15">
      <c r="A89" s="1">
        <v>15</v>
      </c>
      <c r="B89" s="5">
        <v>0.6319444444444444</v>
      </c>
      <c r="C89" s="1" t="s">
        <v>172</v>
      </c>
      <c r="D89" s="1">
        <v>4</v>
      </c>
      <c r="E89" s="1">
        <v>4</v>
      </c>
      <c r="F89" s="1" t="s">
        <v>188</v>
      </c>
      <c r="G89" s="2">
        <v>66.88126666666659</v>
      </c>
      <c r="H89" s="6">
        <f>1+_xlfn.COUNTIFS(A:A,A89,O:O,"&lt;"&amp;O89)</f>
        <v>2</v>
      </c>
      <c r="I89" s="2">
        <f>_xlfn.AVERAGEIF(A:A,A89,G:G)</f>
        <v>49.248842424242405</v>
      </c>
      <c r="J89" s="2">
        <f>G89-I89</f>
        <v>17.632424242424186</v>
      </c>
      <c r="K89" s="2">
        <f>90+J89</f>
        <v>107.63242424242418</v>
      </c>
      <c r="L89" s="2">
        <f>EXP(0.06*K89)</f>
        <v>637.7494244458909</v>
      </c>
      <c r="M89" s="2">
        <f>SUMIF(A:A,A89,L:L)</f>
        <v>3373.5716852419177</v>
      </c>
      <c r="N89" s="3">
        <f>L89/M89</f>
        <v>0.18904279616638947</v>
      </c>
      <c r="O89" s="7">
        <f>1/N89</f>
        <v>5.289807494805736</v>
      </c>
      <c r="P89" s="3">
        <f>IF(O89&gt;21,"",N89)</f>
        <v>0.18904279616638947</v>
      </c>
      <c r="Q89" s="3">
        <f>IF(ISNUMBER(P89),SUMIF(A:A,A89,P:P),"")</f>
        <v>0.8894714906828142</v>
      </c>
      <c r="R89" s="3">
        <f>_xlfn.IFERROR(P89*(1/Q89),"")</f>
        <v>0.21253384526272828</v>
      </c>
      <c r="S89" s="8">
        <f>_xlfn.IFERROR(1/R89,"")</f>
        <v>4.70513295782998</v>
      </c>
    </row>
    <row r="90" spans="1:19" ht="15">
      <c r="A90" s="1">
        <v>15</v>
      </c>
      <c r="B90" s="5">
        <v>0.6319444444444444</v>
      </c>
      <c r="C90" s="1" t="s">
        <v>172</v>
      </c>
      <c r="D90" s="1">
        <v>4</v>
      </c>
      <c r="E90" s="1">
        <v>3</v>
      </c>
      <c r="F90" s="1" t="s">
        <v>187</v>
      </c>
      <c r="G90" s="2">
        <v>65.98513333333341</v>
      </c>
      <c r="H90" s="6">
        <f>1+_xlfn.COUNTIFS(A:A,A90,O:O,"&lt;"&amp;O90)</f>
        <v>3</v>
      </c>
      <c r="I90" s="2">
        <f>_xlfn.AVERAGEIF(A:A,A90,G:G)</f>
        <v>49.248842424242405</v>
      </c>
      <c r="J90" s="2">
        <f>G90-I90</f>
        <v>16.736290909091004</v>
      </c>
      <c r="K90" s="2">
        <f>90+J90</f>
        <v>106.736290909091</v>
      </c>
      <c r="L90" s="2">
        <f>EXP(0.06*K90)</f>
        <v>604.3644769183313</v>
      </c>
      <c r="M90" s="2">
        <f>SUMIF(A:A,A90,L:L)</f>
        <v>3373.5716852419177</v>
      </c>
      <c r="N90" s="3">
        <f>L90/M90</f>
        <v>0.1791467718211515</v>
      </c>
      <c r="O90" s="7">
        <f>1/N90</f>
        <v>5.582015181375052</v>
      </c>
      <c r="P90" s="3">
        <f>IF(O90&gt;21,"",N90)</f>
        <v>0.1791467718211515</v>
      </c>
      <c r="Q90" s="3">
        <f>IF(ISNUMBER(P90),SUMIF(A:A,A90,P:P),"")</f>
        <v>0.8894714906828142</v>
      </c>
      <c r="R90" s="3">
        <f>_xlfn.IFERROR(P90*(1/Q90),"")</f>
        <v>0.20140810998183561</v>
      </c>
      <c r="S90" s="8">
        <f>_xlfn.IFERROR(1/R90,"")</f>
        <v>4.965043364391766</v>
      </c>
    </row>
    <row r="91" spans="1:19" ht="15">
      <c r="A91" s="1">
        <v>15</v>
      </c>
      <c r="B91" s="5">
        <v>0.6319444444444444</v>
      </c>
      <c r="C91" s="1" t="s">
        <v>172</v>
      </c>
      <c r="D91" s="1">
        <v>4</v>
      </c>
      <c r="E91" s="1">
        <v>1</v>
      </c>
      <c r="F91" s="1" t="s">
        <v>185</v>
      </c>
      <c r="G91" s="2">
        <v>59.0848</v>
      </c>
      <c r="H91" s="6">
        <f>1+_xlfn.COUNTIFS(A:A,A91,O:O,"&lt;"&amp;O91)</f>
        <v>4</v>
      </c>
      <c r="I91" s="2">
        <f>_xlfn.AVERAGEIF(A:A,A91,G:G)</f>
        <v>49.248842424242405</v>
      </c>
      <c r="J91" s="2">
        <f>G91-I91</f>
        <v>9.835957575757597</v>
      </c>
      <c r="K91" s="2">
        <f>90+J91</f>
        <v>99.83595757575759</v>
      </c>
      <c r="L91" s="2">
        <f>EXP(0.06*K91)</f>
        <v>399.47750452435434</v>
      </c>
      <c r="M91" s="2">
        <f>SUMIF(A:A,A91,L:L)</f>
        <v>3373.5716852419177</v>
      </c>
      <c r="N91" s="3">
        <f>L91/M91</f>
        <v>0.11841381828994926</v>
      </c>
      <c r="O91" s="7">
        <f>1/N91</f>
        <v>8.44496034703813</v>
      </c>
      <c r="P91" s="3">
        <f>IF(O91&gt;21,"",N91)</f>
        <v>0.11841381828994926</v>
      </c>
      <c r="Q91" s="3">
        <f>IF(ISNUMBER(P91),SUMIF(A:A,A91,P:P),"")</f>
        <v>0.8894714906828142</v>
      </c>
      <c r="R91" s="3">
        <f>_xlfn.IFERROR(P91*(1/Q91),"")</f>
        <v>0.13312828969824247</v>
      </c>
      <c r="S91" s="8">
        <f>_xlfn.IFERROR(1/R91,"")</f>
        <v>7.511551468637261</v>
      </c>
    </row>
    <row r="92" spans="1:19" ht="15">
      <c r="A92" s="1">
        <v>15</v>
      </c>
      <c r="B92" s="5">
        <v>0.6319444444444444</v>
      </c>
      <c r="C92" s="1" t="s">
        <v>172</v>
      </c>
      <c r="D92" s="1">
        <v>4</v>
      </c>
      <c r="E92" s="1">
        <v>8</v>
      </c>
      <c r="F92" s="1" t="s">
        <v>191</v>
      </c>
      <c r="G92" s="2">
        <v>54.5333333333333</v>
      </c>
      <c r="H92" s="6">
        <f>1+_xlfn.COUNTIFS(A:A,A92,O:O,"&lt;"&amp;O92)</f>
        <v>5</v>
      </c>
      <c r="I92" s="2">
        <f>_xlfn.AVERAGEIF(A:A,A92,G:G)</f>
        <v>49.248842424242405</v>
      </c>
      <c r="J92" s="2">
        <f>G92-I92</f>
        <v>5.2844909090908985</v>
      </c>
      <c r="K92" s="2">
        <f>90+J92</f>
        <v>95.28449090909089</v>
      </c>
      <c r="L92" s="2">
        <f>EXP(0.06*K92)</f>
        <v>304.0126932193154</v>
      </c>
      <c r="M92" s="2">
        <f>SUMIF(A:A,A92,L:L)</f>
        <v>3373.5716852419177</v>
      </c>
      <c r="N92" s="3">
        <f>L92/M92</f>
        <v>0.09011597250156395</v>
      </c>
      <c r="O92" s="7">
        <f>1/N92</f>
        <v>11.096811943994116</v>
      </c>
      <c r="P92" s="3">
        <f>IF(O92&gt;21,"",N92)</f>
        <v>0.09011597250156395</v>
      </c>
      <c r="Q92" s="3">
        <f>IF(ISNUMBER(P92),SUMIF(A:A,A92,P:P),"")</f>
        <v>0.8894714906828142</v>
      </c>
      <c r="R92" s="3">
        <f>_xlfn.IFERROR(P92*(1/Q92),"")</f>
        <v>0.1013140650886801</v>
      </c>
      <c r="S92" s="8">
        <f>_xlfn.IFERROR(1/R92,"")</f>
        <v>9.870297861651302</v>
      </c>
    </row>
    <row r="93" spans="1:19" ht="15">
      <c r="A93" s="1">
        <v>15</v>
      </c>
      <c r="B93" s="5">
        <v>0.6319444444444444</v>
      </c>
      <c r="C93" s="1" t="s">
        <v>172</v>
      </c>
      <c r="D93" s="1">
        <v>4</v>
      </c>
      <c r="E93" s="1">
        <v>6</v>
      </c>
      <c r="F93" s="1" t="s">
        <v>189</v>
      </c>
      <c r="G93" s="2">
        <v>47.958066666666596</v>
      </c>
      <c r="H93" s="6">
        <f>1+_xlfn.COUNTIFS(A:A,A93,O:O,"&lt;"&amp;O93)</f>
        <v>6</v>
      </c>
      <c r="I93" s="2">
        <f>_xlfn.AVERAGEIF(A:A,A93,G:G)</f>
        <v>49.248842424242405</v>
      </c>
      <c r="J93" s="2">
        <f>G93-I93</f>
        <v>-1.2907757575758083</v>
      </c>
      <c r="K93" s="2">
        <f>90+J93</f>
        <v>88.7092242424242</v>
      </c>
      <c r="L93" s="2">
        <f>EXP(0.06*K93)</f>
        <v>204.90643381770067</v>
      </c>
      <c r="M93" s="2">
        <f>SUMIF(A:A,A93,L:L)</f>
        <v>3373.5716852419177</v>
      </c>
      <c r="N93" s="3">
        <f>L93/M93</f>
        <v>0.060738722320349006</v>
      </c>
      <c r="O93" s="7">
        <f>1/N93</f>
        <v>16.463961733106373</v>
      </c>
      <c r="P93" s="3">
        <f>IF(O93&gt;21,"",N93)</f>
        <v>0.060738722320349006</v>
      </c>
      <c r="Q93" s="3">
        <f>IF(ISNUMBER(P93),SUMIF(A:A,A93,P:P),"")</f>
        <v>0.8894714906828142</v>
      </c>
      <c r="R93" s="3">
        <f>_xlfn.IFERROR(P93*(1/Q93),"")</f>
        <v>0.06828630592052158</v>
      </c>
      <c r="S93" s="8">
        <f>_xlfn.IFERROR(1/R93,"")</f>
        <v>14.644224585290933</v>
      </c>
    </row>
    <row r="94" spans="1:19" ht="15">
      <c r="A94" s="1">
        <v>15</v>
      </c>
      <c r="B94" s="5">
        <v>0.6319444444444444</v>
      </c>
      <c r="C94" s="1" t="s">
        <v>172</v>
      </c>
      <c r="D94" s="1">
        <v>4</v>
      </c>
      <c r="E94" s="1">
        <v>7</v>
      </c>
      <c r="F94" s="1" t="s">
        <v>190</v>
      </c>
      <c r="G94" s="2">
        <v>46.2787333333333</v>
      </c>
      <c r="H94" s="6">
        <f>1+_xlfn.COUNTIFS(A:A,A94,O:O,"&lt;"&amp;O94)</f>
        <v>7</v>
      </c>
      <c r="I94" s="2">
        <f>_xlfn.AVERAGEIF(A:A,A94,G:G)</f>
        <v>49.248842424242405</v>
      </c>
      <c r="J94" s="2">
        <f>G94-I94</f>
        <v>-2.970109090909105</v>
      </c>
      <c r="K94" s="2">
        <f>90+J94</f>
        <v>87.0298909090909</v>
      </c>
      <c r="L94" s="2">
        <f>EXP(0.06*K94)</f>
        <v>185.2661527200755</v>
      </c>
      <c r="M94" s="2">
        <f>SUMIF(A:A,A94,L:L)</f>
        <v>3373.5716852419177</v>
      </c>
      <c r="N94" s="3">
        <f>L94/M94</f>
        <v>0.05491691595899499</v>
      </c>
      <c r="O94" s="7">
        <f>1/N94</f>
        <v>18.209325533623804</v>
      </c>
      <c r="P94" s="3">
        <f>IF(O94&gt;21,"",N94)</f>
        <v>0.05491691595899499</v>
      </c>
      <c r="Q94" s="3">
        <f>IF(ISNUMBER(P94),SUMIF(A:A,A94,P:P),"")</f>
        <v>0.8894714906828142</v>
      </c>
      <c r="R94" s="3">
        <f>_xlfn.IFERROR(P94*(1/Q94),"")</f>
        <v>0.06174106369259494</v>
      </c>
      <c r="S94" s="8">
        <f>_xlfn.IFERROR(1/R94,"")</f>
        <v>16.196675926720992</v>
      </c>
    </row>
    <row r="95" spans="1:19" ht="15">
      <c r="A95" s="1">
        <v>15</v>
      </c>
      <c r="B95" s="5">
        <v>0.6319444444444444</v>
      </c>
      <c r="C95" s="1" t="s">
        <v>172</v>
      </c>
      <c r="D95" s="1">
        <v>4</v>
      </c>
      <c r="E95" s="1">
        <v>9</v>
      </c>
      <c r="F95" s="1" t="s">
        <v>192</v>
      </c>
      <c r="G95" s="2">
        <v>39.076699999999995</v>
      </c>
      <c r="H95" s="6">
        <f>1+_xlfn.COUNTIFS(A:A,A95,O:O,"&lt;"&amp;O95)</f>
        <v>9</v>
      </c>
      <c r="I95" s="2">
        <f>_xlfn.AVERAGEIF(A:A,A95,G:G)</f>
        <v>49.248842424242405</v>
      </c>
      <c r="J95" s="2">
        <f>G95-I95</f>
        <v>-10.17214242424241</v>
      </c>
      <c r="K95" s="2">
        <f>90+J95</f>
        <v>79.82785757575759</v>
      </c>
      <c r="L95" s="2">
        <f>EXP(0.06*K95)</f>
        <v>120.26185068744674</v>
      </c>
      <c r="M95" s="2">
        <f>SUMIF(A:A,A95,L:L)</f>
        <v>3373.5716852419177</v>
      </c>
      <c r="N95" s="3">
        <f>L95/M95</f>
        <v>0.035648227430158434</v>
      </c>
      <c r="O95" s="7">
        <f>1/N95</f>
        <v>28.05188566413821</v>
      </c>
      <c r="P95" s="3">
        <f>IF(O95&gt;21,"",N95)</f>
      </c>
      <c r="Q95" s="3">
        <f>IF(ISNUMBER(P95),SUMIF(A:A,A95,P:P),"")</f>
      </c>
      <c r="R95" s="3">
        <f>_xlfn.IFERROR(P95*(1/Q95),"")</f>
      </c>
      <c r="S95" s="8">
        <f>_xlfn.IFERROR(1/R95,"")</f>
      </c>
    </row>
    <row r="96" spans="1:19" ht="15">
      <c r="A96" s="1">
        <v>15</v>
      </c>
      <c r="B96" s="5">
        <v>0.6319444444444444</v>
      </c>
      <c r="C96" s="1" t="s">
        <v>172</v>
      </c>
      <c r="D96" s="1">
        <v>4</v>
      </c>
      <c r="E96" s="1">
        <v>10</v>
      </c>
      <c r="F96" s="1" t="s">
        <v>193</v>
      </c>
      <c r="G96" s="2">
        <v>39.9031666666666</v>
      </c>
      <c r="H96" s="6">
        <f>1+_xlfn.COUNTIFS(A:A,A96,O:O,"&lt;"&amp;O96)</f>
        <v>8</v>
      </c>
      <c r="I96" s="2">
        <f>_xlfn.AVERAGEIF(A:A,A96,G:G)</f>
        <v>49.248842424242405</v>
      </c>
      <c r="J96" s="2">
        <f>G96-I96</f>
        <v>-9.345675757575805</v>
      </c>
      <c r="K96" s="2">
        <f>90+J96</f>
        <v>80.6543242424242</v>
      </c>
      <c r="L96" s="2">
        <f>EXP(0.06*K96)</f>
        <v>126.37573009636755</v>
      </c>
      <c r="M96" s="2">
        <f>SUMIF(A:A,A96,L:L)</f>
        <v>3373.5716852419177</v>
      </c>
      <c r="N96" s="3">
        <f>L96/M96</f>
        <v>0.03746051422271917</v>
      </c>
      <c r="O96" s="7">
        <f>1/N96</f>
        <v>26.69477503844613</v>
      </c>
      <c r="P96" s="3">
        <f>IF(O96&gt;21,"",N96)</f>
      </c>
      <c r="Q96" s="3">
        <f>IF(ISNUMBER(P96),SUMIF(A:A,A96,P:P),"")</f>
      </c>
      <c r="R96" s="3">
        <f>_xlfn.IFERROR(P96*(1/Q96),"")</f>
      </c>
      <c r="S96" s="8">
        <f>_xlfn.IFERROR(1/R96,"")</f>
      </c>
    </row>
    <row r="97" spans="1:19" ht="15">
      <c r="A97" s="1">
        <v>15</v>
      </c>
      <c r="B97" s="5">
        <v>0.6319444444444444</v>
      </c>
      <c r="C97" s="1" t="s">
        <v>172</v>
      </c>
      <c r="D97" s="1">
        <v>4</v>
      </c>
      <c r="E97" s="1">
        <v>11</v>
      </c>
      <c r="F97" s="1" t="s">
        <v>194</v>
      </c>
      <c r="G97" s="2">
        <v>21.0995333333333</v>
      </c>
      <c r="H97" s="6">
        <f>1+_xlfn.COUNTIFS(A:A,A97,O:O,"&lt;"&amp;O97)</f>
        <v>11</v>
      </c>
      <c r="I97" s="2">
        <f>_xlfn.AVERAGEIF(A:A,A97,G:G)</f>
        <v>49.248842424242405</v>
      </c>
      <c r="J97" s="2">
        <f>G97-I97</f>
        <v>-28.149309090909103</v>
      </c>
      <c r="K97" s="2">
        <f>90+J97</f>
        <v>61.8506909090909</v>
      </c>
      <c r="L97" s="2">
        <f>EXP(0.06*K97)</f>
        <v>40.896376072772696</v>
      </c>
      <c r="M97" s="2">
        <f>SUMIF(A:A,A97,L:L)</f>
        <v>3373.5716852419177</v>
      </c>
      <c r="N97" s="3">
        <f>L97/M97</f>
        <v>0.012122575089089897</v>
      </c>
      <c r="O97" s="7">
        <f>1/N97</f>
        <v>82.49072434288176</v>
      </c>
      <c r="P97" s="3">
        <f>IF(O97&gt;21,"",N97)</f>
      </c>
      <c r="Q97" s="3">
        <f>IF(ISNUMBER(P97),SUMIF(A:A,A97,P:P),"")</f>
      </c>
      <c r="R97" s="3">
        <f>_xlfn.IFERROR(P97*(1/Q97),"")</f>
      </c>
      <c r="S97" s="8">
        <f>_xlfn.IFERROR(1/R97,"")</f>
      </c>
    </row>
    <row r="98" spans="1:19" ht="15">
      <c r="A98" s="1">
        <v>15</v>
      </c>
      <c r="B98" s="5">
        <v>0.6319444444444444</v>
      </c>
      <c r="C98" s="1" t="s">
        <v>172</v>
      </c>
      <c r="D98" s="1">
        <v>4</v>
      </c>
      <c r="E98" s="1">
        <v>12</v>
      </c>
      <c r="F98" s="1" t="s">
        <v>195</v>
      </c>
      <c r="G98" s="2">
        <v>33.3599333333333</v>
      </c>
      <c r="H98" s="6">
        <f>1+_xlfn.COUNTIFS(A:A,A98,O:O,"&lt;"&amp;O98)</f>
        <v>10</v>
      </c>
      <c r="I98" s="2">
        <f>_xlfn.AVERAGEIF(A:A,A98,G:G)</f>
        <v>49.248842424242405</v>
      </c>
      <c r="J98" s="2">
        <f>G98-I98</f>
        <v>-15.888909090909102</v>
      </c>
      <c r="K98" s="2">
        <f>90+J98</f>
        <v>74.1110909090909</v>
      </c>
      <c r="L98" s="2">
        <f>EXP(0.06*K98)</f>
        <v>85.3418925878688</v>
      </c>
      <c r="M98" s="2">
        <f>SUMIF(A:A,A98,L:L)</f>
        <v>3373.5716852419177</v>
      </c>
      <c r="N98" s="3">
        <f>L98/M98</f>
        <v>0.02529719257521838</v>
      </c>
      <c r="O98" s="7">
        <f>1/N98</f>
        <v>39.53007817079352</v>
      </c>
      <c r="P98" s="3">
        <f>IF(O98&gt;21,"",N98)</f>
      </c>
      <c r="Q98" s="3">
        <f>IF(ISNUMBER(P98),SUMIF(A:A,A98,P:P),"")</f>
      </c>
      <c r="R98" s="3">
        <f>_xlfn.IFERROR(P98*(1/Q98),"")</f>
      </c>
      <c r="S98" s="8">
        <f>_xlfn.IFERROR(1/R98,"")</f>
      </c>
    </row>
    <row r="99" spans="1:19" ht="15">
      <c r="A99" s="1">
        <v>21</v>
      </c>
      <c r="B99" s="5">
        <v>0.6354166666666666</v>
      </c>
      <c r="C99" s="1" t="s">
        <v>239</v>
      </c>
      <c r="D99" s="1">
        <v>5</v>
      </c>
      <c r="E99" s="1">
        <v>3</v>
      </c>
      <c r="F99" s="1" t="s">
        <v>248</v>
      </c>
      <c r="G99" s="2">
        <v>78.9669333333333</v>
      </c>
      <c r="H99" s="6">
        <f>1+_xlfn.COUNTIFS(A:A,A99,O:O,"&lt;"&amp;O99)</f>
        <v>1</v>
      </c>
      <c r="I99" s="2">
        <f>_xlfn.AVERAGEIF(A:A,A99,G:G)</f>
        <v>47.511605555555526</v>
      </c>
      <c r="J99" s="2">
        <f>G99-I99</f>
        <v>31.455327777777775</v>
      </c>
      <c r="K99" s="2">
        <f>90+J99</f>
        <v>121.45532777777777</v>
      </c>
      <c r="L99" s="2">
        <f>EXP(0.06*K99)</f>
        <v>1461.647738978365</v>
      </c>
      <c r="M99" s="2">
        <f>SUMIF(A:A,A99,L:L)</f>
        <v>2372.7272334192494</v>
      </c>
      <c r="N99" s="3">
        <f>L99/M99</f>
        <v>0.6160201300812983</v>
      </c>
      <c r="O99" s="7">
        <f>1/N99</f>
        <v>1.6233235752669748</v>
      </c>
      <c r="P99" s="3">
        <f>IF(O99&gt;21,"",N99)</f>
        <v>0.6160201300812983</v>
      </c>
      <c r="Q99" s="3">
        <f>IF(ISNUMBER(P99),SUMIF(A:A,A99,P:P),"")</f>
        <v>0.9361292901630965</v>
      </c>
      <c r="R99" s="3">
        <f>_xlfn.IFERROR(P99*(1/Q99),"")</f>
        <v>0.6580502677936426</v>
      </c>
      <c r="S99" s="8">
        <f>_xlfn.IFERROR(1/R99,"")</f>
        <v>1.5196407462196933</v>
      </c>
    </row>
    <row r="100" spans="1:19" ht="15">
      <c r="A100" s="1">
        <v>21</v>
      </c>
      <c r="B100" s="5">
        <v>0.6354166666666666</v>
      </c>
      <c r="C100" s="1" t="s">
        <v>239</v>
      </c>
      <c r="D100" s="1">
        <v>5</v>
      </c>
      <c r="E100" s="1">
        <v>2</v>
      </c>
      <c r="F100" s="1" t="s">
        <v>247</v>
      </c>
      <c r="G100" s="2">
        <v>55.1120333333333</v>
      </c>
      <c r="H100" s="6">
        <f>1+_xlfn.COUNTIFS(A:A,A100,O:O,"&lt;"&amp;O100)</f>
        <v>2</v>
      </c>
      <c r="I100" s="2">
        <f>_xlfn.AVERAGEIF(A:A,A100,G:G)</f>
        <v>47.511605555555526</v>
      </c>
      <c r="J100" s="2">
        <f>G100-I100</f>
        <v>7.6004277777777745</v>
      </c>
      <c r="K100" s="2">
        <f>90+J100</f>
        <v>97.60042777777778</v>
      </c>
      <c r="L100" s="2">
        <f>EXP(0.06*K100)</f>
        <v>349.33301559866806</v>
      </c>
      <c r="M100" s="2">
        <f>SUMIF(A:A,A100,L:L)</f>
        <v>2372.7272334192494</v>
      </c>
      <c r="N100" s="3">
        <f>L100/M100</f>
        <v>0.14722847644617673</v>
      </c>
      <c r="O100" s="7">
        <f>1/N100</f>
        <v>6.792164288717451</v>
      </c>
      <c r="P100" s="3">
        <f>IF(O100&gt;21,"",N100)</f>
        <v>0.14722847644617673</v>
      </c>
      <c r="Q100" s="3">
        <f>IF(ISNUMBER(P100),SUMIF(A:A,A100,P:P),"")</f>
        <v>0.9361292901630965</v>
      </c>
      <c r="R100" s="3">
        <f>_xlfn.IFERROR(P100*(1/Q100),"")</f>
        <v>0.1572736565272153</v>
      </c>
      <c r="S100" s="8">
        <f>_xlfn.IFERROR(1/R100,"")</f>
        <v>6.358343934268201</v>
      </c>
    </row>
    <row r="101" spans="1:19" ht="15">
      <c r="A101" s="1">
        <v>21</v>
      </c>
      <c r="B101" s="5">
        <v>0.6354166666666666</v>
      </c>
      <c r="C101" s="1" t="s">
        <v>239</v>
      </c>
      <c r="D101" s="1">
        <v>5</v>
      </c>
      <c r="E101" s="1">
        <v>1</v>
      </c>
      <c r="F101" s="1" t="s">
        <v>246</v>
      </c>
      <c r="G101" s="2">
        <v>46.458433333333296</v>
      </c>
      <c r="H101" s="6">
        <f>1+_xlfn.COUNTIFS(A:A,A101,O:O,"&lt;"&amp;O101)</f>
        <v>3</v>
      </c>
      <c r="I101" s="2">
        <f>_xlfn.AVERAGEIF(A:A,A101,G:G)</f>
        <v>47.511605555555526</v>
      </c>
      <c r="J101" s="2">
        <f>G101-I101</f>
        <v>-1.05317222222223</v>
      </c>
      <c r="K101" s="2">
        <f>90+J101</f>
        <v>88.94682777777777</v>
      </c>
      <c r="L101" s="2">
        <f>EXP(0.06*K101)</f>
        <v>207.84854525629368</v>
      </c>
      <c r="M101" s="2">
        <f>SUMIF(A:A,A101,L:L)</f>
        <v>2372.7272334192494</v>
      </c>
      <c r="N101" s="3">
        <f>L101/M101</f>
        <v>0.0875990051990809</v>
      </c>
      <c r="O101" s="7">
        <f>1/N101</f>
        <v>11.415654752326938</v>
      </c>
      <c r="P101" s="3">
        <f>IF(O101&gt;21,"",N101)</f>
        <v>0.0875990051990809</v>
      </c>
      <c r="Q101" s="3">
        <f>IF(ISNUMBER(P101),SUMIF(A:A,A101,P:P),"")</f>
        <v>0.9361292901630965</v>
      </c>
      <c r="R101" s="3">
        <f>_xlfn.IFERROR(P101*(1/Q101),"")</f>
        <v>0.09357575510089959</v>
      </c>
      <c r="S101" s="8">
        <f>_xlfn.IFERROR(1/R101,"")</f>
        <v>10.686528780042796</v>
      </c>
    </row>
    <row r="102" spans="1:19" ht="15">
      <c r="A102" s="1">
        <v>21</v>
      </c>
      <c r="B102" s="5">
        <v>0.6354166666666666</v>
      </c>
      <c r="C102" s="1" t="s">
        <v>239</v>
      </c>
      <c r="D102" s="1">
        <v>5</v>
      </c>
      <c r="E102" s="1">
        <v>8</v>
      </c>
      <c r="F102" s="1" t="s">
        <v>251</v>
      </c>
      <c r="G102" s="2">
        <v>46.0116</v>
      </c>
      <c r="H102" s="6">
        <f>1+_xlfn.COUNTIFS(A:A,A102,O:O,"&lt;"&amp;O102)</f>
        <v>4</v>
      </c>
      <c r="I102" s="2">
        <f>_xlfn.AVERAGEIF(A:A,A102,G:G)</f>
        <v>47.511605555555526</v>
      </c>
      <c r="J102" s="2">
        <f>G102-I102</f>
        <v>-1.500005555555525</v>
      </c>
      <c r="K102" s="2">
        <f>90+J102</f>
        <v>88.49999444444447</v>
      </c>
      <c r="L102" s="2">
        <f>EXP(0.06*K102)</f>
        <v>202.35016093808295</v>
      </c>
      <c r="M102" s="2">
        <f>SUMIF(A:A,A102,L:L)</f>
        <v>2372.7272334192494</v>
      </c>
      <c r="N102" s="3">
        <f>L102/M102</f>
        <v>0.08528167843654057</v>
      </c>
      <c r="O102" s="7">
        <f>1/N102</f>
        <v>11.72584801721645</v>
      </c>
      <c r="P102" s="3">
        <f>IF(O102&gt;21,"",N102)</f>
        <v>0.08528167843654057</v>
      </c>
      <c r="Q102" s="3">
        <f>IF(ISNUMBER(P102),SUMIF(A:A,A102,P:P),"")</f>
        <v>0.9361292901630965</v>
      </c>
      <c r="R102" s="3">
        <f>_xlfn.IFERROR(P102*(1/Q102),"")</f>
        <v>0.09110032057824237</v>
      </c>
      <c r="S102" s="8">
        <f>_xlfn.IFERROR(1/R102,"")</f>
        <v>10.976909780917188</v>
      </c>
    </row>
    <row r="103" spans="1:19" ht="15">
      <c r="A103" s="1">
        <v>21</v>
      </c>
      <c r="B103" s="5">
        <v>0.6354166666666666</v>
      </c>
      <c r="C103" s="1" t="s">
        <v>239</v>
      </c>
      <c r="D103" s="1">
        <v>5</v>
      </c>
      <c r="E103" s="1">
        <v>6</v>
      </c>
      <c r="F103" s="1" t="s">
        <v>249</v>
      </c>
      <c r="G103" s="2">
        <v>32.8353333333333</v>
      </c>
      <c r="H103" s="6">
        <f>1+_xlfn.COUNTIFS(A:A,A103,O:O,"&lt;"&amp;O103)</f>
        <v>5</v>
      </c>
      <c r="I103" s="2">
        <f>_xlfn.AVERAGEIF(A:A,A103,G:G)</f>
        <v>47.511605555555526</v>
      </c>
      <c r="J103" s="2">
        <f>G103-I103</f>
        <v>-14.676272222222224</v>
      </c>
      <c r="K103" s="2">
        <f>90+J103</f>
        <v>75.32372777777778</v>
      </c>
      <c r="L103" s="2">
        <f>EXP(0.06*K103)</f>
        <v>91.78268531098689</v>
      </c>
      <c r="M103" s="2">
        <f>SUMIF(A:A,A103,L:L)</f>
        <v>2372.7272334192494</v>
      </c>
      <c r="N103" s="3">
        <f>L103/M103</f>
        <v>0.038682358434737676</v>
      </c>
      <c r="O103" s="7">
        <f>1/N103</f>
        <v>25.851577837145946</v>
      </c>
      <c r="P103" s="3">
        <f>IF(O103&gt;21,"",N103)</f>
      </c>
      <c r="Q103" s="3">
        <f>IF(ISNUMBER(P103),SUMIF(A:A,A103,P:P),"")</f>
      </c>
      <c r="R103" s="3">
        <f>_xlfn.IFERROR(P103*(1/Q103),"")</f>
      </c>
      <c r="S103" s="8">
        <f>_xlfn.IFERROR(1/R103,"")</f>
      </c>
    </row>
    <row r="104" spans="1:19" ht="15">
      <c r="A104" s="1">
        <v>21</v>
      </c>
      <c r="B104" s="5">
        <v>0.6354166666666666</v>
      </c>
      <c r="C104" s="1" t="s">
        <v>239</v>
      </c>
      <c r="D104" s="1">
        <v>5</v>
      </c>
      <c r="E104" s="1">
        <v>7</v>
      </c>
      <c r="F104" s="1" t="s">
        <v>250</v>
      </c>
      <c r="G104" s="2">
        <v>25.685299999999998</v>
      </c>
      <c r="H104" s="6">
        <f>1+_xlfn.COUNTIFS(A:A,A104,O:O,"&lt;"&amp;O104)</f>
        <v>6</v>
      </c>
      <c r="I104" s="2">
        <f>_xlfn.AVERAGEIF(A:A,A104,G:G)</f>
        <v>47.511605555555526</v>
      </c>
      <c r="J104" s="2">
        <f>G104-I104</f>
        <v>-21.82630555555553</v>
      </c>
      <c r="K104" s="2">
        <f>90+J104</f>
        <v>68.17369444444446</v>
      </c>
      <c r="L104" s="2">
        <f>EXP(0.06*K104)</f>
        <v>59.76508733685309</v>
      </c>
      <c r="M104" s="2">
        <f>SUMIF(A:A,A104,L:L)</f>
        <v>2372.7272334192494</v>
      </c>
      <c r="N104" s="3">
        <f>L104/M104</f>
        <v>0.025188351402165955</v>
      </c>
      <c r="O104" s="7">
        <f>1/N104</f>
        <v>39.70089125856842</v>
      </c>
      <c r="P104" s="3">
        <f>IF(O104&gt;21,"",N104)</f>
      </c>
      <c r="Q104" s="3">
        <f>IF(ISNUMBER(P104),SUMIF(A:A,A104,P:P),"")</f>
      </c>
      <c r="R104" s="3">
        <f>_xlfn.IFERROR(P104*(1/Q104),"")</f>
      </c>
      <c r="S104" s="8">
        <f>_xlfn.IFERROR(1/R104,"")</f>
      </c>
    </row>
    <row r="105" spans="1:19" ht="15">
      <c r="A105" s="1">
        <v>10</v>
      </c>
      <c r="B105" s="5">
        <v>0.638888888888889</v>
      </c>
      <c r="C105" s="1" t="s">
        <v>119</v>
      </c>
      <c r="D105" s="1">
        <v>4</v>
      </c>
      <c r="E105" s="1">
        <v>5</v>
      </c>
      <c r="F105" s="1" t="s">
        <v>135</v>
      </c>
      <c r="G105" s="2">
        <v>67.6089333333333</v>
      </c>
      <c r="H105" s="6">
        <f>1+_xlfn.COUNTIFS(A:A,A105,O:O,"&lt;"&amp;O105)</f>
        <v>1</v>
      </c>
      <c r="I105" s="2">
        <f>_xlfn.AVERAGEIF(A:A,A105,G:G)</f>
        <v>49.50406250000001</v>
      </c>
      <c r="J105" s="2">
        <f>G105-I105</f>
        <v>18.104870833333287</v>
      </c>
      <c r="K105" s="2">
        <f>90+J105</f>
        <v>108.10487083333328</v>
      </c>
      <c r="L105" s="2">
        <f>EXP(0.06*K105)</f>
        <v>656.0862441214226</v>
      </c>
      <c r="M105" s="2">
        <f>SUMIF(A:A,A105,L:L)</f>
        <v>2298.5015509124064</v>
      </c>
      <c r="N105" s="3">
        <f>L105/M105</f>
        <v>0.285440853351169</v>
      </c>
      <c r="O105" s="7">
        <f>1/N105</f>
        <v>3.503352755079285</v>
      </c>
      <c r="P105" s="3">
        <f>IF(O105&gt;21,"",N105)</f>
        <v>0.285440853351169</v>
      </c>
      <c r="Q105" s="3">
        <f>IF(ISNUMBER(P105),SUMIF(A:A,A105,P:P),"")</f>
        <v>0.9253862015090952</v>
      </c>
      <c r="R105" s="3">
        <f>_xlfn.IFERROR(P105*(1/Q105),"")</f>
        <v>0.3084559213068874</v>
      </c>
      <c r="S105" s="8">
        <f>_xlfn.IFERROR(1/R105,"")</f>
        <v>3.2419542985692433</v>
      </c>
    </row>
    <row r="106" spans="1:19" ht="15">
      <c r="A106" s="1">
        <v>10</v>
      </c>
      <c r="B106" s="5">
        <v>0.638888888888889</v>
      </c>
      <c r="C106" s="1" t="s">
        <v>119</v>
      </c>
      <c r="D106" s="1">
        <v>4</v>
      </c>
      <c r="E106" s="1">
        <v>3</v>
      </c>
      <c r="F106" s="1" t="s">
        <v>133</v>
      </c>
      <c r="G106" s="2">
        <v>62.899899999999995</v>
      </c>
      <c r="H106" s="6">
        <f>1+_xlfn.COUNTIFS(A:A,A106,O:O,"&lt;"&amp;O106)</f>
        <v>2</v>
      </c>
      <c r="I106" s="2">
        <f>_xlfn.AVERAGEIF(A:A,A106,G:G)</f>
        <v>49.50406250000001</v>
      </c>
      <c r="J106" s="2">
        <f>G106-I106</f>
        <v>13.395837499999985</v>
      </c>
      <c r="K106" s="2">
        <f>90+J106</f>
        <v>103.39583749999998</v>
      </c>
      <c r="L106" s="2">
        <f>EXP(0.06*K106)</f>
        <v>494.60044262401107</v>
      </c>
      <c r="M106" s="2">
        <f>SUMIF(A:A,A106,L:L)</f>
        <v>2298.5015509124064</v>
      </c>
      <c r="N106" s="3">
        <f>L106/M106</f>
        <v>0.21518386290741284</v>
      </c>
      <c r="O106" s="7">
        <f>1/N106</f>
        <v>4.647188625060932</v>
      </c>
      <c r="P106" s="3">
        <f>IF(O106&gt;21,"",N106)</f>
        <v>0.21518386290741284</v>
      </c>
      <c r="Q106" s="3">
        <f>IF(ISNUMBER(P106),SUMIF(A:A,A106,P:P),"")</f>
        <v>0.9253862015090952</v>
      </c>
      <c r="R106" s="3">
        <f>_xlfn.IFERROR(P106*(1/Q106),"")</f>
        <v>0.2325341166277352</v>
      </c>
      <c r="S106" s="8">
        <f>_xlfn.IFERROR(1/R106,"")</f>
        <v>4.300444229441411</v>
      </c>
    </row>
    <row r="107" spans="1:19" ht="15">
      <c r="A107" s="1">
        <v>10</v>
      </c>
      <c r="B107" s="5">
        <v>0.638888888888889</v>
      </c>
      <c r="C107" s="1" t="s">
        <v>119</v>
      </c>
      <c r="D107" s="1">
        <v>4</v>
      </c>
      <c r="E107" s="1">
        <v>4</v>
      </c>
      <c r="F107" s="1" t="s">
        <v>134</v>
      </c>
      <c r="G107" s="2">
        <v>58.4127333333334</v>
      </c>
      <c r="H107" s="6">
        <f>1+_xlfn.COUNTIFS(A:A,A107,O:O,"&lt;"&amp;O107)</f>
        <v>3</v>
      </c>
      <c r="I107" s="2">
        <f>_xlfn.AVERAGEIF(A:A,A107,G:G)</f>
        <v>49.50406250000001</v>
      </c>
      <c r="J107" s="2">
        <f>G107-I107</f>
        <v>8.908670833333389</v>
      </c>
      <c r="K107" s="2">
        <f>90+J107</f>
        <v>98.90867083333339</v>
      </c>
      <c r="L107" s="2">
        <f>EXP(0.06*K107)</f>
        <v>377.85867498137964</v>
      </c>
      <c r="M107" s="2">
        <f>SUMIF(A:A,A107,L:L)</f>
        <v>2298.5015509124064</v>
      </c>
      <c r="N107" s="3">
        <f>L107/M107</f>
        <v>0.16439348271546128</v>
      </c>
      <c r="O107" s="7">
        <f>1/N107</f>
        <v>6.0829662069441</v>
      </c>
      <c r="P107" s="3">
        <f>IF(O107&gt;21,"",N107)</f>
        <v>0.16439348271546128</v>
      </c>
      <c r="Q107" s="3">
        <f>IF(ISNUMBER(P107),SUMIF(A:A,A107,P:P),"")</f>
        <v>0.9253862015090952</v>
      </c>
      <c r="R107" s="3">
        <f>_xlfn.IFERROR(P107*(1/Q107),"")</f>
        <v>0.1776485130720263</v>
      </c>
      <c r="S107" s="8">
        <f>_xlfn.IFERROR(1/R107,"")</f>
        <v>5.62909299215219</v>
      </c>
    </row>
    <row r="108" spans="1:19" ht="15">
      <c r="A108" s="1">
        <v>10</v>
      </c>
      <c r="B108" s="5">
        <v>0.638888888888889</v>
      </c>
      <c r="C108" s="1" t="s">
        <v>119</v>
      </c>
      <c r="D108" s="1">
        <v>4</v>
      </c>
      <c r="E108" s="1">
        <v>6</v>
      </c>
      <c r="F108" s="1" t="s">
        <v>136</v>
      </c>
      <c r="G108" s="2">
        <v>54.2807666666667</v>
      </c>
      <c r="H108" s="6">
        <f>1+_xlfn.COUNTIFS(A:A,A108,O:O,"&lt;"&amp;O108)</f>
        <v>4</v>
      </c>
      <c r="I108" s="2">
        <f>_xlfn.AVERAGEIF(A:A,A108,G:G)</f>
        <v>49.50406250000001</v>
      </c>
      <c r="J108" s="2">
        <f>G108-I108</f>
        <v>4.77670416666669</v>
      </c>
      <c r="K108" s="2">
        <f>90+J108</f>
        <v>94.77670416666669</v>
      </c>
      <c r="L108" s="2">
        <f>EXP(0.06*K108)</f>
        <v>294.8899541604302</v>
      </c>
      <c r="M108" s="2">
        <f>SUMIF(A:A,A108,L:L)</f>
        <v>2298.5015509124064</v>
      </c>
      <c r="N108" s="3">
        <f>L108/M108</f>
        <v>0.12829660873771068</v>
      </c>
      <c r="O108" s="7">
        <f>1/N108</f>
        <v>7.794438292943487</v>
      </c>
      <c r="P108" s="3">
        <f>IF(O108&gt;21,"",N108)</f>
        <v>0.12829660873771068</v>
      </c>
      <c r="Q108" s="3">
        <f>IF(ISNUMBER(P108),SUMIF(A:A,A108,P:P),"")</f>
        <v>0.9253862015090952</v>
      </c>
      <c r="R108" s="3">
        <f>_xlfn.IFERROR(P108*(1/Q108),"")</f>
        <v>0.13864115169265326</v>
      </c>
      <c r="S108" s="8">
        <f>_xlfn.IFERROR(1/R108,"")</f>
        <v>7.21286564480401</v>
      </c>
    </row>
    <row r="109" spans="1:19" ht="15">
      <c r="A109" s="1">
        <v>10</v>
      </c>
      <c r="B109" s="5">
        <v>0.638888888888889</v>
      </c>
      <c r="C109" s="1" t="s">
        <v>119</v>
      </c>
      <c r="D109" s="1">
        <v>4</v>
      </c>
      <c r="E109" s="1">
        <v>7</v>
      </c>
      <c r="F109" s="1" t="s">
        <v>137</v>
      </c>
      <c r="G109" s="2">
        <v>46.637299999999996</v>
      </c>
      <c r="H109" s="6">
        <f>1+_xlfn.COUNTIFS(A:A,A109,O:O,"&lt;"&amp;O109)</f>
        <v>5</v>
      </c>
      <c r="I109" s="2">
        <f>_xlfn.AVERAGEIF(A:A,A109,G:G)</f>
        <v>49.50406250000001</v>
      </c>
      <c r="J109" s="2">
        <f>G109-I109</f>
        <v>-2.8667625000000143</v>
      </c>
      <c r="K109" s="2">
        <f>90+J109</f>
        <v>87.13323749999998</v>
      </c>
      <c r="L109" s="2">
        <f>EXP(0.06*K109)</f>
        <v>186.41851934023393</v>
      </c>
      <c r="M109" s="2">
        <f>SUMIF(A:A,A109,L:L)</f>
        <v>2298.5015509124064</v>
      </c>
      <c r="N109" s="3">
        <f>L109/M109</f>
        <v>0.0811043696125564</v>
      </c>
      <c r="O109" s="7">
        <f>1/N109</f>
        <v>12.329791906121692</v>
      </c>
      <c r="P109" s="3">
        <f>IF(O109&gt;21,"",N109)</f>
        <v>0.0811043696125564</v>
      </c>
      <c r="Q109" s="3">
        <f>IF(ISNUMBER(P109),SUMIF(A:A,A109,P:P),"")</f>
        <v>0.9253862015090952</v>
      </c>
      <c r="R109" s="3">
        <f>_xlfn.IFERROR(P109*(1/Q109),"")</f>
        <v>0.0876438069643718</v>
      </c>
      <c r="S109" s="8">
        <f>_xlfn.IFERROR(1/R109,"")</f>
        <v>11.409819297403539</v>
      </c>
    </row>
    <row r="110" spans="1:19" ht="15">
      <c r="A110" s="1">
        <v>10</v>
      </c>
      <c r="B110" s="5">
        <v>0.638888888888889</v>
      </c>
      <c r="C110" s="1" t="s">
        <v>119</v>
      </c>
      <c r="D110" s="1">
        <v>4</v>
      </c>
      <c r="E110" s="1">
        <v>9</v>
      </c>
      <c r="F110" s="1" t="s">
        <v>138</v>
      </c>
      <c r="G110" s="2">
        <v>38.8946666666667</v>
      </c>
      <c r="H110" s="6">
        <f>1+_xlfn.COUNTIFS(A:A,A110,O:O,"&lt;"&amp;O110)</f>
        <v>6</v>
      </c>
      <c r="I110" s="2">
        <f>_xlfn.AVERAGEIF(A:A,A110,G:G)</f>
        <v>49.50406250000001</v>
      </c>
      <c r="J110" s="2">
        <f>G110-I110</f>
        <v>-10.60939583333331</v>
      </c>
      <c r="K110" s="2">
        <f>90+J110</f>
        <v>79.39060416666669</v>
      </c>
      <c r="L110" s="2">
        <f>EXP(0.06*K110)</f>
        <v>117.14778413411854</v>
      </c>
      <c r="M110" s="2">
        <f>SUMIF(A:A,A110,L:L)</f>
        <v>2298.5015509124064</v>
      </c>
      <c r="N110" s="3">
        <f>L110/M110</f>
        <v>0.05096702418478504</v>
      </c>
      <c r="O110" s="7">
        <f>1/N110</f>
        <v>19.620529469690435</v>
      </c>
      <c r="P110" s="3">
        <f>IF(O110&gt;21,"",N110)</f>
        <v>0.05096702418478504</v>
      </c>
      <c r="Q110" s="3">
        <f>IF(ISNUMBER(P110),SUMIF(A:A,A110,P:P),"")</f>
        <v>0.9253862015090952</v>
      </c>
      <c r="R110" s="3">
        <f>_xlfn.IFERROR(P110*(1/Q110),"")</f>
        <v>0.055076490336325924</v>
      </c>
      <c r="S110" s="8">
        <f>_xlfn.IFERROR(1/R110,"")</f>
        <v>18.156567237554096</v>
      </c>
    </row>
    <row r="111" spans="1:19" ht="15">
      <c r="A111" s="1">
        <v>10</v>
      </c>
      <c r="B111" s="5">
        <v>0.638888888888889</v>
      </c>
      <c r="C111" s="1" t="s">
        <v>119</v>
      </c>
      <c r="D111" s="1">
        <v>4</v>
      </c>
      <c r="E111" s="1">
        <v>10</v>
      </c>
      <c r="F111" s="1" t="s">
        <v>139</v>
      </c>
      <c r="G111" s="2">
        <v>34.881966666666706</v>
      </c>
      <c r="H111" s="6">
        <f>1+_xlfn.COUNTIFS(A:A,A111,O:O,"&lt;"&amp;O111)</f>
        <v>7</v>
      </c>
      <c r="I111" s="2">
        <f>_xlfn.AVERAGEIF(A:A,A111,G:G)</f>
        <v>49.50406250000001</v>
      </c>
      <c r="J111" s="2">
        <f>G111-I111</f>
        <v>-14.622095833333304</v>
      </c>
      <c r="K111" s="2">
        <f>90+J111</f>
        <v>75.3779041666667</v>
      </c>
      <c r="L111" s="2">
        <f>EXP(0.06*K111)</f>
        <v>92.08151800530591</v>
      </c>
      <c r="M111" s="2">
        <f>SUMIF(A:A,A111,L:L)</f>
        <v>2298.5015509124064</v>
      </c>
      <c r="N111" s="3">
        <f>L111/M111</f>
        <v>0.04006154269017287</v>
      </c>
      <c r="O111" s="7">
        <f>1/N111</f>
        <v>24.961594907459737</v>
      </c>
      <c r="P111" s="3">
        <f>IF(O111&gt;21,"",N111)</f>
      </c>
      <c r="Q111" s="3">
        <f>IF(ISNUMBER(P111),SUMIF(A:A,A111,P:P),"")</f>
      </c>
      <c r="R111" s="3">
        <f>_xlfn.IFERROR(P111*(1/Q111),"")</f>
      </c>
      <c r="S111" s="8">
        <f>_xlfn.IFERROR(1/R111,"")</f>
      </c>
    </row>
    <row r="112" spans="1:19" ht="15">
      <c r="A112" s="1">
        <v>10</v>
      </c>
      <c r="B112" s="5">
        <v>0.638888888888889</v>
      </c>
      <c r="C112" s="1" t="s">
        <v>119</v>
      </c>
      <c r="D112" s="1">
        <v>4</v>
      </c>
      <c r="E112" s="1">
        <v>11</v>
      </c>
      <c r="F112" s="1" t="s">
        <v>140</v>
      </c>
      <c r="G112" s="2">
        <v>32.4162333333333</v>
      </c>
      <c r="H112" s="6">
        <f>1+_xlfn.COUNTIFS(A:A,A112,O:O,"&lt;"&amp;O112)</f>
        <v>8</v>
      </c>
      <c r="I112" s="2">
        <f>_xlfn.AVERAGEIF(A:A,A112,G:G)</f>
        <v>49.50406250000001</v>
      </c>
      <c r="J112" s="2">
        <f>G112-I112</f>
        <v>-17.087829166666708</v>
      </c>
      <c r="K112" s="2">
        <f>90+J112</f>
        <v>72.91217083333329</v>
      </c>
      <c r="L112" s="2">
        <f>EXP(0.06*K112)</f>
        <v>79.41841354550446</v>
      </c>
      <c r="M112" s="2">
        <f>SUMIF(A:A,A112,L:L)</f>
        <v>2298.5015509124064</v>
      </c>
      <c r="N112" s="3">
        <f>L112/M112</f>
        <v>0.0345522558007319</v>
      </c>
      <c r="O112" s="7">
        <f>1/N112</f>
        <v>28.94167043006256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33</v>
      </c>
      <c r="B113" s="5">
        <v>0.6527777777777778</v>
      </c>
      <c r="C113" s="1" t="s">
        <v>320</v>
      </c>
      <c r="D113" s="1">
        <v>5</v>
      </c>
      <c r="E113" s="1">
        <v>1</v>
      </c>
      <c r="F113" s="1" t="s">
        <v>356</v>
      </c>
      <c r="G113" s="2">
        <v>79.6358666666667</v>
      </c>
      <c r="H113" s="6">
        <f>1+_xlfn.COUNTIFS(A:A,A113,O:O,"&lt;"&amp;O113)</f>
        <v>1</v>
      </c>
      <c r="I113" s="2">
        <f>_xlfn.AVERAGEIF(A:A,A113,G:G)</f>
        <v>50.32385666666667</v>
      </c>
      <c r="J113" s="2">
        <f>G113-I113</f>
        <v>29.31201000000003</v>
      </c>
      <c r="K113" s="2">
        <f>90+J113</f>
        <v>119.31201000000003</v>
      </c>
      <c r="L113" s="2">
        <f>EXP(0.06*K113)</f>
        <v>1285.2655118586106</v>
      </c>
      <c r="M113" s="2">
        <f>SUMIF(A:A,A113,L:L)</f>
        <v>3155.51272014841</v>
      </c>
      <c r="N113" s="3">
        <f>L113/M113</f>
        <v>0.4073079799843627</v>
      </c>
      <c r="O113" s="7">
        <f>1/N113</f>
        <v>2.455144630454802</v>
      </c>
      <c r="P113" s="3">
        <f>IF(O113&gt;21,"",N113)</f>
        <v>0.4073079799843627</v>
      </c>
      <c r="Q113" s="3">
        <f>IF(ISNUMBER(P113),SUMIF(A:A,A113,P:P),"")</f>
        <v>0.9035176365031269</v>
      </c>
      <c r="R113" s="3">
        <f>_xlfn.IFERROR(P113*(1/Q113),"")</f>
        <v>0.4508024675210124</v>
      </c>
      <c r="S113" s="8">
        <f>_xlfn.IFERROR(1/R113,"")</f>
        <v>2.218266473781865</v>
      </c>
    </row>
    <row r="114" spans="1:19" ht="15">
      <c r="A114" s="1">
        <v>33</v>
      </c>
      <c r="B114" s="5">
        <v>0.6527777777777778</v>
      </c>
      <c r="C114" s="1" t="s">
        <v>320</v>
      </c>
      <c r="D114" s="1">
        <v>5</v>
      </c>
      <c r="E114" s="1">
        <v>6</v>
      </c>
      <c r="F114" s="1" t="s">
        <v>359</v>
      </c>
      <c r="G114" s="2">
        <v>61.2427333333333</v>
      </c>
      <c r="H114" s="6">
        <f>1+_xlfn.COUNTIFS(A:A,A114,O:O,"&lt;"&amp;O114)</f>
        <v>2</v>
      </c>
      <c r="I114" s="2">
        <f>_xlfn.AVERAGEIF(A:A,A114,G:G)</f>
        <v>50.32385666666667</v>
      </c>
      <c r="J114" s="2">
        <f>G114-I114</f>
        <v>10.918876666666627</v>
      </c>
      <c r="K114" s="2">
        <f>90+J114</f>
        <v>100.91887666666662</v>
      </c>
      <c r="L114" s="2">
        <f>EXP(0.06*K114)</f>
        <v>426.2954284808631</v>
      </c>
      <c r="M114" s="2">
        <f>SUMIF(A:A,A114,L:L)</f>
        <v>3155.51272014841</v>
      </c>
      <c r="N114" s="3">
        <f>L114/M114</f>
        <v>0.13509545556856878</v>
      </c>
      <c r="O114" s="7">
        <f>1/N114</f>
        <v>7.402173491264789</v>
      </c>
      <c r="P114" s="3">
        <f>IF(O114&gt;21,"",N114)</f>
        <v>0.13509545556856878</v>
      </c>
      <c r="Q114" s="3">
        <f>IF(ISNUMBER(P114),SUMIF(A:A,A114,P:P),"")</f>
        <v>0.9035176365031269</v>
      </c>
      <c r="R114" s="3">
        <f>_xlfn.IFERROR(P114*(1/Q114),"")</f>
        <v>0.14952165858258956</v>
      </c>
      <c r="S114" s="8">
        <f>_xlfn.IFERROR(1/R114,"")</f>
        <v>6.687994297813661</v>
      </c>
    </row>
    <row r="115" spans="1:19" ht="15">
      <c r="A115" s="1">
        <v>33</v>
      </c>
      <c r="B115" s="5">
        <v>0.6527777777777778</v>
      </c>
      <c r="C115" s="1" t="s">
        <v>320</v>
      </c>
      <c r="D115" s="1">
        <v>5</v>
      </c>
      <c r="E115" s="1">
        <v>8</v>
      </c>
      <c r="F115" s="1" t="s">
        <v>361</v>
      </c>
      <c r="G115" s="2">
        <v>55.1037</v>
      </c>
      <c r="H115" s="6">
        <f>1+_xlfn.COUNTIFS(A:A,A115,O:O,"&lt;"&amp;O115)</f>
        <v>3</v>
      </c>
      <c r="I115" s="2">
        <f>_xlfn.AVERAGEIF(A:A,A115,G:G)</f>
        <v>50.32385666666667</v>
      </c>
      <c r="J115" s="2">
        <f>G115-I115</f>
        <v>4.779843333333332</v>
      </c>
      <c r="K115" s="2">
        <f>90+J115</f>
        <v>94.77984333333333</v>
      </c>
      <c r="L115" s="2">
        <f>EXP(0.06*K115)</f>
        <v>294.9455019143416</v>
      </c>
      <c r="M115" s="2">
        <f>SUMIF(A:A,A115,L:L)</f>
        <v>3155.51272014841</v>
      </c>
      <c r="N115" s="3">
        <f>L115/M115</f>
        <v>0.09346991378962646</v>
      </c>
      <c r="O115" s="7">
        <f>1/N115</f>
        <v>10.698629745724475</v>
      </c>
      <c r="P115" s="3">
        <f>IF(O115&gt;21,"",N115)</f>
        <v>0.09346991378962646</v>
      </c>
      <c r="Q115" s="3">
        <f>IF(ISNUMBER(P115),SUMIF(A:A,A115,P:P),"")</f>
        <v>0.9035176365031269</v>
      </c>
      <c r="R115" s="3">
        <f>_xlfn.IFERROR(P115*(1/Q115),"")</f>
        <v>0.10345112260495758</v>
      </c>
      <c r="S115" s="8">
        <f>_xlfn.IFERROR(1/R115,"")</f>
        <v>9.666400661679026</v>
      </c>
    </row>
    <row r="116" spans="1:19" ht="15">
      <c r="A116" s="1">
        <v>33</v>
      </c>
      <c r="B116" s="5">
        <v>0.6527777777777778</v>
      </c>
      <c r="C116" s="1" t="s">
        <v>320</v>
      </c>
      <c r="D116" s="1">
        <v>5</v>
      </c>
      <c r="E116" s="1">
        <v>7</v>
      </c>
      <c r="F116" s="1" t="s">
        <v>360</v>
      </c>
      <c r="G116" s="2">
        <v>53.253466666666604</v>
      </c>
      <c r="H116" s="6">
        <f>1+_xlfn.COUNTIFS(A:A,A116,O:O,"&lt;"&amp;O116)</f>
        <v>4</v>
      </c>
      <c r="I116" s="2">
        <f>_xlfn.AVERAGEIF(A:A,A116,G:G)</f>
        <v>50.32385666666667</v>
      </c>
      <c r="J116" s="2">
        <f>G116-I116</f>
        <v>2.9296099999999328</v>
      </c>
      <c r="K116" s="2">
        <f>90+J116</f>
        <v>92.92960999999994</v>
      </c>
      <c r="L116" s="2">
        <f>EXP(0.06*K116)</f>
        <v>263.95446309711383</v>
      </c>
      <c r="M116" s="2">
        <f>SUMIF(A:A,A116,L:L)</f>
        <v>3155.51272014841</v>
      </c>
      <c r="N116" s="3">
        <f>L116/M116</f>
        <v>0.08364867661972204</v>
      </c>
      <c r="O116" s="7">
        <f>1/N116</f>
        <v>11.954761753687178</v>
      </c>
      <c r="P116" s="3">
        <f>IF(O116&gt;21,"",N116)</f>
        <v>0.08364867661972204</v>
      </c>
      <c r="Q116" s="3">
        <f>IF(ISNUMBER(P116),SUMIF(A:A,A116,P:P),"")</f>
        <v>0.9035176365031269</v>
      </c>
      <c r="R116" s="3">
        <f>_xlfn.IFERROR(P116*(1/Q116),"")</f>
        <v>0.09258112209460181</v>
      </c>
      <c r="S116" s="8">
        <f>_xlfn.IFERROR(1/R116,"")</f>
        <v>10.801338084649416</v>
      </c>
    </row>
    <row r="117" spans="1:19" ht="15">
      <c r="A117" s="1">
        <v>33</v>
      </c>
      <c r="B117" s="5">
        <v>0.6527777777777778</v>
      </c>
      <c r="C117" s="1" t="s">
        <v>320</v>
      </c>
      <c r="D117" s="1">
        <v>5</v>
      </c>
      <c r="E117" s="1">
        <v>5</v>
      </c>
      <c r="F117" s="1" t="s">
        <v>358</v>
      </c>
      <c r="G117" s="2">
        <v>50.1857333333333</v>
      </c>
      <c r="H117" s="6">
        <f>1+_xlfn.COUNTIFS(A:A,A117,O:O,"&lt;"&amp;O117)</f>
        <v>5</v>
      </c>
      <c r="I117" s="2">
        <f>_xlfn.AVERAGEIF(A:A,A117,G:G)</f>
        <v>50.32385666666667</v>
      </c>
      <c r="J117" s="2">
        <f>G117-I117</f>
        <v>-0.13812333333336824</v>
      </c>
      <c r="K117" s="2">
        <f>90+J117</f>
        <v>89.86187666666663</v>
      </c>
      <c r="L117" s="2">
        <f>EXP(0.06*K117)</f>
        <v>219.579114917273</v>
      </c>
      <c r="M117" s="2">
        <f>SUMIF(A:A,A117,L:L)</f>
        <v>3155.51272014841</v>
      </c>
      <c r="N117" s="3">
        <f>L117/M117</f>
        <v>0.0695858753841264</v>
      </c>
      <c r="O117" s="7">
        <f>1/N117</f>
        <v>14.370732486726972</v>
      </c>
      <c r="P117" s="3">
        <f>IF(O117&gt;21,"",N117)</f>
        <v>0.0695858753841264</v>
      </c>
      <c r="Q117" s="3">
        <f>IF(ISNUMBER(P117),SUMIF(A:A,A117,P:P),"")</f>
        <v>0.9035176365031269</v>
      </c>
      <c r="R117" s="3">
        <f>_xlfn.IFERROR(P117*(1/Q117),"")</f>
        <v>0.07701662100747005</v>
      </c>
      <c r="S117" s="8">
        <f>_xlfn.IFERROR(1/R117,"")</f>
        <v>12.984210251226257</v>
      </c>
    </row>
    <row r="118" spans="1:19" ht="15">
      <c r="A118" s="1">
        <v>33</v>
      </c>
      <c r="B118" s="5">
        <v>0.6527777777777778</v>
      </c>
      <c r="C118" s="1" t="s">
        <v>320</v>
      </c>
      <c r="D118" s="1">
        <v>5</v>
      </c>
      <c r="E118" s="1">
        <v>9</v>
      </c>
      <c r="F118" s="1" t="s">
        <v>362</v>
      </c>
      <c r="G118" s="2">
        <v>49.449799999999996</v>
      </c>
      <c r="H118" s="6">
        <f>1+_xlfn.COUNTIFS(A:A,A118,O:O,"&lt;"&amp;O118)</f>
        <v>6</v>
      </c>
      <c r="I118" s="2">
        <f>_xlfn.AVERAGEIF(A:A,A118,G:G)</f>
        <v>50.32385666666667</v>
      </c>
      <c r="J118" s="2">
        <f>G118-I118</f>
        <v>-0.8740566666666751</v>
      </c>
      <c r="K118" s="2">
        <f>90+J118</f>
        <v>89.12594333333332</v>
      </c>
      <c r="L118" s="2">
        <f>EXP(0.06*K118)</f>
        <v>210.0943257271395</v>
      </c>
      <c r="M118" s="2">
        <f>SUMIF(A:A,A118,L:L)</f>
        <v>3155.51272014841</v>
      </c>
      <c r="N118" s="3">
        <f>L118/M118</f>
        <v>0.06658009152859899</v>
      </c>
      <c r="O118" s="7">
        <f>1/N118</f>
        <v>15.019504735442686</v>
      </c>
      <c r="P118" s="3">
        <f>IF(O118&gt;21,"",N118)</f>
        <v>0.06658009152859899</v>
      </c>
      <c r="Q118" s="3">
        <f>IF(ISNUMBER(P118),SUMIF(A:A,A118,P:P),"")</f>
        <v>0.9035176365031269</v>
      </c>
      <c r="R118" s="3">
        <f>_xlfn.IFERROR(P118*(1/Q118),"")</f>
        <v>0.07368986374885066</v>
      </c>
      <c r="S118" s="8">
        <f>_xlfn.IFERROR(1/R118,"")</f>
        <v>13.570387420014697</v>
      </c>
    </row>
    <row r="119" spans="1:19" ht="15">
      <c r="A119" s="1">
        <v>33</v>
      </c>
      <c r="B119" s="5">
        <v>0.6527777777777778</v>
      </c>
      <c r="C119" s="1" t="s">
        <v>320</v>
      </c>
      <c r="D119" s="1">
        <v>5</v>
      </c>
      <c r="E119" s="1">
        <v>3</v>
      </c>
      <c r="F119" s="1" t="s">
        <v>357</v>
      </c>
      <c r="G119" s="2">
        <v>43.9371333333334</v>
      </c>
      <c r="H119" s="6">
        <f>1+_xlfn.COUNTIFS(A:A,A119,O:O,"&lt;"&amp;O119)</f>
        <v>7</v>
      </c>
      <c r="I119" s="2">
        <f>_xlfn.AVERAGEIF(A:A,A119,G:G)</f>
        <v>50.32385666666667</v>
      </c>
      <c r="J119" s="2">
        <f>G119-I119</f>
        <v>-6.386723333333272</v>
      </c>
      <c r="K119" s="2">
        <f>90+J119</f>
        <v>83.61327666666674</v>
      </c>
      <c r="L119" s="2">
        <f>EXP(0.06*K119)</f>
        <v>150.92704886870277</v>
      </c>
      <c r="M119" s="2">
        <f>SUMIF(A:A,A119,L:L)</f>
        <v>3155.51272014841</v>
      </c>
      <c r="N119" s="3">
        <f>L119/M119</f>
        <v>0.047829643628121504</v>
      </c>
      <c r="O119" s="7">
        <f>1/N119</f>
        <v>20.90753608316765</v>
      </c>
      <c r="P119" s="3">
        <f>IF(O119&gt;21,"",N119)</f>
        <v>0.047829643628121504</v>
      </c>
      <c r="Q119" s="3">
        <f>IF(ISNUMBER(P119),SUMIF(A:A,A119,P:P),"")</f>
        <v>0.9035176365031269</v>
      </c>
      <c r="R119" s="3">
        <f>_xlfn.IFERROR(P119*(1/Q119),"")</f>
        <v>0.052937144440518044</v>
      </c>
      <c r="S119" s="8">
        <f>_xlfn.IFERROR(1/R119,"")</f>
        <v>18.890327586967476</v>
      </c>
    </row>
    <row r="120" spans="1:19" ht="15">
      <c r="A120" s="1">
        <v>33</v>
      </c>
      <c r="B120" s="5">
        <v>0.6527777777777778</v>
      </c>
      <c r="C120" s="1" t="s">
        <v>320</v>
      </c>
      <c r="D120" s="1">
        <v>5</v>
      </c>
      <c r="E120" s="1">
        <v>10</v>
      </c>
      <c r="F120" s="1" t="s">
        <v>363</v>
      </c>
      <c r="G120" s="2">
        <v>31.650299999999998</v>
      </c>
      <c r="H120" s="6">
        <f>1+_xlfn.COUNTIFS(A:A,A120,O:O,"&lt;"&amp;O120)</f>
        <v>10</v>
      </c>
      <c r="I120" s="2">
        <f>_xlfn.AVERAGEIF(A:A,A120,G:G)</f>
        <v>50.32385666666667</v>
      </c>
      <c r="J120" s="2">
        <f>G120-I120</f>
        <v>-18.673556666666673</v>
      </c>
      <c r="K120" s="2">
        <f>90+J120</f>
        <v>71.32644333333333</v>
      </c>
      <c r="L120" s="2">
        <f>EXP(0.06*K120)</f>
        <v>72.2105819815055</v>
      </c>
      <c r="M120" s="2">
        <f>SUMIF(A:A,A120,L:L)</f>
        <v>3155.51272014841</v>
      </c>
      <c r="N120" s="3">
        <f>L120/M120</f>
        <v>0.022883945775414048</v>
      </c>
      <c r="O120" s="7">
        <f>1/N120</f>
        <v>43.69875762747068</v>
      </c>
      <c r="P120" s="3">
        <f>IF(O120&gt;21,"",N120)</f>
      </c>
      <c r="Q120" s="3">
        <f>IF(ISNUMBER(P120),SUMIF(A:A,A120,P:P),"")</f>
      </c>
      <c r="R120" s="3">
        <f>_xlfn.IFERROR(P120*(1/Q120),"")</f>
      </c>
      <c r="S120" s="8">
        <f>_xlfn.IFERROR(1/R120,"")</f>
      </c>
    </row>
    <row r="121" spans="1:19" ht="15">
      <c r="A121" s="1">
        <v>33</v>
      </c>
      <c r="B121" s="5">
        <v>0.6527777777777778</v>
      </c>
      <c r="C121" s="1" t="s">
        <v>320</v>
      </c>
      <c r="D121" s="1">
        <v>5</v>
      </c>
      <c r="E121" s="1">
        <v>11</v>
      </c>
      <c r="F121" s="1" t="s">
        <v>364</v>
      </c>
      <c r="G121" s="2">
        <v>41.8282333333334</v>
      </c>
      <c r="H121" s="6">
        <f>1+_xlfn.COUNTIFS(A:A,A121,O:O,"&lt;"&amp;O121)</f>
        <v>8</v>
      </c>
      <c r="I121" s="2">
        <f>_xlfn.AVERAGEIF(A:A,A121,G:G)</f>
        <v>50.32385666666667</v>
      </c>
      <c r="J121" s="2">
        <f>G121-I121</f>
        <v>-8.49562333333327</v>
      </c>
      <c r="K121" s="2">
        <f>90+J121</f>
        <v>81.50437666666673</v>
      </c>
      <c r="L121" s="2">
        <f>EXP(0.06*K121)</f>
        <v>132.9884922443872</v>
      </c>
      <c r="M121" s="2">
        <f>SUMIF(A:A,A121,L:L)</f>
        <v>3155.51272014841</v>
      </c>
      <c r="N121" s="3">
        <f>L121/M121</f>
        <v>0.04214481259899104</v>
      </c>
      <c r="O121" s="7">
        <f>1/N121</f>
        <v>23.727712577939908</v>
      </c>
      <c r="P121" s="3">
        <f>IF(O121&gt;21,"",N121)</f>
      </c>
      <c r="Q121" s="3">
        <f>IF(ISNUMBER(P121),SUMIF(A:A,A121,P:P),"")</f>
      </c>
      <c r="R121" s="3">
        <f>_xlfn.IFERROR(P121*(1/Q121),"")</f>
      </c>
      <c r="S121" s="8">
        <f>_xlfn.IFERROR(1/R121,"")</f>
      </c>
    </row>
    <row r="122" spans="1:19" ht="15">
      <c r="A122" s="1">
        <v>33</v>
      </c>
      <c r="B122" s="5">
        <v>0.6527777777777778</v>
      </c>
      <c r="C122" s="1" t="s">
        <v>320</v>
      </c>
      <c r="D122" s="1">
        <v>5</v>
      </c>
      <c r="E122" s="1">
        <v>12</v>
      </c>
      <c r="F122" s="1" t="s">
        <v>365</v>
      </c>
      <c r="G122" s="2">
        <v>36.9516</v>
      </c>
      <c r="H122" s="6">
        <f>1+_xlfn.COUNTIFS(A:A,A122,O:O,"&lt;"&amp;O122)</f>
        <v>9</v>
      </c>
      <c r="I122" s="2">
        <f>_xlfn.AVERAGEIF(A:A,A122,G:G)</f>
        <v>50.32385666666667</v>
      </c>
      <c r="J122" s="2">
        <f>G122-I122</f>
        <v>-13.372256666666672</v>
      </c>
      <c r="K122" s="2">
        <f>90+J122</f>
        <v>76.62774333333333</v>
      </c>
      <c r="L122" s="2">
        <f>EXP(0.06*K122)</f>
        <v>99.25225105847288</v>
      </c>
      <c r="M122" s="2">
        <f>SUMIF(A:A,A122,L:L)</f>
        <v>3155.51272014841</v>
      </c>
      <c r="N122" s="3">
        <f>L122/M122</f>
        <v>0.031453605122467976</v>
      </c>
      <c r="O122" s="7">
        <f>1/N122</f>
        <v>31.79285796036394</v>
      </c>
      <c r="P122" s="3">
        <f>IF(O122&gt;21,"",N122)</f>
      </c>
      <c r="Q122" s="3">
        <f>IF(ISNUMBER(P122),SUMIF(A:A,A122,P:P),"")</f>
      </c>
      <c r="R122" s="3">
        <f>_xlfn.IFERROR(P122*(1/Q122),"")</f>
      </c>
      <c r="S122" s="8">
        <f>_xlfn.IFERROR(1/R122,"")</f>
      </c>
    </row>
    <row r="123" spans="1:19" ht="15">
      <c r="A123" s="1">
        <v>16</v>
      </c>
      <c r="B123" s="5">
        <v>0.65625</v>
      </c>
      <c r="C123" s="1" t="s">
        <v>172</v>
      </c>
      <c r="D123" s="1">
        <v>5</v>
      </c>
      <c r="E123" s="1">
        <v>1</v>
      </c>
      <c r="F123" s="1" t="s">
        <v>196</v>
      </c>
      <c r="G123" s="2">
        <v>76.4042</v>
      </c>
      <c r="H123" s="6">
        <f>1+_xlfn.COUNTIFS(A:A,A123,O:O,"&lt;"&amp;O123)</f>
        <v>1</v>
      </c>
      <c r="I123" s="2">
        <f>_xlfn.AVERAGEIF(A:A,A123,G:G)</f>
        <v>46.916890909090924</v>
      </c>
      <c r="J123" s="2">
        <f>G123-I123</f>
        <v>29.48730909090908</v>
      </c>
      <c r="K123" s="2">
        <f>90+J123</f>
        <v>119.48730909090908</v>
      </c>
      <c r="L123" s="2">
        <f>EXP(0.06*K123)</f>
        <v>1298.8552069606228</v>
      </c>
      <c r="M123" s="2">
        <f>SUMIF(A:A,A123,L:L)</f>
        <v>3261.9797380105515</v>
      </c>
      <c r="N123" s="3">
        <f>L123/M123</f>
        <v>0.3981800352177483</v>
      </c>
      <c r="O123" s="7">
        <f>1/N123</f>
        <v>2.5114267706896483</v>
      </c>
      <c r="P123" s="3">
        <f>IF(O123&gt;21,"",N123)</f>
        <v>0.3981800352177483</v>
      </c>
      <c r="Q123" s="3">
        <f>IF(ISNUMBER(P123),SUMIF(A:A,A123,P:P),"")</f>
        <v>0.8876987933233185</v>
      </c>
      <c r="R123" s="3">
        <f>_xlfn.IFERROR(P123*(1/Q123),"")</f>
        <v>0.4485530882914277</v>
      </c>
      <c r="S123" s="8">
        <f>_xlfn.IFERROR(1/R123,"")</f>
        <v>2.229390513861079</v>
      </c>
    </row>
    <row r="124" spans="1:19" ht="15">
      <c r="A124" s="1">
        <v>16</v>
      </c>
      <c r="B124" s="5">
        <v>0.65625</v>
      </c>
      <c r="C124" s="1" t="s">
        <v>172</v>
      </c>
      <c r="D124" s="1">
        <v>5</v>
      </c>
      <c r="E124" s="1">
        <v>3</v>
      </c>
      <c r="F124" s="1" t="s">
        <v>198</v>
      </c>
      <c r="G124" s="2">
        <v>52.128099999999996</v>
      </c>
      <c r="H124" s="6">
        <f>1+_xlfn.COUNTIFS(A:A,A124,O:O,"&lt;"&amp;O124)</f>
        <v>2</v>
      </c>
      <c r="I124" s="2">
        <f>_xlfn.AVERAGEIF(A:A,A124,G:G)</f>
        <v>46.916890909090924</v>
      </c>
      <c r="J124" s="2">
        <f>G124-I124</f>
        <v>5.2112090909090725</v>
      </c>
      <c r="K124" s="2">
        <f>90+J124</f>
        <v>95.21120909090908</v>
      </c>
      <c r="L124" s="2">
        <f>EXP(0.06*K124)</f>
        <v>302.67891145214804</v>
      </c>
      <c r="M124" s="2">
        <f>SUMIF(A:A,A124,L:L)</f>
        <v>3261.9797380105515</v>
      </c>
      <c r="N124" s="3">
        <f>L124/M124</f>
        <v>0.09278994223205962</v>
      </c>
      <c r="O124" s="7">
        <f>1/N124</f>
        <v>10.777030095558056</v>
      </c>
      <c r="P124" s="3">
        <f>IF(O124&gt;21,"",N124)</f>
        <v>0.09278994223205962</v>
      </c>
      <c r="Q124" s="3">
        <f>IF(ISNUMBER(P124),SUMIF(A:A,A124,P:P),"")</f>
        <v>0.8876987933233185</v>
      </c>
      <c r="R124" s="3">
        <f>_xlfn.IFERROR(P124*(1/Q124),"")</f>
        <v>0.1045286339577839</v>
      </c>
      <c r="S124" s="8">
        <f>_xlfn.IFERROR(1/R124,"")</f>
        <v>9.566756611435974</v>
      </c>
    </row>
    <row r="125" spans="1:19" ht="15">
      <c r="A125" s="1">
        <v>16</v>
      </c>
      <c r="B125" s="5">
        <v>0.65625</v>
      </c>
      <c r="C125" s="1" t="s">
        <v>172</v>
      </c>
      <c r="D125" s="1">
        <v>5</v>
      </c>
      <c r="E125" s="1">
        <v>5</v>
      </c>
      <c r="F125" s="1" t="s">
        <v>200</v>
      </c>
      <c r="G125" s="2">
        <v>50.3946</v>
      </c>
      <c r="H125" s="6">
        <f>1+_xlfn.COUNTIFS(A:A,A125,O:O,"&lt;"&amp;O125)</f>
        <v>3</v>
      </c>
      <c r="I125" s="2">
        <f>_xlfn.AVERAGEIF(A:A,A125,G:G)</f>
        <v>46.916890909090924</v>
      </c>
      <c r="J125" s="2">
        <f>G125-I125</f>
        <v>3.477709090909073</v>
      </c>
      <c r="K125" s="2">
        <f>90+J125</f>
        <v>93.47770909090907</v>
      </c>
      <c r="L125" s="2">
        <f>EXP(0.06*K125)</f>
        <v>272.7791641913078</v>
      </c>
      <c r="M125" s="2">
        <f>SUMIF(A:A,A125,L:L)</f>
        <v>3261.9797380105515</v>
      </c>
      <c r="N125" s="3">
        <f>L125/M125</f>
        <v>0.08362380704353273</v>
      </c>
      <c r="O125" s="7">
        <f>1/N125</f>
        <v>11.958317079243018</v>
      </c>
      <c r="P125" s="3">
        <f>IF(O125&gt;21,"",N125)</f>
        <v>0.08362380704353273</v>
      </c>
      <c r="Q125" s="3">
        <f>IF(ISNUMBER(P125),SUMIF(A:A,A125,P:P),"")</f>
        <v>0.8876987933233185</v>
      </c>
      <c r="R125" s="3">
        <f>_xlfn.IFERROR(P125*(1/Q125),"")</f>
        <v>0.09420290719385398</v>
      </c>
      <c r="S125" s="8">
        <f>_xlfn.IFERROR(1/R125,"")</f>
        <v>10.615383641421657</v>
      </c>
    </row>
    <row r="126" spans="1:19" ht="15">
      <c r="A126" s="1">
        <v>16</v>
      </c>
      <c r="B126" s="5">
        <v>0.65625</v>
      </c>
      <c r="C126" s="1" t="s">
        <v>172</v>
      </c>
      <c r="D126" s="1">
        <v>5</v>
      </c>
      <c r="E126" s="1">
        <v>6</v>
      </c>
      <c r="F126" s="1" t="s">
        <v>201</v>
      </c>
      <c r="G126" s="2">
        <v>48.5318666666667</v>
      </c>
      <c r="H126" s="6">
        <f>1+_xlfn.COUNTIFS(A:A,A126,O:O,"&lt;"&amp;O126)</f>
        <v>4</v>
      </c>
      <c r="I126" s="2">
        <f>_xlfn.AVERAGEIF(A:A,A126,G:G)</f>
        <v>46.916890909090924</v>
      </c>
      <c r="J126" s="2">
        <f>G126-I126</f>
        <v>1.6149757575757775</v>
      </c>
      <c r="K126" s="2">
        <f>90+J126</f>
        <v>91.61497575757578</v>
      </c>
      <c r="L126" s="2">
        <f>EXP(0.06*K126)</f>
        <v>243.93420699129075</v>
      </c>
      <c r="M126" s="2">
        <f>SUMIF(A:A,A126,L:L)</f>
        <v>3261.9797380105515</v>
      </c>
      <c r="N126" s="3">
        <f>L126/M126</f>
        <v>0.07478103071849973</v>
      </c>
      <c r="O126" s="7">
        <f>1/N126</f>
        <v>13.372375191836111</v>
      </c>
      <c r="P126" s="3">
        <f>IF(O126&gt;21,"",N126)</f>
        <v>0.07478103071849973</v>
      </c>
      <c r="Q126" s="3">
        <f>IF(ISNUMBER(P126),SUMIF(A:A,A126,P:P),"")</f>
        <v>0.8876987933233185</v>
      </c>
      <c r="R126" s="3">
        <f>_xlfn.IFERROR(P126*(1/Q126),"")</f>
        <v>0.08424144685219023</v>
      </c>
      <c r="S126" s="8">
        <f>_xlfn.IFERROR(1/R126,"")</f>
        <v>11.870641321659596</v>
      </c>
    </row>
    <row r="127" spans="1:19" ht="15">
      <c r="A127" s="1">
        <v>16</v>
      </c>
      <c r="B127" s="5">
        <v>0.65625</v>
      </c>
      <c r="C127" s="1" t="s">
        <v>172</v>
      </c>
      <c r="D127" s="1">
        <v>5</v>
      </c>
      <c r="E127" s="1">
        <v>2</v>
      </c>
      <c r="F127" s="1" t="s">
        <v>197</v>
      </c>
      <c r="G127" s="2">
        <v>45.8953</v>
      </c>
      <c r="H127" s="6">
        <f>1+_xlfn.COUNTIFS(A:A,A127,O:O,"&lt;"&amp;O127)</f>
        <v>5</v>
      </c>
      <c r="I127" s="2">
        <f>_xlfn.AVERAGEIF(A:A,A127,G:G)</f>
        <v>46.916890909090924</v>
      </c>
      <c r="J127" s="2">
        <f>G127-I127</f>
        <v>-1.021590909090925</v>
      </c>
      <c r="K127" s="2">
        <f>90+J127</f>
        <v>88.97840909090908</v>
      </c>
      <c r="L127" s="2">
        <f>EXP(0.06*K127)</f>
        <v>208.2427664385129</v>
      </c>
      <c r="M127" s="2">
        <f>SUMIF(A:A,A127,L:L)</f>
        <v>3261.9797380105515</v>
      </c>
      <c r="N127" s="3">
        <f>L127/M127</f>
        <v>0.06383938073309985</v>
      </c>
      <c r="O127" s="7">
        <f>1/N127</f>
        <v>15.664312349469794</v>
      </c>
      <c r="P127" s="3">
        <f>IF(O127&gt;21,"",N127)</f>
        <v>0.06383938073309985</v>
      </c>
      <c r="Q127" s="3">
        <f>IF(ISNUMBER(P127),SUMIF(A:A,A127,P:P),"")</f>
        <v>0.8876987933233185</v>
      </c>
      <c r="R127" s="3">
        <f>_xlfn.IFERROR(P127*(1/Q127),"")</f>
        <v>0.07191558804997521</v>
      </c>
      <c r="S127" s="8">
        <f>_xlfn.IFERROR(1/R127,"")</f>
        <v>13.90519117086389</v>
      </c>
    </row>
    <row r="128" spans="1:19" ht="15">
      <c r="A128" s="1">
        <v>16</v>
      </c>
      <c r="B128" s="5">
        <v>0.65625</v>
      </c>
      <c r="C128" s="1" t="s">
        <v>172</v>
      </c>
      <c r="D128" s="1">
        <v>5</v>
      </c>
      <c r="E128" s="1">
        <v>10</v>
      </c>
      <c r="F128" s="1" t="s">
        <v>204</v>
      </c>
      <c r="G128" s="2">
        <v>45.8238</v>
      </c>
      <c r="H128" s="6">
        <f>1+_xlfn.COUNTIFS(A:A,A128,O:O,"&lt;"&amp;O128)</f>
        <v>6</v>
      </c>
      <c r="I128" s="2">
        <f>_xlfn.AVERAGEIF(A:A,A128,G:G)</f>
        <v>46.916890909090924</v>
      </c>
      <c r="J128" s="2">
        <f>G128-I128</f>
        <v>-1.0930909090909253</v>
      </c>
      <c r="K128" s="2">
        <f>90+J128</f>
        <v>88.90690909090907</v>
      </c>
      <c r="L128" s="2">
        <f>EXP(0.06*K128)</f>
        <v>207.35131849352445</v>
      </c>
      <c r="M128" s="2">
        <f>SUMIF(A:A,A128,L:L)</f>
        <v>3261.9797380105515</v>
      </c>
      <c r="N128" s="3">
        <f>L128/M128</f>
        <v>0.06356609640377041</v>
      </c>
      <c r="O128" s="7">
        <f>1/N128</f>
        <v>15.731656599581365</v>
      </c>
      <c r="P128" s="3">
        <f>IF(O128&gt;21,"",N128)</f>
        <v>0.06356609640377041</v>
      </c>
      <c r="Q128" s="3">
        <f>IF(ISNUMBER(P128),SUMIF(A:A,A128,P:P),"")</f>
        <v>0.8876987933233185</v>
      </c>
      <c r="R128" s="3">
        <f>_xlfn.IFERROR(P128*(1/Q128),"")</f>
        <v>0.07160773100275952</v>
      </c>
      <c r="S128" s="8">
        <f>_xlfn.IFERROR(1/R128,"")</f>
        <v>13.964972580425197</v>
      </c>
    </row>
    <row r="129" spans="1:19" ht="15">
      <c r="A129" s="1">
        <v>16</v>
      </c>
      <c r="B129" s="5">
        <v>0.65625</v>
      </c>
      <c r="C129" s="1" t="s">
        <v>172</v>
      </c>
      <c r="D129" s="1">
        <v>5</v>
      </c>
      <c r="E129" s="1">
        <v>8</v>
      </c>
      <c r="F129" s="1" t="s">
        <v>202</v>
      </c>
      <c r="G129" s="2">
        <v>44.7332333333333</v>
      </c>
      <c r="H129" s="6">
        <f>1+_xlfn.COUNTIFS(A:A,A129,O:O,"&lt;"&amp;O129)</f>
        <v>7</v>
      </c>
      <c r="I129" s="2">
        <f>_xlfn.AVERAGEIF(A:A,A129,G:G)</f>
        <v>46.916890909090924</v>
      </c>
      <c r="J129" s="2">
        <f>G129-I129</f>
        <v>-2.1836575757576213</v>
      </c>
      <c r="K129" s="2">
        <f>90+J129</f>
        <v>87.81634242424238</v>
      </c>
      <c r="L129" s="2">
        <f>EXP(0.06*K129)</f>
        <v>194.21786520149297</v>
      </c>
      <c r="M129" s="2">
        <f>SUMIF(A:A,A129,L:L)</f>
        <v>3261.9797380105515</v>
      </c>
      <c r="N129" s="3">
        <f>L129/M129</f>
        <v>0.059539874800063744</v>
      </c>
      <c r="O129" s="7">
        <f>1/N129</f>
        <v>16.79546695988231</v>
      </c>
      <c r="P129" s="3">
        <f>IF(O129&gt;21,"",N129)</f>
        <v>0.059539874800063744</v>
      </c>
      <c r="Q129" s="3">
        <f>IF(ISNUMBER(P129),SUMIF(A:A,A129,P:P),"")</f>
        <v>0.8876987933233185</v>
      </c>
      <c r="R129" s="3">
        <f>_xlfn.IFERROR(P129*(1/Q129),"")</f>
        <v>0.06707215921423257</v>
      </c>
      <c r="S129" s="8">
        <f>_xlfn.IFERROR(1/R129,"")</f>
        <v>14.90931575358919</v>
      </c>
    </row>
    <row r="130" spans="1:19" ht="15">
      <c r="A130" s="1">
        <v>16</v>
      </c>
      <c r="B130" s="5">
        <v>0.65625</v>
      </c>
      <c r="C130" s="1" t="s">
        <v>172</v>
      </c>
      <c r="D130" s="1">
        <v>5</v>
      </c>
      <c r="E130" s="1">
        <v>12</v>
      </c>
      <c r="F130" s="1" t="s">
        <v>206</v>
      </c>
      <c r="G130" s="2">
        <v>42.2761666666667</v>
      </c>
      <c r="H130" s="6">
        <f>1+_xlfn.COUNTIFS(A:A,A130,O:O,"&lt;"&amp;O130)</f>
        <v>8</v>
      </c>
      <c r="I130" s="2">
        <f>_xlfn.AVERAGEIF(A:A,A130,G:G)</f>
        <v>46.916890909090924</v>
      </c>
      <c r="J130" s="2">
        <f>G130-I130</f>
        <v>-4.640724242424227</v>
      </c>
      <c r="K130" s="2">
        <f>90+J130</f>
        <v>85.35927575757577</v>
      </c>
      <c r="L130" s="2">
        <f>EXP(0.06*K130)</f>
        <v>167.59603754818158</v>
      </c>
      <c r="M130" s="2">
        <f>SUMIF(A:A,A130,L:L)</f>
        <v>3261.9797380105515</v>
      </c>
      <c r="N130" s="3">
        <f>L130/M130</f>
        <v>0.05137862617454415</v>
      </c>
      <c r="O130" s="7">
        <f>1/N130</f>
        <v>19.463346423526133</v>
      </c>
      <c r="P130" s="3">
        <f>IF(O130&gt;21,"",N130)</f>
        <v>0.05137862617454415</v>
      </c>
      <c r="Q130" s="3">
        <f>IF(ISNUMBER(P130),SUMIF(A:A,A130,P:P),"")</f>
        <v>0.8876987933233185</v>
      </c>
      <c r="R130" s="3">
        <f>_xlfn.IFERROR(P130*(1/Q130),"")</f>
        <v>0.057878445437776975</v>
      </c>
      <c r="S130" s="8">
        <f>_xlfn.IFERROR(1/R130,"")</f>
        <v>17.277589134197875</v>
      </c>
    </row>
    <row r="131" spans="1:19" ht="15">
      <c r="A131" s="1">
        <v>16</v>
      </c>
      <c r="B131" s="5">
        <v>0.65625</v>
      </c>
      <c r="C131" s="1" t="s">
        <v>172</v>
      </c>
      <c r="D131" s="1">
        <v>5</v>
      </c>
      <c r="E131" s="1">
        <v>4</v>
      </c>
      <c r="F131" s="1" t="s">
        <v>199</v>
      </c>
      <c r="G131" s="2">
        <v>39.867799999999995</v>
      </c>
      <c r="H131" s="6">
        <f>1+_xlfn.COUNTIFS(A:A,A131,O:O,"&lt;"&amp;O131)</f>
        <v>9</v>
      </c>
      <c r="I131" s="2">
        <f>_xlfn.AVERAGEIF(A:A,A131,G:G)</f>
        <v>46.916890909090924</v>
      </c>
      <c r="J131" s="2">
        <f>G131-I131</f>
        <v>-7.049090909090928</v>
      </c>
      <c r="K131" s="2">
        <f>90+J131</f>
        <v>82.95090909090908</v>
      </c>
      <c r="L131" s="2">
        <f>EXP(0.06*K131)</f>
        <v>145.04652390203114</v>
      </c>
      <c r="M131" s="2">
        <f>SUMIF(A:A,A131,L:L)</f>
        <v>3261.9797380105515</v>
      </c>
      <c r="N131" s="3">
        <f>L131/M131</f>
        <v>0.0444657954836021</v>
      </c>
      <c r="O131" s="7">
        <f>1/N131</f>
        <v>22.489196226541715</v>
      </c>
      <c r="P131" s="3">
        <f>IF(O131&gt;21,"",N131)</f>
      </c>
      <c r="Q131" s="3">
        <f>IF(ISNUMBER(P131),SUMIF(A:A,A131,P:P),"")</f>
      </c>
      <c r="R131" s="3">
        <f>_xlfn.IFERROR(P131*(1/Q131),"")</f>
      </c>
      <c r="S131" s="8">
        <f>_xlfn.IFERROR(1/R131,"")</f>
      </c>
    </row>
    <row r="132" spans="1:19" ht="15">
      <c r="A132" s="1">
        <v>16</v>
      </c>
      <c r="B132" s="5">
        <v>0.65625</v>
      </c>
      <c r="C132" s="1" t="s">
        <v>172</v>
      </c>
      <c r="D132" s="1">
        <v>5</v>
      </c>
      <c r="E132" s="1">
        <v>9</v>
      </c>
      <c r="F132" s="1" t="s">
        <v>203</v>
      </c>
      <c r="G132" s="2">
        <v>38.3902333333334</v>
      </c>
      <c r="H132" s="6">
        <f>1+_xlfn.COUNTIFS(A:A,A132,O:O,"&lt;"&amp;O132)</f>
        <v>10</v>
      </c>
      <c r="I132" s="2">
        <f>_xlfn.AVERAGEIF(A:A,A132,G:G)</f>
        <v>46.916890909090924</v>
      </c>
      <c r="J132" s="2">
        <f>G132-I132</f>
        <v>-8.526657575757525</v>
      </c>
      <c r="K132" s="2">
        <f>90+J132</f>
        <v>81.47334242424247</v>
      </c>
      <c r="L132" s="2">
        <f>EXP(0.06*K132)</f>
        <v>132.74109082686078</v>
      </c>
      <c r="M132" s="2">
        <f>SUMIF(A:A,A132,L:L)</f>
        <v>3261.9797380105515</v>
      </c>
      <c r="N132" s="3">
        <f>L132/M132</f>
        <v>0.04069341365922102</v>
      </c>
      <c r="O132" s="7">
        <f>1/N132</f>
        <v>24.574001295991117</v>
      </c>
      <c r="P132" s="3">
        <f>IF(O132&gt;21,"",N132)</f>
      </c>
      <c r="Q132" s="3">
        <f>IF(ISNUMBER(P132),SUMIF(A:A,A132,P:P),"")</f>
      </c>
      <c r="R132" s="3">
        <f>_xlfn.IFERROR(P132*(1/Q132),"")</f>
      </c>
      <c r="S132" s="8">
        <f>_xlfn.IFERROR(1/R132,"")</f>
      </c>
    </row>
    <row r="133" spans="1:19" ht="15">
      <c r="A133" s="1">
        <v>16</v>
      </c>
      <c r="B133" s="5">
        <v>0.65625</v>
      </c>
      <c r="C133" s="1" t="s">
        <v>172</v>
      </c>
      <c r="D133" s="1">
        <v>5</v>
      </c>
      <c r="E133" s="1">
        <v>11</v>
      </c>
      <c r="F133" s="1" t="s">
        <v>205</v>
      </c>
      <c r="G133" s="2">
        <v>31.6405</v>
      </c>
      <c r="H133" s="6">
        <f>1+_xlfn.COUNTIFS(A:A,A133,O:O,"&lt;"&amp;O133)</f>
        <v>11</v>
      </c>
      <c r="I133" s="2">
        <f>_xlfn.AVERAGEIF(A:A,A133,G:G)</f>
        <v>46.916890909090924</v>
      </c>
      <c r="J133" s="2">
        <f>G133-I133</f>
        <v>-15.276390909090924</v>
      </c>
      <c r="K133" s="2">
        <f>90+J133</f>
        <v>74.72360909090908</v>
      </c>
      <c r="L133" s="2">
        <f>EXP(0.06*K133)</f>
        <v>88.53664600457785</v>
      </c>
      <c r="M133" s="2">
        <f>SUMIF(A:A,A133,L:L)</f>
        <v>3261.9797380105515</v>
      </c>
      <c r="N133" s="3">
        <f>L133/M133</f>
        <v>0.027141997533858212</v>
      </c>
      <c r="O133" s="7">
        <f>1/N133</f>
        <v>36.843272082408554</v>
      </c>
      <c r="P133" s="3">
        <f>IF(O133&gt;21,"",N133)</f>
      </c>
      <c r="Q133" s="3">
        <f>IF(ISNUMBER(P133),SUMIF(A:A,A133,P:P),"")</f>
      </c>
      <c r="R133" s="3">
        <f>_xlfn.IFERROR(P133*(1/Q133),"")</f>
      </c>
      <c r="S133" s="8">
        <f>_xlfn.IFERROR(1/R133,"")</f>
      </c>
    </row>
    <row r="134" spans="1:19" ht="15">
      <c r="A134" s="1">
        <v>22</v>
      </c>
      <c r="B134" s="5">
        <v>0.6597222222222222</v>
      </c>
      <c r="C134" s="1" t="s">
        <v>239</v>
      </c>
      <c r="D134" s="1">
        <v>6</v>
      </c>
      <c r="E134" s="1">
        <v>2</v>
      </c>
      <c r="F134" s="1" t="s">
        <v>253</v>
      </c>
      <c r="G134" s="2">
        <v>67.8092666666667</v>
      </c>
      <c r="H134" s="6">
        <f>1+_xlfn.COUNTIFS(A:A,A134,O:O,"&lt;"&amp;O134)</f>
        <v>1</v>
      </c>
      <c r="I134" s="2">
        <f>_xlfn.AVERAGEIF(A:A,A134,G:G)</f>
        <v>50.32576296296297</v>
      </c>
      <c r="J134" s="2">
        <f>G134-I134</f>
        <v>17.483503703703732</v>
      </c>
      <c r="K134" s="2">
        <f>90+J134</f>
        <v>107.48350370370373</v>
      </c>
      <c r="L134" s="2">
        <f>EXP(0.06*K134)</f>
        <v>632.0763679572354</v>
      </c>
      <c r="M134" s="2">
        <f>SUMIF(A:A,A134,L:L)</f>
        <v>2490.174696840103</v>
      </c>
      <c r="N134" s="3">
        <f>L134/M134</f>
        <v>0.25382812248446107</v>
      </c>
      <c r="O134" s="7">
        <f>1/N134</f>
        <v>3.9396737848116823</v>
      </c>
      <c r="P134" s="3">
        <f>IF(O134&gt;21,"",N134)</f>
        <v>0.25382812248446107</v>
      </c>
      <c r="Q134" s="3">
        <f>IF(ISNUMBER(P134),SUMIF(A:A,A134,P:P),"")</f>
        <v>0.9436414179977471</v>
      </c>
      <c r="R134" s="3">
        <f>_xlfn.IFERROR(P134*(1/Q134),"")</f>
        <v>0.26898789905072507</v>
      </c>
      <c r="S134" s="8">
        <f>_xlfn.IFERROR(1/R134,"")</f>
        <v>3.717639356748247</v>
      </c>
    </row>
    <row r="135" spans="1:19" ht="15">
      <c r="A135" s="1">
        <v>22</v>
      </c>
      <c r="B135" s="5">
        <v>0.6597222222222222</v>
      </c>
      <c r="C135" s="1" t="s">
        <v>239</v>
      </c>
      <c r="D135" s="1">
        <v>6</v>
      </c>
      <c r="E135" s="1">
        <v>8</v>
      </c>
      <c r="F135" s="1" t="s">
        <v>257</v>
      </c>
      <c r="G135" s="2">
        <v>60.1315666666667</v>
      </c>
      <c r="H135" s="6">
        <f>1+_xlfn.COUNTIFS(A:A,A135,O:O,"&lt;"&amp;O135)</f>
        <v>2</v>
      </c>
      <c r="I135" s="2">
        <f>_xlfn.AVERAGEIF(A:A,A135,G:G)</f>
        <v>50.32576296296297</v>
      </c>
      <c r="J135" s="2">
        <f>G135-I135</f>
        <v>9.805803703703731</v>
      </c>
      <c r="K135" s="2">
        <f>90+J135</f>
        <v>99.80580370370373</v>
      </c>
      <c r="L135" s="2">
        <f>EXP(0.06*K135)</f>
        <v>398.7554103258178</v>
      </c>
      <c r="M135" s="2">
        <f>SUMIF(A:A,A135,L:L)</f>
        <v>2490.174696840103</v>
      </c>
      <c r="N135" s="3">
        <f>L135/M135</f>
        <v>0.1601315003448621</v>
      </c>
      <c r="O135" s="7">
        <f>1/N135</f>
        <v>6.244867486074769</v>
      </c>
      <c r="P135" s="3">
        <f>IF(O135&gt;21,"",N135)</f>
        <v>0.1601315003448621</v>
      </c>
      <c r="Q135" s="3">
        <f>IF(ISNUMBER(P135),SUMIF(A:A,A135,P:P),"")</f>
        <v>0.9436414179977471</v>
      </c>
      <c r="R135" s="3">
        <f>_xlfn.IFERROR(P135*(1/Q135),"")</f>
        <v>0.16969528603845618</v>
      </c>
      <c r="S135" s="8">
        <f>_xlfn.IFERROR(1/R135,"")</f>
        <v>5.892915609767622</v>
      </c>
    </row>
    <row r="136" spans="1:19" ht="15">
      <c r="A136" s="1">
        <v>22</v>
      </c>
      <c r="B136" s="5">
        <v>0.6597222222222222</v>
      </c>
      <c r="C136" s="1" t="s">
        <v>239</v>
      </c>
      <c r="D136" s="1">
        <v>6</v>
      </c>
      <c r="E136" s="1">
        <v>5</v>
      </c>
      <c r="F136" s="1" t="s">
        <v>255</v>
      </c>
      <c r="G136" s="2">
        <v>56.297366666666605</v>
      </c>
      <c r="H136" s="6">
        <f>1+_xlfn.COUNTIFS(A:A,A136,O:O,"&lt;"&amp;O136)</f>
        <v>3</v>
      </c>
      <c r="I136" s="2">
        <f>_xlfn.AVERAGEIF(A:A,A136,G:G)</f>
        <v>50.32576296296297</v>
      </c>
      <c r="J136" s="2">
        <f>G136-I136</f>
        <v>5.971603703703636</v>
      </c>
      <c r="K136" s="2">
        <f>90+J136</f>
        <v>95.97160370370364</v>
      </c>
      <c r="L136" s="2">
        <f>EXP(0.06*K136)</f>
        <v>316.80809823442513</v>
      </c>
      <c r="M136" s="2">
        <f>SUMIF(A:A,A136,L:L)</f>
        <v>2490.174696840103</v>
      </c>
      <c r="N136" s="3">
        <f>L136/M136</f>
        <v>0.12722324206267033</v>
      </c>
      <c r="O136" s="7">
        <f>1/N136</f>
        <v>7.860198999703205</v>
      </c>
      <c r="P136" s="3">
        <f>IF(O136&gt;21,"",N136)</f>
        <v>0.12722324206267033</v>
      </c>
      <c r="Q136" s="3">
        <f>IF(ISNUMBER(P136),SUMIF(A:A,A136,P:P),"")</f>
        <v>0.9436414179977471</v>
      </c>
      <c r="R136" s="3">
        <f>_xlfn.IFERROR(P136*(1/Q136),"")</f>
        <v>0.13482159603869154</v>
      </c>
      <c r="S136" s="8">
        <f>_xlfn.IFERROR(1/R136,"")</f>
        <v>7.417209329824406</v>
      </c>
    </row>
    <row r="137" spans="1:19" ht="15">
      <c r="A137" s="1">
        <v>22</v>
      </c>
      <c r="B137" s="5">
        <v>0.6597222222222222</v>
      </c>
      <c r="C137" s="1" t="s">
        <v>239</v>
      </c>
      <c r="D137" s="1">
        <v>6</v>
      </c>
      <c r="E137" s="1">
        <v>1</v>
      </c>
      <c r="F137" s="1" t="s">
        <v>252</v>
      </c>
      <c r="G137" s="2">
        <v>56.28793333333329</v>
      </c>
      <c r="H137" s="6">
        <f>1+_xlfn.COUNTIFS(A:A,A137,O:O,"&lt;"&amp;O137)</f>
        <v>4</v>
      </c>
      <c r="I137" s="2">
        <f>_xlfn.AVERAGEIF(A:A,A137,G:G)</f>
        <v>50.32576296296297</v>
      </c>
      <c r="J137" s="2">
        <f>G137-I137</f>
        <v>5.962170370370323</v>
      </c>
      <c r="K137" s="2">
        <f>90+J137</f>
        <v>95.96217037037033</v>
      </c>
      <c r="L137" s="2">
        <f>EXP(0.06*K137)</f>
        <v>316.6288355869399</v>
      </c>
      <c r="M137" s="2">
        <f>SUMIF(A:A,A137,L:L)</f>
        <v>2490.174696840103</v>
      </c>
      <c r="N137" s="3">
        <f>L137/M137</f>
        <v>0.12715125408218336</v>
      </c>
      <c r="O137" s="7">
        <f>1/N137</f>
        <v>7.86464913160555</v>
      </c>
      <c r="P137" s="3">
        <f>IF(O137&gt;21,"",N137)</f>
        <v>0.12715125408218336</v>
      </c>
      <c r="Q137" s="3">
        <f>IF(ISNUMBER(P137),SUMIF(A:A,A137,P:P),"")</f>
        <v>0.9436414179977471</v>
      </c>
      <c r="R137" s="3">
        <f>_xlfn.IFERROR(P137*(1/Q137),"")</f>
        <v>0.13474530860671372</v>
      </c>
      <c r="S137" s="8">
        <f>_xlfn.IFERROR(1/R137,"")</f>
        <v>7.421408658603011</v>
      </c>
    </row>
    <row r="138" spans="1:19" ht="15">
      <c r="A138" s="1">
        <v>22</v>
      </c>
      <c r="B138" s="5">
        <v>0.6597222222222222</v>
      </c>
      <c r="C138" s="1" t="s">
        <v>239</v>
      </c>
      <c r="D138" s="1">
        <v>6</v>
      </c>
      <c r="E138" s="1">
        <v>3</v>
      </c>
      <c r="F138" s="1" t="s">
        <v>254</v>
      </c>
      <c r="G138" s="2">
        <v>53.2046</v>
      </c>
      <c r="H138" s="6">
        <f>1+_xlfn.COUNTIFS(A:A,A138,O:O,"&lt;"&amp;O138)</f>
        <v>5</v>
      </c>
      <c r="I138" s="2">
        <f>_xlfn.AVERAGEIF(A:A,A138,G:G)</f>
        <v>50.32576296296297</v>
      </c>
      <c r="J138" s="2">
        <f>G138-I138</f>
        <v>2.87883703703703</v>
      </c>
      <c r="K138" s="2">
        <f>90+J138</f>
        <v>92.87883703703703</v>
      </c>
      <c r="L138" s="2">
        <f>EXP(0.06*K138)</f>
        <v>263.15158164741666</v>
      </c>
      <c r="M138" s="2">
        <f>SUMIF(A:A,A138,L:L)</f>
        <v>2490.174696840103</v>
      </c>
      <c r="N138" s="3">
        <f>L138/M138</f>
        <v>0.1056759519648729</v>
      </c>
      <c r="O138" s="7">
        <f>1/N138</f>
        <v>9.462890860282045</v>
      </c>
      <c r="P138" s="3">
        <f>IF(O138&gt;21,"",N138)</f>
        <v>0.1056759519648729</v>
      </c>
      <c r="Q138" s="3">
        <f>IF(ISNUMBER(P138),SUMIF(A:A,A138,P:P),"")</f>
        <v>0.9436414179977471</v>
      </c>
      <c r="R138" s="3">
        <f>_xlfn.IFERROR(P138*(1/Q138),"")</f>
        <v>0.1119874032120167</v>
      </c>
      <c r="S138" s="8">
        <f>_xlfn.IFERROR(1/R138,"")</f>
        <v>8.929575749754468</v>
      </c>
    </row>
    <row r="139" spans="1:19" ht="15">
      <c r="A139" s="1">
        <v>22</v>
      </c>
      <c r="B139" s="5">
        <v>0.6597222222222222</v>
      </c>
      <c r="C139" s="1" t="s">
        <v>239</v>
      </c>
      <c r="D139" s="1">
        <v>6</v>
      </c>
      <c r="E139" s="1">
        <v>6</v>
      </c>
      <c r="F139" s="1" t="s">
        <v>256</v>
      </c>
      <c r="G139" s="2">
        <v>52.496166666666696</v>
      </c>
      <c r="H139" s="6">
        <f>1+_xlfn.COUNTIFS(A:A,A139,O:O,"&lt;"&amp;O139)</f>
        <v>6</v>
      </c>
      <c r="I139" s="2">
        <f>_xlfn.AVERAGEIF(A:A,A139,G:G)</f>
        <v>50.32576296296297</v>
      </c>
      <c r="J139" s="2">
        <f>G139-I139</f>
        <v>2.1704037037037267</v>
      </c>
      <c r="K139" s="2">
        <f>90+J139</f>
        <v>92.17040370370373</v>
      </c>
      <c r="L139" s="2">
        <f>EXP(0.06*K139)</f>
        <v>252.20045363038008</v>
      </c>
      <c r="M139" s="2">
        <f>SUMIF(A:A,A139,L:L)</f>
        <v>2490.174696840103</v>
      </c>
      <c r="N139" s="3">
        <f>L139/M139</f>
        <v>0.10127821712685814</v>
      </c>
      <c r="O139" s="7">
        <f>1/N139</f>
        <v>9.873791505901305</v>
      </c>
      <c r="P139" s="3">
        <f>IF(O139&gt;21,"",N139)</f>
        <v>0.10127821712685814</v>
      </c>
      <c r="Q139" s="3">
        <f>IF(ISNUMBER(P139),SUMIF(A:A,A139,P:P),"")</f>
        <v>0.9436414179977471</v>
      </c>
      <c r="R139" s="3">
        <f>_xlfn.IFERROR(P139*(1/Q139),"")</f>
        <v>0.10732701553282174</v>
      </c>
      <c r="S139" s="8">
        <f>_xlfn.IFERROR(1/R139,"")</f>
        <v>9.317318617642819</v>
      </c>
    </row>
    <row r="140" spans="1:19" ht="15">
      <c r="A140" s="1">
        <v>22</v>
      </c>
      <c r="B140" s="5">
        <v>0.6597222222222222</v>
      </c>
      <c r="C140" s="1" t="s">
        <v>239</v>
      </c>
      <c r="D140" s="1">
        <v>6</v>
      </c>
      <c r="E140" s="1">
        <v>9</v>
      </c>
      <c r="F140" s="1" t="s">
        <v>258</v>
      </c>
      <c r="G140" s="2">
        <v>45.9431</v>
      </c>
      <c r="H140" s="6">
        <f>1+_xlfn.COUNTIFS(A:A,A140,O:O,"&lt;"&amp;O140)</f>
        <v>7</v>
      </c>
      <c r="I140" s="2">
        <f>_xlfn.AVERAGEIF(A:A,A140,G:G)</f>
        <v>50.32576296296297</v>
      </c>
      <c r="J140" s="2">
        <f>G140-I140</f>
        <v>-4.382662962962968</v>
      </c>
      <c r="K140" s="2">
        <f>90+J140</f>
        <v>85.61733703703703</v>
      </c>
      <c r="L140" s="2">
        <f>EXP(0.06*K140)</f>
        <v>170.21123460608985</v>
      </c>
      <c r="M140" s="2">
        <f>SUMIF(A:A,A140,L:L)</f>
        <v>2490.174696840103</v>
      </c>
      <c r="N140" s="3">
        <f>L140/M140</f>
        <v>0.0683531299318392</v>
      </c>
      <c r="O140" s="7">
        <f>1/N140</f>
        <v>14.629907964670911</v>
      </c>
      <c r="P140" s="3">
        <f>IF(O140&gt;21,"",N140)</f>
        <v>0.0683531299318392</v>
      </c>
      <c r="Q140" s="3">
        <f>IF(ISNUMBER(P140),SUMIF(A:A,A140,P:P),"")</f>
        <v>0.9436414179977471</v>
      </c>
      <c r="R140" s="3">
        <f>_xlfn.IFERROR(P140*(1/Q140),"")</f>
        <v>0.07243549152057502</v>
      </c>
      <c r="S140" s="8">
        <f>_xlfn.IFERROR(1/R140,"")</f>
        <v>13.805387096958594</v>
      </c>
    </row>
    <row r="141" spans="1:19" ht="15">
      <c r="A141" s="1">
        <v>22</v>
      </c>
      <c r="B141" s="5">
        <v>0.6597222222222222</v>
      </c>
      <c r="C141" s="1" t="s">
        <v>239</v>
      </c>
      <c r="D141" s="1">
        <v>6</v>
      </c>
      <c r="E141" s="1">
        <v>10</v>
      </c>
      <c r="F141" s="1" t="s">
        <v>259</v>
      </c>
      <c r="G141" s="2">
        <v>35.5659</v>
      </c>
      <c r="H141" s="6">
        <f>1+_xlfn.COUNTIFS(A:A,A141,O:O,"&lt;"&amp;O141)</f>
        <v>8</v>
      </c>
      <c r="I141" s="2">
        <f>_xlfn.AVERAGEIF(A:A,A141,G:G)</f>
        <v>50.32576296296297</v>
      </c>
      <c r="J141" s="2">
        <f>G141-I141</f>
        <v>-14.75986296296297</v>
      </c>
      <c r="K141" s="2">
        <f>90+J141</f>
        <v>75.24013703703703</v>
      </c>
      <c r="L141" s="2">
        <f>EXP(0.06*K141)</f>
        <v>91.32350680652767</v>
      </c>
      <c r="M141" s="2">
        <f>SUMIF(A:A,A141,L:L)</f>
        <v>2490.174696840103</v>
      </c>
      <c r="N141" s="3">
        <f>L141/M141</f>
        <v>0.03667353415903401</v>
      </c>
      <c r="O141" s="7">
        <f>1/N141</f>
        <v>27.267620177087952</v>
      </c>
      <c r="P141" s="3">
        <f>IF(O141&gt;21,"",N141)</f>
      </c>
      <c r="Q141" s="3">
        <f>IF(ISNUMBER(P141),SUMIF(A:A,A141,P:P),"")</f>
      </c>
      <c r="R141" s="3">
        <f>_xlfn.IFERROR(P141*(1/Q141),"")</f>
      </c>
      <c r="S141" s="8">
        <f>_xlfn.IFERROR(1/R141,"")</f>
      </c>
    </row>
    <row r="142" spans="1:19" ht="15">
      <c r="A142" s="1">
        <v>22</v>
      </c>
      <c r="B142" s="5">
        <v>0.6597222222222222</v>
      </c>
      <c r="C142" s="1" t="s">
        <v>239</v>
      </c>
      <c r="D142" s="1">
        <v>6</v>
      </c>
      <c r="E142" s="1">
        <v>11</v>
      </c>
      <c r="F142" s="1" t="s">
        <v>260</v>
      </c>
      <c r="G142" s="2">
        <v>25.195966666666703</v>
      </c>
      <c r="H142" s="6">
        <f>1+_xlfn.COUNTIFS(A:A,A142,O:O,"&lt;"&amp;O142)</f>
        <v>9</v>
      </c>
      <c r="I142" s="2">
        <f>_xlfn.AVERAGEIF(A:A,A142,G:G)</f>
        <v>50.32576296296297</v>
      </c>
      <c r="J142" s="2">
        <f>G142-I142</f>
        <v>-25.129796296296266</v>
      </c>
      <c r="K142" s="2">
        <f>90+J142</f>
        <v>64.87020370370374</v>
      </c>
      <c r="L142" s="2">
        <f>EXP(0.06*K142)</f>
        <v>49.01920804527044</v>
      </c>
      <c r="M142" s="2">
        <f>SUMIF(A:A,A142,L:L)</f>
        <v>2490.174696840103</v>
      </c>
      <c r="N142" s="3">
        <f>L142/M142</f>
        <v>0.019685047843218857</v>
      </c>
      <c r="O142" s="7">
        <f>1/N142</f>
        <v>50.799978133885105</v>
      </c>
      <c r="P142" s="3">
        <f>IF(O142&gt;21,"",N142)</f>
      </c>
      <c r="Q142" s="3">
        <f>IF(ISNUMBER(P142),SUMIF(A:A,A142,P:P),"")</f>
      </c>
      <c r="R142" s="3">
        <f>_xlfn.IFERROR(P142*(1/Q142),"")</f>
      </c>
      <c r="S142" s="8">
        <f>_xlfn.IFERROR(1/R142,"")</f>
      </c>
    </row>
    <row r="143" spans="1:19" ht="15">
      <c r="A143" s="1">
        <v>11</v>
      </c>
      <c r="B143" s="5">
        <v>0.6631944444444444</v>
      </c>
      <c r="C143" s="1" t="s">
        <v>119</v>
      </c>
      <c r="D143" s="1">
        <v>5</v>
      </c>
      <c r="E143" s="1">
        <v>3</v>
      </c>
      <c r="F143" s="1" t="s">
        <v>142</v>
      </c>
      <c r="G143" s="2">
        <v>65.14659999999999</v>
      </c>
      <c r="H143" s="6">
        <f>1+_xlfn.COUNTIFS(A:A,A143,O:O,"&lt;"&amp;O143)</f>
        <v>1</v>
      </c>
      <c r="I143" s="2">
        <f>_xlfn.AVERAGEIF(A:A,A143,G:G)</f>
        <v>47.80287500000001</v>
      </c>
      <c r="J143" s="2">
        <f>G143-I143</f>
        <v>17.343724999999985</v>
      </c>
      <c r="K143" s="2">
        <f>90+J143</f>
        <v>107.34372499999998</v>
      </c>
      <c r="L143" s="2">
        <f>EXP(0.06*K143)</f>
        <v>626.7974862350062</v>
      </c>
      <c r="M143" s="2">
        <f>SUMIF(A:A,A143,L:L)</f>
        <v>2113.160846672972</v>
      </c>
      <c r="N143" s="3">
        <f>L143/M143</f>
        <v>0.2966160797564729</v>
      </c>
      <c r="O143" s="7">
        <f>1/N143</f>
        <v>3.3713613935597078</v>
      </c>
      <c r="P143" s="3">
        <f>IF(O143&gt;21,"",N143)</f>
        <v>0.2966160797564729</v>
      </c>
      <c r="Q143" s="3">
        <f>IF(ISNUMBER(P143),SUMIF(A:A,A143,P:P),"")</f>
        <v>0.912080261922803</v>
      </c>
      <c r="R143" s="3">
        <f>_xlfn.IFERROR(P143*(1/Q143),"")</f>
        <v>0.32520830911433324</v>
      </c>
      <c r="S143" s="8">
        <f>_xlfn.IFERROR(1/R143,"")</f>
        <v>3.0749521828743642</v>
      </c>
    </row>
    <row r="144" spans="1:19" ht="15">
      <c r="A144" s="1">
        <v>11</v>
      </c>
      <c r="B144" s="5">
        <v>0.6631944444444444</v>
      </c>
      <c r="C144" s="1" t="s">
        <v>119</v>
      </c>
      <c r="D144" s="1">
        <v>5</v>
      </c>
      <c r="E144" s="1">
        <v>8</v>
      </c>
      <c r="F144" s="1" t="s">
        <v>145</v>
      </c>
      <c r="G144" s="2">
        <v>55.1685666666667</v>
      </c>
      <c r="H144" s="6">
        <f>1+_xlfn.COUNTIFS(A:A,A144,O:O,"&lt;"&amp;O144)</f>
        <v>2</v>
      </c>
      <c r="I144" s="2">
        <f>_xlfn.AVERAGEIF(A:A,A144,G:G)</f>
        <v>47.80287500000001</v>
      </c>
      <c r="J144" s="2">
        <f>G144-I144</f>
        <v>7.365691666666692</v>
      </c>
      <c r="K144" s="2">
        <f>90+J144</f>
        <v>97.36569166666669</v>
      </c>
      <c r="L144" s="2">
        <f>EXP(0.06*K144)</f>
        <v>344.44743659913496</v>
      </c>
      <c r="M144" s="2">
        <f>SUMIF(A:A,A144,L:L)</f>
        <v>2113.160846672972</v>
      </c>
      <c r="N144" s="3">
        <f>L144/M144</f>
        <v>0.16300104989236575</v>
      </c>
      <c r="O144" s="7">
        <f>1/N144</f>
        <v>6.134929809717965</v>
      </c>
      <c r="P144" s="3">
        <f>IF(O144&gt;21,"",N144)</f>
        <v>0.16300104989236575</v>
      </c>
      <c r="Q144" s="3">
        <f>IF(ISNUMBER(P144),SUMIF(A:A,A144,P:P),"")</f>
        <v>0.912080261922803</v>
      </c>
      <c r="R144" s="3">
        <f>_xlfn.IFERROR(P144*(1/Q144),"")</f>
        <v>0.17871349342516732</v>
      </c>
      <c r="S144" s="8">
        <f>_xlfn.IFERROR(1/R144,"")</f>
        <v>5.595548387725574</v>
      </c>
    </row>
    <row r="145" spans="1:19" ht="15">
      <c r="A145" s="1">
        <v>11</v>
      </c>
      <c r="B145" s="5">
        <v>0.6631944444444444</v>
      </c>
      <c r="C145" s="1" t="s">
        <v>119</v>
      </c>
      <c r="D145" s="1">
        <v>5</v>
      </c>
      <c r="E145" s="1">
        <v>11</v>
      </c>
      <c r="F145" s="1" t="s">
        <v>147</v>
      </c>
      <c r="G145" s="2">
        <v>51.332366666666594</v>
      </c>
      <c r="H145" s="6">
        <f>1+_xlfn.COUNTIFS(A:A,A145,O:O,"&lt;"&amp;O145)</f>
        <v>3</v>
      </c>
      <c r="I145" s="2">
        <f>_xlfn.AVERAGEIF(A:A,A145,G:G)</f>
        <v>47.80287500000001</v>
      </c>
      <c r="J145" s="2">
        <f>G145-I145</f>
        <v>3.529491666666587</v>
      </c>
      <c r="K145" s="2">
        <f>90+J145</f>
        <v>93.52949166666659</v>
      </c>
      <c r="L145" s="2">
        <f>EXP(0.06*K145)</f>
        <v>273.6279946113371</v>
      </c>
      <c r="M145" s="2">
        <f>SUMIF(A:A,A145,L:L)</f>
        <v>2113.160846672972</v>
      </c>
      <c r="N145" s="3">
        <f>L145/M145</f>
        <v>0.12948753761084764</v>
      </c>
      <c r="O145" s="7">
        <f>1/N145</f>
        <v>7.722750918357308</v>
      </c>
      <c r="P145" s="3">
        <f>IF(O145&gt;21,"",N145)</f>
        <v>0.12948753761084764</v>
      </c>
      <c r="Q145" s="3">
        <f>IF(ISNUMBER(P145),SUMIF(A:A,A145,P:P),"")</f>
        <v>0.912080261922803</v>
      </c>
      <c r="R145" s="3">
        <f>_xlfn.IFERROR(P145*(1/Q145),"")</f>
        <v>0.14196945490067764</v>
      </c>
      <c r="S145" s="8">
        <f>_xlfn.IFERROR(1/R145,"")</f>
        <v>7.043768680379901</v>
      </c>
    </row>
    <row r="146" spans="1:19" ht="15">
      <c r="A146" s="1">
        <v>11</v>
      </c>
      <c r="B146" s="5">
        <v>0.6631944444444444</v>
      </c>
      <c r="C146" s="1" t="s">
        <v>119</v>
      </c>
      <c r="D146" s="1">
        <v>5</v>
      </c>
      <c r="E146" s="1">
        <v>1</v>
      </c>
      <c r="F146" s="1" t="s">
        <v>141</v>
      </c>
      <c r="G146" s="2">
        <v>50.302266666666696</v>
      </c>
      <c r="H146" s="6">
        <f>1+_xlfn.COUNTIFS(A:A,A146,O:O,"&lt;"&amp;O146)</f>
        <v>4</v>
      </c>
      <c r="I146" s="2">
        <f>_xlfn.AVERAGEIF(A:A,A146,G:G)</f>
        <v>47.80287500000001</v>
      </c>
      <c r="J146" s="2">
        <f>G146-I146</f>
        <v>2.499391666666689</v>
      </c>
      <c r="K146" s="2">
        <f>90+J146</f>
        <v>92.4993916666667</v>
      </c>
      <c r="L146" s="2">
        <f>EXP(0.06*K146)</f>
        <v>257.2281669063349</v>
      </c>
      <c r="M146" s="2">
        <f>SUMIF(A:A,A146,L:L)</f>
        <v>2113.160846672972</v>
      </c>
      <c r="N146" s="3">
        <f>L146/M146</f>
        <v>0.12172673334891809</v>
      </c>
      <c r="O146" s="7">
        <f>1/N146</f>
        <v>8.215122286520211</v>
      </c>
      <c r="P146" s="3">
        <f>IF(O146&gt;21,"",N146)</f>
        <v>0.12172673334891809</v>
      </c>
      <c r="Q146" s="3">
        <f>IF(ISNUMBER(P146),SUMIF(A:A,A146,P:P),"")</f>
        <v>0.912080261922803</v>
      </c>
      <c r="R146" s="3">
        <f>_xlfn.IFERROR(P146*(1/Q146),"")</f>
        <v>0.13346054994359788</v>
      </c>
      <c r="S146" s="8">
        <f>_xlfn.IFERROR(1/R146,"")</f>
        <v>7.492850886817211</v>
      </c>
    </row>
    <row r="147" spans="1:19" ht="15">
      <c r="A147" s="1">
        <v>11</v>
      </c>
      <c r="B147" s="5">
        <v>0.6631944444444444</v>
      </c>
      <c r="C147" s="1" t="s">
        <v>119</v>
      </c>
      <c r="D147" s="1">
        <v>5</v>
      </c>
      <c r="E147" s="1">
        <v>7</v>
      </c>
      <c r="F147" s="1" t="s">
        <v>144</v>
      </c>
      <c r="G147" s="2">
        <v>49.6222666666667</v>
      </c>
      <c r="H147" s="6">
        <f>1+_xlfn.COUNTIFS(A:A,A147,O:O,"&lt;"&amp;O147)</f>
        <v>5</v>
      </c>
      <c r="I147" s="2">
        <f>_xlfn.AVERAGEIF(A:A,A147,G:G)</f>
        <v>47.80287500000001</v>
      </c>
      <c r="J147" s="2">
        <f>G147-I147</f>
        <v>1.8193916666666894</v>
      </c>
      <c r="K147" s="2">
        <f>90+J147</f>
        <v>91.81939166666669</v>
      </c>
      <c r="L147" s="2">
        <f>EXP(0.06*K147)</f>
        <v>246.9444715955335</v>
      </c>
      <c r="M147" s="2">
        <f>SUMIF(A:A,A147,L:L)</f>
        <v>2113.160846672972</v>
      </c>
      <c r="N147" s="3">
        <f>L147/M147</f>
        <v>0.11686023427148519</v>
      </c>
      <c r="O147" s="7">
        <f>1/N147</f>
        <v>8.557230834201809</v>
      </c>
      <c r="P147" s="3">
        <f>IF(O147&gt;21,"",N147)</f>
        <v>0.11686023427148519</v>
      </c>
      <c r="Q147" s="3">
        <f>IF(ISNUMBER(P147),SUMIF(A:A,A147,P:P),"")</f>
        <v>0.912080261922803</v>
      </c>
      <c r="R147" s="3">
        <f>_xlfn.IFERROR(P147*(1/Q147),"")</f>
        <v>0.12812494596158255</v>
      </c>
      <c r="S147" s="8">
        <f>_xlfn.IFERROR(1/R147,"")</f>
        <v>7.804881340592671</v>
      </c>
    </row>
    <row r="148" spans="1:19" ht="15">
      <c r="A148" s="1">
        <v>11</v>
      </c>
      <c r="B148" s="5">
        <v>0.6631944444444444</v>
      </c>
      <c r="C148" s="1" t="s">
        <v>119</v>
      </c>
      <c r="D148" s="1">
        <v>5</v>
      </c>
      <c r="E148" s="1">
        <v>4</v>
      </c>
      <c r="F148" s="1" t="s">
        <v>143</v>
      </c>
      <c r="G148" s="2">
        <v>44.1965</v>
      </c>
      <c r="H148" s="6">
        <f>1+_xlfn.COUNTIFS(A:A,A148,O:O,"&lt;"&amp;O148)</f>
        <v>6</v>
      </c>
      <c r="I148" s="2">
        <f>_xlfn.AVERAGEIF(A:A,A148,G:G)</f>
        <v>47.80287500000001</v>
      </c>
      <c r="J148" s="2">
        <f>G148-I148</f>
        <v>-3.606375000000007</v>
      </c>
      <c r="K148" s="2">
        <f>90+J148</f>
        <v>86.39362499999999</v>
      </c>
      <c r="L148" s="2">
        <f>EXP(0.06*K148)</f>
        <v>178.32674257115036</v>
      </c>
      <c r="M148" s="2">
        <f>SUMIF(A:A,A148,L:L)</f>
        <v>2113.160846672972</v>
      </c>
      <c r="N148" s="3">
        <f>L148/M148</f>
        <v>0.0843886270427136</v>
      </c>
      <c r="O148" s="7">
        <f>1/N148</f>
        <v>11.849938019418735</v>
      </c>
      <c r="P148" s="3">
        <f>IF(O148&gt;21,"",N148)</f>
        <v>0.0843886270427136</v>
      </c>
      <c r="Q148" s="3">
        <f>IF(ISNUMBER(P148),SUMIF(A:A,A148,P:P),"")</f>
        <v>0.912080261922803</v>
      </c>
      <c r="R148" s="3">
        <f>_xlfn.IFERROR(P148*(1/Q148),"")</f>
        <v>0.09252324665464158</v>
      </c>
      <c r="S148" s="8">
        <f>_xlfn.IFERROR(1/R148,"")</f>
        <v>10.808094572520423</v>
      </c>
    </row>
    <row r="149" spans="1:19" ht="15">
      <c r="A149" s="1">
        <v>11</v>
      </c>
      <c r="B149" s="5">
        <v>0.6631944444444444</v>
      </c>
      <c r="C149" s="1" t="s">
        <v>119</v>
      </c>
      <c r="D149" s="1">
        <v>5</v>
      </c>
      <c r="E149" s="1">
        <v>9</v>
      </c>
      <c r="F149" s="1" t="s">
        <v>146</v>
      </c>
      <c r="G149" s="2">
        <v>33.2982666666667</v>
      </c>
      <c r="H149" s="6">
        <f>1+_xlfn.COUNTIFS(A:A,A149,O:O,"&lt;"&amp;O149)</f>
        <v>8</v>
      </c>
      <c r="I149" s="2">
        <f>_xlfn.AVERAGEIF(A:A,A149,G:G)</f>
        <v>47.80287500000001</v>
      </c>
      <c r="J149" s="2">
        <f>G149-I149</f>
        <v>-14.504608333333309</v>
      </c>
      <c r="K149" s="2">
        <f>90+J149</f>
        <v>75.49539166666669</v>
      </c>
      <c r="L149" s="2">
        <f>EXP(0.06*K149)</f>
        <v>92.73291688544622</v>
      </c>
      <c r="M149" s="2">
        <f>SUMIF(A:A,A149,L:L)</f>
        <v>2113.160846672972</v>
      </c>
      <c r="N149" s="3">
        <f>L149/M149</f>
        <v>0.043883510822873645</v>
      </c>
      <c r="O149" s="7">
        <f>1/N149</f>
        <v>22.787602478668695</v>
      </c>
      <c r="P149" s="3">
        <f>IF(O149&gt;21,"",N149)</f>
      </c>
      <c r="Q149" s="3">
        <f>IF(ISNUMBER(P149),SUMIF(A:A,A149,P:P),"")</f>
      </c>
      <c r="R149" s="3">
        <f>_xlfn.IFERROR(P149*(1/Q149),"")</f>
      </c>
      <c r="S149" s="8">
        <f>_xlfn.IFERROR(1/R149,"")</f>
      </c>
    </row>
    <row r="150" spans="1:19" ht="15">
      <c r="A150" s="1">
        <v>11</v>
      </c>
      <c r="B150" s="5">
        <v>0.6631944444444444</v>
      </c>
      <c r="C150" s="1" t="s">
        <v>119</v>
      </c>
      <c r="D150" s="1">
        <v>5</v>
      </c>
      <c r="E150" s="1">
        <v>12</v>
      </c>
      <c r="F150" s="1" t="s">
        <v>148</v>
      </c>
      <c r="G150" s="2">
        <v>33.356166666666695</v>
      </c>
      <c r="H150" s="6">
        <f>1+_xlfn.COUNTIFS(A:A,A150,O:O,"&lt;"&amp;O150)</f>
        <v>7</v>
      </c>
      <c r="I150" s="2">
        <f>_xlfn.AVERAGEIF(A:A,A150,G:G)</f>
        <v>47.80287500000001</v>
      </c>
      <c r="J150" s="2">
        <f>G150-I150</f>
        <v>-14.446708333333312</v>
      </c>
      <c r="K150" s="2">
        <f>90+J150</f>
        <v>75.5532916666667</v>
      </c>
      <c r="L150" s="2">
        <f>EXP(0.06*K150)</f>
        <v>93.05563126902938</v>
      </c>
      <c r="M150" s="2">
        <f>SUMIF(A:A,A150,L:L)</f>
        <v>2113.160846672972</v>
      </c>
      <c r="N150" s="3">
        <f>L150/M150</f>
        <v>0.044036227254323365</v>
      </c>
      <c r="O150" s="7">
        <f>1/N150</f>
        <v>22.708575696657178</v>
      </c>
      <c r="P150" s="3">
        <f>IF(O150&gt;21,"",N150)</f>
      </c>
      <c r="Q150" s="3">
        <f>IF(ISNUMBER(P150),SUMIF(A:A,A150,P:P),"")</f>
      </c>
      <c r="R150" s="3">
        <f>_xlfn.IFERROR(P150*(1/Q150),"")</f>
      </c>
      <c r="S150" s="8">
        <f>_xlfn.IFERROR(1/R150,"")</f>
      </c>
    </row>
    <row r="151" spans="1:19" ht="15">
      <c r="A151" s="1">
        <v>27</v>
      </c>
      <c r="B151" s="5">
        <v>0.6701388888888888</v>
      </c>
      <c r="C151" s="1" t="s">
        <v>269</v>
      </c>
      <c r="D151" s="1">
        <v>5</v>
      </c>
      <c r="E151" s="1">
        <v>4</v>
      </c>
      <c r="F151" s="1" t="s">
        <v>293</v>
      </c>
      <c r="G151" s="2">
        <v>72.5966</v>
      </c>
      <c r="H151" s="6">
        <f>1+_xlfn.COUNTIFS(A:A,A151,O:O,"&lt;"&amp;O151)</f>
        <v>1</v>
      </c>
      <c r="I151" s="2">
        <f>_xlfn.AVERAGEIF(A:A,A151,G:G)</f>
        <v>49.18589444444444</v>
      </c>
      <c r="J151" s="2">
        <f>G151-I151</f>
        <v>23.410705555555552</v>
      </c>
      <c r="K151" s="2">
        <f>90+J151</f>
        <v>113.41070555555555</v>
      </c>
      <c r="L151" s="2">
        <f>EXP(0.06*K151)</f>
        <v>902.0250879190666</v>
      </c>
      <c r="M151" s="2">
        <f>SUMIF(A:A,A151,L:L)</f>
        <v>3682.7747416221205</v>
      </c>
      <c r="N151" s="3">
        <f>L151/M151</f>
        <v>0.24493083373374044</v>
      </c>
      <c r="O151" s="7">
        <f>1/N151</f>
        <v>4.082785269440926</v>
      </c>
      <c r="P151" s="3">
        <f>IF(O151&gt;21,"",N151)</f>
        <v>0.24493083373374044</v>
      </c>
      <c r="Q151" s="3">
        <f>IF(ISNUMBER(P151),SUMIF(A:A,A151,P:P),"")</f>
        <v>0.8986292535491724</v>
      </c>
      <c r="R151" s="3">
        <f>_xlfn.IFERROR(P151*(1/Q151),"")</f>
        <v>0.2725604945158154</v>
      </c>
      <c r="S151" s="8">
        <f>_xlfn.IFERROR(1/R151,"")</f>
        <v>3.668910279079255</v>
      </c>
    </row>
    <row r="152" spans="1:19" ht="15">
      <c r="A152" s="1">
        <v>27</v>
      </c>
      <c r="B152" s="5">
        <v>0.6701388888888888</v>
      </c>
      <c r="C152" s="1" t="s">
        <v>269</v>
      </c>
      <c r="D152" s="1">
        <v>5</v>
      </c>
      <c r="E152" s="1">
        <v>3</v>
      </c>
      <c r="F152" s="1" t="s">
        <v>292</v>
      </c>
      <c r="G152" s="2">
        <v>64.3188333333333</v>
      </c>
      <c r="H152" s="6">
        <f>1+_xlfn.COUNTIFS(A:A,A152,O:O,"&lt;"&amp;O152)</f>
        <v>2</v>
      </c>
      <c r="I152" s="2">
        <f>_xlfn.AVERAGEIF(A:A,A152,G:G)</f>
        <v>49.18589444444444</v>
      </c>
      <c r="J152" s="2">
        <f>G152-I152</f>
        <v>15.132938888888859</v>
      </c>
      <c r="K152" s="2">
        <f>90+J152</f>
        <v>105.13293888888886</v>
      </c>
      <c r="L152" s="2">
        <f>EXP(0.06*K152)</f>
        <v>548.9329667040068</v>
      </c>
      <c r="M152" s="2">
        <f>SUMIF(A:A,A152,L:L)</f>
        <v>3682.7747416221205</v>
      </c>
      <c r="N152" s="3">
        <f>L152/M152</f>
        <v>0.14905417931215173</v>
      </c>
      <c r="O152" s="7">
        <f>1/N152</f>
        <v>6.708969883399132</v>
      </c>
      <c r="P152" s="3">
        <f>IF(O152&gt;21,"",N152)</f>
        <v>0.14905417931215173</v>
      </c>
      <c r="Q152" s="3">
        <f>IF(ISNUMBER(P152),SUMIF(A:A,A152,P:P),"")</f>
        <v>0.8986292535491724</v>
      </c>
      <c r="R152" s="3">
        <f>_xlfn.IFERROR(P152*(1/Q152),"")</f>
        <v>0.16586838089618855</v>
      </c>
      <c r="S152" s="8">
        <f>_xlfn.IFERROR(1/R152,"")</f>
        <v>6.028876598402841</v>
      </c>
    </row>
    <row r="153" spans="1:19" ht="15">
      <c r="A153" s="1">
        <v>27</v>
      </c>
      <c r="B153" s="5">
        <v>0.6701388888888888</v>
      </c>
      <c r="C153" s="1" t="s">
        <v>269</v>
      </c>
      <c r="D153" s="1">
        <v>5</v>
      </c>
      <c r="E153" s="1">
        <v>2</v>
      </c>
      <c r="F153" s="1" t="s">
        <v>291</v>
      </c>
      <c r="G153" s="2">
        <v>60.9827</v>
      </c>
      <c r="H153" s="6">
        <f>1+_xlfn.COUNTIFS(A:A,A153,O:O,"&lt;"&amp;O153)</f>
        <v>3</v>
      </c>
      <c r="I153" s="2">
        <f>_xlfn.AVERAGEIF(A:A,A153,G:G)</f>
        <v>49.18589444444444</v>
      </c>
      <c r="J153" s="2">
        <f>G153-I153</f>
        <v>11.796805555555558</v>
      </c>
      <c r="K153" s="2">
        <f>90+J153</f>
        <v>101.79680555555555</v>
      </c>
      <c r="L153" s="2">
        <f>EXP(0.06*K153)</f>
        <v>449.352803606275</v>
      </c>
      <c r="M153" s="2">
        <f>SUMIF(A:A,A153,L:L)</f>
        <v>3682.7747416221205</v>
      </c>
      <c r="N153" s="3">
        <f>L153/M153</f>
        <v>0.12201474027932331</v>
      </c>
      <c r="O153" s="7">
        <f>1/N153</f>
        <v>8.195731087168166</v>
      </c>
      <c r="P153" s="3">
        <f>IF(O153&gt;21,"",N153)</f>
        <v>0.12201474027932331</v>
      </c>
      <c r="Q153" s="3">
        <f>IF(ISNUMBER(P153),SUMIF(A:A,A153,P:P),"")</f>
        <v>0.8986292535491724</v>
      </c>
      <c r="R153" s="3">
        <f>_xlfn.IFERROR(P153*(1/Q153),"")</f>
        <v>0.13577873165982654</v>
      </c>
      <c r="S153" s="8">
        <f>_xlfn.IFERROR(1/R153,"")</f>
        <v>7.364923709151678</v>
      </c>
    </row>
    <row r="154" spans="1:19" ht="15">
      <c r="A154" s="1">
        <v>27</v>
      </c>
      <c r="B154" s="5">
        <v>0.6701388888888888</v>
      </c>
      <c r="C154" s="1" t="s">
        <v>269</v>
      </c>
      <c r="D154" s="1">
        <v>5</v>
      </c>
      <c r="E154" s="1">
        <v>1</v>
      </c>
      <c r="F154" s="1" t="s">
        <v>290</v>
      </c>
      <c r="G154" s="2">
        <v>57.9254</v>
      </c>
      <c r="H154" s="6">
        <f>1+_xlfn.COUNTIFS(A:A,A154,O:O,"&lt;"&amp;O154)</f>
        <v>4</v>
      </c>
      <c r="I154" s="2">
        <f>_xlfn.AVERAGEIF(A:A,A154,G:G)</f>
        <v>49.18589444444444</v>
      </c>
      <c r="J154" s="2">
        <f>G154-I154</f>
        <v>8.73950555555556</v>
      </c>
      <c r="K154" s="2">
        <f>90+J154</f>
        <v>98.73950555555555</v>
      </c>
      <c r="L154" s="2">
        <f>EXP(0.06*K154)</f>
        <v>374.0428388868804</v>
      </c>
      <c r="M154" s="2">
        <f>SUMIF(A:A,A154,L:L)</f>
        <v>3682.7747416221205</v>
      </c>
      <c r="N154" s="3">
        <f>L154/M154</f>
        <v>0.10156549480463987</v>
      </c>
      <c r="O154" s="7">
        <f>1/N154</f>
        <v>9.845863518151408</v>
      </c>
      <c r="P154" s="3">
        <f>IF(O154&gt;21,"",N154)</f>
        <v>0.10156549480463987</v>
      </c>
      <c r="Q154" s="3">
        <f>IF(ISNUMBER(P154),SUMIF(A:A,A154,P:P),"")</f>
        <v>0.8986292535491724</v>
      </c>
      <c r="R154" s="3">
        <f>_xlfn.IFERROR(P154*(1/Q154),"")</f>
        <v>0.11302268917187246</v>
      </c>
      <c r="S154" s="8">
        <f>_xlfn.IFERROR(1/R154,"")</f>
        <v>8.847780983863426</v>
      </c>
    </row>
    <row r="155" spans="1:19" ht="15">
      <c r="A155" s="1">
        <v>27</v>
      </c>
      <c r="B155" s="5">
        <v>0.6701388888888888</v>
      </c>
      <c r="C155" s="1" t="s">
        <v>269</v>
      </c>
      <c r="D155" s="1">
        <v>5</v>
      </c>
      <c r="E155" s="1">
        <v>5</v>
      </c>
      <c r="F155" s="1" t="s">
        <v>294</v>
      </c>
      <c r="G155" s="2">
        <v>57.3279999999999</v>
      </c>
      <c r="H155" s="6">
        <f>1+_xlfn.COUNTIFS(A:A,A155,O:O,"&lt;"&amp;O155)</f>
        <v>5</v>
      </c>
      <c r="I155" s="2">
        <f>_xlfn.AVERAGEIF(A:A,A155,G:G)</f>
        <v>49.18589444444444</v>
      </c>
      <c r="J155" s="2">
        <f>G155-I155</f>
        <v>8.14210555555546</v>
      </c>
      <c r="K155" s="2">
        <f>90+J155</f>
        <v>98.14210555555546</v>
      </c>
      <c r="L155" s="2">
        <f>EXP(0.06*K155)</f>
        <v>360.8730856895911</v>
      </c>
      <c r="M155" s="2">
        <f>SUMIF(A:A,A155,L:L)</f>
        <v>3682.7747416221205</v>
      </c>
      <c r="N155" s="3">
        <f>L155/M155</f>
        <v>0.09798945387863728</v>
      </c>
      <c r="O155" s="7">
        <f>1/N155</f>
        <v>10.205179847604095</v>
      </c>
      <c r="P155" s="3">
        <f>IF(O155&gt;21,"",N155)</f>
        <v>0.09798945387863728</v>
      </c>
      <c r="Q155" s="3">
        <f>IF(ISNUMBER(P155),SUMIF(A:A,A155,P:P),"")</f>
        <v>0.8986292535491724</v>
      </c>
      <c r="R155" s="3">
        <f>_xlfn.IFERROR(P155*(1/Q155),"")</f>
        <v>0.1090432494731548</v>
      </c>
      <c r="S155" s="8">
        <f>_xlfn.IFERROR(1/R155,"")</f>
        <v>9.170673148787523</v>
      </c>
    </row>
    <row r="156" spans="1:19" ht="15">
      <c r="A156" s="1">
        <v>27</v>
      </c>
      <c r="B156" s="5">
        <v>0.6701388888888888</v>
      </c>
      <c r="C156" s="1" t="s">
        <v>269</v>
      </c>
      <c r="D156" s="1">
        <v>5</v>
      </c>
      <c r="E156" s="1">
        <v>7</v>
      </c>
      <c r="F156" s="1" t="s">
        <v>296</v>
      </c>
      <c r="G156" s="2">
        <v>50.7855666666667</v>
      </c>
      <c r="H156" s="6">
        <f>1+_xlfn.COUNTIFS(A:A,A156,O:O,"&lt;"&amp;O156)</f>
        <v>6</v>
      </c>
      <c r="I156" s="2">
        <f>_xlfn.AVERAGEIF(A:A,A156,G:G)</f>
        <v>49.18589444444444</v>
      </c>
      <c r="J156" s="2">
        <f>G156-I156</f>
        <v>1.5996722222222601</v>
      </c>
      <c r="K156" s="2">
        <f>90+J156</f>
        <v>91.59967222222227</v>
      </c>
      <c r="L156" s="2">
        <f>EXP(0.06*K156)</f>
        <v>243.7103264462982</v>
      </c>
      <c r="M156" s="2">
        <f>SUMIF(A:A,A156,L:L)</f>
        <v>3682.7747416221205</v>
      </c>
      <c r="N156" s="3">
        <f>L156/M156</f>
        <v>0.06617573529326239</v>
      </c>
      <c r="O156" s="7">
        <f>1/N156</f>
        <v>15.111279014406568</v>
      </c>
      <c r="P156" s="3">
        <f>IF(O156&gt;21,"",N156)</f>
        <v>0.06617573529326239</v>
      </c>
      <c r="Q156" s="3">
        <f>IF(ISNUMBER(P156),SUMIF(A:A,A156,P:P),"")</f>
        <v>0.8986292535491724</v>
      </c>
      <c r="R156" s="3">
        <f>_xlfn.IFERROR(P156*(1/Q156),"")</f>
        <v>0.07364075343852725</v>
      </c>
      <c r="S156" s="8">
        <f>_xlfn.IFERROR(1/R156,"")</f>
        <v>13.579437380889448</v>
      </c>
    </row>
    <row r="157" spans="1:19" ht="15">
      <c r="A157" s="1">
        <v>27</v>
      </c>
      <c r="B157" s="5">
        <v>0.6701388888888888</v>
      </c>
      <c r="C157" s="1" t="s">
        <v>269</v>
      </c>
      <c r="D157" s="1">
        <v>5</v>
      </c>
      <c r="E157" s="1">
        <v>10</v>
      </c>
      <c r="F157" s="1" t="s">
        <v>299</v>
      </c>
      <c r="G157" s="2">
        <v>49.266633333333395</v>
      </c>
      <c r="H157" s="6">
        <f>1+_xlfn.COUNTIFS(A:A,A157,O:O,"&lt;"&amp;O157)</f>
        <v>7</v>
      </c>
      <c r="I157" s="2">
        <f>_xlfn.AVERAGEIF(A:A,A157,G:G)</f>
        <v>49.18589444444444</v>
      </c>
      <c r="J157" s="2">
        <f>G157-I157</f>
        <v>0.08073888888895198</v>
      </c>
      <c r="K157" s="2">
        <f>90+J157</f>
        <v>90.08073888888896</v>
      </c>
      <c r="L157" s="2">
        <f>EXP(0.06*K157)</f>
        <v>222.4815848213738</v>
      </c>
      <c r="M157" s="2">
        <f>SUMIF(A:A,A157,L:L)</f>
        <v>3682.7747416221205</v>
      </c>
      <c r="N157" s="3">
        <f>L157/M157</f>
        <v>0.06041140184516939</v>
      </c>
      <c r="O157" s="7">
        <f>1/N157</f>
        <v>16.55316661187464</v>
      </c>
      <c r="P157" s="3">
        <f>IF(O157&gt;21,"",N157)</f>
        <v>0.06041140184516939</v>
      </c>
      <c r="Q157" s="3">
        <f>IF(ISNUMBER(P157),SUMIF(A:A,A157,P:P),"")</f>
        <v>0.8986292535491724</v>
      </c>
      <c r="R157" s="3">
        <f>_xlfn.IFERROR(P157*(1/Q157),"")</f>
        <v>0.06722616875265537</v>
      </c>
      <c r="S157" s="8">
        <f>_xlfn.IFERROR(1/R157,"")</f>
        <v>14.87515975630399</v>
      </c>
    </row>
    <row r="158" spans="1:19" ht="15">
      <c r="A158" s="1">
        <v>27</v>
      </c>
      <c r="B158" s="5">
        <v>0.6701388888888888</v>
      </c>
      <c r="C158" s="1" t="s">
        <v>269</v>
      </c>
      <c r="D158" s="1">
        <v>5</v>
      </c>
      <c r="E158" s="1">
        <v>8</v>
      </c>
      <c r="F158" s="1" t="s">
        <v>297</v>
      </c>
      <c r="G158" s="2">
        <v>48.1473</v>
      </c>
      <c r="H158" s="6">
        <f>1+_xlfn.COUNTIFS(A:A,A158,O:O,"&lt;"&amp;O158)</f>
        <v>8</v>
      </c>
      <c r="I158" s="2">
        <f>_xlfn.AVERAGEIF(A:A,A158,G:G)</f>
        <v>49.18589444444444</v>
      </c>
      <c r="J158" s="2">
        <f>G158-I158</f>
        <v>-1.038594444444442</v>
      </c>
      <c r="K158" s="2">
        <f>90+J158</f>
        <v>88.96140555555556</v>
      </c>
      <c r="L158" s="2">
        <f>EXP(0.06*K158)</f>
        <v>208.0304229801407</v>
      </c>
      <c r="M158" s="2">
        <f>SUMIF(A:A,A158,L:L)</f>
        <v>3682.7747416221205</v>
      </c>
      <c r="N158" s="3">
        <f>L158/M158</f>
        <v>0.056487414402248054</v>
      </c>
      <c r="O158" s="7">
        <f>1/N158</f>
        <v>17.703058470316577</v>
      </c>
      <c r="P158" s="3">
        <f>IF(O158&gt;21,"",N158)</f>
        <v>0.056487414402248054</v>
      </c>
      <c r="Q158" s="3">
        <f>IF(ISNUMBER(P158),SUMIF(A:A,A158,P:P),"")</f>
        <v>0.8986292535491724</v>
      </c>
      <c r="R158" s="3">
        <f>_xlfn.IFERROR(P158*(1/Q158),"")</f>
        <v>0.06285953209195977</v>
      </c>
      <c r="S158" s="8">
        <f>_xlfn.IFERROR(1/R158,"")</f>
        <v>15.90848621871794</v>
      </c>
    </row>
    <row r="159" spans="1:19" ht="15">
      <c r="A159" s="1">
        <v>27</v>
      </c>
      <c r="B159" s="5">
        <v>0.6701388888888888</v>
      </c>
      <c r="C159" s="1" t="s">
        <v>269</v>
      </c>
      <c r="D159" s="1">
        <v>5</v>
      </c>
      <c r="E159" s="1">
        <v>6</v>
      </c>
      <c r="F159" s="1" t="s">
        <v>295</v>
      </c>
      <c r="G159" s="2">
        <v>20.8109666666667</v>
      </c>
      <c r="H159" s="6">
        <f>1+_xlfn.COUNTIFS(A:A,A159,O:O,"&lt;"&amp;O159)</f>
        <v>12</v>
      </c>
      <c r="I159" s="2">
        <f>_xlfn.AVERAGEIF(A:A,A159,G:G)</f>
        <v>49.18589444444444</v>
      </c>
      <c r="J159" s="2">
        <f>G159-I159</f>
        <v>-28.374927777777742</v>
      </c>
      <c r="K159" s="2">
        <f>90+J159</f>
        <v>61.62507222222226</v>
      </c>
      <c r="L159" s="2">
        <f>EXP(0.06*K159)</f>
        <v>40.34648722612688</v>
      </c>
      <c r="M159" s="2">
        <f>SUMIF(A:A,A159,L:L)</f>
        <v>3682.7747416221205</v>
      </c>
      <c r="N159" s="3">
        <f>L159/M159</f>
        <v>0.010955458874564727</v>
      </c>
      <c r="O159" s="7">
        <f>1/N159</f>
        <v>91.27869598613515</v>
      </c>
      <c r="P159" s="3">
        <f>IF(O159&gt;21,"",N159)</f>
      </c>
      <c r="Q159" s="3">
        <f>IF(ISNUMBER(P159),SUMIF(A:A,A159,P:P),"")</f>
      </c>
      <c r="R159" s="3">
        <f>_xlfn.IFERROR(P159*(1/Q159),"")</f>
      </c>
      <c r="S159" s="8">
        <f>_xlfn.IFERROR(1/R159,"")</f>
      </c>
    </row>
    <row r="160" spans="1:19" ht="15">
      <c r="A160" s="1">
        <v>27</v>
      </c>
      <c r="B160" s="5">
        <v>0.6701388888888888</v>
      </c>
      <c r="C160" s="1" t="s">
        <v>269</v>
      </c>
      <c r="D160" s="1">
        <v>5</v>
      </c>
      <c r="E160" s="1">
        <v>9</v>
      </c>
      <c r="F160" s="1" t="s">
        <v>298</v>
      </c>
      <c r="G160" s="2">
        <v>41.8275</v>
      </c>
      <c r="H160" s="6">
        <f>1+_xlfn.COUNTIFS(A:A,A160,O:O,"&lt;"&amp;O160)</f>
        <v>9</v>
      </c>
      <c r="I160" s="2">
        <f>_xlfn.AVERAGEIF(A:A,A160,G:G)</f>
        <v>49.18589444444444</v>
      </c>
      <c r="J160" s="2">
        <f>G160-I160</f>
        <v>-7.358394444444443</v>
      </c>
      <c r="K160" s="2">
        <f>90+J160</f>
        <v>82.64160555555556</v>
      </c>
      <c r="L160" s="2">
        <f>EXP(0.06*K160)</f>
        <v>142.3795434817019</v>
      </c>
      <c r="M160" s="2">
        <f>SUMIF(A:A,A160,L:L)</f>
        <v>3682.7747416221205</v>
      </c>
      <c r="N160" s="3">
        <f>L160/M160</f>
        <v>0.03866094275942307</v>
      </c>
      <c r="O160" s="7">
        <f>1/N160</f>
        <v>25.865897948292112</v>
      </c>
      <c r="P160" s="3">
        <f>IF(O160&gt;21,"",N160)</f>
      </c>
      <c r="Q160" s="3">
        <f>IF(ISNUMBER(P160),SUMIF(A:A,A160,P:P),"")</f>
      </c>
      <c r="R160" s="3">
        <f>_xlfn.IFERROR(P160*(1/Q160),"")</f>
      </c>
      <c r="S160" s="8">
        <f>_xlfn.IFERROR(1/R160,"")</f>
      </c>
    </row>
    <row r="161" spans="1:19" ht="15">
      <c r="A161" s="1">
        <v>27</v>
      </c>
      <c r="B161" s="5">
        <v>0.6701388888888888</v>
      </c>
      <c r="C161" s="1" t="s">
        <v>269</v>
      </c>
      <c r="D161" s="1">
        <v>5</v>
      </c>
      <c r="E161" s="1">
        <v>11</v>
      </c>
      <c r="F161" s="1" t="s">
        <v>300</v>
      </c>
      <c r="G161" s="2">
        <v>41.4838333333334</v>
      </c>
      <c r="H161" s="6">
        <f>1+_xlfn.COUNTIFS(A:A,A161,O:O,"&lt;"&amp;O161)</f>
        <v>10</v>
      </c>
      <c r="I161" s="2">
        <f>_xlfn.AVERAGEIF(A:A,A161,G:G)</f>
        <v>49.18589444444444</v>
      </c>
      <c r="J161" s="2">
        <f>G161-I161</f>
        <v>-7.702061111111043</v>
      </c>
      <c r="K161" s="2">
        <f>90+J161</f>
        <v>82.29793888888895</v>
      </c>
      <c r="L161" s="2">
        <f>EXP(0.06*K161)</f>
        <v>139.47373909615294</v>
      </c>
      <c r="M161" s="2">
        <f>SUMIF(A:A,A161,L:L)</f>
        <v>3682.7747416221205</v>
      </c>
      <c r="N161" s="3">
        <f>L161/M161</f>
        <v>0.03787191693258984</v>
      </c>
      <c r="O161" s="7">
        <f>1/N161</f>
        <v>26.404789643469886</v>
      </c>
      <c r="P161" s="3">
        <f>IF(O161&gt;21,"",N161)</f>
      </c>
      <c r="Q161" s="3">
        <f>IF(ISNUMBER(P161),SUMIF(A:A,A161,P:P),"")</f>
      </c>
      <c r="R161" s="3">
        <f>_xlfn.IFERROR(P161*(1/Q161),"")</f>
      </c>
      <c r="S161" s="8">
        <f>_xlfn.IFERROR(1/R161,"")</f>
      </c>
    </row>
    <row r="162" spans="1:19" ht="15">
      <c r="A162" s="1">
        <v>27</v>
      </c>
      <c r="B162" s="5">
        <v>0.6701388888888888</v>
      </c>
      <c r="C162" s="1" t="s">
        <v>269</v>
      </c>
      <c r="D162" s="1">
        <v>5</v>
      </c>
      <c r="E162" s="1">
        <v>12</v>
      </c>
      <c r="F162" s="1" t="s">
        <v>301</v>
      </c>
      <c r="G162" s="2">
        <v>24.7574</v>
      </c>
      <c r="H162" s="6">
        <f>1+_xlfn.COUNTIFS(A:A,A162,O:O,"&lt;"&amp;O162)</f>
        <v>11</v>
      </c>
      <c r="I162" s="2">
        <f>_xlfn.AVERAGEIF(A:A,A162,G:G)</f>
        <v>49.18589444444444</v>
      </c>
      <c r="J162" s="2">
        <f>G162-I162</f>
        <v>-24.428494444444443</v>
      </c>
      <c r="K162" s="2">
        <f>90+J162</f>
        <v>65.57150555555556</v>
      </c>
      <c r="L162" s="2">
        <f>EXP(0.06*K162)</f>
        <v>51.125854764505426</v>
      </c>
      <c r="M162" s="2">
        <f>SUMIF(A:A,A162,L:L)</f>
        <v>3682.7747416221205</v>
      </c>
      <c r="N162" s="3">
        <f>L162/M162</f>
        <v>0.013882427884249704</v>
      </c>
      <c r="O162" s="7">
        <f>1/N162</f>
        <v>72.03350943638246</v>
      </c>
      <c r="P162" s="3">
        <f>IF(O162&gt;21,"",N162)</f>
      </c>
      <c r="Q162" s="3">
        <f>IF(ISNUMBER(P162),SUMIF(A:A,A162,P:P),"")</f>
      </c>
      <c r="R162" s="3">
        <f>_xlfn.IFERROR(P162*(1/Q162),"")</f>
      </c>
      <c r="S162" s="8">
        <f>_xlfn.IFERROR(1/R162,"")</f>
      </c>
    </row>
    <row r="163" spans="1:19" ht="15">
      <c r="A163" s="1">
        <v>34</v>
      </c>
      <c r="B163" s="5">
        <v>0.6770833333333334</v>
      </c>
      <c r="C163" s="1" t="s">
        <v>320</v>
      </c>
      <c r="D163" s="1">
        <v>6</v>
      </c>
      <c r="E163" s="1">
        <v>2</v>
      </c>
      <c r="F163" s="1" t="s">
        <v>367</v>
      </c>
      <c r="G163" s="2">
        <v>73.5704666666667</v>
      </c>
      <c r="H163" s="6">
        <f>1+_xlfn.COUNTIFS(A:A,A163,O:O,"&lt;"&amp;O163)</f>
        <v>1</v>
      </c>
      <c r="I163" s="2">
        <f>_xlfn.AVERAGEIF(A:A,A163,G:G)</f>
        <v>48.96534999999999</v>
      </c>
      <c r="J163" s="2">
        <f>G163-I163</f>
        <v>24.605116666666717</v>
      </c>
      <c r="K163" s="2">
        <f>90+J163</f>
        <v>114.60511666666672</v>
      </c>
      <c r="L163" s="2">
        <f>EXP(0.06*K163)</f>
        <v>969.0410749483884</v>
      </c>
      <c r="M163" s="2">
        <f>SUMIF(A:A,A163,L:L)</f>
        <v>2961.473309099475</v>
      </c>
      <c r="N163" s="3">
        <f>L163/M163</f>
        <v>0.32721587325163315</v>
      </c>
      <c r="O163" s="7">
        <f>1/N163</f>
        <v>3.0560864607903278</v>
      </c>
      <c r="P163" s="3">
        <f>IF(O163&gt;21,"",N163)</f>
        <v>0.32721587325163315</v>
      </c>
      <c r="Q163" s="3">
        <f>IF(ISNUMBER(P163),SUMIF(A:A,A163,P:P),"")</f>
        <v>0.9447549993690849</v>
      </c>
      <c r="R163" s="3">
        <f>_xlfn.IFERROR(P163*(1/Q163),"")</f>
        <v>0.34634997800503897</v>
      </c>
      <c r="S163" s="8">
        <f>_xlfn.IFERROR(1/R163,"")</f>
        <v>2.8872529623358347</v>
      </c>
    </row>
    <row r="164" spans="1:19" ht="15">
      <c r="A164" s="1">
        <v>34</v>
      </c>
      <c r="B164" s="5">
        <v>0.6770833333333334</v>
      </c>
      <c r="C164" s="1" t="s">
        <v>320</v>
      </c>
      <c r="D164" s="1">
        <v>6</v>
      </c>
      <c r="E164" s="1">
        <v>10</v>
      </c>
      <c r="F164" s="1" t="s">
        <v>375</v>
      </c>
      <c r="G164" s="2">
        <v>58.6984333333334</v>
      </c>
      <c r="H164" s="6">
        <f>1+_xlfn.COUNTIFS(A:A,A164,O:O,"&lt;"&amp;O164)</f>
        <v>2</v>
      </c>
      <c r="I164" s="2">
        <f>_xlfn.AVERAGEIF(A:A,A164,G:G)</f>
        <v>48.96534999999999</v>
      </c>
      <c r="J164" s="2">
        <f>G164-I164</f>
        <v>9.733083333333411</v>
      </c>
      <c r="K164" s="2">
        <f>90+J164</f>
        <v>99.73308333333341</v>
      </c>
      <c r="L164" s="2">
        <f>EXP(0.06*K164)</f>
        <v>397.0193420383486</v>
      </c>
      <c r="M164" s="2">
        <f>SUMIF(A:A,A164,L:L)</f>
        <v>2961.473309099475</v>
      </c>
      <c r="N164" s="3">
        <f>L164/M164</f>
        <v>0.13406142841755825</v>
      </c>
      <c r="O164" s="7">
        <f>1/N164</f>
        <v>7.459267082290975</v>
      </c>
      <c r="P164" s="3">
        <f>IF(O164&gt;21,"",N164)</f>
        <v>0.13406142841755825</v>
      </c>
      <c r="Q164" s="3">
        <f>IF(ISNUMBER(P164),SUMIF(A:A,A164,P:P),"")</f>
        <v>0.9447549993690849</v>
      </c>
      <c r="R164" s="3">
        <f>_xlfn.IFERROR(P164*(1/Q164),"")</f>
        <v>0.14190073458948146</v>
      </c>
      <c r="S164" s="8">
        <f>_xlfn.IFERROR(1/R164,"")</f>
        <v>7.047179867623645</v>
      </c>
    </row>
    <row r="165" spans="1:19" ht="15">
      <c r="A165" s="1">
        <v>34</v>
      </c>
      <c r="B165" s="5">
        <v>0.6770833333333334</v>
      </c>
      <c r="C165" s="1" t="s">
        <v>320</v>
      </c>
      <c r="D165" s="1">
        <v>6</v>
      </c>
      <c r="E165" s="1">
        <v>1</v>
      </c>
      <c r="F165" s="1" t="s">
        <v>366</v>
      </c>
      <c r="G165" s="2">
        <v>58.204366666666594</v>
      </c>
      <c r="H165" s="6">
        <f>1+_xlfn.COUNTIFS(A:A,A165,O:O,"&lt;"&amp;O165)</f>
        <v>3</v>
      </c>
      <c r="I165" s="2">
        <f>_xlfn.AVERAGEIF(A:A,A165,G:G)</f>
        <v>48.96534999999999</v>
      </c>
      <c r="J165" s="2">
        <f>G165-I165</f>
        <v>9.239016666666608</v>
      </c>
      <c r="K165" s="2">
        <f>90+J165</f>
        <v>99.2390166666666</v>
      </c>
      <c r="L165" s="2">
        <f>EXP(0.06*K165)</f>
        <v>385.4228333215661</v>
      </c>
      <c r="M165" s="2">
        <f>SUMIF(A:A,A165,L:L)</f>
        <v>2961.473309099475</v>
      </c>
      <c r="N165" s="3">
        <f>L165/M165</f>
        <v>0.13014563802999984</v>
      </c>
      <c r="O165" s="7">
        <f>1/N165</f>
        <v>7.683699700865043</v>
      </c>
      <c r="P165" s="3">
        <f>IF(O165&gt;21,"",N165)</f>
        <v>0.13014563802999984</v>
      </c>
      <c r="Q165" s="3">
        <f>IF(ISNUMBER(P165),SUMIF(A:A,A165,P:P),"")</f>
        <v>0.9447549993690849</v>
      </c>
      <c r="R165" s="3">
        <f>_xlfn.IFERROR(P165*(1/Q165),"")</f>
        <v>0.13775596648539798</v>
      </c>
      <c r="S165" s="8">
        <f>_xlfn.IFERROR(1/R165,"")</f>
        <v>7.259213706042991</v>
      </c>
    </row>
    <row r="166" spans="1:19" ht="15">
      <c r="A166" s="1">
        <v>34</v>
      </c>
      <c r="B166" s="5">
        <v>0.6770833333333334</v>
      </c>
      <c r="C166" s="1" t="s">
        <v>320</v>
      </c>
      <c r="D166" s="1">
        <v>6</v>
      </c>
      <c r="E166" s="1">
        <v>6</v>
      </c>
      <c r="F166" s="1" t="s">
        <v>371</v>
      </c>
      <c r="G166" s="2">
        <v>56.3817</v>
      </c>
      <c r="H166" s="6">
        <f>1+_xlfn.COUNTIFS(A:A,A166,O:O,"&lt;"&amp;O166)</f>
        <v>4</v>
      </c>
      <c r="I166" s="2">
        <f>_xlfn.AVERAGEIF(A:A,A166,G:G)</f>
        <v>48.96534999999999</v>
      </c>
      <c r="J166" s="2">
        <f>G166-I166</f>
        <v>7.4163500000000155</v>
      </c>
      <c r="K166" s="2">
        <f>90+J166</f>
        <v>97.41635000000002</v>
      </c>
      <c r="L166" s="2">
        <f>EXP(0.06*K166)</f>
        <v>345.49597729515034</v>
      </c>
      <c r="M166" s="2">
        <f>SUMIF(A:A,A166,L:L)</f>
        <v>2961.473309099475</v>
      </c>
      <c r="N166" s="3">
        <f>L166/M166</f>
        <v>0.11666354588899158</v>
      </c>
      <c r="O166" s="7">
        <f>1/N166</f>
        <v>8.571657859187019</v>
      </c>
      <c r="P166" s="3">
        <f>IF(O166&gt;21,"",N166)</f>
        <v>0.11666354588899158</v>
      </c>
      <c r="Q166" s="3">
        <f>IF(ISNUMBER(P166),SUMIF(A:A,A166,P:P),"")</f>
        <v>0.9447549993690849</v>
      </c>
      <c r="R166" s="3">
        <f>_xlfn.IFERROR(P166*(1/Q166),"")</f>
        <v>0.12348550255558367</v>
      </c>
      <c r="S166" s="8">
        <f>_xlfn.IFERROR(1/R166,"")</f>
        <v>8.098116615348243</v>
      </c>
    </row>
    <row r="167" spans="1:19" ht="15">
      <c r="A167" s="1">
        <v>34</v>
      </c>
      <c r="B167" s="5">
        <v>0.6770833333333334</v>
      </c>
      <c r="C167" s="1" t="s">
        <v>320</v>
      </c>
      <c r="D167" s="1">
        <v>6</v>
      </c>
      <c r="E167" s="1">
        <v>3</v>
      </c>
      <c r="F167" s="1" t="s">
        <v>368</v>
      </c>
      <c r="G167" s="2">
        <v>50.0668666666667</v>
      </c>
      <c r="H167" s="6">
        <f>1+_xlfn.COUNTIFS(A:A,A167,O:O,"&lt;"&amp;O167)</f>
        <v>5</v>
      </c>
      <c r="I167" s="2">
        <f>_xlfn.AVERAGEIF(A:A,A167,G:G)</f>
        <v>48.96534999999999</v>
      </c>
      <c r="J167" s="2">
        <f>G167-I167</f>
        <v>1.1015166666667113</v>
      </c>
      <c r="K167" s="2">
        <f>90+J167</f>
        <v>91.10151666666671</v>
      </c>
      <c r="L167" s="2">
        <f>EXP(0.06*K167)</f>
        <v>236.53377273526743</v>
      </c>
      <c r="M167" s="2">
        <f>SUMIF(A:A,A167,L:L)</f>
        <v>2961.473309099475</v>
      </c>
      <c r="N167" s="3">
        <f>L167/M167</f>
        <v>0.07987030374661477</v>
      </c>
      <c r="O167" s="7">
        <f>1/N167</f>
        <v>12.5202979466869</v>
      </c>
      <c r="P167" s="3">
        <f>IF(O167&gt;21,"",N167)</f>
        <v>0.07987030374661477</v>
      </c>
      <c r="Q167" s="3">
        <f>IF(ISNUMBER(P167),SUMIF(A:A,A167,P:P),"")</f>
        <v>0.9447549993690849</v>
      </c>
      <c r="R167" s="3">
        <f>_xlfn.IFERROR(P167*(1/Q167),"")</f>
        <v>0.08454075797423968</v>
      </c>
      <c r="S167" s="8">
        <f>_xlfn.IFERROR(1/R167,"")</f>
        <v>11.828614078722937</v>
      </c>
    </row>
    <row r="168" spans="1:19" ht="15">
      <c r="A168" s="1">
        <v>34</v>
      </c>
      <c r="B168" s="5">
        <v>0.6770833333333334</v>
      </c>
      <c r="C168" s="1" t="s">
        <v>320</v>
      </c>
      <c r="D168" s="1">
        <v>6</v>
      </c>
      <c r="E168" s="1">
        <v>5</v>
      </c>
      <c r="F168" s="1" t="s">
        <v>370</v>
      </c>
      <c r="G168" s="2">
        <v>45.0842666666666</v>
      </c>
      <c r="H168" s="6">
        <f>1+_xlfn.COUNTIFS(A:A,A168,O:O,"&lt;"&amp;O168)</f>
        <v>6</v>
      </c>
      <c r="I168" s="2">
        <f>_xlfn.AVERAGEIF(A:A,A168,G:G)</f>
        <v>48.96534999999999</v>
      </c>
      <c r="J168" s="2">
        <f>G168-I168</f>
        <v>-3.881083333333386</v>
      </c>
      <c r="K168" s="2">
        <f>90+J168</f>
        <v>86.11891666666662</v>
      </c>
      <c r="L168" s="2">
        <f>EXP(0.06*K168)</f>
        <v>175.41156275996457</v>
      </c>
      <c r="M168" s="2">
        <f>SUMIF(A:A,A168,L:L)</f>
        <v>2961.473309099475</v>
      </c>
      <c r="N168" s="3">
        <f>L168/M168</f>
        <v>0.05923118139238058</v>
      </c>
      <c r="O168" s="7">
        <f>1/N168</f>
        <v>16.882999401538843</v>
      </c>
      <c r="P168" s="3">
        <f>IF(O168&gt;21,"",N168)</f>
        <v>0.05923118139238058</v>
      </c>
      <c r="Q168" s="3">
        <f>IF(ISNUMBER(P168),SUMIF(A:A,A168,P:P),"")</f>
        <v>0.9447549993690849</v>
      </c>
      <c r="R168" s="3">
        <f>_xlfn.IFERROR(P168*(1/Q168),"")</f>
        <v>0.06269475306501225</v>
      </c>
      <c r="S168" s="8">
        <f>_xlfn.IFERROR(1/R168,"")</f>
        <v>15.95029808894909</v>
      </c>
    </row>
    <row r="169" spans="1:19" ht="15">
      <c r="A169" s="1">
        <v>34</v>
      </c>
      <c r="B169" s="5">
        <v>0.6770833333333334</v>
      </c>
      <c r="C169" s="1" t="s">
        <v>320</v>
      </c>
      <c r="D169" s="1">
        <v>6</v>
      </c>
      <c r="E169" s="1">
        <v>4</v>
      </c>
      <c r="F169" s="1" t="s">
        <v>369</v>
      </c>
      <c r="G169" s="2">
        <v>42.0663</v>
      </c>
      <c r="H169" s="6">
        <f>1+_xlfn.COUNTIFS(A:A,A169,O:O,"&lt;"&amp;O169)</f>
        <v>7</v>
      </c>
      <c r="I169" s="2">
        <f>_xlfn.AVERAGEIF(A:A,A169,G:G)</f>
        <v>48.96534999999999</v>
      </c>
      <c r="J169" s="2">
        <f>G169-I169</f>
        <v>-6.899049999999988</v>
      </c>
      <c r="K169" s="2">
        <f>90+J169</f>
        <v>83.10095000000001</v>
      </c>
      <c r="L169" s="2">
        <f>EXP(0.06*K169)</f>
        <v>146.3581939066426</v>
      </c>
      <c r="M169" s="2">
        <f>SUMIF(A:A,A169,L:L)</f>
        <v>2961.473309099475</v>
      </c>
      <c r="N169" s="3">
        <f>L169/M169</f>
        <v>0.049420737123289225</v>
      </c>
      <c r="O169" s="7">
        <f>1/N169</f>
        <v>20.23442097808687</v>
      </c>
      <c r="P169" s="3">
        <f>IF(O169&gt;21,"",N169)</f>
        <v>0.049420737123289225</v>
      </c>
      <c r="Q169" s="3">
        <f>IF(ISNUMBER(P169),SUMIF(A:A,A169,P:P),"")</f>
        <v>0.9447549993690849</v>
      </c>
      <c r="R169" s="3">
        <f>_xlfn.IFERROR(P169*(1/Q169),"")</f>
        <v>0.05231063837322141</v>
      </c>
      <c r="S169" s="8">
        <f>_xlfn.IFERROR(1/R169,"")</f>
        <v>19.11657037838626</v>
      </c>
    </row>
    <row r="170" spans="1:19" ht="15">
      <c r="A170" s="1">
        <v>34</v>
      </c>
      <c r="B170" s="5">
        <v>0.6770833333333334</v>
      </c>
      <c r="C170" s="1" t="s">
        <v>320</v>
      </c>
      <c r="D170" s="1">
        <v>6</v>
      </c>
      <c r="E170" s="1">
        <v>9</v>
      </c>
      <c r="F170" s="1" t="s">
        <v>374</v>
      </c>
      <c r="G170" s="2">
        <v>41.6308666666666</v>
      </c>
      <c r="H170" s="6">
        <f>1+_xlfn.COUNTIFS(A:A,A170,O:O,"&lt;"&amp;O170)</f>
        <v>8</v>
      </c>
      <c r="I170" s="2">
        <f>_xlfn.AVERAGEIF(A:A,A170,G:G)</f>
        <v>48.96534999999999</v>
      </c>
      <c r="J170" s="2">
        <f>G170-I170</f>
        <v>-7.334483333333388</v>
      </c>
      <c r="K170" s="2">
        <f>90+J170</f>
        <v>82.6655166666666</v>
      </c>
      <c r="L170" s="2">
        <f>EXP(0.06*K170)</f>
        <v>142.58395726450843</v>
      </c>
      <c r="M170" s="2">
        <f>SUMIF(A:A,A170,L:L)</f>
        <v>2961.473309099475</v>
      </c>
      <c r="N170" s="3">
        <f>L170/M170</f>
        <v>0.048146291518617594</v>
      </c>
      <c r="O170" s="7">
        <f>1/N170</f>
        <v>20.770031677586466</v>
      </c>
      <c r="P170" s="3">
        <f>IF(O170&gt;21,"",N170)</f>
        <v>0.048146291518617594</v>
      </c>
      <c r="Q170" s="3">
        <f>IF(ISNUMBER(P170),SUMIF(A:A,A170,P:P),"")</f>
        <v>0.9447549993690849</v>
      </c>
      <c r="R170" s="3">
        <f>_xlfn.IFERROR(P170*(1/Q170),"")</f>
        <v>0.05096166895202468</v>
      </c>
      <c r="S170" s="8">
        <f>_xlfn.IFERROR(1/R170,"")</f>
        <v>19.622591264454076</v>
      </c>
    </row>
    <row r="171" spans="1:19" ht="15">
      <c r="A171" s="1">
        <v>34</v>
      </c>
      <c r="B171" s="5">
        <v>0.6770833333333334</v>
      </c>
      <c r="C171" s="1" t="s">
        <v>320</v>
      </c>
      <c r="D171" s="1">
        <v>6</v>
      </c>
      <c r="E171" s="1">
        <v>7</v>
      </c>
      <c r="F171" s="1" t="s">
        <v>372</v>
      </c>
      <c r="G171" s="2">
        <v>28.3297333333333</v>
      </c>
      <c r="H171" s="6">
        <f>1+_xlfn.COUNTIFS(A:A,A171,O:O,"&lt;"&amp;O171)</f>
        <v>10</v>
      </c>
      <c r="I171" s="2">
        <f>_xlfn.AVERAGEIF(A:A,A171,G:G)</f>
        <v>48.96534999999999</v>
      </c>
      <c r="J171" s="2">
        <f>G171-I171</f>
        <v>-20.635616666666685</v>
      </c>
      <c r="K171" s="2">
        <f>90+J171</f>
        <v>69.36438333333331</v>
      </c>
      <c r="L171" s="2">
        <f>EXP(0.06*K171)</f>
        <v>64.1909991043478</v>
      </c>
      <c r="M171" s="2">
        <f>SUMIF(A:A,A171,L:L)</f>
        <v>2961.473309099475</v>
      </c>
      <c r="N171" s="3">
        <f>L171/M171</f>
        <v>0.021675359662068676</v>
      </c>
      <c r="O171" s="7">
        <f>1/N171</f>
        <v>46.135335957076386</v>
      </c>
      <c r="P171" s="3">
        <f>IF(O171&gt;21,"",N171)</f>
      </c>
      <c r="Q171" s="3">
        <f>IF(ISNUMBER(P171),SUMIF(A:A,A171,P:P),"")</f>
      </c>
      <c r="R171" s="3">
        <f>_xlfn.IFERROR(P171*(1/Q171),"")</f>
      </c>
      <c r="S171" s="8">
        <f>_xlfn.IFERROR(1/R171,"")</f>
      </c>
    </row>
    <row r="172" spans="1:19" ht="15">
      <c r="A172" s="1">
        <v>34</v>
      </c>
      <c r="B172" s="5">
        <v>0.6770833333333334</v>
      </c>
      <c r="C172" s="1" t="s">
        <v>320</v>
      </c>
      <c r="D172" s="1">
        <v>6</v>
      </c>
      <c r="E172" s="1">
        <v>8</v>
      </c>
      <c r="F172" s="1" t="s">
        <v>373</v>
      </c>
      <c r="G172" s="2">
        <v>35.6205</v>
      </c>
      <c r="H172" s="6">
        <f>1+_xlfn.COUNTIFS(A:A,A172,O:O,"&lt;"&amp;O172)</f>
        <v>9</v>
      </c>
      <c r="I172" s="2">
        <f>_xlfn.AVERAGEIF(A:A,A172,G:G)</f>
        <v>48.96534999999999</v>
      </c>
      <c r="J172" s="2">
        <f>G172-I172</f>
        <v>-13.344849999999987</v>
      </c>
      <c r="K172" s="2">
        <f>90+J172</f>
        <v>76.65515000000002</v>
      </c>
      <c r="L172" s="2">
        <f>EXP(0.06*K172)</f>
        <v>99.41559572529088</v>
      </c>
      <c r="M172" s="2">
        <f>SUMIF(A:A,A172,L:L)</f>
        <v>2961.473309099475</v>
      </c>
      <c r="N172" s="3">
        <f>L172/M172</f>
        <v>0.03356964096884641</v>
      </c>
      <c r="O172" s="7">
        <f>1/N172</f>
        <v>29.788820229803132</v>
      </c>
      <c r="P172" s="3">
        <f>IF(O172&gt;21,"",N172)</f>
      </c>
      <c r="Q172" s="3">
        <f>IF(ISNUMBER(P172),SUMIF(A:A,A172,P:P),"")</f>
      </c>
      <c r="R172" s="3">
        <f>_xlfn.IFERROR(P172*(1/Q172),"")</f>
      </c>
      <c r="S172" s="8">
        <f>_xlfn.IFERROR(1/R172,"")</f>
      </c>
    </row>
    <row r="173" spans="1:19" ht="15">
      <c r="A173" s="1">
        <v>17</v>
      </c>
      <c r="B173" s="5">
        <v>0.6805555555555555</v>
      </c>
      <c r="C173" s="1" t="s">
        <v>172</v>
      </c>
      <c r="D173" s="1">
        <v>6</v>
      </c>
      <c r="E173" s="1">
        <v>9</v>
      </c>
      <c r="F173" s="1" t="s">
        <v>213</v>
      </c>
      <c r="G173" s="2">
        <v>65.92083333333339</v>
      </c>
      <c r="H173" s="6">
        <f>1+_xlfn.COUNTIFS(A:A,A173,O:O,"&lt;"&amp;O173)</f>
        <v>1</v>
      </c>
      <c r="I173" s="2">
        <f>_xlfn.AVERAGEIF(A:A,A173,G:G)</f>
        <v>47.70462222222221</v>
      </c>
      <c r="J173" s="2">
        <f>G173-I173</f>
        <v>18.21621111111118</v>
      </c>
      <c r="K173" s="2">
        <f>90+J173</f>
        <v>108.21621111111118</v>
      </c>
      <c r="L173" s="2">
        <f>EXP(0.06*K173)</f>
        <v>660.4838461537242</v>
      </c>
      <c r="M173" s="2">
        <f>SUMIF(A:A,A173,L:L)</f>
        <v>2581.83095694924</v>
      </c>
      <c r="N173" s="3">
        <f>L173/M173</f>
        <v>0.2558199421910137</v>
      </c>
      <c r="O173" s="7">
        <f>1/N173</f>
        <v>3.9089993979176474</v>
      </c>
      <c r="P173" s="3">
        <f>IF(O173&gt;21,"",N173)</f>
        <v>0.2558199421910137</v>
      </c>
      <c r="Q173" s="3">
        <f>IF(ISNUMBER(P173),SUMIF(A:A,A173,P:P),"")</f>
        <v>0.9787963391961815</v>
      </c>
      <c r="R173" s="3">
        <f>_xlfn.IFERROR(P173*(1/Q173),"")</f>
        <v>0.2613617684768837</v>
      </c>
      <c r="S173" s="8">
        <f>_xlfn.IFERROR(1/R173,"")</f>
        <v>3.826114300601871</v>
      </c>
    </row>
    <row r="174" spans="1:19" ht="15">
      <c r="A174" s="1">
        <v>17</v>
      </c>
      <c r="B174" s="5">
        <v>0.6805555555555555</v>
      </c>
      <c r="C174" s="1" t="s">
        <v>172</v>
      </c>
      <c r="D174" s="1">
        <v>6</v>
      </c>
      <c r="E174" s="1">
        <v>2</v>
      </c>
      <c r="F174" s="1" t="s">
        <v>208</v>
      </c>
      <c r="G174" s="2">
        <v>63.879</v>
      </c>
      <c r="H174" s="6">
        <f>1+_xlfn.COUNTIFS(A:A,A174,O:O,"&lt;"&amp;O174)</f>
        <v>2</v>
      </c>
      <c r="I174" s="2">
        <f>_xlfn.AVERAGEIF(A:A,A174,G:G)</f>
        <v>47.70462222222221</v>
      </c>
      <c r="J174" s="2">
        <f>G174-I174</f>
        <v>16.174377777777785</v>
      </c>
      <c r="K174" s="2">
        <f>90+J174</f>
        <v>106.17437777777778</v>
      </c>
      <c r="L174" s="2">
        <f>EXP(0.06*K174)</f>
        <v>584.3281155016095</v>
      </c>
      <c r="M174" s="2">
        <f>SUMIF(A:A,A174,L:L)</f>
        <v>2581.83095694924</v>
      </c>
      <c r="N174" s="3">
        <f>L174/M174</f>
        <v>0.2263231502158713</v>
      </c>
      <c r="O174" s="7">
        <f>1/N174</f>
        <v>4.41846094421265</v>
      </c>
      <c r="P174" s="3">
        <f>IF(O174&gt;21,"",N174)</f>
        <v>0.2263231502158713</v>
      </c>
      <c r="Q174" s="3">
        <f>IF(ISNUMBER(P174),SUMIF(A:A,A174,P:P),"")</f>
        <v>0.9787963391961815</v>
      </c>
      <c r="R174" s="3">
        <f>_xlfn.IFERROR(P174*(1/Q174),"")</f>
        <v>0.2312259876265322</v>
      </c>
      <c r="S174" s="8">
        <f>_xlfn.IFERROR(1/R174,"")</f>
        <v>4.324773397076645</v>
      </c>
    </row>
    <row r="175" spans="1:19" ht="15">
      <c r="A175" s="1">
        <v>17</v>
      </c>
      <c r="B175" s="5">
        <v>0.6805555555555555</v>
      </c>
      <c r="C175" s="1" t="s">
        <v>172</v>
      </c>
      <c r="D175" s="1">
        <v>6</v>
      </c>
      <c r="E175" s="1">
        <v>5</v>
      </c>
      <c r="F175" s="1" t="s">
        <v>210</v>
      </c>
      <c r="G175" s="2">
        <v>56.368133333333404</v>
      </c>
      <c r="H175" s="6">
        <f>1+_xlfn.COUNTIFS(A:A,A175,O:O,"&lt;"&amp;O175)</f>
        <v>3</v>
      </c>
      <c r="I175" s="2">
        <f>_xlfn.AVERAGEIF(A:A,A175,G:G)</f>
        <v>47.70462222222221</v>
      </c>
      <c r="J175" s="2">
        <f>G175-I175</f>
        <v>8.663511111111191</v>
      </c>
      <c r="K175" s="2">
        <f>90+J175</f>
        <v>98.66351111111119</v>
      </c>
      <c r="L175" s="2">
        <f>EXP(0.06*K175)</f>
        <v>372.3412105995442</v>
      </c>
      <c r="M175" s="2">
        <f>SUMIF(A:A,A175,L:L)</f>
        <v>2581.83095694924</v>
      </c>
      <c r="N175" s="3">
        <f>L175/M175</f>
        <v>0.14421595248029423</v>
      </c>
      <c r="O175" s="7">
        <f>1/N175</f>
        <v>6.9340456641690915</v>
      </c>
      <c r="P175" s="3">
        <f>IF(O175&gt;21,"",N175)</f>
        <v>0.14421595248029423</v>
      </c>
      <c r="Q175" s="3">
        <f>IF(ISNUMBER(P175),SUMIF(A:A,A175,P:P),"")</f>
        <v>0.9787963391961815</v>
      </c>
      <c r="R175" s="3">
        <f>_xlfn.IFERROR(P175*(1/Q175),"")</f>
        <v>0.14734010202646336</v>
      </c>
      <c r="S175" s="8">
        <f>_xlfn.IFERROR(1/R175,"")</f>
        <v>6.7870185119078625</v>
      </c>
    </row>
    <row r="176" spans="1:19" ht="15">
      <c r="A176" s="1">
        <v>17</v>
      </c>
      <c r="B176" s="5">
        <v>0.6805555555555555</v>
      </c>
      <c r="C176" s="1" t="s">
        <v>172</v>
      </c>
      <c r="D176" s="1">
        <v>6</v>
      </c>
      <c r="E176" s="1">
        <v>1</v>
      </c>
      <c r="F176" s="1" t="s">
        <v>207</v>
      </c>
      <c r="G176" s="2">
        <v>49.8785666666666</v>
      </c>
      <c r="H176" s="6">
        <f>1+_xlfn.COUNTIFS(A:A,A176,O:O,"&lt;"&amp;O176)</f>
        <v>4</v>
      </c>
      <c r="I176" s="2">
        <f>_xlfn.AVERAGEIF(A:A,A176,G:G)</f>
        <v>47.70462222222221</v>
      </c>
      <c r="J176" s="2">
        <f>G176-I176</f>
        <v>2.1739444444443876</v>
      </c>
      <c r="K176" s="2">
        <f>90+J176</f>
        <v>92.17394444444439</v>
      </c>
      <c r="L176" s="2">
        <f>EXP(0.06*K176)</f>
        <v>252.2540379072785</v>
      </c>
      <c r="M176" s="2">
        <f>SUMIF(A:A,A176,L:L)</f>
        <v>2581.83095694924</v>
      </c>
      <c r="N176" s="3">
        <f>L176/M176</f>
        <v>0.09770354531860931</v>
      </c>
      <c r="O176" s="7">
        <f>1/N176</f>
        <v>10.235043127033109</v>
      </c>
      <c r="P176" s="3">
        <f>IF(O176&gt;21,"",N176)</f>
        <v>0.09770354531860931</v>
      </c>
      <c r="Q176" s="3">
        <f>IF(ISNUMBER(P176),SUMIF(A:A,A176,P:P),"")</f>
        <v>0.9787963391961815</v>
      </c>
      <c r="R176" s="3">
        <f>_xlfn.IFERROR(P176*(1/Q176),"")</f>
        <v>0.09982009679239968</v>
      </c>
      <c r="S176" s="8">
        <f>_xlfn.IFERROR(1/R176,"")</f>
        <v>10.018022744255044</v>
      </c>
    </row>
    <row r="177" spans="1:19" ht="15">
      <c r="A177" s="1">
        <v>17</v>
      </c>
      <c r="B177" s="5">
        <v>0.6805555555555555</v>
      </c>
      <c r="C177" s="1" t="s">
        <v>172</v>
      </c>
      <c r="D177" s="1">
        <v>6</v>
      </c>
      <c r="E177" s="1">
        <v>4</v>
      </c>
      <c r="F177" s="1" t="s">
        <v>209</v>
      </c>
      <c r="G177" s="2">
        <v>49.1523666666667</v>
      </c>
      <c r="H177" s="6">
        <f>1+_xlfn.COUNTIFS(A:A,A177,O:O,"&lt;"&amp;O177)</f>
        <v>5</v>
      </c>
      <c r="I177" s="2">
        <f>_xlfn.AVERAGEIF(A:A,A177,G:G)</f>
        <v>47.70462222222221</v>
      </c>
      <c r="J177" s="2">
        <f>G177-I177</f>
        <v>1.4477444444444885</v>
      </c>
      <c r="K177" s="2">
        <f>90+J177</f>
        <v>91.44774444444448</v>
      </c>
      <c r="L177" s="2">
        <f>EXP(0.06*K177)</f>
        <v>241.4988392509204</v>
      </c>
      <c r="M177" s="2">
        <f>SUMIF(A:A,A177,L:L)</f>
        <v>2581.83095694924</v>
      </c>
      <c r="N177" s="3">
        <f>L177/M177</f>
        <v>0.09353781997264525</v>
      </c>
      <c r="O177" s="7">
        <f>1/N177</f>
        <v>10.690862800655884</v>
      </c>
      <c r="P177" s="3">
        <f>IF(O177&gt;21,"",N177)</f>
        <v>0.09353781997264525</v>
      </c>
      <c r="Q177" s="3">
        <f>IF(ISNUMBER(P177),SUMIF(A:A,A177,P:P),"")</f>
        <v>0.9787963391961815</v>
      </c>
      <c r="R177" s="3">
        <f>_xlfn.IFERROR(P177*(1/Q177),"")</f>
        <v>0.09556412935653343</v>
      </c>
      <c r="S177" s="8">
        <f>_xlfn.IFERROR(1/R177,"")</f>
        <v>10.464177372130614</v>
      </c>
    </row>
    <row r="178" spans="1:19" ht="15">
      <c r="A178" s="1">
        <v>17</v>
      </c>
      <c r="B178" s="5">
        <v>0.6805555555555555</v>
      </c>
      <c r="C178" s="1" t="s">
        <v>172</v>
      </c>
      <c r="D178" s="1">
        <v>6</v>
      </c>
      <c r="E178" s="1">
        <v>6</v>
      </c>
      <c r="F178" s="1" t="s">
        <v>211</v>
      </c>
      <c r="G178" s="2">
        <v>40.2489333333333</v>
      </c>
      <c r="H178" s="6">
        <f>1+_xlfn.COUNTIFS(A:A,A178,O:O,"&lt;"&amp;O178)</f>
        <v>6</v>
      </c>
      <c r="I178" s="2">
        <f>_xlfn.AVERAGEIF(A:A,A178,G:G)</f>
        <v>47.70462222222221</v>
      </c>
      <c r="J178" s="2">
        <f>G178-I178</f>
        <v>-7.455688888888915</v>
      </c>
      <c r="K178" s="2">
        <f>90+J178</f>
        <v>82.54431111111109</v>
      </c>
      <c r="L178" s="2">
        <f>EXP(0.06*K178)</f>
        <v>141.55080048290782</v>
      </c>
      <c r="M178" s="2">
        <f>SUMIF(A:A,A178,L:L)</f>
        <v>2581.83095694924</v>
      </c>
      <c r="N178" s="3">
        <f>L178/M178</f>
        <v>0.05482574298751457</v>
      </c>
      <c r="O178" s="7">
        <f>1/N178</f>
        <v>18.239606898309237</v>
      </c>
      <c r="P178" s="3">
        <f>IF(O178&gt;21,"",N178)</f>
        <v>0.05482574298751457</v>
      </c>
      <c r="Q178" s="3">
        <f>IF(ISNUMBER(P178),SUMIF(A:A,A178,P:P),"")</f>
        <v>0.9787963391961815</v>
      </c>
      <c r="R178" s="3">
        <f>_xlfn.IFERROR(P178*(1/Q178),"")</f>
        <v>0.05601343281743289</v>
      </c>
      <c r="S178" s="8">
        <f>_xlfn.IFERROR(1/R178,"")</f>
        <v>17.8528604604425</v>
      </c>
    </row>
    <row r="179" spans="1:19" ht="15">
      <c r="A179" s="1">
        <v>17</v>
      </c>
      <c r="B179" s="5">
        <v>0.6805555555555555</v>
      </c>
      <c r="C179" s="1" t="s">
        <v>172</v>
      </c>
      <c r="D179" s="1">
        <v>6</v>
      </c>
      <c r="E179" s="1">
        <v>11</v>
      </c>
      <c r="F179" s="1" t="s">
        <v>215</v>
      </c>
      <c r="G179" s="2">
        <v>40.0856333333333</v>
      </c>
      <c r="H179" s="6">
        <f>1+_xlfn.COUNTIFS(A:A,A179,O:O,"&lt;"&amp;O179)</f>
        <v>7</v>
      </c>
      <c r="I179" s="2">
        <f>_xlfn.AVERAGEIF(A:A,A179,G:G)</f>
        <v>47.70462222222221</v>
      </c>
      <c r="J179" s="2">
        <f>G179-I179</f>
        <v>-7.618988888888914</v>
      </c>
      <c r="K179" s="2">
        <f>90+J179</f>
        <v>82.38101111111109</v>
      </c>
      <c r="L179" s="2">
        <f>EXP(0.06*K179)</f>
        <v>140.17065809853133</v>
      </c>
      <c r="M179" s="2">
        <f>SUMIF(A:A,A179,L:L)</f>
        <v>2581.83095694924</v>
      </c>
      <c r="N179" s="3">
        <f>L179/M179</f>
        <v>0.054291183441444485</v>
      </c>
      <c r="O179" s="7">
        <f>1/N179</f>
        <v>18.419196941590812</v>
      </c>
      <c r="P179" s="3">
        <f>IF(O179&gt;21,"",N179)</f>
        <v>0.054291183441444485</v>
      </c>
      <c r="Q179" s="3">
        <f>IF(ISNUMBER(P179),SUMIF(A:A,A179,P:P),"")</f>
        <v>0.9787963391961815</v>
      </c>
      <c r="R179" s="3">
        <f>_xlfn.IFERROR(P179*(1/Q179),"")</f>
        <v>0.05546729311026043</v>
      </c>
      <c r="S179" s="8">
        <f>_xlfn.IFERROR(1/R179,"")</f>
        <v>18.02864253736259</v>
      </c>
    </row>
    <row r="180" spans="1:19" ht="15">
      <c r="A180" s="1">
        <v>17</v>
      </c>
      <c r="B180" s="5">
        <v>0.6805555555555555</v>
      </c>
      <c r="C180" s="1" t="s">
        <v>172</v>
      </c>
      <c r="D180" s="1">
        <v>6</v>
      </c>
      <c r="E180" s="1">
        <v>8</v>
      </c>
      <c r="F180" s="1" t="s">
        <v>212</v>
      </c>
      <c r="G180" s="2">
        <v>39.3922999999999</v>
      </c>
      <c r="H180" s="6">
        <f>1+_xlfn.COUNTIFS(A:A,A180,O:O,"&lt;"&amp;O180)</f>
        <v>8</v>
      </c>
      <c r="I180" s="2">
        <f>_xlfn.AVERAGEIF(A:A,A180,G:G)</f>
        <v>47.70462222222221</v>
      </c>
      <c r="J180" s="2">
        <f>G180-I180</f>
        <v>-8.312322222222313</v>
      </c>
      <c r="K180" s="2">
        <f>90+J180</f>
        <v>81.68767777777768</v>
      </c>
      <c r="L180" s="2">
        <f>EXP(0.06*K180)</f>
        <v>134.4591810907747</v>
      </c>
      <c r="M180" s="2">
        <f>SUMIF(A:A,A180,L:L)</f>
        <v>2581.83095694924</v>
      </c>
      <c r="N180" s="3">
        <f>L180/M180</f>
        <v>0.05207900258878887</v>
      </c>
      <c r="O180" s="7">
        <f>1/N180</f>
        <v>19.201596618428166</v>
      </c>
      <c r="P180" s="3">
        <f>IF(O180&gt;21,"",N180)</f>
        <v>0.05207900258878887</v>
      </c>
      <c r="Q180" s="3">
        <f>IF(ISNUMBER(P180),SUMIF(A:A,A180,P:P),"")</f>
        <v>0.9787963391961815</v>
      </c>
      <c r="R180" s="3">
        <f>_xlfn.IFERROR(P180*(1/Q180),"")</f>
        <v>0.05320718979349452</v>
      </c>
      <c r="S180" s="8">
        <f>_xlfn.IFERROR(1/R180,"")</f>
        <v>18.794452476839265</v>
      </c>
    </row>
    <row r="181" spans="1:19" ht="15">
      <c r="A181" s="1">
        <v>17</v>
      </c>
      <c r="B181" s="5">
        <v>0.6805555555555555</v>
      </c>
      <c r="C181" s="1" t="s">
        <v>172</v>
      </c>
      <c r="D181" s="1">
        <v>6</v>
      </c>
      <c r="E181" s="1">
        <v>10</v>
      </c>
      <c r="F181" s="1" t="s">
        <v>214</v>
      </c>
      <c r="G181" s="2">
        <v>24.4158333333333</v>
      </c>
      <c r="H181" s="6">
        <f>1+_xlfn.COUNTIFS(A:A,A181,O:O,"&lt;"&amp;O181)</f>
        <v>9</v>
      </c>
      <c r="I181" s="2">
        <f>_xlfn.AVERAGEIF(A:A,A181,G:G)</f>
        <v>47.70462222222221</v>
      </c>
      <c r="J181" s="2">
        <f>G181-I181</f>
        <v>-23.288788888888913</v>
      </c>
      <c r="K181" s="2">
        <f>90+J181</f>
        <v>66.71121111111108</v>
      </c>
      <c r="L181" s="2">
        <f>EXP(0.06*K181)</f>
        <v>54.74426786394885</v>
      </c>
      <c r="M181" s="2">
        <f>SUMIF(A:A,A181,L:L)</f>
        <v>2581.83095694924</v>
      </c>
      <c r="N181" s="3">
        <f>L181/M181</f>
        <v>0.02120366080381813</v>
      </c>
      <c r="O181" s="7">
        <f>1/N181</f>
        <v>47.16166747111568</v>
      </c>
      <c r="P181" s="3">
        <f>IF(O181&gt;21,"",N181)</f>
      </c>
      <c r="Q181" s="3">
        <f>IF(ISNUMBER(P181),SUMIF(A:A,A181,P:P),"")</f>
      </c>
      <c r="R181" s="3">
        <f>_xlfn.IFERROR(P181*(1/Q181),"")</f>
      </c>
      <c r="S181" s="8">
        <f>_xlfn.IFERROR(1/R181,"")</f>
      </c>
    </row>
    <row r="182" spans="1:19" ht="15">
      <c r="A182" s="1">
        <v>23</v>
      </c>
      <c r="B182" s="5">
        <v>0.6840277777777778</v>
      </c>
      <c r="C182" s="1" t="s">
        <v>239</v>
      </c>
      <c r="D182" s="1">
        <v>7</v>
      </c>
      <c r="E182" s="1">
        <v>5</v>
      </c>
      <c r="F182" s="1" t="s">
        <v>264</v>
      </c>
      <c r="G182" s="2">
        <v>69.3492333333334</v>
      </c>
      <c r="H182" s="6">
        <f>1+_xlfn.COUNTIFS(A:A,A182,O:O,"&lt;"&amp;O182)</f>
        <v>1</v>
      </c>
      <c r="I182" s="2">
        <f>_xlfn.AVERAGEIF(A:A,A182,G:G)</f>
        <v>49.72384814814815</v>
      </c>
      <c r="J182" s="2">
        <f>G182-I182</f>
        <v>19.62538518518525</v>
      </c>
      <c r="K182" s="2">
        <f>90+J182</f>
        <v>109.62538518518525</v>
      </c>
      <c r="L182" s="2">
        <f>EXP(0.06*K182)</f>
        <v>718.7568418134937</v>
      </c>
      <c r="M182" s="2">
        <f>SUMIF(A:A,A182,L:L)</f>
        <v>2635.7690333837277</v>
      </c>
      <c r="N182" s="3">
        <f>L182/M182</f>
        <v>0.27269340853085805</v>
      </c>
      <c r="O182" s="7">
        <f>1/N182</f>
        <v>3.6671220085132337</v>
      </c>
      <c r="P182" s="3">
        <f>IF(O182&gt;21,"",N182)</f>
        <v>0.27269340853085805</v>
      </c>
      <c r="Q182" s="3">
        <f>IF(ISNUMBER(P182),SUMIF(A:A,A182,P:P),"")</f>
        <v>0.8981230339883193</v>
      </c>
      <c r="R182" s="3">
        <f>_xlfn.IFERROR(P182*(1/Q182),"")</f>
        <v>0.30362589334770873</v>
      </c>
      <c r="S182" s="8">
        <f>_xlfn.IFERROR(1/R182,"")</f>
        <v>3.2935267442912455</v>
      </c>
    </row>
    <row r="183" spans="1:19" ht="15">
      <c r="A183" s="1">
        <v>23</v>
      </c>
      <c r="B183" s="5">
        <v>0.6840277777777778</v>
      </c>
      <c r="C183" s="1" t="s">
        <v>239</v>
      </c>
      <c r="D183" s="1">
        <v>7</v>
      </c>
      <c r="E183" s="1">
        <v>3</v>
      </c>
      <c r="F183" s="1" t="s">
        <v>262</v>
      </c>
      <c r="G183" s="2">
        <v>67.3050333333333</v>
      </c>
      <c r="H183" s="6">
        <f>1+_xlfn.COUNTIFS(A:A,A183,O:O,"&lt;"&amp;O183)</f>
        <v>2</v>
      </c>
      <c r="I183" s="2">
        <f>_xlfn.AVERAGEIF(A:A,A183,G:G)</f>
        <v>49.72384814814815</v>
      </c>
      <c r="J183" s="2">
        <f>G183-I183</f>
        <v>17.58118518518515</v>
      </c>
      <c r="K183" s="2">
        <f>90+J183</f>
        <v>107.58118518518515</v>
      </c>
      <c r="L183" s="2">
        <f>EXP(0.06*K183)</f>
        <v>635.7917744761639</v>
      </c>
      <c r="M183" s="2">
        <f>SUMIF(A:A,A183,L:L)</f>
        <v>2635.7690333837277</v>
      </c>
      <c r="N183" s="3">
        <f>L183/M183</f>
        <v>0.24121680102598064</v>
      </c>
      <c r="O183" s="7">
        <f>1/N183</f>
        <v>4.145648212506945</v>
      </c>
      <c r="P183" s="3">
        <f>IF(O183&gt;21,"",N183)</f>
        <v>0.24121680102598064</v>
      </c>
      <c r="Q183" s="3">
        <f>IF(ISNUMBER(P183),SUMIF(A:A,A183,P:P),"")</f>
        <v>0.8981230339883193</v>
      </c>
      <c r="R183" s="3">
        <f>_xlfn.IFERROR(P183*(1/Q183),"")</f>
        <v>0.26857879365904097</v>
      </c>
      <c r="S183" s="8">
        <f>_xlfn.IFERROR(1/R183,"")</f>
        <v>3.7233021504649897</v>
      </c>
    </row>
    <row r="184" spans="1:19" ht="15">
      <c r="A184" s="1">
        <v>23</v>
      </c>
      <c r="B184" s="5">
        <v>0.6840277777777778</v>
      </c>
      <c r="C184" s="1" t="s">
        <v>239</v>
      </c>
      <c r="D184" s="1">
        <v>7</v>
      </c>
      <c r="E184" s="1">
        <v>6</v>
      </c>
      <c r="F184" s="1" t="s">
        <v>265</v>
      </c>
      <c r="G184" s="2">
        <v>55.361000000000004</v>
      </c>
      <c r="H184" s="6">
        <f>1+_xlfn.COUNTIFS(A:A,A184,O:O,"&lt;"&amp;O184)</f>
        <v>3</v>
      </c>
      <c r="I184" s="2">
        <f>_xlfn.AVERAGEIF(A:A,A184,G:G)</f>
        <v>49.72384814814815</v>
      </c>
      <c r="J184" s="2">
        <f>G184-I184</f>
        <v>5.637151851851854</v>
      </c>
      <c r="K184" s="2">
        <f>90+J184</f>
        <v>95.63715185185185</v>
      </c>
      <c r="L184" s="2">
        <f>EXP(0.06*K184)</f>
        <v>310.51403794084126</v>
      </c>
      <c r="M184" s="2">
        <f>SUMIF(A:A,A184,L:L)</f>
        <v>2635.7690333837277</v>
      </c>
      <c r="N184" s="3">
        <f>L184/M184</f>
        <v>0.11780775705609224</v>
      </c>
      <c r="O184" s="7">
        <f>1/N184</f>
        <v>8.48840539018043</v>
      </c>
      <c r="P184" s="3">
        <f>IF(O184&gt;21,"",N184)</f>
        <v>0.11780775705609224</v>
      </c>
      <c r="Q184" s="3">
        <f>IF(ISNUMBER(P184),SUMIF(A:A,A184,P:P),"")</f>
        <v>0.8981230339883193</v>
      </c>
      <c r="R184" s="3">
        <f>_xlfn.IFERROR(P184*(1/Q184),"")</f>
        <v>0.1311710674348704</v>
      </c>
      <c r="S184" s="8">
        <f>_xlfn.IFERROR(1/R184,"")</f>
        <v>7.623632402751652</v>
      </c>
    </row>
    <row r="185" spans="1:19" ht="15">
      <c r="A185" s="1">
        <v>23</v>
      </c>
      <c r="B185" s="5">
        <v>0.6840277777777778</v>
      </c>
      <c r="C185" s="1" t="s">
        <v>239</v>
      </c>
      <c r="D185" s="1">
        <v>7</v>
      </c>
      <c r="E185" s="1">
        <v>4</v>
      </c>
      <c r="F185" s="1" t="s">
        <v>263</v>
      </c>
      <c r="G185" s="2">
        <v>52.9383666666666</v>
      </c>
      <c r="H185" s="6">
        <f>1+_xlfn.COUNTIFS(A:A,A185,O:O,"&lt;"&amp;O185)</f>
        <v>4</v>
      </c>
      <c r="I185" s="2">
        <f>_xlfn.AVERAGEIF(A:A,A185,G:G)</f>
        <v>49.72384814814815</v>
      </c>
      <c r="J185" s="2">
        <f>G185-I185</f>
        <v>3.214518518518453</v>
      </c>
      <c r="K185" s="2">
        <f>90+J185</f>
        <v>93.21451851851845</v>
      </c>
      <c r="L185" s="2">
        <f>EXP(0.06*K185)</f>
        <v>268.50542299281165</v>
      </c>
      <c r="M185" s="2">
        <f>SUMIF(A:A,A185,L:L)</f>
        <v>2635.7690333837277</v>
      </c>
      <c r="N185" s="3">
        <f>L185/M185</f>
        <v>0.10186986021613274</v>
      </c>
      <c r="O185" s="7">
        <f>1/N185</f>
        <v>9.816446178274365</v>
      </c>
      <c r="P185" s="3">
        <f>IF(O185&gt;21,"",N185)</f>
        <v>0.10186986021613274</v>
      </c>
      <c r="Q185" s="3">
        <f>IF(ISNUMBER(P185),SUMIF(A:A,A185,P:P),"")</f>
        <v>0.8981230339883193</v>
      </c>
      <c r="R185" s="3">
        <f>_xlfn.IFERROR(P185*(1/Q185),"")</f>
        <v>0.11342528402122869</v>
      </c>
      <c r="S185" s="8">
        <f>_xlfn.IFERROR(1/R185,"")</f>
        <v>8.816376424614814</v>
      </c>
    </row>
    <row r="186" spans="1:19" ht="15">
      <c r="A186" s="1">
        <v>23</v>
      </c>
      <c r="B186" s="5">
        <v>0.6840277777777778</v>
      </c>
      <c r="C186" s="1" t="s">
        <v>239</v>
      </c>
      <c r="D186" s="1">
        <v>7</v>
      </c>
      <c r="E186" s="1">
        <v>2</v>
      </c>
      <c r="F186" s="1" t="s">
        <v>261</v>
      </c>
      <c r="G186" s="2">
        <v>49.4029666666666</v>
      </c>
      <c r="H186" s="6">
        <f>1+_xlfn.COUNTIFS(A:A,A186,O:O,"&lt;"&amp;O186)</f>
        <v>5</v>
      </c>
      <c r="I186" s="2">
        <f>_xlfn.AVERAGEIF(A:A,A186,G:G)</f>
        <v>49.72384814814815</v>
      </c>
      <c r="J186" s="2">
        <f>G186-I186</f>
        <v>-0.3208814814815497</v>
      </c>
      <c r="K186" s="2">
        <f>90+J186</f>
        <v>89.67911851851845</v>
      </c>
      <c r="L186" s="2">
        <f>EXP(0.06*K186)</f>
        <v>217.18447576156723</v>
      </c>
      <c r="M186" s="2">
        <f>SUMIF(A:A,A186,L:L)</f>
        <v>2635.7690333837277</v>
      </c>
      <c r="N186" s="3">
        <f>L186/M186</f>
        <v>0.0823989025634586</v>
      </c>
      <c r="O186" s="7">
        <f>1/N186</f>
        <v>12.136083963373919</v>
      </c>
      <c r="P186" s="3">
        <f>IF(O186&gt;21,"",N186)</f>
        <v>0.0823989025634586</v>
      </c>
      <c r="Q186" s="3">
        <f>IF(ISNUMBER(P186),SUMIF(A:A,A186,P:P),"")</f>
        <v>0.8981230339883193</v>
      </c>
      <c r="R186" s="3">
        <f>_xlfn.IFERROR(P186*(1/Q186),"")</f>
        <v>0.09174567341575414</v>
      </c>
      <c r="S186" s="8">
        <f>_xlfn.IFERROR(1/R186,"")</f>
        <v>10.899696549922371</v>
      </c>
    </row>
    <row r="187" spans="1:19" ht="15">
      <c r="A187" s="1">
        <v>23</v>
      </c>
      <c r="B187" s="5">
        <v>0.6840277777777778</v>
      </c>
      <c r="C187" s="1" t="s">
        <v>239</v>
      </c>
      <c r="D187" s="1">
        <v>7</v>
      </c>
      <c r="E187" s="1">
        <v>7</v>
      </c>
      <c r="F187" s="1" t="s">
        <v>20</v>
      </c>
      <c r="G187" s="2">
        <v>49.3497666666666</v>
      </c>
      <c r="H187" s="6">
        <f>1+_xlfn.COUNTIFS(A:A,A187,O:O,"&lt;"&amp;O187)</f>
        <v>6</v>
      </c>
      <c r="I187" s="2">
        <f>_xlfn.AVERAGEIF(A:A,A187,G:G)</f>
        <v>49.72384814814815</v>
      </c>
      <c r="J187" s="2">
        <f>G187-I187</f>
        <v>-0.3740814814815465</v>
      </c>
      <c r="K187" s="2">
        <f>90+J187</f>
        <v>89.62591851851846</v>
      </c>
      <c r="L187" s="2">
        <f>EXP(0.06*K187)</f>
        <v>216.49232817017534</v>
      </c>
      <c r="M187" s="2">
        <f>SUMIF(A:A,A187,L:L)</f>
        <v>2635.7690333837277</v>
      </c>
      <c r="N187" s="3">
        <f>L187/M187</f>
        <v>0.08213630459579702</v>
      </c>
      <c r="O187" s="7">
        <f>1/N187</f>
        <v>12.174884235675375</v>
      </c>
      <c r="P187" s="3">
        <f>IF(O187&gt;21,"",N187)</f>
        <v>0.08213630459579702</v>
      </c>
      <c r="Q187" s="3">
        <f>IF(ISNUMBER(P187),SUMIF(A:A,A187,P:P),"")</f>
        <v>0.8981230339883193</v>
      </c>
      <c r="R187" s="3">
        <f>_xlfn.IFERROR(P187*(1/Q187),"")</f>
        <v>0.09145328812139703</v>
      </c>
      <c r="S187" s="8">
        <f>_xlfn.IFERROR(1/R187,"")</f>
        <v>10.934543968201329</v>
      </c>
    </row>
    <row r="188" spans="1:19" ht="15">
      <c r="A188" s="1">
        <v>23</v>
      </c>
      <c r="B188" s="5">
        <v>0.6840277777777778</v>
      </c>
      <c r="C188" s="1" t="s">
        <v>239</v>
      </c>
      <c r="D188" s="1">
        <v>7</v>
      </c>
      <c r="E188" s="1">
        <v>8</v>
      </c>
      <c r="F188" s="1" t="s">
        <v>266</v>
      </c>
      <c r="G188" s="2">
        <v>35.7072666666667</v>
      </c>
      <c r="H188" s="6">
        <f>1+_xlfn.COUNTIFS(A:A,A188,O:O,"&lt;"&amp;O188)</f>
        <v>7</v>
      </c>
      <c r="I188" s="2">
        <f>_xlfn.AVERAGEIF(A:A,A188,G:G)</f>
        <v>49.72384814814815</v>
      </c>
      <c r="J188" s="2">
        <f>G188-I188</f>
        <v>-14.016581481481452</v>
      </c>
      <c r="K188" s="2">
        <f>90+J188</f>
        <v>75.98341851851855</v>
      </c>
      <c r="L188" s="2">
        <f>EXP(0.06*K188)</f>
        <v>95.48843217678908</v>
      </c>
      <c r="M188" s="2">
        <f>SUMIF(A:A,A188,L:L)</f>
        <v>2635.7690333837277</v>
      </c>
      <c r="N188" s="3">
        <f>L188/M188</f>
        <v>0.03622792094730837</v>
      </c>
      <c r="O188" s="7">
        <f>1/N188</f>
        <v>27.603019269431666</v>
      </c>
      <c r="P188" s="3">
        <f>IF(O188&gt;21,"",N188)</f>
      </c>
      <c r="Q188" s="3">
        <f>IF(ISNUMBER(P188),SUMIF(A:A,A188,P:P),"")</f>
      </c>
      <c r="R188" s="3">
        <f>_xlfn.IFERROR(P188*(1/Q188),"")</f>
      </c>
      <c r="S188" s="8">
        <f>_xlfn.IFERROR(1/R188,"")</f>
      </c>
    </row>
    <row r="189" spans="1:19" ht="15">
      <c r="A189" s="1">
        <v>23</v>
      </c>
      <c r="B189" s="5">
        <v>0.6840277777777778</v>
      </c>
      <c r="C189" s="1" t="s">
        <v>239</v>
      </c>
      <c r="D189" s="1">
        <v>7</v>
      </c>
      <c r="E189" s="1">
        <v>9</v>
      </c>
      <c r="F189" s="1" t="s">
        <v>267</v>
      </c>
      <c r="G189" s="2">
        <v>34.6968333333334</v>
      </c>
      <c r="H189" s="6">
        <f>1+_xlfn.COUNTIFS(A:A,A189,O:O,"&lt;"&amp;O189)</f>
        <v>8</v>
      </c>
      <c r="I189" s="2">
        <f>_xlfn.AVERAGEIF(A:A,A189,G:G)</f>
        <v>49.72384814814815</v>
      </c>
      <c r="J189" s="2">
        <f>G189-I189</f>
        <v>-15.027014814814748</v>
      </c>
      <c r="K189" s="2">
        <f>90+J189</f>
        <v>74.97298518518525</v>
      </c>
      <c r="L189" s="2">
        <f>EXP(0.06*K189)</f>
        <v>89.87134171886318</v>
      </c>
      <c r="M189" s="2">
        <f>SUMIF(A:A,A189,L:L)</f>
        <v>2635.7690333837277</v>
      </c>
      <c r="N189" s="3">
        <f>L189/M189</f>
        <v>0.034096819782228345</v>
      </c>
      <c r="O189" s="7">
        <f>1/N189</f>
        <v>29.328248393453148</v>
      </c>
      <c r="P189" s="3">
        <f>IF(O189&gt;21,"",N189)</f>
      </c>
      <c r="Q189" s="3">
        <f>IF(ISNUMBER(P189),SUMIF(A:A,A189,P:P),"")</f>
      </c>
      <c r="R189" s="3">
        <f>_xlfn.IFERROR(P189*(1/Q189),"")</f>
      </c>
      <c r="S189" s="8">
        <f>_xlfn.IFERROR(1/R189,"")</f>
      </c>
    </row>
    <row r="190" spans="1:19" ht="15">
      <c r="A190" s="1">
        <v>23</v>
      </c>
      <c r="B190" s="5">
        <v>0.6840277777777778</v>
      </c>
      <c r="C190" s="1" t="s">
        <v>239</v>
      </c>
      <c r="D190" s="1">
        <v>7</v>
      </c>
      <c r="E190" s="1">
        <v>10</v>
      </c>
      <c r="F190" s="1" t="s">
        <v>268</v>
      </c>
      <c r="G190" s="2">
        <v>33.404166666666704</v>
      </c>
      <c r="H190" s="6">
        <f>1+_xlfn.COUNTIFS(A:A,A190,O:O,"&lt;"&amp;O190)</f>
        <v>9</v>
      </c>
      <c r="I190" s="2">
        <f>_xlfn.AVERAGEIF(A:A,A190,G:G)</f>
        <v>49.72384814814815</v>
      </c>
      <c r="J190" s="2">
        <f>G190-I190</f>
        <v>-16.319681481481446</v>
      </c>
      <c r="K190" s="2">
        <f>90+J190</f>
        <v>73.68031851851856</v>
      </c>
      <c r="L190" s="2">
        <f>EXP(0.06*K190)</f>
        <v>83.16437833302194</v>
      </c>
      <c r="M190" s="2">
        <f>SUMIF(A:A,A190,L:L)</f>
        <v>2635.7690333837277</v>
      </c>
      <c r="N190" s="3">
        <f>L190/M190</f>
        <v>0.03155222528214386</v>
      </c>
      <c r="O190" s="7">
        <f>1/N190</f>
        <v>31.693485675190185</v>
      </c>
      <c r="P190" s="3">
        <f>IF(O190&gt;21,"",N190)</f>
      </c>
      <c r="Q190" s="3">
        <f>IF(ISNUMBER(P190),SUMIF(A:A,A190,P:P),"")</f>
      </c>
      <c r="R190" s="3">
        <f>_xlfn.IFERROR(P190*(1/Q190),"")</f>
      </c>
      <c r="S190" s="8">
        <f>_xlfn.IFERROR(1/R190,"")</f>
      </c>
    </row>
    <row r="191" spans="1:19" ht="15">
      <c r="A191" s="1">
        <v>12</v>
      </c>
      <c r="B191" s="5">
        <v>0.6875</v>
      </c>
      <c r="C191" s="1" t="s">
        <v>119</v>
      </c>
      <c r="D191" s="1">
        <v>6</v>
      </c>
      <c r="E191" s="1">
        <v>2</v>
      </c>
      <c r="F191" s="1" t="s">
        <v>150</v>
      </c>
      <c r="G191" s="2">
        <v>66.9062666666666</v>
      </c>
      <c r="H191" s="6">
        <f>1+_xlfn.COUNTIFS(A:A,A191,O:O,"&lt;"&amp;O191)</f>
        <v>1</v>
      </c>
      <c r="I191" s="2">
        <f>_xlfn.AVERAGEIF(A:A,A191,G:G)</f>
        <v>50.07749444444445</v>
      </c>
      <c r="J191" s="2">
        <f>G191-I191</f>
        <v>16.82877222222215</v>
      </c>
      <c r="K191" s="2">
        <f>90+J191</f>
        <v>106.82877222222214</v>
      </c>
      <c r="L191" s="2">
        <f>EXP(0.06*K191)</f>
        <v>607.7273435856363</v>
      </c>
      <c r="M191" s="2">
        <f>SUMIF(A:A,A191,L:L)</f>
        <v>3177.6898694193346</v>
      </c>
      <c r="N191" s="3">
        <f>L191/M191</f>
        <v>0.19124816094677216</v>
      </c>
      <c r="O191" s="7">
        <f>1/N191</f>
        <v>5.2288084499715435</v>
      </c>
      <c r="P191" s="3">
        <f>IF(O191&gt;21,"",N191)</f>
        <v>0.19124816094677216</v>
      </c>
      <c r="Q191" s="3">
        <f>IF(ISNUMBER(P191),SUMIF(A:A,A191,P:P),"")</f>
        <v>0.9071619865774456</v>
      </c>
      <c r="R191" s="3">
        <f>_xlfn.IFERROR(P191*(1/Q191),"")</f>
        <v>0.21082029866387603</v>
      </c>
      <c r="S191" s="8">
        <f>_xlfn.IFERROR(1/R191,"")</f>
        <v>4.743376260909119</v>
      </c>
    </row>
    <row r="192" spans="1:19" ht="15">
      <c r="A192" s="1">
        <v>12</v>
      </c>
      <c r="B192" s="5">
        <v>0.6875</v>
      </c>
      <c r="C192" s="1" t="s">
        <v>119</v>
      </c>
      <c r="D192" s="1">
        <v>6</v>
      </c>
      <c r="E192" s="1">
        <v>6</v>
      </c>
      <c r="F192" s="1" t="s">
        <v>154</v>
      </c>
      <c r="G192" s="2">
        <v>60.5235</v>
      </c>
      <c r="H192" s="6">
        <f>1+_xlfn.COUNTIFS(A:A,A192,O:O,"&lt;"&amp;O192)</f>
        <v>2</v>
      </c>
      <c r="I192" s="2">
        <f>_xlfn.AVERAGEIF(A:A,A192,G:G)</f>
        <v>50.07749444444445</v>
      </c>
      <c r="J192" s="2">
        <f>G192-I192</f>
        <v>10.446005555555551</v>
      </c>
      <c r="K192" s="2">
        <f>90+J192</f>
        <v>100.44600555555556</v>
      </c>
      <c r="L192" s="2">
        <f>EXP(0.06*K192)</f>
        <v>414.37043046063064</v>
      </c>
      <c r="M192" s="2">
        <f>SUMIF(A:A,A192,L:L)</f>
        <v>3177.6898694193346</v>
      </c>
      <c r="N192" s="3">
        <f>L192/M192</f>
        <v>0.13039989661934798</v>
      </c>
      <c r="O192" s="7">
        <f>1/N192</f>
        <v>7.668717736173618</v>
      </c>
      <c r="P192" s="3">
        <f>IF(O192&gt;21,"",N192)</f>
        <v>0.13039989661934798</v>
      </c>
      <c r="Q192" s="3">
        <f>IF(ISNUMBER(P192),SUMIF(A:A,A192,P:P),"")</f>
        <v>0.9071619865774456</v>
      </c>
      <c r="R192" s="3">
        <f>_xlfn.IFERROR(P192*(1/Q192),"")</f>
        <v>0.14374488630340726</v>
      </c>
      <c r="S192" s="8">
        <f>_xlfn.IFERROR(1/R192,"")</f>
        <v>6.95676921604895</v>
      </c>
    </row>
    <row r="193" spans="1:19" ht="15">
      <c r="A193" s="1">
        <v>12</v>
      </c>
      <c r="B193" s="5">
        <v>0.6875</v>
      </c>
      <c r="C193" s="1" t="s">
        <v>119</v>
      </c>
      <c r="D193" s="1">
        <v>6</v>
      </c>
      <c r="E193" s="1">
        <v>1</v>
      </c>
      <c r="F193" s="1" t="s">
        <v>149</v>
      </c>
      <c r="G193" s="2">
        <v>57.4069333333333</v>
      </c>
      <c r="H193" s="6">
        <f>1+_xlfn.COUNTIFS(A:A,A193,O:O,"&lt;"&amp;O193)</f>
        <v>3</v>
      </c>
      <c r="I193" s="2">
        <f>_xlfn.AVERAGEIF(A:A,A193,G:G)</f>
        <v>50.07749444444445</v>
      </c>
      <c r="J193" s="2">
        <f>G193-I193</f>
        <v>7.329438888888852</v>
      </c>
      <c r="K193" s="2">
        <f>90+J193</f>
        <v>97.32943888888886</v>
      </c>
      <c r="L193" s="2">
        <f>EXP(0.06*K193)</f>
        <v>343.69902027682804</v>
      </c>
      <c r="M193" s="2">
        <f>SUMIF(A:A,A193,L:L)</f>
        <v>3177.6898694193346</v>
      </c>
      <c r="N193" s="3">
        <f>L193/M193</f>
        <v>0.1081600264344339</v>
      </c>
      <c r="O193" s="7">
        <f>1/N193</f>
        <v>9.24555987055158</v>
      </c>
      <c r="P193" s="3">
        <f>IF(O193&gt;21,"",N193)</f>
        <v>0.1081600264344339</v>
      </c>
      <c r="Q193" s="3">
        <f>IF(ISNUMBER(P193),SUMIF(A:A,A193,P:P),"")</f>
        <v>0.9071619865774456</v>
      </c>
      <c r="R193" s="3">
        <f>_xlfn.IFERROR(P193*(1/Q193),"")</f>
        <v>0.11922901095371256</v>
      </c>
      <c r="S193" s="8">
        <f>_xlfn.IFERROR(1/R193,"")</f>
        <v>8.38722045919028</v>
      </c>
    </row>
    <row r="194" spans="1:19" ht="15">
      <c r="A194" s="1">
        <v>12</v>
      </c>
      <c r="B194" s="5">
        <v>0.6875</v>
      </c>
      <c r="C194" s="1" t="s">
        <v>119</v>
      </c>
      <c r="D194" s="1">
        <v>6</v>
      </c>
      <c r="E194" s="1">
        <v>11</v>
      </c>
      <c r="F194" s="1" t="s">
        <v>158</v>
      </c>
      <c r="G194" s="2">
        <v>56.776700000000005</v>
      </c>
      <c r="H194" s="6">
        <f>1+_xlfn.COUNTIFS(A:A,A194,O:O,"&lt;"&amp;O194)</f>
        <v>4</v>
      </c>
      <c r="I194" s="2">
        <f>_xlfn.AVERAGEIF(A:A,A194,G:G)</f>
        <v>50.07749444444445</v>
      </c>
      <c r="J194" s="2">
        <f>G194-I194</f>
        <v>6.699205555555558</v>
      </c>
      <c r="K194" s="2">
        <f>90+J194</f>
        <v>96.69920555555555</v>
      </c>
      <c r="L194" s="2">
        <f>EXP(0.06*K194)</f>
        <v>330.9450446461011</v>
      </c>
      <c r="M194" s="2">
        <f>SUMIF(A:A,A194,L:L)</f>
        <v>3177.6898694193346</v>
      </c>
      <c r="N194" s="3">
        <f>L194/M194</f>
        <v>0.10414642656949255</v>
      </c>
      <c r="O194" s="7">
        <f>1/N194</f>
        <v>9.601865689868312</v>
      </c>
      <c r="P194" s="3">
        <f>IF(O194&gt;21,"",N194)</f>
        <v>0.10414642656949255</v>
      </c>
      <c r="Q194" s="3">
        <f>IF(ISNUMBER(P194),SUMIF(A:A,A194,P:P),"")</f>
        <v>0.9071619865774456</v>
      </c>
      <c r="R194" s="3">
        <f>_xlfn.IFERROR(P194*(1/Q194),"")</f>
        <v>0.1148046634564327</v>
      </c>
      <c r="S194" s="8">
        <f>_xlfn.IFERROR(1/R194,"")</f>
        <v>8.710447554070752</v>
      </c>
    </row>
    <row r="195" spans="1:19" ht="15">
      <c r="A195" s="1">
        <v>12</v>
      </c>
      <c r="B195" s="5">
        <v>0.6875</v>
      </c>
      <c r="C195" s="1" t="s">
        <v>119</v>
      </c>
      <c r="D195" s="1">
        <v>6</v>
      </c>
      <c r="E195" s="1">
        <v>10</v>
      </c>
      <c r="F195" s="1" t="s">
        <v>157</v>
      </c>
      <c r="G195" s="2">
        <v>56.436833333333404</v>
      </c>
      <c r="H195" s="6">
        <f>1+_xlfn.COUNTIFS(A:A,A195,O:O,"&lt;"&amp;O195)</f>
        <v>5</v>
      </c>
      <c r="I195" s="2">
        <f>_xlfn.AVERAGEIF(A:A,A195,G:G)</f>
        <v>50.07749444444445</v>
      </c>
      <c r="J195" s="2">
        <f>G195-I195</f>
        <v>6.359338888888956</v>
      </c>
      <c r="K195" s="2">
        <f>90+J195</f>
        <v>96.35933888888896</v>
      </c>
      <c r="L195" s="2">
        <f>EXP(0.06*K195)</f>
        <v>324.264756997646</v>
      </c>
      <c r="M195" s="2">
        <f>SUMIF(A:A,A195,L:L)</f>
        <v>3177.6898694193346</v>
      </c>
      <c r="N195" s="3">
        <f>L195/M195</f>
        <v>0.1020441799932161</v>
      </c>
      <c r="O195" s="7">
        <f>1/N195</f>
        <v>9.79967696410006</v>
      </c>
      <c r="P195" s="3">
        <f>IF(O195&gt;21,"",N195)</f>
        <v>0.1020441799932161</v>
      </c>
      <c r="Q195" s="3">
        <f>IF(ISNUMBER(P195),SUMIF(A:A,A195,P:P),"")</f>
        <v>0.9071619865774456</v>
      </c>
      <c r="R195" s="3">
        <f>_xlfn.IFERROR(P195*(1/Q195),"")</f>
        <v>0.11248727515381231</v>
      </c>
      <c r="S195" s="8">
        <f>_xlfn.IFERROR(1/R195,"")</f>
        <v>8.88989442257024</v>
      </c>
    </row>
    <row r="196" spans="1:19" ht="15">
      <c r="A196" s="1">
        <v>12</v>
      </c>
      <c r="B196" s="5">
        <v>0.6875</v>
      </c>
      <c r="C196" s="1" t="s">
        <v>119</v>
      </c>
      <c r="D196" s="1">
        <v>6</v>
      </c>
      <c r="E196" s="1">
        <v>3</v>
      </c>
      <c r="F196" s="1" t="s">
        <v>151</v>
      </c>
      <c r="G196" s="2">
        <v>54.3346</v>
      </c>
      <c r="H196" s="6">
        <f>1+_xlfn.COUNTIFS(A:A,A196,O:O,"&lt;"&amp;O196)</f>
        <v>6</v>
      </c>
      <c r="I196" s="2">
        <f>_xlfn.AVERAGEIF(A:A,A196,G:G)</f>
        <v>50.07749444444445</v>
      </c>
      <c r="J196" s="2">
        <f>G196-I196</f>
        <v>4.257105555555555</v>
      </c>
      <c r="K196" s="2">
        <f>90+J196</f>
        <v>94.25710555555555</v>
      </c>
      <c r="L196" s="2">
        <f>EXP(0.06*K196)</f>
        <v>285.83831915660215</v>
      </c>
      <c r="M196" s="2">
        <f>SUMIF(A:A,A196,L:L)</f>
        <v>3177.6898694193346</v>
      </c>
      <c r="N196" s="3">
        <f>L196/M196</f>
        <v>0.08995160978652518</v>
      </c>
      <c r="O196" s="7">
        <f>1/N196</f>
        <v>11.117088425356906</v>
      </c>
      <c r="P196" s="3">
        <f>IF(O196&gt;21,"",N196)</f>
        <v>0.08995160978652518</v>
      </c>
      <c r="Q196" s="3">
        <f>IF(ISNUMBER(P196),SUMIF(A:A,A196,P:P),"")</f>
        <v>0.9071619865774456</v>
      </c>
      <c r="R196" s="3">
        <f>_xlfn.IFERROR(P196*(1/Q196),"")</f>
        <v>0.09915716389957649</v>
      </c>
      <c r="S196" s="8">
        <f>_xlfn.IFERROR(1/R196,"")</f>
        <v>10.085000020903896</v>
      </c>
    </row>
    <row r="197" spans="1:19" ht="15">
      <c r="A197" s="1">
        <v>12</v>
      </c>
      <c r="B197" s="5">
        <v>0.6875</v>
      </c>
      <c r="C197" s="1" t="s">
        <v>119</v>
      </c>
      <c r="D197" s="1">
        <v>6</v>
      </c>
      <c r="E197" s="1">
        <v>9</v>
      </c>
      <c r="F197" s="1" t="s">
        <v>156</v>
      </c>
      <c r="G197" s="2">
        <v>51.2506333333333</v>
      </c>
      <c r="H197" s="6">
        <f>1+_xlfn.COUNTIFS(A:A,A197,O:O,"&lt;"&amp;O197)</f>
        <v>7</v>
      </c>
      <c r="I197" s="2">
        <f>_xlfn.AVERAGEIF(A:A,A197,G:G)</f>
        <v>50.07749444444445</v>
      </c>
      <c r="J197" s="2">
        <f>G197-I197</f>
        <v>1.1731388888888503</v>
      </c>
      <c r="K197" s="2">
        <f>90+J197</f>
        <v>91.17313888888884</v>
      </c>
      <c r="L197" s="2">
        <f>EXP(0.06*K197)</f>
        <v>237.55242437650128</v>
      </c>
      <c r="M197" s="2">
        <f>SUMIF(A:A,A197,L:L)</f>
        <v>3177.6898694193346</v>
      </c>
      <c r="N197" s="3">
        <f>L197/M197</f>
        <v>0.07475632743855828</v>
      </c>
      <c r="O197" s="7">
        <f>1/N197</f>
        <v>13.376794102437593</v>
      </c>
      <c r="P197" s="3">
        <f>IF(O197&gt;21,"",N197)</f>
        <v>0.07475632743855828</v>
      </c>
      <c r="Q197" s="3">
        <f>IF(ISNUMBER(P197),SUMIF(A:A,A197,P:P),"")</f>
        <v>0.9071619865774456</v>
      </c>
      <c r="R197" s="3">
        <f>_xlfn.IFERROR(P197*(1/Q197),"")</f>
        <v>0.08240681217320413</v>
      </c>
      <c r="S197" s="8">
        <f>_xlfn.IFERROR(1/R197,"")</f>
        <v>12.134919112004745</v>
      </c>
    </row>
    <row r="198" spans="1:19" ht="15">
      <c r="A198" s="1">
        <v>12</v>
      </c>
      <c r="B198" s="5">
        <v>0.6875</v>
      </c>
      <c r="C198" s="1" t="s">
        <v>119</v>
      </c>
      <c r="D198" s="1">
        <v>6</v>
      </c>
      <c r="E198" s="1">
        <v>14</v>
      </c>
      <c r="F198" s="1" t="s">
        <v>160</v>
      </c>
      <c r="G198" s="2">
        <v>47.2331333333333</v>
      </c>
      <c r="H198" s="6">
        <f>1+_xlfn.COUNTIFS(A:A,A198,O:O,"&lt;"&amp;O198)</f>
        <v>8</v>
      </c>
      <c r="I198" s="2">
        <f>_xlfn.AVERAGEIF(A:A,A198,G:G)</f>
        <v>50.07749444444445</v>
      </c>
      <c r="J198" s="2">
        <f>G198-I198</f>
        <v>-2.844361111111148</v>
      </c>
      <c r="K198" s="2">
        <f>90+J198</f>
        <v>87.15563888888886</v>
      </c>
      <c r="L198" s="2">
        <f>EXP(0.06*K198)</f>
        <v>186.66924982869241</v>
      </c>
      <c r="M198" s="2">
        <f>SUMIF(A:A,A198,L:L)</f>
        <v>3177.6898694193346</v>
      </c>
      <c r="N198" s="3">
        <f>L198/M198</f>
        <v>0.058743696678871575</v>
      </c>
      <c r="O198" s="7">
        <f>1/N198</f>
        <v>17.023103014211078</v>
      </c>
      <c r="P198" s="3">
        <f>IF(O198&gt;21,"",N198)</f>
        <v>0.058743696678871575</v>
      </c>
      <c r="Q198" s="3">
        <f>IF(ISNUMBER(P198),SUMIF(A:A,A198,P:P),"")</f>
        <v>0.9071619865774456</v>
      </c>
      <c r="R198" s="3">
        <f>_xlfn.IFERROR(P198*(1/Q198),"")</f>
        <v>0.06475546544945152</v>
      </c>
      <c r="S198" s="8">
        <f>_xlfn.IFERROR(1/R198,"")</f>
        <v>15.442711948084224</v>
      </c>
    </row>
    <row r="199" spans="1:19" ht="15">
      <c r="A199" s="1">
        <v>12</v>
      </c>
      <c r="B199" s="5">
        <v>0.6875</v>
      </c>
      <c r="C199" s="1" t="s">
        <v>119</v>
      </c>
      <c r="D199" s="1">
        <v>6</v>
      </c>
      <c r="E199" s="1">
        <v>8</v>
      </c>
      <c r="F199" s="1" t="s">
        <v>155</v>
      </c>
      <c r="G199" s="2">
        <v>43.7663333333334</v>
      </c>
      <c r="H199" s="6">
        <f>1+_xlfn.COUNTIFS(A:A,A199,O:O,"&lt;"&amp;O199)</f>
        <v>9</v>
      </c>
      <c r="I199" s="2">
        <f>_xlfn.AVERAGEIF(A:A,A199,G:G)</f>
        <v>50.07749444444445</v>
      </c>
      <c r="J199" s="2">
        <f>G199-I199</f>
        <v>-6.311161111111048</v>
      </c>
      <c r="K199" s="2">
        <f>90+J199</f>
        <v>83.68883888888895</v>
      </c>
      <c r="L199" s="2">
        <f>EXP(0.06*K199)</f>
        <v>151.61286534082942</v>
      </c>
      <c r="M199" s="2">
        <f>SUMIF(A:A,A199,L:L)</f>
        <v>3177.6898694193346</v>
      </c>
      <c r="N199" s="3">
        <f>L199/M199</f>
        <v>0.04771166211022787</v>
      </c>
      <c r="O199" s="7">
        <f>1/N199</f>
        <v>20.959236290903217</v>
      </c>
      <c r="P199" s="3">
        <f>IF(O199&gt;21,"",N199)</f>
        <v>0.04771166211022787</v>
      </c>
      <c r="Q199" s="3">
        <f>IF(ISNUMBER(P199),SUMIF(A:A,A199,P:P),"")</f>
        <v>0.9071619865774456</v>
      </c>
      <c r="R199" s="3">
        <f>_xlfn.IFERROR(P199*(1/Q199),"")</f>
        <v>0.05259442394652707</v>
      </c>
      <c r="S199" s="8">
        <f>_xlfn.IFERROR(1/R199,"")</f>
        <v>19.013422430801853</v>
      </c>
    </row>
    <row r="200" spans="1:19" ht="15">
      <c r="A200" s="1">
        <v>12</v>
      </c>
      <c r="B200" s="5">
        <v>0.6875</v>
      </c>
      <c r="C200" s="1" t="s">
        <v>119</v>
      </c>
      <c r="D200" s="1">
        <v>6</v>
      </c>
      <c r="E200" s="1">
        <v>4</v>
      </c>
      <c r="F200" s="1" t="s">
        <v>152</v>
      </c>
      <c r="G200" s="2">
        <v>36.26</v>
      </c>
      <c r="H200" s="6">
        <f>1+_xlfn.COUNTIFS(A:A,A200,O:O,"&lt;"&amp;O200)</f>
        <v>11</v>
      </c>
      <c r="I200" s="2">
        <f>_xlfn.AVERAGEIF(A:A,A200,G:G)</f>
        <v>50.07749444444445</v>
      </c>
      <c r="J200" s="2">
        <f>G200-I200</f>
        <v>-13.81749444444445</v>
      </c>
      <c r="K200" s="2">
        <f>90+J200</f>
        <v>76.18250555555555</v>
      </c>
      <c r="L200" s="2">
        <f>EXP(0.06*K200)</f>
        <v>96.63590246841953</v>
      </c>
      <c r="M200" s="2">
        <f>SUMIF(A:A,A200,L:L)</f>
        <v>3177.6898694193346</v>
      </c>
      <c r="N200" s="3">
        <f>L200/M200</f>
        <v>0.030410740644768456</v>
      </c>
      <c r="O200" s="7">
        <f>1/N200</f>
        <v>32.883118884907184</v>
      </c>
      <c r="P200" s="3">
        <f>IF(O200&gt;21,"",N200)</f>
      </c>
      <c r="Q200" s="3">
        <f>IF(ISNUMBER(P200),SUMIF(A:A,A200,P:P),"")</f>
      </c>
      <c r="R200" s="3">
        <f>_xlfn.IFERROR(P200*(1/Q200),"")</f>
      </c>
      <c r="S200" s="8">
        <f>_xlfn.IFERROR(1/R200,"")</f>
      </c>
    </row>
    <row r="201" spans="1:19" ht="15">
      <c r="A201" s="1">
        <v>12</v>
      </c>
      <c r="B201" s="5">
        <v>0.6875</v>
      </c>
      <c r="C201" s="1" t="s">
        <v>119</v>
      </c>
      <c r="D201" s="1">
        <v>6</v>
      </c>
      <c r="E201" s="1">
        <v>5</v>
      </c>
      <c r="F201" s="1" t="s">
        <v>153</v>
      </c>
      <c r="G201" s="2">
        <v>42.6197</v>
      </c>
      <c r="H201" s="6">
        <f>1+_xlfn.COUNTIFS(A:A,A201,O:O,"&lt;"&amp;O201)</f>
        <v>10</v>
      </c>
      <c r="I201" s="2">
        <f>_xlfn.AVERAGEIF(A:A,A201,G:G)</f>
        <v>50.07749444444445</v>
      </c>
      <c r="J201" s="2">
        <f>G201-I201</f>
        <v>-7.4577944444444455</v>
      </c>
      <c r="K201" s="2">
        <f>90+J201</f>
        <v>82.54220555555555</v>
      </c>
      <c r="L201" s="2">
        <f>EXP(0.06*K201)</f>
        <v>141.53291902798276</v>
      </c>
      <c r="M201" s="2">
        <f>SUMIF(A:A,A201,L:L)</f>
        <v>3177.6898694193346</v>
      </c>
      <c r="N201" s="3">
        <f>L201/M201</f>
        <v>0.04453956328149963</v>
      </c>
      <c r="O201" s="7">
        <f>1/N201</f>
        <v>22.451948926391232</v>
      </c>
      <c r="P201" s="3">
        <f>IF(O201&gt;21,"",N201)</f>
      </c>
      <c r="Q201" s="3">
        <f>IF(ISNUMBER(P201),SUMIF(A:A,A201,P:P),"")</f>
      </c>
      <c r="R201" s="3">
        <f>_xlfn.IFERROR(P201*(1/Q201),"")</f>
      </c>
      <c r="S201" s="8">
        <f>_xlfn.IFERROR(1/R201,"")</f>
      </c>
    </row>
    <row r="202" spans="1:19" ht="15">
      <c r="A202" s="1">
        <v>12</v>
      </c>
      <c r="B202" s="5">
        <v>0.6875</v>
      </c>
      <c r="C202" s="1" t="s">
        <v>119</v>
      </c>
      <c r="D202" s="1">
        <v>6</v>
      </c>
      <c r="E202" s="1">
        <v>13</v>
      </c>
      <c r="F202" s="1" t="s">
        <v>159</v>
      </c>
      <c r="G202" s="2">
        <v>27.4153</v>
      </c>
      <c r="H202" s="6">
        <f>1+_xlfn.COUNTIFS(A:A,A202,O:O,"&lt;"&amp;O202)</f>
        <v>12</v>
      </c>
      <c r="I202" s="2">
        <f>_xlfn.AVERAGEIF(A:A,A202,G:G)</f>
        <v>50.07749444444445</v>
      </c>
      <c r="J202" s="2">
        <f>G202-I202</f>
        <v>-22.66219444444445</v>
      </c>
      <c r="K202" s="2">
        <f>90+J202</f>
        <v>67.33780555555555</v>
      </c>
      <c r="L202" s="2">
        <f>EXP(0.06*K202)</f>
        <v>56.84159325346538</v>
      </c>
      <c r="M202" s="2">
        <f>SUMIF(A:A,A202,L:L)</f>
        <v>3177.6898694193346</v>
      </c>
      <c r="N202" s="3">
        <f>L202/M202</f>
        <v>0.01788770949628642</v>
      </c>
      <c r="O202" s="7">
        <f>1/N202</f>
        <v>55.90430682070307</v>
      </c>
      <c r="P202" s="3">
        <f>IF(O202&gt;21,"",N202)</f>
      </c>
      <c r="Q202" s="3">
        <f>IF(ISNUMBER(P202),SUMIF(A:A,A202,P:P),"")</f>
      </c>
      <c r="R202" s="3">
        <f>_xlfn.IFERROR(P202*(1/Q202),"")</f>
      </c>
      <c r="S202" s="8">
        <f>_xlfn.IFERROR(1/R202,"")</f>
      </c>
    </row>
    <row r="203" spans="1:19" ht="15">
      <c r="A203" s="1">
        <v>28</v>
      </c>
      <c r="B203" s="5">
        <v>0.6944444444444445</v>
      </c>
      <c r="C203" s="1" t="s">
        <v>269</v>
      </c>
      <c r="D203" s="1">
        <v>6</v>
      </c>
      <c r="E203" s="1">
        <v>1</v>
      </c>
      <c r="F203" s="1" t="s">
        <v>302</v>
      </c>
      <c r="G203" s="2">
        <v>66.26356666666659</v>
      </c>
      <c r="H203" s="6">
        <f>1+_xlfn.COUNTIFS(A:A,A203,O:O,"&lt;"&amp;O203)</f>
        <v>1</v>
      </c>
      <c r="I203" s="2">
        <f>_xlfn.AVERAGEIF(A:A,A203,G:G)</f>
        <v>50.18077666666665</v>
      </c>
      <c r="J203" s="2">
        <f>G203-I203</f>
        <v>16.08278999999994</v>
      </c>
      <c r="K203" s="2">
        <f>90+J203</f>
        <v>106.08278999999993</v>
      </c>
      <c r="L203" s="2">
        <f>EXP(0.06*K203)</f>
        <v>581.1258833044225</v>
      </c>
      <c r="M203" s="2">
        <f>SUMIF(A:A,A203,L:L)</f>
        <v>2519.873432149236</v>
      </c>
      <c r="N203" s="3">
        <f>L203/M203</f>
        <v>0.23061709206909328</v>
      </c>
      <c r="O203" s="7">
        <f>1/N203</f>
        <v>4.3361920446919795</v>
      </c>
      <c r="P203" s="3">
        <f>IF(O203&gt;21,"",N203)</f>
        <v>0.23061709206909328</v>
      </c>
      <c r="Q203" s="3">
        <f>IF(ISNUMBER(P203),SUMIF(A:A,A203,P:P),"")</f>
        <v>0.927684740452756</v>
      </c>
      <c r="R203" s="3">
        <f>_xlfn.IFERROR(P203*(1/Q203),"")</f>
        <v>0.24859424976263034</v>
      </c>
      <c r="S203" s="8">
        <f>_xlfn.IFERROR(1/R203,"")</f>
        <v>4.0226191915333835</v>
      </c>
    </row>
    <row r="204" spans="1:19" ht="15">
      <c r="A204" s="1">
        <v>28</v>
      </c>
      <c r="B204" s="5">
        <v>0.6944444444444445</v>
      </c>
      <c r="C204" s="1" t="s">
        <v>269</v>
      </c>
      <c r="D204" s="1">
        <v>6</v>
      </c>
      <c r="E204" s="1">
        <v>10</v>
      </c>
      <c r="F204" s="1" t="s">
        <v>310</v>
      </c>
      <c r="G204" s="2">
        <v>54.572333333333404</v>
      </c>
      <c r="H204" s="6">
        <f>1+_xlfn.COUNTIFS(A:A,A204,O:O,"&lt;"&amp;O204)</f>
        <v>2</v>
      </c>
      <c r="I204" s="2">
        <f>_xlfn.AVERAGEIF(A:A,A204,G:G)</f>
        <v>50.18077666666665</v>
      </c>
      <c r="J204" s="2">
        <f>G204-I204</f>
        <v>4.391556666666752</v>
      </c>
      <c r="K204" s="2">
        <f>90+J204</f>
        <v>94.39155666666676</v>
      </c>
      <c r="L204" s="2">
        <f>EXP(0.06*K204)</f>
        <v>288.15352182463073</v>
      </c>
      <c r="M204" s="2">
        <f>SUMIF(A:A,A204,L:L)</f>
        <v>2519.873432149236</v>
      </c>
      <c r="N204" s="3">
        <f>L204/M204</f>
        <v>0.1143523790315375</v>
      </c>
      <c r="O204" s="7">
        <f>1/N204</f>
        <v>8.74489895592122</v>
      </c>
      <c r="P204" s="3">
        <f>IF(O204&gt;21,"",N204)</f>
        <v>0.1143523790315375</v>
      </c>
      <c r="Q204" s="3">
        <f>IF(ISNUMBER(P204),SUMIF(A:A,A204,P:P),"")</f>
        <v>0.927684740452756</v>
      </c>
      <c r="R204" s="3">
        <f>_xlfn.IFERROR(P204*(1/Q204),"")</f>
        <v>0.12326642235780218</v>
      </c>
      <c r="S204" s="8">
        <f>_xlfn.IFERROR(1/R204,"")</f>
        <v>8.112509318209353</v>
      </c>
    </row>
    <row r="205" spans="1:19" ht="15">
      <c r="A205" s="1">
        <v>28</v>
      </c>
      <c r="B205" s="5">
        <v>0.6944444444444445</v>
      </c>
      <c r="C205" s="1" t="s">
        <v>269</v>
      </c>
      <c r="D205" s="1">
        <v>6</v>
      </c>
      <c r="E205" s="1">
        <v>9</v>
      </c>
      <c r="F205" s="1" t="s">
        <v>309</v>
      </c>
      <c r="G205" s="2">
        <v>54.3798333333333</v>
      </c>
      <c r="H205" s="6">
        <f>1+_xlfn.COUNTIFS(A:A,A205,O:O,"&lt;"&amp;O205)</f>
        <v>3</v>
      </c>
      <c r="I205" s="2">
        <f>_xlfn.AVERAGEIF(A:A,A205,G:G)</f>
        <v>50.18077666666665</v>
      </c>
      <c r="J205" s="2">
        <f>G205-I205</f>
        <v>4.19905666666665</v>
      </c>
      <c r="K205" s="2">
        <f>90+J205</f>
        <v>94.19905666666665</v>
      </c>
      <c r="L205" s="2">
        <f>EXP(0.06*K205)</f>
        <v>284.8444950630574</v>
      </c>
      <c r="M205" s="2">
        <f>SUMIF(A:A,A205,L:L)</f>
        <v>2519.873432149236</v>
      </c>
      <c r="N205" s="3">
        <f>L205/M205</f>
        <v>0.1130392072192727</v>
      </c>
      <c r="O205" s="7">
        <f>1/N205</f>
        <v>8.846488086741502</v>
      </c>
      <c r="P205" s="3">
        <f>IF(O205&gt;21,"",N205)</f>
        <v>0.1130392072192727</v>
      </c>
      <c r="Q205" s="3">
        <f>IF(ISNUMBER(P205),SUMIF(A:A,A205,P:P),"")</f>
        <v>0.927684740452756</v>
      </c>
      <c r="R205" s="3">
        <f>_xlfn.IFERROR(P205*(1/Q205),"")</f>
        <v>0.12185088564042133</v>
      </c>
      <c r="S205" s="8">
        <f>_xlfn.IFERROR(1/R205,"")</f>
        <v>8.206752004667187</v>
      </c>
    </row>
    <row r="206" spans="1:19" ht="15">
      <c r="A206" s="1">
        <v>28</v>
      </c>
      <c r="B206" s="5">
        <v>0.6944444444444445</v>
      </c>
      <c r="C206" s="1" t="s">
        <v>269</v>
      </c>
      <c r="D206" s="1">
        <v>6</v>
      </c>
      <c r="E206" s="1">
        <v>5</v>
      </c>
      <c r="F206" s="1" t="s">
        <v>306</v>
      </c>
      <c r="G206" s="2">
        <v>53.0863333333333</v>
      </c>
      <c r="H206" s="6">
        <f>1+_xlfn.COUNTIFS(A:A,A206,O:O,"&lt;"&amp;O206)</f>
        <v>4</v>
      </c>
      <c r="I206" s="2">
        <f>_xlfn.AVERAGEIF(A:A,A206,G:G)</f>
        <v>50.18077666666665</v>
      </c>
      <c r="J206" s="2">
        <f>G206-I206</f>
        <v>2.905556666666648</v>
      </c>
      <c r="K206" s="2">
        <f>90+J206</f>
        <v>92.90555666666666</v>
      </c>
      <c r="L206" s="2">
        <f>EXP(0.06*K206)</f>
        <v>263.5737987694232</v>
      </c>
      <c r="M206" s="2">
        <f>SUMIF(A:A,A206,L:L)</f>
        <v>2519.873432149236</v>
      </c>
      <c r="N206" s="3">
        <f>L206/M206</f>
        <v>0.10459803076086141</v>
      </c>
      <c r="O206" s="7">
        <f>1/N206</f>
        <v>9.5604094333885</v>
      </c>
      <c r="P206" s="3">
        <f>IF(O206&gt;21,"",N206)</f>
        <v>0.10459803076086141</v>
      </c>
      <c r="Q206" s="3">
        <f>IF(ISNUMBER(P206),SUMIF(A:A,A206,P:P),"")</f>
        <v>0.927684740452756</v>
      </c>
      <c r="R206" s="3">
        <f>_xlfn.IFERROR(P206*(1/Q206),"")</f>
        <v>0.11275169914923082</v>
      </c>
      <c r="S206" s="8">
        <f>_xlfn.IFERROR(1/R206,"")</f>
        <v>8.86904594383509</v>
      </c>
    </row>
    <row r="207" spans="1:19" ht="15">
      <c r="A207" s="1">
        <v>28</v>
      </c>
      <c r="B207" s="5">
        <v>0.6944444444444445</v>
      </c>
      <c r="C207" s="1" t="s">
        <v>269</v>
      </c>
      <c r="D207" s="1">
        <v>6</v>
      </c>
      <c r="E207" s="1">
        <v>3</v>
      </c>
      <c r="F207" s="1" t="s">
        <v>304</v>
      </c>
      <c r="G207" s="2">
        <v>52.31099999999999</v>
      </c>
      <c r="H207" s="6">
        <f>1+_xlfn.COUNTIFS(A:A,A207,O:O,"&lt;"&amp;O207)</f>
        <v>5</v>
      </c>
      <c r="I207" s="2">
        <f>_xlfn.AVERAGEIF(A:A,A207,G:G)</f>
        <v>50.18077666666665</v>
      </c>
      <c r="J207" s="2">
        <f>G207-I207</f>
        <v>2.1302233333333405</v>
      </c>
      <c r="K207" s="2">
        <f>90+J207</f>
        <v>92.13022333333333</v>
      </c>
      <c r="L207" s="2">
        <f>EXP(0.06*K207)</f>
        <v>251.59317548626373</v>
      </c>
      <c r="M207" s="2">
        <f>SUMIF(A:A,A207,L:L)</f>
        <v>2519.873432149236</v>
      </c>
      <c r="N207" s="3">
        <f>L207/M207</f>
        <v>0.09984357637822956</v>
      </c>
      <c r="O207" s="7">
        <f>1/N207</f>
        <v>10.015666868860734</v>
      </c>
      <c r="P207" s="3">
        <f>IF(O207&gt;21,"",N207)</f>
        <v>0.09984357637822956</v>
      </c>
      <c r="Q207" s="3">
        <f>IF(ISNUMBER(P207),SUMIF(A:A,A207,P:P),"")</f>
        <v>0.927684740452756</v>
      </c>
      <c r="R207" s="3">
        <f>_xlfn.IFERROR(P207*(1/Q207),"")</f>
        <v>0.10762662359790566</v>
      </c>
      <c r="S207" s="8">
        <f>_xlfn.IFERROR(1/R207,"")</f>
        <v>9.291381319700335</v>
      </c>
    </row>
    <row r="208" spans="1:19" ht="15">
      <c r="A208" s="1">
        <v>28</v>
      </c>
      <c r="B208" s="5">
        <v>0.6944444444444445</v>
      </c>
      <c r="C208" s="1" t="s">
        <v>269</v>
      </c>
      <c r="D208" s="1">
        <v>6</v>
      </c>
      <c r="E208" s="1">
        <v>2</v>
      </c>
      <c r="F208" s="1" t="s">
        <v>303</v>
      </c>
      <c r="G208" s="2">
        <v>52.2764666666666</v>
      </c>
      <c r="H208" s="6">
        <f>1+_xlfn.COUNTIFS(A:A,A208,O:O,"&lt;"&amp;O208)</f>
        <v>6</v>
      </c>
      <c r="I208" s="2">
        <f>_xlfn.AVERAGEIF(A:A,A208,G:G)</f>
        <v>50.18077666666665</v>
      </c>
      <c r="J208" s="2">
        <f>G208-I208</f>
        <v>2.095689999999948</v>
      </c>
      <c r="K208" s="2">
        <f>90+J208</f>
        <v>92.09568999999995</v>
      </c>
      <c r="L208" s="2">
        <f>EXP(0.06*K208)</f>
        <v>251.0724141217395</v>
      </c>
      <c r="M208" s="2">
        <f>SUMIF(A:A,A208,L:L)</f>
        <v>2519.873432149236</v>
      </c>
      <c r="N208" s="3">
        <f>L208/M208</f>
        <v>0.09963691466344651</v>
      </c>
      <c r="O208" s="7">
        <f>1/N208</f>
        <v>10.036440845020133</v>
      </c>
      <c r="P208" s="3">
        <f>IF(O208&gt;21,"",N208)</f>
        <v>0.09963691466344651</v>
      </c>
      <c r="Q208" s="3">
        <f>IF(ISNUMBER(P208),SUMIF(A:A,A208,P:P),"")</f>
        <v>0.927684740452756</v>
      </c>
      <c r="R208" s="3">
        <f>_xlfn.IFERROR(P208*(1/Q208),"")</f>
        <v>0.1074038521047773</v>
      </c>
      <c r="S208" s="8">
        <f>_xlfn.IFERROR(1/R208,"")</f>
        <v>9.31065302038194</v>
      </c>
    </row>
    <row r="209" spans="1:19" ht="15">
      <c r="A209" s="1">
        <v>28</v>
      </c>
      <c r="B209" s="5">
        <v>0.6944444444444445</v>
      </c>
      <c r="C209" s="1" t="s">
        <v>269</v>
      </c>
      <c r="D209" s="1">
        <v>6</v>
      </c>
      <c r="E209" s="1">
        <v>6</v>
      </c>
      <c r="F209" s="1" t="s">
        <v>307</v>
      </c>
      <c r="G209" s="2">
        <v>50.5693</v>
      </c>
      <c r="H209" s="6">
        <f>1+_xlfn.COUNTIFS(A:A,A209,O:O,"&lt;"&amp;O209)</f>
        <v>7</v>
      </c>
      <c r="I209" s="2">
        <f>_xlfn.AVERAGEIF(A:A,A209,G:G)</f>
        <v>50.18077666666665</v>
      </c>
      <c r="J209" s="2">
        <f>G209-I209</f>
        <v>0.388523333333346</v>
      </c>
      <c r="K209" s="2">
        <f>90+J209</f>
        <v>90.38852333333335</v>
      </c>
      <c r="L209" s="2">
        <f>EXP(0.06*K209)</f>
        <v>226.6283384204639</v>
      </c>
      <c r="M209" s="2">
        <f>SUMIF(A:A,A209,L:L)</f>
        <v>2519.873432149236</v>
      </c>
      <c r="N209" s="3">
        <f>L209/M209</f>
        <v>0.08993639741150386</v>
      </c>
      <c r="O209" s="7">
        <f>1/N209</f>
        <v>11.11896883554832</v>
      </c>
      <c r="P209" s="3">
        <f>IF(O209&gt;21,"",N209)</f>
        <v>0.08993639741150386</v>
      </c>
      <c r="Q209" s="3">
        <f>IF(ISNUMBER(P209),SUMIF(A:A,A209,P:P),"")</f>
        <v>0.927684740452756</v>
      </c>
      <c r="R209" s="3">
        <f>_xlfn.IFERROR(P209*(1/Q209),"")</f>
        <v>0.09694715617248427</v>
      </c>
      <c r="S209" s="8">
        <f>_xlfn.IFERROR(1/R209,"")</f>
        <v>10.314897718307924</v>
      </c>
    </row>
    <row r="210" spans="1:19" ht="15">
      <c r="A210" s="1">
        <v>28</v>
      </c>
      <c r="B210" s="5">
        <v>0.6944444444444445</v>
      </c>
      <c r="C210" s="1" t="s">
        <v>269</v>
      </c>
      <c r="D210" s="1">
        <v>6</v>
      </c>
      <c r="E210" s="1">
        <v>8</v>
      </c>
      <c r="F210" s="1" t="s">
        <v>19</v>
      </c>
      <c r="G210" s="2">
        <v>47.6886666666666</v>
      </c>
      <c r="H210" s="6">
        <f>1+_xlfn.COUNTIFS(A:A,A210,O:O,"&lt;"&amp;O210)</f>
        <v>8</v>
      </c>
      <c r="I210" s="2">
        <f>_xlfn.AVERAGEIF(A:A,A210,G:G)</f>
        <v>50.18077666666665</v>
      </c>
      <c r="J210" s="2">
        <f>G210-I210</f>
        <v>-2.4921100000000536</v>
      </c>
      <c r="K210" s="2">
        <f>90+J210</f>
        <v>87.50788999999995</v>
      </c>
      <c r="L210" s="2">
        <f>EXP(0.06*K210)</f>
        <v>190.65650388715832</v>
      </c>
      <c r="M210" s="2">
        <f>SUMIF(A:A,A210,L:L)</f>
        <v>2519.873432149236</v>
      </c>
      <c r="N210" s="3">
        <f>L210/M210</f>
        <v>0.07566114291881107</v>
      </c>
      <c r="O210" s="7">
        <f>1/N210</f>
        <v>13.216823873161152</v>
      </c>
      <c r="P210" s="3">
        <f>IF(O210&gt;21,"",N210)</f>
        <v>0.07566114291881107</v>
      </c>
      <c r="Q210" s="3">
        <f>IF(ISNUMBER(P210),SUMIF(A:A,A210,P:P),"")</f>
        <v>0.927684740452756</v>
      </c>
      <c r="R210" s="3">
        <f>_xlfn.IFERROR(P210*(1/Q210),"")</f>
        <v>0.08155911121474813</v>
      </c>
      <c r="S210" s="8">
        <f>_xlfn.IFERROR(1/R210,"")</f>
        <v>12.261045824383292</v>
      </c>
    </row>
    <row r="211" spans="1:19" ht="15">
      <c r="A211" s="1">
        <v>28</v>
      </c>
      <c r="B211" s="5">
        <v>0.6944444444444445</v>
      </c>
      <c r="C211" s="1" t="s">
        <v>269</v>
      </c>
      <c r="D211" s="1">
        <v>6</v>
      </c>
      <c r="E211" s="1">
        <v>4</v>
      </c>
      <c r="F211" s="1" t="s">
        <v>305</v>
      </c>
      <c r="G211" s="2">
        <v>36.6506</v>
      </c>
      <c r="H211" s="6">
        <f>1+_xlfn.COUNTIFS(A:A,A211,O:O,"&lt;"&amp;O211)</f>
        <v>9</v>
      </c>
      <c r="I211" s="2">
        <f>_xlfn.AVERAGEIF(A:A,A211,G:G)</f>
        <v>50.18077666666665</v>
      </c>
      <c r="J211" s="2">
        <f>G211-I211</f>
        <v>-13.530176666666655</v>
      </c>
      <c r="K211" s="2">
        <f>90+J211</f>
        <v>76.46982333333335</v>
      </c>
      <c r="L211" s="2">
        <f>EXP(0.06*K211)</f>
        <v>98.31625749508538</v>
      </c>
      <c r="M211" s="2">
        <f>SUMIF(A:A,A211,L:L)</f>
        <v>2519.873432149236</v>
      </c>
      <c r="N211" s="3">
        <f>L211/M211</f>
        <v>0.03901634750410065</v>
      </c>
      <c r="O211" s="7">
        <f>1/N211</f>
        <v>25.63028227834241</v>
      </c>
      <c r="P211" s="3">
        <f>IF(O211&gt;21,"",N211)</f>
      </c>
      <c r="Q211" s="3">
        <f>IF(ISNUMBER(P211),SUMIF(A:A,A211,P:P),"")</f>
      </c>
      <c r="R211" s="3">
        <f>_xlfn.IFERROR(P211*(1/Q211),"")</f>
      </c>
      <c r="S211" s="8">
        <f>_xlfn.IFERROR(1/R211,"")</f>
      </c>
    </row>
    <row r="212" spans="1:19" ht="15">
      <c r="A212" s="1">
        <v>28</v>
      </c>
      <c r="B212" s="5">
        <v>0.6944444444444445</v>
      </c>
      <c r="C212" s="1" t="s">
        <v>269</v>
      </c>
      <c r="D212" s="1">
        <v>6</v>
      </c>
      <c r="E212" s="1">
        <v>7</v>
      </c>
      <c r="F212" s="1" t="s">
        <v>308</v>
      </c>
      <c r="G212" s="2">
        <v>34.009666666666696</v>
      </c>
      <c r="H212" s="6">
        <f>1+_xlfn.COUNTIFS(A:A,A212,O:O,"&lt;"&amp;O212)</f>
        <v>10</v>
      </c>
      <c r="I212" s="2">
        <f>_xlfn.AVERAGEIF(A:A,A212,G:G)</f>
        <v>50.18077666666665</v>
      </c>
      <c r="J212" s="2">
        <f>G212-I212</f>
        <v>-16.171109999999956</v>
      </c>
      <c r="K212" s="2">
        <f>90+J212</f>
        <v>73.82889000000004</v>
      </c>
      <c r="L212" s="2">
        <f>EXP(0.06*K212)</f>
        <v>83.90904377699195</v>
      </c>
      <c r="M212" s="2">
        <f>SUMIF(A:A,A212,L:L)</f>
        <v>2519.873432149236</v>
      </c>
      <c r="N212" s="3">
        <f>L212/M212</f>
        <v>0.03329891204314366</v>
      </c>
      <c r="O212" s="7">
        <f>1/N212</f>
        <v>30.03101118452015</v>
      </c>
      <c r="P212" s="3">
        <f>IF(O212&gt;21,"",N212)</f>
      </c>
      <c r="Q212" s="3">
        <f>IF(ISNUMBER(P212),SUMIF(A:A,A212,P:P),"")</f>
      </c>
      <c r="R212" s="3">
        <f>_xlfn.IFERROR(P212*(1/Q212),"")</f>
      </c>
      <c r="S212" s="8">
        <f>_xlfn.IFERROR(1/R212,"")</f>
      </c>
    </row>
    <row r="213" spans="1:19" ht="15">
      <c r="A213" s="1">
        <v>35</v>
      </c>
      <c r="B213" s="5">
        <v>0.6979166666666666</v>
      </c>
      <c r="C213" s="1" t="s">
        <v>320</v>
      </c>
      <c r="D213" s="1">
        <v>7</v>
      </c>
      <c r="E213" s="1">
        <v>3</v>
      </c>
      <c r="F213" s="1" t="s">
        <v>378</v>
      </c>
      <c r="G213" s="2">
        <v>74.4799</v>
      </c>
      <c r="H213" s="6">
        <f>1+_xlfn.COUNTIFS(A:A,A213,O:O,"&lt;"&amp;O213)</f>
        <v>1</v>
      </c>
      <c r="I213" s="2">
        <f>_xlfn.AVERAGEIF(A:A,A213,G:G)</f>
        <v>49.77123666666667</v>
      </c>
      <c r="J213" s="2">
        <f>G213-I213</f>
        <v>24.708663333333334</v>
      </c>
      <c r="K213" s="2">
        <f>90+J213</f>
        <v>114.70866333333333</v>
      </c>
      <c r="L213" s="2">
        <f>EXP(0.06*K213)</f>
        <v>975.080274081496</v>
      </c>
      <c r="M213" s="2">
        <f>SUMIF(A:A,A213,L:L)</f>
        <v>3102.7552969349804</v>
      </c>
      <c r="N213" s="3">
        <f>L213/M213</f>
        <v>0.3142627054878344</v>
      </c>
      <c r="O213" s="7">
        <f>1/N213</f>
        <v>3.182051139182061</v>
      </c>
      <c r="P213" s="3">
        <f>IF(O213&gt;21,"",N213)</f>
        <v>0.3142627054878344</v>
      </c>
      <c r="Q213" s="3">
        <f>IF(ISNUMBER(P213),SUMIF(A:A,A213,P:P),"")</f>
        <v>0.9190378030482059</v>
      </c>
      <c r="R213" s="3">
        <f>_xlfn.IFERROR(P213*(1/Q213),"")</f>
        <v>0.3419475286495375</v>
      </c>
      <c r="S213" s="8">
        <f>_xlfn.IFERROR(1/R213,"")</f>
        <v>2.9244252881409225</v>
      </c>
    </row>
    <row r="214" spans="1:19" ht="15">
      <c r="A214" s="1">
        <v>35</v>
      </c>
      <c r="B214" s="5">
        <v>0.6979166666666666</v>
      </c>
      <c r="C214" s="1" t="s">
        <v>320</v>
      </c>
      <c r="D214" s="1">
        <v>7</v>
      </c>
      <c r="E214" s="1">
        <v>8</v>
      </c>
      <c r="F214" s="1" t="s">
        <v>382</v>
      </c>
      <c r="G214" s="2">
        <v>62.1783333333333</v>
      </c>
      <c r="H214" s="6">
        <f>1+_xlfn.COUNTIFS(A:A,A214,O:O,"&lt;"&amp;O214)</f>
        <v>2</v>
      </c>
      <c r="I214" s="2">
        <f>_xlfn.AVERAGEIF(A:A,A214,G:G)</f>
        <v>49.77123666666667</v>
      </c>
      <c r="J214" s="2">
        <f>G214-I214</f>
        <v>12.407096666666632</v>
      </c>
      <c r="K214" s="2">
        <f>90+J214</f>
        <v>102.40709666666663</v>
      </c>
      <c r="L214" s="2">
        <f>EXP(0.06*K214)</f>
        <v>466.1119307378818</v>
      </c>
      <c r="M214" s="2">
        <f>SUMIF(A:A,A214,L:L)</f>
        <v>3102.7552969349804</v>
      </c>
      <c r="N214" s="3">
        <f>L214/M214</f>
        <v>0.15022516638625188</v>
      </c>
      <c r="O214" s="7">
        <f>1/N214</f>
        <v>6.656674271399021</v>
      </c>
      <c r="P214" s="3">
        <f>IF(O214&gt;21,"",N214)</f>
        <v>0.15022516638625188</v>
      </c>
      <c r="Q214" s="3">
        <f>IF(ISNUMBER(P214),SUMIF(A:A,A214,P:P),"")</f>
        <v>0.9190378030482059</v>
      </c>
      <c r="R214" s="3">
        <f>_xlfn.IFERROR(P214*(1/Q214),"")</f>
        <v>0.163459180773625</v>
      </c>
      <c r="S214" s="8">
        <f>_xlfn.IFERROR(1/R214,"")</f>
        <v>6.1177352979940745</v>
      </c>
    </row>
    <row r="215" spans="1:19" ht="15">
      <c r="A215" s="1">
        <v>35</v>
      </c>
      <c r="B215" s="5">
        <v>0.6979166666666666</v>
      </c>
      <c r="C215" s="1" t="s">
        <v>320</v>
      </c>
      <c r="D215" s="1">
        <v>7</v>
      </c>
      <c r="E215" s="1">
        <v>7</v>
      </c>
      <c r="F215" s="1" t="s">
        <v>381</v>
      </c>
      <c r="G215" s="2">
        <v>59.0481333333333</v>
      </c>
      <c r="H215" s="6">
        <f>1+_xlfn.COUNTIFS(A:A,A215,O:O,"&lt;"&amp;O215)</f>
        <v>3</v>
      </c>
      <c r="I215" s="2">
        <f>_xlfn.AVERAGEIF(A:A,A215,G:G)</f>
        <v>49.77123666666667</v>
      </c>
      <c r="J215" s="2">
        <f>G215-I215</f>
        <v>9.27689666666663</v>
      </c>
      <c r="K215" s="2">
        <f>90+J215</f>
        <v>99.27689666666663</v>
      </c>
      <c r="L215" s="2">
        <f>EXP(0.06*K215)</f>
        <v>386.2998185656571</v>
      </c>
      <c r="M215" s="2">
        <f>SUMIF(A:A,A215,L:L)</f>
        <v>3102.7552969349804</v>
      </c>
      <c r="N215" s="3">
        <f>L215/M215</f>
        <v>0.12450218647511738</v>
      </c>
      <c r="O215" s="7">
        <f>1/N215</f>
        <v>8.031987455897868</v>
      </c>
      <c r="P215" s="3">
        <f>IF(O215&gt;21,"",N215)</f>
        <v>0.12450218647511738</v>
      </c>
      <c r="Q215" s="3">
        <f>IF(ISNUMBER(P215),SUMIF(A:A,A215,P:P),"")</f>
        <v>0.9190378030482059</v>
      </c>
      <c r="R215" s="3">
        <f>_xlfn.IFERROR(P215*(1/Q215),"")</f>
        <v>0.1354701472150291</v>
      </c>
      <c r="S215" s="8">
        <f>_xlfn.IFERROR(1/R215,"")</f>
        <v>7.381700105579126</v>
      </c>
    </row>
    <row r="216" spans="1:19" ht="15">
      <c r="A216" s="1">
        <v>35</v>
      </c>
      <c r="B216" s="5">
        <v>0.6979166666666666</v>
      </c>
      <c r="C216" s="1" t="s">
        <v>320</v>
      </c>
      <c r="D216" s="1">
        <v>7</v>
      </c>
      <c r="E216" s="1">
        <v>1</v>
      </c>
      <c r="F216" s="1" t="s">
        <v>376</v>
      </c>
      <c r="G216" s="2">
        <v>54.1685333333333</v>
      </c>
      <c r="H216" s="6">
        <f>1+_xlfn.COUNTIFS(A:A,A216,O:O,"&lt;"&amp;O216)</f>
        <v>4</v>
      </c>
      <c r="I216" s="2">
        <f>_xlfn.AVERAGEIF(A:A,A216,G:G)</f>
        <v>49.77123666666667</v>
      </c>
      <c r="J216" s="2">
        <f>G216-I216</f>
        <v>4.397296666666634</v>
      </c>
      <c r="K216" s="2">
        <f>90+J216</f>
        <v>94.39729666666663</v>
      </c>
      <c r="L216" s="2">
        <f>EXP(0.06*K216)</f>
        <v>288.25277898864744</v>
      </c>
      <c r="M216" s="2">
        <f>SUMIF(A:A,A216,L:L)</f>
        <v>3102.7552969349804</v>
      </c>
      <c r="N216" s="3">
        <f>L216/M216</f>
        <v>0.09290219543687331</v>
      </c>
      <c r="O216" s="7">
        <f>1/N216</f>
        <v>10.764008270175879</v>
      </c>
      <c r="P216" s="3">
        <f>IF(O216&gt;21,"",N216)</f>
        <v>0.09290219543687331</v>
      </c>
      <c r="Q216" s="3">
        <f>IF(ISNUMBER(P216),SUMIF(A:A,A216,P:P),"")</f>
        <v>0.9190378030482059</v>
      </c>
      <c r="R216" s="3">
        <f>_xlfn.IFERROR(P216*(1/Q216),"")</f>
        <v>0.1010863700369465</v>
      </c>
      <c r="S216" s="8">
        <f>_xlfn.IFERROR(1/R216,"")</f>
        <v>9.89253051261516</v>
      </c>
    </row>
    <row r="217" spans="1:19" ht="15">
      <c r="A217" s="1">
        <v>35</v>
      </c>
      <c r="B217" s="5">
        <v>0.6979166666666666</v>
      </c>
      <c r="C217" s="1" t="s">
        <v>320</v>
      </c>
      <c r="D217" s="1">
        <v>7</v>
      </c>
      <c r="E217" s="1">
        <v>10</v>
      </c>
      <c r="F217" s="1" t="s">
        <v>384</v>
      </c>
      <c r="G217" s="2">
        <v>53.3786666666666</v>
      </c>
      <c r="H217" s="6">
        <f>1+_xlfn.COUNTIFS(A:A,A217,O:O,"&lt;"&amp;O217)</f>
        <v>5</v>
      </c>
      <c r="I217" s="2">
        <f>_xlfn.AVERAGEIF(A:A,A217,G:G)</f>
        <v>49.77123666666667</v>
      </c>
      <c r="J217" s="2">
        <f>G217-I217</f>
        <v>3.6074299999999297</v>
      </c>
      <c r="K217" s="2">
        <f>90+J217</f>
        <v>93.60742999999994</v>
      </c>
      <c r="L217" s="2">
        <f>EXP(0.06*K217)</f>
        <v>274.91055769016776</v>
      </c>
      <c r="M217" s="2">
        <f>SUMIF(A:A,A217,L:L)</f>
        <v>3102.7552969349804</v>
      </c>
      <c r="N217" s="3">
        <f>L217/M217</f>
        <v>0.08860207505301332</v>
      </c>
      <c r="O217" s="7">
        <f>1/N217</f>
        <v>11.286417382455992</v>
      </c>
      <c r="P217" s="3">
        <f>IF(O217&gt;21,"",N217)</f>
        <v>0.08860207505301332</v>
      </c>
      <c r="Q217" s="3">
        <f>IF(ISNUMBER(P217),SUMIF(A:A,A217,P:P),"")</f>
        <v>0.9190378030482059</v>
      </c>
      <c r="R217" s="3">
        <f>_xlfn.IFERROR(P217*(1/Q217),"")</f>
        <v>0.09640743259868485</v>
      </c>
      <c r="S217" s="8">
        <f>_xlfn.IFERROR(1/R217,"")</f>
        <v>10.37264423545744</v>
      </c>
    </row>
    <row r="218" spans="1:19" ht="15">
      <c r="A218" s="1">
        <v>35</v>
      </c>
      <c r="B218" s="5">
        <v>0.6979166666666666</v>
      </c>
      <c r="C218" s="1" t="s">
        <v>320</v>
      </c>
      <c r="D218" s="1">
        <v>7</v>
      </c>
      <c r="E218" s="1">
        <v>2</v>
      </c>
      <c r="F218" s="1" t="s">
        <v>377</v>
      </c>
      <c r="G218" s="2">
        <v>50.6838666666667</v>
      </c>
      <c r="H218" s="6">
        <f>1+_xlfn.COUNTIFS(A:A,A218,O:O,"&lt;"&amp;O218)</f>
        <v>6</v>
      </c>
      <c r="I218" s="2">
        <f>_xlfn.AVERAGEIF(A:A,A218,G:G)</f>
        <v>49.77123666666667</v>
      </c>
      <c r="J218" s="2">
        <f>G218-I218</f>
        <v>0.9126300000000356</v>
      </c>
      <c r="K218" s="2">
        <f>90+J218</f>
        <v>90.91263000000004</v>
      </c>
      <c r="L218" s="2">
        <f>EXP(0.06*K218)</f>
        <v>233.86822132625844</v>
      </c>
      <c r="M218" s="2">
        <f>SUMIF(A:A,A218,L:L)</f>
        <v>3102.7552969349804</v>
      </c>
      <c r="N218" s="3">
        <f>L218/M218</f>
        <v>0.07537436856760259</v>
      </c>
      <c r="O218" s="7">
        <f>1/N218</f>
        <v>13.267109483021526</v>
      </c>
      <c r="P218" s="3">
        <f>IF(O218&gt;21,"",N218)</f>
        <v>0.07537436856760259</v>
      </c>
      <c r="Q218" s="3">
        <f>IF(ISNUMBER(P218),SUMIF(A:A,A218,P:P),"")</f>
        <v>0.9190378030482059</v>
      </c>
      <c r="R218" s="3">
        <f>_xlfn.IFERROR(P218*(1/Q218),"")</f>
        <v>0.08201443761900293</v>
      </c>
      <c r="S218" s="8">
        <f>_xlfn.IFERROR(1/R218,"")</f>
        <v>12.192975152076125</v>
      </c>
    </row>
    <row r="219" spans="1:19" ht="15">
      <c r="A219" s="1">
        <v>35</v>
      </c>
      <c r="B219" s="5">
        <v>0.6979166666666666</v>
      </c>
      <c r="C219" s="1" t="s">
        <v>320</v>
      </c>
      <c r="D219" s="1">
        <v>7</v>
      </c>
      <c r="E219" s="1">
        <v>5</v>
      </c>
      <c r="F219" s="1" t="s">
        <v>380</v>
      </c>
      <c r="G219" s="2">
        <v>50.1889666666666</v>
      </c>
      <c r="H219" s="6">
        <f>1+_xlfn.COUNTIFS(A:A,A219,O:O,"&lt;"&amp;O219)</f>
        <v>7</v>
      </c>
      <c r="I219" s="2">
        <f>_xlfn.AVERAGEIF(A:A,A219,G:G)</f>
        <v>49.77123666666667</v>
      </c>
      <c r="J219" s="2">
        <f>G219-I219</f>
        <v>0.4177299999999349</v>
      </c>
      <c r="K219" s="2">
        <f>90+J219</f>
        <v>90.41772999999993</v>
      </c>
      <c r="L219" s="2">
        <f>EXP(0.06*K219)</f>
        <v>227.02583010119974</v>
      </c>
      <c r="M219" s="2">
        <f>SUMIF(A:A,A219,L:L)</f>
        <v>3102.7552969349804</v>
      </c>
      <c r="N219" s="3">
        <f>L219/M219</f>
        <v>0.07316910564151304</v>
      </c>
      <c r="O219" s="7">
        <f>1/N219</f>
        <v>13.666970386373597</v>
      </c>
      <c r="P219" s="3">
        <f>IF(O219&gt;21,"",N219)</f>
        <v>0.07316910564151304</v>
      </c>
      <c r="Q219" s="3">
        <f>IF(ISNUMBER(P219),SUMIF(A:A,A219,P:P),"")</f>
        <v>0.9190378030482059</v>
      </c>
      <c r="R219" s="3">
        <f>_xlfn.IFERROR(P219*(1/Q219),"")</f>
        <v>0.07961490310717406</v>
      </c>
      <c r="S219" s="8">
        <f>_xlfn.IFERROR(1/R219,"")</f>
        <v>12.560462438217682</v>
      </c>
    </row>
    <row r="220" spans="1:19" ht="15">
      <c r="A220" s="1">
        <v>35</v>
      </c>
      <c r="B220" s="5">
        <v>0.6979166666666666</v>
      </c>
      <c r="C220" s="1" t="s">
        <v>320</v>
      </c>
      <c r="D220" s="1">
        <v>7</v>
      </c>
      <c r="E220" s="1">
        <v>4</v>
      </c>
      <c r="F220" s="1" t="s">
        <v>379</v>
      </c>
      <c r="G220" s="2">
        <v>37.4572666666667</v>
      </c>
      <c r="H220" s="6">
        <f>1+_xlfn.COUNTIFS(A:A,A220,O:O,"&lt;"&amp;O220)</f>
        <v>9</v>
      </c>
      <c r="I220" s="2">
        <f>_xlfn.AVERAGEIF(A:A,A220,G:G)</f>
        <v>49.77123666666667</v>
      </c>
      <c r="J220" s="2">
        <f>G220-I220</f>
        <v>-12.31396999999997</v>
      </c>
      <c r="K220" s="2">
        <f>90+J220</f>
        <v>77.68603000000003</v>
      </c>
      <c r="L220" s="2">
        <f>EXP(0.06*K220)</f>
        <v>105.75888147722189</v>
      </c>
      <c r="M220" s="2">
        <f>SUMIF(A:A,A220,L:L)</f>
        <v>3102.7552969349804</v>
      </c>
      <c r="N220" s="3">
        <f>L220/M220</f>
        <v>0.034085472863971754</v>
      </c>
      <c r="O220" s="7">
        <f>1/N220</f>
        <v>29.338011650617208</v>
      </c>
      <c r="P220" s="3">
        <f>IF(O220&gt;21,"",N220)</f>
      </c>
      <c r="Q220" s="3">
        <f>IF(ISNUMBER(P220),SUMIF(A:A,A220,P:P),"")</f>
      </c>
      <c r="R220" s="3">
        <f>_xlfn.IFERROR(P220*(1/Q220),"")</f>
      </c>
      <c r="S220" s="8">
        <f>_xlfn.IFERROR(1/R220,"")</f>
      </c>
    </row>
    <row r="221" spans="1:19" ht="15">
      <c r="A221" s="1">
        <v>35</v>
      </c>
      <c r="B221" s="5">
        <v>0.6979166666666666</v>
      </c>
      <c r="C221" s="1" t="s">
        <v>320</v>
      </c>
      <c r="D221" s="1">
        <v>7</v>
      </c>
      <c r="E221" s="1">
        <v>9</v>
      </c>
      <c r="F221" s="1" t="s">
        <v>383</v>
      </c>
      <c r="G221" s="2">
        <v>38.6392333333334</v>
      </c>
      <c r="H221" s="6">
        <f>1+_xlfn.COUNTIFS(A:A,A221,O:O,"&lt;"&amp;O221)</f>
        <v>8</v>
      </c>
      <c r="I221" s="2">
        <f>_xlfn.AVERAGEIF(A:A,A221,G:G)</f>
        <v>49.77123666666667</v>
      </c>
      <c r="J221" s="2">
        <f>G221-I221</f>
        <v>-11.132003333333266</v>
      </c>
      <c r="K221" s="2">
        <f>90+J221</f>
        <v>78.86799666666673</v>
      </c>
      <c r="L221" s="2">
        <f>EXP(0.06*K221)</f>
        <v>113.53143966302697</v>
      </c>
      <c r="M221" s="2">
        <f>SUMIF(A:A,A221,L:L)</f>
        <v>3102.7552969349804</v>
      </c>
      <c r="N221" s="3">
        <f>L221/M221</f>
        <v>0.03659052319568277</v>
      </c>
      <c r="O221" s="7">
        <f>1/N221</f>
        <v>27.329480768889024</v>
      </c>
      <c r="P221" s="3">
        <f>IF(O221&gt;21,"",N221)</f>
      </c>
      <c r="Q221" s="3">
        <f>IF(ISNUMBER(P221),SUMIF(A:A,A221,P:P),"")</f>
      </c>
      <c r="R221" s="3">
        <f>_xlfn.IFERROR(P221*(1/Q221),"")</f>
      </c>
      <c r="S221" s="8">
        <f>_xlfn.IFERROR(1/R221,"")</f>
      </c>
    </row>
    <row r="222" spans="1:19" ht="15">
      <c r="A222" s="1">
        <v>35</v>
      </c>
      <c r="B222" s="5">
        <v>0.6979166666666666</v>
      </c>
      <c r="C222" s="1" t="s">
        <v>320</v>
      </c>
      <c r="D222" s="1">
        <v>7</v>
      </c>
      <c r="E222" s="1">
        <v>11</v>
      </c>
      <c r="F222" s="1" t="s">
        <v>385</v>
      </c>
      <c r="G222" s="2">
        <v>17.4894666666667</v>
      </c>
      <c r="H222" s="6">
        <f>1+_xlfn.COUNTIFS(A:A,A222,O:O,"&lt;"&amp;O222)</f>
        <v>10</v>
      </c>
      <c r="I222" s="2">
        <f>_xlfn.AVERAGEIF(A:A,A222,G:G)</f>
        <v>49.77123666666667</v>
      </c>
      <c r="J222" s="2">
        <f>G222-I222</f>
        <v>-32.281769999999966</v>
      </c>
      <c r="K222" s="2">
        <f>90+J222</f>
        <v>57.718230000000034</v>
      </c>
      <c r="L222" s="2">
        <f>EXP(0.06*K222)</f>
        <v>31.91556430342238</v>
      </c>
      <c r="M222" s="2">
        <f>SUMIF(A:A,A222,L:L)</f>
        <v>3102.7552969349804</v>
      </c>
      <c r="N222" s="3">
        <f>L222/M222</f>
        <v>0.01028620089213925</v>
      </c>
      <c r="O222" s="7">
        <f>1/N222</f>
        <v>97.21762295778254</v>
      </c>
      <c r="P222" s="3">
        <f>IF(O222&gt;21,"",N222)</f>
      </c>
      <c r="Q222" s="3">
        <f>IF(ISNUMBER(P222),SUMIF(A:A,A222,P:P),"")</f>
      </c>
      <c r="R222" s="3">
        <f>_xlfn.IFERROR(P222*(1/Q222),"")</f>
      </c>
      <c r="S222" s="8">
        <f>_xlfn.IFERROR(1/R222,"")</f>
      </c>
    </row>
    <row r="223" spans="1:19" ht="15">
      <c r="A223" s="1">
        <v>1</v>
      </c>
      <c r="B223" s="5">
        <v>0.7006944444444444</v>
      </c>
      <c r="C223" s="1" t="s">
        <v>21</v>
      </c>
      <c r="D223" s="1">
        <v>1</v>
      </c>
      <c r="E223" s="1">
        <v>5</v>
      </c>
      <c r="F223" s="1" t="s">
        <v>26</v>
      </c>
      <c r="G223" s="2">
        <v>68.5539666666667</v>
      </c>
      <c r="H223" s="6">
        <f>1+_xlfn.COUNTIFS(A:A,A223,O:O,"&lt;"&amp;O223)</f>
        <v>1</v>
      </c>
      <c r="I223" s="2">
        <f>_xlfn.AVERAGEIF(A:A,A223,G:G)</f>
        <v>49.44764166666667</v>
      </c>
      <c r="J223" s="2">
        <f>G223-I223</f>
        <v>19.106325000000027</v>
      </c>
      <c r="K223" s="2">
        <f>90+J223</f>
        <v>109.10632500000003</v>
      </c>
      <c r="L223" s="2">
        <f>EXP(0.06*K223)</f>
        <v>696.717137612243</v>
      </c>
      <c r="M223" s="2">
        <f>SUMIF(A:A,A223,L:L)</f>
        <v>2717.3598166315323</v>
      </c>
      <c r="N223" s="3">
        <f>L223/M223</f>
        <v>0.2563948776117183</v>
      </c>
      <c r="O223" s="7">
        <f>1/N223</f>
        <v>3.900233925555991</v>
      </c>
      <c r="P223" s="3">
        <f>IF(O223&gt;21,"",N223)</f>
        <v>0.2563948776117183</v>
      </c>
      <c r="Q223" s="3">
        <f>IF(ISNUMBER(P223),SUMIF(A:A,A223,P:P),"")</f>
        <v>0.9270150568434721</v>
      </c>
      <c r="R223" s="3">
        <f>_xlfn.IFERROR(P223*(1/Q223),"")</f>
        <v>0.276581136108786</v>
      </c>
      <c r="S223" s="8">
        <f>_xlfn.IFERROR(1/R223,"")</f>
        <v>3.615575574202125</v>
      </c>
    </row>
    <row r="224" spans="1:19" ht="15">
      <c r="A224" s="1">
        <v>1</v>
      </c>
      <c r="B224" s="5">
        <v>0.7006944444444444</v>
      </c>
      <c r="C224" s="1" t="s">
        <v>21</v>
      </c>
      <c r="D224" s="1">
        <v>1</v>
      </c>
      <c r="E224" s="1">
        <v>8</v>
      </c>
      <c r="F224" s="1" t="s">
        <v>29</v>
      </c>
      <c r="G224" s="2">
        <v>68.17360000000001</v>
      </c>
      <c r="H224" s="6">
        <f>1+_xlfn.COUNTIFS(A:A,A224,O:O,"&lt;"&amp;O224)</f>
        <v>2</v>
      </c>
      <c r="I224" s="2">
        <f>_xlfn.AVERAGEIF(A:A,A224,G:G)</f>
        <v>49.44764166666667</v>
      </c>
      <c r="J224" s="2">
        <f>G224-I224</f>
        <v>18.725958333333338</v>
      </c>
      <c r="K224" s="2">
        <f>90+J224</f>
        <v>108.72595833333334</v>
      </c>
      <c r="L224" s="2">
        <f>EXP(0.06*K224)</f>
        <v>680.9967270200473</v>
      </c>
      <c r="M224" s="2">
        <f>SUMIF(A:A,A224,L:L)</f>
        <v>2717.3598166315323</v>
      </c>
      <c r="N224" s="3">
        <f>L224/M224</f>
        <v>0.2506096994781567</v>
      </c>
      <c r="O224" s="7">
        <f>1/N224</f>
        <v>3.990268541410388</v>
      </c>
      <c r="P224" s="3">
        <f>IF(O224&gt;21,"",N224)</f>
        <v>0.2506096994781567</v>
      </c>
      <c r="Q224" s="3">
        <f>IF(ISNUMBER(P224),SUMIF(A:A,A224,P:P),"")</f>
        <v>0.9270150568434721</v>
      </c>
      <c r="R224" s="3">
        <f>_xlfn.IFERROR(P224*(1/Q224),"")</f>
        <v>0.2703404843622433</v>
      </c>
      <c r="S224" s="8">
        <f>_xlfn.IFERROR(1/R224,"")</f>
        <v>3.699039018736269</v>
      </c>
    </row>
    <row r="225" spans="1:19" ht="15">
      <c r="A225" s="1">
        <v>1</v>
      </c>
      <c r="B225" s="5">
        <v>0.7006944444444444</v>
      </c>
      <c r="C225" s="1" t="s">
        <v>21</v>
      </c>
      <c r="D225" s="1">
        <v>1</v>
      </c>
      <c r="E225" s="1">
        <v>2</v>
      </c>
      <c r="F225" s="1" t="s">
        <v>23</v>
      </c>
      <c r="G225" s="2">
        <v>62.6000666666667</v>
      </c>
      <c r="H225" s="6">
        <f>1+_xlfn.COUNTIFS(A:A,A225,O:O,"&lt;"&amp;O225)</f>
        <v>3</v>
      </c>
      <c r="I225" s="2">
        <f>_xlfn.AVERAGEIF(A:A,A225,G:G)</f>
        <v>49.44764166666667</v>
      </c>
      <c r="J225" s="2">
        <f>G225-I225</f>
        <v>13.15242500000003</v>
      </c>
      <c r="K225" s="2">
        <f>90+J225</f>
        <v>103.15242500000002</v>
      </c>
      <c r="L225" s="2">
        <f>EXP(0.06*K225)</f>
        <v>487.4294197713179</v>
      </c>
      <c r="M225" s="2">
        <f>SUMIF(A:A,A225,L:L)</f>
        <v>2717.3598166315323</v>
      </c>
      <c r="N225" s="3">
        <f>L225/M225</f>
        <v>0.17937610499280163</v>
      </c>
      <c r="O225" s="7">
        <f>1/N225</f>
        <v>5.574878549403947</v>
      </c>
      <c r="P225" s="3">
        <f>IF(O225&gt;21,"",N225)</f>
        <v>0.17937610499280163</v>
      </c>
      <c r="Q225" s="3">
        <f>IF(ISNUMBER(P225),SUMIF(A:A,A225,P:P),"")</f>
        <v>0.9270150568434721</v>
      </c>
      <c r="R225" s="3">
        <f>_xlfn.IFERROR(P225*(1/Q225),"")</f>
        <v>0.1934985884734012</v>
      </c>
      <c r="S225" s="8">
        <f>_xlfn.IFERROR(1/R225,"")</f>
        <v>5.1679963553711525</v>
      </c>
    </row>
    <row r="226" spans="1:19" ht="15">
      <c r="A226" s="1">
        <v>1</v>
      </c>
      <c r="B226" s="5">
        <v>0.7006944444444444</v>
      </c>
      <c r="C226" s="1" t="s">
        <v>21</v>
      </c>
      <c r="D226" s="1">
        <v>1</v>
      </c>
      <c r="E226" s="1">
        <v>6</v>
      </c>
      <c r="F226" s="1" t="s">
        <v>27</v>
      </c>
      <c r="G226" s="2">
        <v>55.9954</v>
      </c>
      <c r="H226" s="6">
        <f>1+_xlfn.COUNTIFS(A:A,A226,O:O,"&lt;"&amp;O226)</f>
        <v>4</v>
      </c>
      <c r="I226" s="2">
        <f>_xlfn.AVERAGEIF(A:A,A226,G:G)</f>
        <v>49.44764166666667</v>
      </c>
      <c r="J226" s="2">
        <f>G226-I226</f>
        <v>6.547758333333327</v>
      </c>
      <c r="K226" s="2">
        <f>90+J226</f>
        <v>96.54775833333332</v>
      </c>
      <c r="L226" s="2">
        <f>EXP(0.06*K226)</f>
        <v>327.95142404734213</v>
      </c>
      <c r="M226" s="2">
        <f>SUMIF(A:A,A226,L:L)</f>
        <v>2717.3598166315323</v>
      </c>
      <c r="N226" s="3">
        <f>L226/M226</f>
        <v>0.12068752251362654</v>
      </c>
      <c r="O226" s="7">
        <f>1/N226</f>
        <v>8.285860701855839</v>
      </c>
      <c r="P226" s="3">
        <f>IF(O226&gt;21,"",N226)</f>
        <v>0.12068752251362654</v>
      </c>
      <c r="Q226" s="3">
        <f>IF(ISNUMBER(P226),SUMIF(A:A,A226,P:P),"")</f>
        <v>0.9270150568434721</v>
      </c>
      <c r="R226" s="3">
        <f>_xlfn.IFERROR(P226*(1/Q226),"")</f>
        <v>0.130189387564613</v>
      </c>
      <c r="S226" s="8">
        <f>_xlfn.IFERROR(1/R226,"")</f>
        <v>7.681117629527981</v>
      </c>
    </row>
    <row r="227" spans="1:19" ht="15">
      <c r="A227" s="1">
        <v>1</v>
      </c>
      <c r="B227" s="5">
        <v>0.7006944444444444</v>
      </c>
      <c r="C227" s="1" t="s">
        <v>21</v>
      </c>
      <c r="D227" s="1">
        <v>1</v>
      </c>
      <c r="E227" s="1">
        <v>1</v>
      </c>
      <c r="F227" s="1" t="s">
        <v>22</v>
      </c>
      <c r="G227" s="2">
        <v>55.8928</v>
      </c>
      <c r="H227" s="6">
        <f>1+_xlfn.COUNTIFS(A:A,A227,O:O,"&lt;"&amp;O227)</f>
        <v>5</v>
      </c>
      <c r="I227" s="2">
        <f>_xlfn.AVERAGEIF(A:A,A227,G:G)</f>
        <v>49.44764166666667</v>
      </c>
      <c r="J227" s="2">
        <f>G227-I227</f>
        <v>6.445158333333332</v>
      </c>
      <c r="K227" s="2">
        <f>90+J227</f>
        <v>96.44515833333332</v>
      </c>
      <c r="L227" s="2">
        <f>EXP(0.06*K227)</f>
        <v>325.9387564278961</v>
      </c>
      <c r="M227" s="2">
        <f>SUMIF(A:A,A227,L:L)</f>
        <v>2717.3598166315323</v>
      </c>
      <c r="N227" s="3">
        <f>L227/M227</f>
        <v>0.1199468522471688</v>
      </c>
      <c r="O227" s="7">
        <f>1/N227</f>
        <v>8.337025784881352</v>
      </c>
      <c r="P227" s="3">
        <f>IF(O227&gt;21,"",N227)</f>
        <v>0.1199468522471688</v>
      </c>
      <c r="Q227" s="3">
        <f>IF(ISNUMBER(P227),SUMIF(A:A,A227,P:P),"")</f>
        <v>0.9270150568434721</v>
      </c>
      <c r="R227" s="3">
        <f>_xlfn.IFERROR(P227*(1/Q227),"")</f>
        <v>0.12939040349095648</v>
      </c>
      <c r="S227" s="8">
        <f>_xlfn.IFERROR(1/R227,"")</f>
        <v>7.728548431877278</v>
      </c>
    </row>
    <row r="228" spans="1:19" ht="15">
      <c r="A228" s="1">
        <v>1</v>
      </c>
      <c r="B228" s="5">
        <v>0.7006944444444444</v>
      </c>
      <c r="C228" s="1" t="s">
        <v>21</v>
      </c>
      <c r="D228" s="1">
        <v>1</v>
      </c>
      <c r="E228" s="1">
        <v>3</v>
      </c>
      <c r="F228" s="1" t="s">
        <v>24</v>
      </c>
      <c r="G228" s="2">
        <v>34.8101333333333</v>
      </c>
      <c r="H228" s="6">
        <f>1+_xlfn.COUNTIFS(A:A,A228,O:O,"&lt;"&amp;O228)</f>
        <v>6</v>
      </c>
      <c r="I228" s="2">
        <f>_xlfn.AVERAGEIF(A:A,A228,G:G)</f>
        <v>49.44764166666667</v>
      </c>
      <c r="J228" s="2">
        <f>G228-I228</f>
        <v>-14.637508333333372</v>
      </c>
      <c r="K228" s="2">
        <f>90+J228</f>
        <v>75.36249166666663</v>
      </c>
      <c r="L228" s="2">
        <f>EXP(0.06*K228)</f>
        <v>91.99640498172988</v>
      </c>
      <c r="M228" s="2">
        <f>SUMIF(A:A,A228,L:L)</f>
        <v>2717.3598166315323</v>
      </c>
      <c r="N228" s="3">
        <f>L228/M228</f>
        <v>0.03385506932820166</v>
      </c>
      <c r="O228" s="7">
        <f>1/N228</f>
        <v>29.53767396857724</v>
      </c>
      <c r="P228" s="3">
        <f>IF(O228&gt;21,"",N228)</f>
      </c>
      <c r="Q228" s="3">
        <f>IF(ISNUMBER(P228),SUMIF(A:A,A228,P:P),"")</f>
      </c>
      <c r="R228" s="3">
        <f>_xlfn.IFERROR(P228*(1/Q228),"")</f>
      </c>
      <c r="S228" s="8">
        <f>_xlfn.IFERROR(1/R228,"")</f>
      </c>
    </row>
    <row r="229" spans="1:19" ht="15">
      <c r="A229" s="1">
        <v>1</v>
      </c>
      <c r="B229" s="5">
        <v>0.7006944444444444</v>
      </c>
      <c r="C229" s="1" t="s">
        <v>21</v>
      </c>
      <c r="D229" s="1">
        <v>1</v>
      </c>
      <c r="E229" s="1">
        <v>4</v>
      </c>
      <c r="F229" s="1" t="s">
        <v>25</v>
      </c>
      <c r="G229" s="2">
        <v>19.2716333333333</v>
      </c>
      <c r="H229" s="6">
        <f>1+_xlfn.COUNTIFS(A:A,A229,O:O,"&lt;"&amp;O229)</f>
        <v>8</v>
      </c>
      <c r="I229" s="2">
        <f>_xlfn.AVERAGEIF(A:A,A229,G:G)</f>
        <v>49.44764166666667</v>
      </c>
      <c r="J229" s="2">
        <f>G229-I229</f>
        <v>-30.17600833333337</v>
      </c>
      <c r="K229" s="2">
        <f>90+J229</f>
        <v>59.82399166666663</v>
      </c>
      <c r="L229" s="2">
        <f>EXP(0.06*K229)</f>
        <v>36.21377241750952</v>
      </c>
      <c r="M229" s="2">
        <f>SUMIF(A:A,A229,L:L)</f>
        <v>2717.3598166315323</v>
      </c>
      <c r="N229" s="3">
        <f>L229/M229</f>
        <v>0.013326822673929317</v>
      </c>
      <c r="O229" s="7">
        <f>1/N229</f>
        <v>75.03664035061084</v>
      </c>
      <c r="P229" s="3">
        <f>IF(O229&gt;21,"",N229)</f>
      </c>
      <c r="Q229" s="3">
        <f>IF(ISNUMBER(P229),SUMIF(A:A,A229,P:P),"")</f>
      </c>
      <c r="R229" s="3">
        <f>_xlfn.IFERROR(P229*(1/Q229),"")</f>
      </c>
      <c r="S229" s="8">
        <f>_xlfn.IFERROR(1/R229,"")</f>
      </c>
    </row>
    <row r="230" spans="1:19" ht="15">
      <c r="A230" s="1">
        <v>1</v>
      </c>
      <c r="B230" s="5">
        <v>0.7006944444444444</v>
      </c>
      <c r="C230" s="1" t="s">
        <v>21</v>
      </c>
      <c r="D230" s="1">
        <v>1</v>
      </c>
      <c r="E230" s="1">
        <v>7</v>
      </c>
      <c r="F230" s="1" t="s">
        <v>28</v>
      </c>
      <c r="G230" s="2">
        <v>30.283533333333402</v>
      </c>
      <c r="H230" s="6">
        <f>1+_xlfn.COUNTIFS(A:A,A230,O:O,"&lt;"&amp;O230)</f>
        <v>7</v>
      </c>
      <c r="I230" s="2">
        <f>_xlfn.AVERAGEIF(A:A,A230,G:G)</f>
        <v>49.44764166666667</v>
      </c>
      <c r="J230" s="2">
        <f>G230-I230</f>
        <v>-19.164108333333267</v>
      </c>
      <c r="K230" s="2">
        <f>90+J230</f>
        <v>70.83589166666673</v>
      </c>
      <c r="L230" s="2">
        <f>EXP(0.06*K230)</f>
        <v>70.11617435344618</v>
      </c>
      <c r="M230" s="2">
        <f>SUMIF(A:A,A230,L:L)</f>
        <v>2717.3598166315323</v>
      </c>
      <c r="N230" s="3">
        <f>L230/M230</f>
        <v>0.025803051154396964</v>
      </c>
      <c r="O230" s="7">
        <f>1/N230</f>
        <v>38.75510667387082</v>
      </c>
      <c r="P230" s="3">
        <f>IF(O230&gt;21,"",N230)</f>
      </c>
      <c r="Q230" s="3">
        <f>IF(ISNUMBER(P230),SUMIF(A:A,A230,P:P),"")</f>
      </c>
      <c r="R230" s="3">
        <f>_xlfn.IFERROR(P230*(1/Q230),"")</f>
      </c>
      <c r="S230" s="8">
        <f>_xlfn.IFERROR(1/R230,"")</f>
      </c>
    </row>
    <row r="231" spans="1:19" ht="15">
      <c r="A231" s="1">
        <v>18</v>
      </c>
      <c r="B231" s="5">
        <v>0.7083333333333334</v>
      </c>
      <c r="C231" s="1" t="s">
        <v>172</v>
      </c>
      <c r="D231" s="1">
        <v>7</v>
      </c>
      <c r="E231" s="1">
        <v>3</v>
      </c>
      <c r="F231" s="1" t="s">
        <v>218</v>
      </c>
      <c r="G231" s="2">
        <v>65.7425</v>
      </c>
      <c r="H231" s="6">
        <f>1+_xlfn.COUNTIFS(A:A,A231,O:O,"&lt;"&amp;O231)</f>
        <v>1</v>
      </c>
      <c r="I231" s="2">
        <f>_xlfn.AVERAGEIF(A:A,A231,G:G)</f>
        <v>49.30745999999998</v>
      </c>
      <c r="J231" s="2">
        <f>G231-I231</f>
        <v>16.43504000000003</v>
      </c>
      <c r="K231" s="2">
        <f>90+J231</f>
        <v>106.43504000000003</v>
      </c>
      <c r="L231" s="2">
        <f>EXP(0.06*K231)</f>
        <v>593.5386891224703</v>
      </c>
      <c r="M231" s="2">
        <f>SUMIF(A:A,A231,L:L)</f>
        <v>2613.1482366324663</v>
      </c>
      <c r="N231" s="3">
        <f>L231/M231</f>
        <v>0.2271354838588708</v>
      </c>
      <c r="O231" s="7">
        <f>1/N231</f>
        <v>4.4026586379666846</v>
      </c>
      <c r="P231" s="3">
        <f>IF(O231&gt;21,"",N231)</f>
        <v>0.2271354838588708</v>
      </c>
      <c r="Q231" s="3">
        <f>IF(ISNUMBER(P231),SUMIF(A:A,A231,P:P),"")</f>
        <v>0.9346376358335532</v>
      </c>
      <c r="R231" s="3">
        <f>_xlfn.IFERROR(P231*(1/Q231),"")</f>
        <v>0.24301983480078979</v>
      </c>
      <c r="S231" s="8">
        <f>_xlfn.IFERROR(1/R231,"")</f>
        <v>4.1148904607713535</v>
      </c>
    </row>
    <row r="232" spans="1:19" ht="15">
      <c r="A232" s="1">
        <v>18</v>
      </c>
      <c r="B232" s="5">
        <v>0.7083333333333334</v>
      </c>
      <c r="C232" s="1" t="s">
        <v>172</v>
      </c>
      <c r="D232" s="1">
        <v>7</v>
      </c>
      <c r="E232" s="1">
        <v>2</v>
      </c>
      <c r="F232" s="1" t="s">
        <v>217</v>
      </c>
      <c r="G232" s="2">
        <v>57.2706333333333</v>
      </c>
      <c r="H232" s="6">
        <f>1+_xlfn.COUNTIFS(A:A,A232,O:O,"&lt;"&amp;O232)</f>
        <v>2</v>
      </c>
      <c r="I232" s="2">
        <f>_xlfn.AVERAGEIF(A:A,A232,G:G)</f>
        <v>49.30745999999998</v>
      </c>
      <c r="J232" s="2">
        <f>G232-I232</f>
        <v>7.963173333333323</v>
      </c>
      <c r="K232" s="2">
        <f>90+J232</f>
        <v>97.96317333333332</v>
      </c>
      <c r="L232" s="2">
        <f>EXP(0.06*K232)</f>
        <v>357.0194992371703</v>
      </c>
      <c r="M232" s="2">
        <f>SUMIF(A:A,A232,L:L)</f>
        <v>2613.1482366324663</v>
      </c>
      <c r="N232" s="3">
        <f>L232/M232</f>
        <v>0.13662428109981894</v>
      </c>
      <c r="O232" s="7">
        <f>1/N232</f>
        <v>7.319343179338604</v>
      </c>
      <c r="P232" s="3">
        <f>IF(O232&gt;21,"",N232)</f>
        <v>0.13662428109981894</v>
      </c>
      <c r="Q232" s="3">
        <f>IF(ISNUMBER(P232),SUMIF(A:A,A232,P:P),"")</f>
        <v>0.9346376358335532</v>
      </c>
      <c r="R232" s="3">
        <f>_xlfn.IFERROR(P232*(1/Q232),"")</f>
        <v>0.14617887816808392</v>
      </c>
      <c r="S232" s="8">
        <f>_xlfn.IFERROR(1/R232,"")</f>
        <v>6.840933604991475</v>
      </c>
    </row>
    <row r="233" spans="1:19" ht="15">
      <c r="A233" s="1">
        <v>18</v>
      </c>
      <c r="B233" s="5">
        <v>0.7083333333333334</v>
      </c>
      <c r="C233" s="1" t="s">
        <v>172</v>
      </c>
      <c r="D233" s="1">
        <v>7</v>
      </c>
      <c r="E233" s="1">
        <v>6</v>
      </c>
      <c r="F233" s="1" t="s">
        <v>221</v>
      </c>
      <c r="G233" s="2">
        <v>55.6910666666666</v>
      </c>
      <c r="H233" s="6">
        <f>1+_xlfn.COUNTIFS(A:A,A233,O:O,"&lt;"&amp;O233)</f>
        <v>3</v>
      </c>
      <c r="I233" s="2">
        <f>_xlfn.AVERAGEIF(A:A,A233,G:G)</f>
        <v>49.30745999999998</v>
      </c>
      <c r="J233" s="2">
        <f>G233-I233</f>
        <v>6.383606666666623</v>
      </c>
      <c r="K233" s="2">
        <f>90+J233</f>
        <v>96.38360666666662</v>
      </c>
      <c r="L233" s="2">
        <f>EXP(0.06*K233)</f>
        <v>324.7372520101228</v>
      </c>
      <c r="M233" s="2">
        <f>SUMIF(A:A,A233,L:L)</f>
        <v>2613.1482366324663</v>
      </c>
      <c r="N233" s="3">
        <f>L233/M233</f>
        <v>0.1242705053841905</v>
      </c>
      <c r="O233" s="7">
        <f>1/N233</f>
        <v>8.046961721998585</v>
      </c>
      <c r="P233" s="3">
        <f>IF(O233&gt;21,"",N233)</f>
        <v>0.1242705053841905</v>
      </c>
      <c r="Q233" s="3">
        <f>IF(ISNUMBER(P233),SUMIF(A:A,A233,P:P),"")</f>
        <v>0.9346376358335532</v>
      </c>
      <c r="R233" s="3">
        <f>_xlfn.IFERROR(P233*(1/Q233),"")</f>
        <v>0.13296116122411475</v>
      </c>
      <c r="S233" s="8">
        <f>_xlfn.IFERROR(1/R233,"")</f>
        <v>7.520993279491854</v>
      </c>
    </row>
    <row r="234" spans="1:19" ht="15">
      <c r="A234" s="1">
        <v>18</v>
      </c>
      <c r="B234" s="5">
        <v>0.7083333333333334</v>
      </c>
      <c r="C234" s="1" t="s">
        <v>172</v>
      </c>
      <c r="D234" s="1">
        <v>7</v>
      </c>
      <c r="E234" s="1">
        <v>4</v>
      </c>
      <c r="F234" s="1" t="s">
        <v>219</v>
      </c>
      <c r="G234" s="2">
        <v>55.537966666666605</v>
      </c>
      <c r="H234" s="6">
        <f>1+_xlfn.COUNTIFS(A:A,A234,O:O,"&lt;"&amp;O234)</f>
        <v>4</v>
      </c>
      <c r="I234" s="2">
        <f>_xlfn.AVERAGEIF(A:A,A234,G:G)</f>
        <v>49.30745999999998</v>
      </c>
      <c r="J234" s="2">
        <f>G234-I234</f>
        <v>6.230506666666628</v>
      </c>
      <c r="K234" s="2">
        <f>90+J234</f>
        <v>96.23050666666663</v>
      </c>
      <c r="L234" s="2">
        <f>EXP(0.06*K234)</f>
        <v>321.767874842771</v>
      </c>
      <c r="M234" s="2">
        <f>SUMIF(A:A,A234,L:L)</f>
        <v>2613.1482366324663</v>
      </c>
      <c r="N234" s="3">
        <f>L234/M234</f>
        <v>0.12313418363798202</v>
      </c>
      <c r="O234" s="7">
        <f>1/N234</f>
        <v>8.121221666113678</v>
      </c>
      <c r="P234" s="3">
        <f>IF(O234&gt;21,"",N234)</f>
        <v>0.12313418363798202</v>
      </c>
      <c r="Q234" s="3">
        <f>IF(ISNUMBER(P234),SUMIF(A:A,A234,P:P),"")</f>
        <v>0.9346376358335532</v>
      </c>
      <c r="R234" s="3">
        <f>_xlfn.IFERROR(P234*(1/Q234),"")</f>
        <v>0.13174537266324104</v>
      </c>
      <c r="S234" s="8">
        <f>_xlfn.IFERROR(1/R234,"")</f>
        <v>7.590399418096717</v>
      </c>
    </row>
    <row r="235" spans="1:19" ht="15">
      <c r="A235" s="1">
        <v>18</v>
      </c>
      <c r="B235" s="5">
        <v>0.7083333333333334</v>
      </c>
      <c r="C235" s="1" t="s">
        <v>172</v>
      </c>
      <c r="D235" s="1">
        <v>7</v>
      </c>
      <c r="E235" s="1">
        <v>5</v>
      </c>
      <c r="F235" s="1" t="s">
        <v>220</v>
      </c>
      <c r="G235" s="2">
        <v>52.05856666666669</v>
      </c>
      <c r="H235" s="6">
        <f>1+_xlfn.COUNTIFS(A:A,A235,O:O,"&lt;"&amp;O235)</f>
        <v>5</v>
      </c>
      <c r="I235" s="2">
        <f>_xlfn.AVERAGEIF(A:A,A235,G:G)</f>
        <v>49.30745999999998</v>
      </c>
      <c r="J235" s="2">
        <f>G235-I235</f>
        <v>2.7511066666667148</v>
      </c>
      <c r="K235" s="2">
        <f>90+J235</f>
        <v>92.75110666666671</v>
      </c>
      <c r="L235" s="2">
        <f>EXP(0.06*K235)</f>
        <v>261.14254299895345</v>
      </c>
      <c r="M235" s="2">
        <f>SUMIF(A:A,A235,L:L)</f>
        <v>2613.1482366324663</v>
      </c>
      <c r="N235" s="3">
        <f>L235/M235</f>
        <v>0.09993407160685412</v>
      </c>
      <c r="O235" s="7">
        <f>1/N235</f>
        <v>10.006597188735114</v>
      </c>
      <c r="P235" s="3">
        <f>IF(O235&gt;21,"",N235)</f>
        <v>0.09993407160685412</v>
      </c>
      <c r="Q235" s="3">
        <f>IF(ISNUMBER(P235),SUMIF(A:A,A235,P:P),"")</f>
        <v>0.9346376358335532</v>
      </c>
      <c r="R235" s="3">
        <f>_xlfn.IFERROR(P235*(1/Q235),"")</f>
        <v>0.1069227985001142</v>
      </c>
      <c r="S235" s="8">
        <f>_xlfn.IFERROR(1/R235,"")</f>
        <v>9.352542339218067</v>
      </c>
    </row>
    <row r="236" spans="1:19" ht="15">
      <c r="A236" s="1">
        <v>18</v>
      </c>
      <c r="B236" s="5">
        <v>0.7083333333333334</v>
      </c>
      <c r="C236" s="1" t="s">
        <v>172</v>
      </c>
      <c r="D236" s="1">
        <v>7</v>
      </c>
      <c r="E236" s="1">
        <v>1</v>
      </c>
      <c r="F236" s="1" t="s">
        <v>216</v>
      </c>
      <c r="G236" s="2">
        <v>50.3124666666667</v>
      </c>
      <c r="H236" s="6">
        <f>1+_xlfn.COUNTIFS(A:A,A236,O:O,"&lt;"&amp;O236)</f>
        <v>6</v>
      </c>
      <c r="I236" s="2">
        <f>_xlfn.AVERAGEIF(A:A,A236,G:G)</f>
        <v>49.30745999999998</v>
      </c>
      <c r="J236" s="2">
        <f>G236-I236</f>
        <v>1.0050066666667234</v>
      </c>
      <c r="K236" s="2">
        <f>90+J236</f>
        <v>91.00500666666673</v>
      </c>
      <c r="L236" s="2">
        <f>EXP(0.06*K236)</f>
        <v>235.16805824019565</v>
      </c>
      <c r="M236" s="2">
        <f>SUMIF(A:A,A236,L:L)</f>
        <v>2613.1482366324663</v>
      </c>
      <c r="N236" s="3">
        <f>L236/M236</f>
        <v>0.0899941514773207</v>
      </c>
      <c r="O236" s="7">
        <f>1/N236</f>
        <v>11.111833197871848</v>
      </c>
      <c r="P236" s="3">
        <f>IF(O236&gt;21,"",N236)</f>
        <v>0.0899941514773207</v>
      </c>
      <c r="Q236" s="3">
        <f>IF(ISNUMBER(P236),SUMIF(A:A,A236,P:P),"")</f>
        <v>0.9346376358335532</v>
      </c>
      <c r="R236" s="3">
        <f>_xlfn.IFERROR(P236*(1/Q236),"")</f>
        <v>0.09628774620985571</v>
      </c>
      <c r="S236" s="8">
        <f>_xlfn.IFERROR(1/R236,"")</f>
        <v>10.385537509835734</v>
      </c>
    </row>
    <row r="237" spans="1:19" ht="15">
      <c r="A237" s="1">
        <v>18</v>
      </c>
      <c r="B237" s="5">
        <v>0.7083333333333334</v>
      </c>
      <c r="C237" s="1" t="s">
        <v>172</v>
      </c>
      <c r="D237" s="1">
        <v>7</v>
      </c>
      <c r="E237" s="1">
        <v>8</v>
      </c>
      <c r="F237" s="1" t="s">
        <v>223</v>
      </c>
      <c r="G237" s="2">
        <v>45.622833333333304</v>
      </c>
      <c r="H237" s="6">
        <f>1+_xlfn.COUNTIFS(A:A,A237,O:O,"&lt;"&amp;O237)</f>
        <v>7</v>
      </c>
      <c r="I237" s="2">
        <f>_xlfn.AVERAGEIF(A:A,A237,G:G)</f>
        <v>49.30745999999998</v>
      </c>
      <c r="J237" s="2">
        <f>G237-I237</f>
        <v>-3.6846266666666736</v>
      </c>
      <c r="K237" s="2">
        <f>90+J237</f>
        <v>86.31537333333333</v>
      </c>
      <c r="L237" s="2">
        <f>EXP(0.06*K237)</f>
        <v>177.49144312376438</v>
      </c>
      <c r="M237" s="2">
        <f>SUMIF(A:A,A237,L:L)</f>
        <v>2613.1482366324663</v>
      </c>
      <c r="N237" s="3">
        <f>L237/M237</f>
        <v>0.06792245485181336</v>
      </c>
      <c r="O237" s="7">
        <f>1/N237</f>
        <v>14.722671643445503</v>
      </c>
      <c r="P237" s="3">
        <f>IF(O237&gt;21,"",N237)</f>
        <v>0.06792245485181336</v>
      </c>
      <c r="Q237" s="3">
        <f>IF(ISNUMBER(P237),SUMIF(A:A,A237,P:P),"")</f>
        <v>0.9346376358335532</v>
      </c>
      <c r="R237" s="3">
        <f>_xlfn.IFERROR(P237*(1/Q237),"")</f>
        <v>0.07267250134993437</v>
      </c>
      <c r="S237" s="8">
        <f>_xlfn.IFERROR(1/R237,"")</f>
        <v>13.760363017983597</v>
      </c>
    </row>
    <row r="238" spans="1:19" ht="15">
      <c r="A238" s="1">
        <v>18</v>
      </c>
      <c r="B238" s="5">
        <v>0.7083333333333334</v>
      </c>
      <c r="C238" s="1" t="s">
        <v>172</v>
      </c>
      <c r="D238" s="1">
        <v>7</v>
      </c>
      <c r="E238" s="1">
        <v>10</v>
      </c>
      <c r="F238" s="1" t="s">
        <v>224</v>
      </c>
      <c r="G238" s="2">
        <v>45.048700000000004</v>
      </c>
      <c r="H238" s="6">
        <f>1+_xlfn.COUNTIFS(A:A,A238,O:O,"&lt;"&amp;O238)</f>
        <v>8</v>
      </c>
      <c r="I238" s="2">
        <f>_xlfn.AVERAGEIF(A:A,A238,G:G)</f>
        <v>49.30745999999998</v>
      </c>
      <c r="J238" s="2">
        <f>G238-I238</f>
        <v>-4.258759999999974</v>
      </c>
      <c r="K238" s="2">
        <f>90+J238</f>
        <v>85.74124000000003</v>
      </c>
      <c r="L238" s="2">
        <f>EXP(0.06*K238)</f>
        <v>171.48133039333902</v>
      </c>
      <c r="M238" s="2">
        <f>SUMIF(A:A,A238,L:L)</f>
        <v>2613.1482366324663</v>
      </c>
      <c r="N238" s="3">
        <f>L238/M238</f>
        <v>0.0656225039167028</v>
      </c>
      <c r="O238" s="7">
        <f>1/N238</f>
        <v>15.238674849550682</v>
      </c>
      <c r="P238" s="3">
        <f>IF(O238&gt;21,"",N238)</f>
        <v>0.0656225039167028</v>
      </c>
      <c r="Q238" s="3">
        <f>IF(ISNUMBER(P238),SUMIF(A:A,A238,P:P),"")</f>
        <v>0.9346376358335532</v>
      </c>
      <c r="R238" s="3">
        <f>_xlfn.IFERROR(P238*(1/Q238),"")</f>
        <v>0.07021170708386637</v>
      </c>
      <c r="S238" s="8">
        <f>_xlfn.IFERROR(1/R238,"")</f>
        <v>14.242639034620275</v>
      </c>
    </row>
    <row r="239" spans="1:19" ht="15">
      <c r="A239" s="1">
        <v>18</v>
      </c>
      <c r="B239" s="5">
        <v>0.7083333333333334</v>
      </c>
      <c r="C239" s="1" t="s">
        <v>172</v>
      </c>
      <c r="D239" s="1">
        <v>7</v>
      </c>
      <c r="E239" s="1">
        <v>7</v>
      </c>
      <c r="F239" s="1" t="s">
        <v>222</v>
      </c>
      <c r="G239" s="2">
        <v>28.648899999999998</v>
      </c>
      <c r="H239" s="6">
        <f>1+_xlfn.COUNTIFS(A:A,A239,O:O,"&lt;"&amp;O239)</f>
        <v>10</v>
      </c>
      <c r="I239" s="2">
        <f>_xlfn.AVERAGEIF(A:A,A239,G:G)</f>
        <v>49.30745999999998</v>
      </c>
      <c r="J239" s="2">
        <f>G239-I239</f>
        <v>-20.65855999999998</v>
      </c>
      <c r="K239" s="2">
        <f>90+J239</f>
        <v>69.34144000000002</v>
      </c>
      <c r="L239" s="2">
        <f>EXP(0.06*K239)</f>
        <v>64.10269456893758</v>
      </c>
      <c r="M239" s="2">
        <f>SUMIF(A:A,A239,L:L)</f>
        <v>2613.1482366324663</v>
      </c>
      <c r="N239" s="3">
        <f>L239/M239</f>
        <v>0.02453082977471878</v>
      </c>
      <c r="O239" s="7">
        <f>1/N239</f>
        <v>40.76502952340363</v>
      </c>
      <c r="P239" s="3">
        <f>IF(O239&gt;21,"",N239)</f>
      </c>
      <c r="Q239" s="3">
        <f>IF(ISNUMBER(P239),SUMIF(A:A,A239,P:P),"")</f>
      </c>
      <c r="R239" s="3">
        <f>_xlfn.IFERROR(P239*(1/Q239),"")</f>
      </c>
      <c r="S239" s="8">
        <f>_xlfn.IFERROR(1/R239,"")</f>
      </c>
    </row>
    <row r="240" spans="1:19" ht="15">
      <c r="A240" s="1">
        <v>18</v>
      </c>
      <c r="B240" s="5">
        <v>0.7083333333333334</v>
      </c>
      <c r="C240" s="1" t="s">
        <v>172</v>
      </c>
      <c r="D240" s="1">
        <v>7</v>
      </c>
      <c r="E240" s="1">
        <v>11</v>
      </c>
      <c r="F240" s="1" t="s">
        <v>225</v>
      </c>
      <c r="G240" s="2">
        <v>37.1409666666666</v>
      </c>
      <c r="H240" s="6">
        <f>1+_xlfn.COUNTIFS(A:A,A240,O:O,"&lt;"&amp;O240)</f>
        <v>9</v>
      </c>
      <c r="I240" s="2">
        <f>_xlfn.AVERAGEIF(A:A,A240,G:G)</f>
        <v>49.30745999999998</v>
      </c>
      <c r="J240" s="2">
        <f>G240-I240</f>
        <v>-12.166493333333378</v>
      </c>
      <c r="K240" s="2">
        <f>90+J240</f>
        <v>77.83350666666662</v>
      </c>
      <c r="L240" s="2">
        <f>EXP(0.06*K240)</f>
        <v>106.69885209474205</v>
      </c>
      <c r="M240" s="2">
        <f>SUMIF(A:A,A240,L:L)</f>
        <v>2613.1482366324663</v>
      </c>
      <c r="N240" s="3">
        <f>L240/M240</f>
        <v>0.04083153439172805</v>
      </c>
      <c r="O240" s="7">
        <f>1/N240</f>
        <v>24.49087488131691</v>
      </c>
      <c r="P240" s="3">
        <f>IF(O240&gt;21,"",N240)</f>
      </c>
      <c r="Q240" s="3">
        <f>IF(ISNUMBER(P240),SUMIF(A:A,A240,P:P),"")</f>
      </c>
      <c r="R240" s="3">
        <f>_xlfn.IFERROR(P240*(1/Q240),"")</f>
      </c>
      <c r="S240" s="8">
        <f>_xlfn.IFERROR(1/R240,"")</f>
      </c>
    </row>
    <row r="241" spans="1:19" ht="15">
      <c r="A241" s="1">
        <v>13</v>
      </c>
      <c r="B241" s="5">
        <v>0.7152777777777778</v>
      </c>
      <c r="C241" s="1" t="s">
        <v>119</v>
      </c>
      <c r="D241" s="1">
        <v>7</v>
      </c>
      <c r="E241" s="1">
        <v>4</v>
      </c>
      <c r="F241" s="1" t="s">
        <v>163</v>
      </c>
      <c r="G241" s="2">
        <v>69.5652666666667</v>
      </c>
      <c r="H241" s="6">
        <f>1+_xlfn.COUNTIFS(A:A,A241,O:O,"&lt;"&amp;O241)</f>
        <v>1</v>
      </c>
      <c r="I241" s="2">
        <f>_xlfn.AVERAGEIF(A:A,A241,G:G)</f>
        <v>51.187642424242405</v>
      </c>
      <c r="J241" s="2">
        <f>G241-I241</f>
        <v>18.377624242424297</v>
      </c>
      <c r="K241" s="2">
        <f>90+J241</f>
        <v>108.3776242424243</v>
      </c>
      <c r="L241" s="2">
        <f>EXP(0.06*K241)</f>
        <v>666.9115674189278</v>
      </c>
      <c r="M241" s="2">
        <f>SUMIF(A:A,A241,L:L)</f>
        <v>3137.8850309079517</v>
      </c>
      <c r="N241" s="3">
        <f>L241/M241</f>
        <v>0.21253537361945857</v>
      </c>
      <c r="O241" s="7">
        <f>1/N241</f>
        <v>4.705099122889939</v>
      </c>
      <c r="P241" s="3">
        <f>IF(O241&gt;21,"",N241)</f>
        <v>0.21253537361945857</v>
      </c>
      <c r="Q241" s="3">
        <f>IF(ISNUMBER(P241),SUMIF(A:A,A241,P:P),"")</f>
        <v>0.9221327568160081</v>
      </c>
      <c r="R241" s="3">
        <f>_xlfn.IFERROR(P241*(1/Q241),"")</f>
        <v>0.23048240293871858</v>
      </c>
      <c r="S241" s="8">
        <f>_xlfn.IFERROR(1/R241,"")</f>
        <v>4.338726025283081</v>
      </c>
    </row>
    <row r="242" spans="1:19" ht="15">
      <c r="A242" s="1">
        <v>13</v>
      </c>
      <c r="B242" s="5">
        <v>0.7152777777777778</v>
      </c>
      <c r="C242" s="1" t="s">
        <v>119</v>
      </c>
      <c r="D242" s="1">
        <v>7</v>
      </c>
      <c r="E242" s="1">
        <v>5</v>
      </c>
      <c r="F242" s="1" t="s">
        <v>164</v>
      </c>
      <c r="G242" s="2">
        <v>63.1529</v>
      </c>
      <c r="H242" s="6">
        <f>1+_xlfn.COUNTIFS(A:A,A242,O:O,"&lt;"&amp;O242)</f>
        <v>2</v>
      </c>
      <c r="I242" s="2">
        <f>_xlfn.AVERAGEIF(A:A,A242,G:G)</f>
        <v>51.187642424242405</v>
      </c>
      <c r="J242" s="2">
        <f>G242-I242</f>
        <v>11.965257575757597</v>
      </c>
      <c r="K242" s="2">
        <f>90+J242</f>
        <v>101.96525757575759</v>
      </c>
      <c r="L242" s="2">
        <f>EXP(0.06*K242)</f>
        <v>453.91749595037913</v>
      </c>
      <c r="M242" s="2">
        <f>SUMIF(A:A,A242,L:L)</f>
        <v>3137.8850309079517</v>
      </c>
      <c r="N242" s="3">
        <f>L242/M242</f>
        <v>0.14465714692518147</v>
      </c>
      <c r="O242" s="7">
        <f>1/N242</f>
        <v>6.912897297201726</v>
      </c>
      <c r="P242" s="3">
        <f>IF(O242&gt;21,"",N242)</f>
        <v>0.14465714692518147</v>
      </c>
      <c r="Q242" s="3">
        <f>IF(ISNUMBER(P242),SUMIF(A:A,A242,P:P),"")</f>
        <v>0.9221327568160081</v>
      </c>
      <c r="R242" s="3">
        <f>_xlfn.IFERROR(P242*(1/Q242),"")</f>
        <v>0.15687236556335102</v>
      </c>
      <c r="S242" s="8">
        <f>_xlfn.IFERROR(1/R242,"")</f>
        <v>6.3746090422545585</v>
      </c>
    </row>
    <row r="243" spans="1:19" ht="15">
      <c r="A243" s="1">
        <v>13</v>
      </c>
      <c r="B243" s="5">
        <v>0.7152777777777778</v>
      </c>
      <c r="C243" s="1" t="s">
        <v>119</v>
      </c>
      <c r="D243" s="1">
        <v>7</v>
      </c>
      <c r="E243" s="1">
        <v>9</v>
      </c>
      <c r="F243" s="1" t="s">
        <v>168</v>
      </c>
      <c r="G243" s="2">
        <v>60.485533333333294</v>
      </c>
      <c r="H243" s="6">
        <f>1+_xlfn.COUNTIFS(A:A,A243,O:O,"&lt;"&amp;O243)</f>
        <v>3</v>
      </c>
      <c r="I243" s="2">
        <f>_xlfn.AVERAGEIF(A:A,A243,G:G)</f>
        <v>51.187642424242405</v>
      </c>
      <c r="J243" s="2">
        <f>G243-I243</f>
        <v>9.297890909090889</v>
      </c>
      <c r="K243" s="2">
        <f>90+J243</f>
        <v>99.29789090909088</v>
      </c>
      <c r="L243" s="2">
        <f>EXP(0.06*K243)</f>
        <v>386.7867294934206</v>
      </c>
      <c r="M243" s="2">
        <f>SUMIF(A:A,A243,L:L)</f>
        <v>3137.8850309079517</v>
      </c>
      <c r="N243" s="3">
        <f>L243/M243</f>
        <v>0.12326351210563737</v>
      </c>
      <c r="O243" s="7">
        <f>1/N243</f>
        <v>8.11270085459674</v>
      </c>
      <c r="P243" s="3">
        <f>IF(O243&gt;21,"",N243)</f>
        <v>0.12326351210563737</v>
      </c>
      <c r="Q243" s="3">
        <f>IF(ISNUMBER(P243),SUMIF(A:A,A243,P:P),"")</f>
        <v>0.9221327568160081</v>
      </c>
      <c r="R243" s="3">
        <f>_xlfn.IFERROR(P243*(1/Q243),"")</f>
        <v>0.1336721976250454</v>
      </c>
      <c r="S243" s="8">
        <f>_xlfn.IFERROR(1/R243,"")</f>
        <v>7.4809872042728776</v>
      </c>
    </row>
    <row r="244" spans="1:19" ht="15">
      <c r="A244" s="1">
        <v>13</v>
      </c>
      <c r="B244" s="5">
        <v>0.7152777777777778</v>
      </c>
      <c r="C244" s="1" t="s">
        <v>119</v>
      </c>
      <c r="D244" s="1">
        <v>7</v>
      </c>
      <c r="E244" s="1">
        <v>3</v>
      </c>
      <c r="F244" s="1" t="s">
        <v>162</v>
      </c>
      <c r="G244" s="2">
        <v>59.7318333333333</v>
      </c>
      <c r="H244" s="6">
        <f>1+_xlfn.COUNTIFS(A:A,A244,O:O,"&lt;"&amp;O244)</f>
        <v>4</v>
      </c>
      <c r="I244" s="2">
        <f>_xlfn.AVERAGEIF(A:A,A244,G:G)</f>
        <v>51.187642424242405</v>
      </c>
      <c r="J244" s="2">
        <f>G244-I244</f>
        <v>8.544190909090894</v>
      </c>
      <c r="K244" s="2">
        <f>90+J244</f>
        <v>98.5441909090909</v>
      </c>
      <c r="L244" s="2">
        <f>EXP(0.06*K244)</f>
        <v>369.6850602083512</v>
      </c>
      <c r="M244" s="2">
        <f>SUMIF(A:A,A244,L:L)</f>
        <v>3137.8850309079517</v>
      </c>
      <c r="N244" s="3">
        <f>L244/M244</f>
        <v>0.11781344968568919</v>
      </c>
      <c r="O244" s="7">
        <f>1/N244</f>
        <v>8.487995238810752</v>
      </c>
      <c r="P244" s="3">
        <f>IF(O244&gt;21,"",N244)</f>
        <v>0.11781344968568919</v>
      </c>
      <c r="Q244" s="3">
        <f>IF(ISNUMBER(P244),SUMIF(A:A,A244,P:P),"")</f>
        <v>0.9221327568160081</v>
      </c>
      <c r="R244" s="3">
        <f>_xlfn.IFERROR(P244*(1/Q244),"")</f>
        <v>0.12776191802629602</v>
      </c>
      <c r="S244" s="8">
        <f>_xlfn.IFERROR(1/R244,"")</f>
        <v>7.82705844940571</v>
      </c>
    </row>
    <row r="245" spans="1:19" ht="15">
      <c r="A245" s="1">
        <v>13</v>
      </c>
      <c r="B245" s="5">
        <v>0.7152777777777778</v>
      </c>
      <c r="C245" s="1" t="s">
        <v>119</v>
      </c>
      <c r="D245" s="1">
        <v>7</v>
      </c>
      <c r="E245" s="1">
        <v>1</v>
      </c>
      <c r="F245" s="1" t="s">
        <v>161</v>
      </c>
      <c r="G245" s="2">
        <v>59.533199999999894</v>
      </c>
      <c r="H245" s="6">
        <f>1+_xlfn.COUNTIFS(A:A,A245,O:O,"&lt;"&amp;O245)</f>
        <v>5</v>
      </c>
      <c r="I245" s="2">
        <f>_xlfn.AVERAGEIF(A:A,A245,G:G)</f>
        <v>51.187642424242405</v>
      </c>
      <c r="J245" s="2">
        <f>G245-I245</f>
        <v>8.34555757575749</v>
      </c>
      <c r="K245" s="2">
        <f>90+J245</f>
        <v>98.34555757575748</v>
      </c>
      <c r="L245" s="2">
        <f>EXP(0.06*K245)</f>
        <v>365.30530446637306</v>
      </c>
      <c r="M245" s="2">
        <f>SUMIF(A:A,A245,L:L)</f>
        <v>3137.8850309079517</v>
      </c>
      <c r="N245" s="3">
        <f>L245/M245</f>
        <v>0.11641768288772245</v>
      </c>
      <c r="O245" s="7">
        <f>1/N245</f>
        <v>8.58976037999689</v>
      </c>
      <c r="P245" s="3">
        <f>IF(O245&gt;21,"",N245)</f>
        <v>0.11641768288772245</v>
      </c>
      <c r="Q245" s="3">
        <f>IF(ISNUMBER(P245),SUMIF(A:A,A245,P:P),"")</f>
        <v>0.9221327568160081</v>
      </c>
      <c r="R245" s="3">
        <f>_xlfn.IFERROR(P245*(1/Q245),"")</f>
        <v>0.12624828911803979</v>
      </c>
      <c r="S245" s="8">
        <f>_xlfn.IFERROR(1/R245,"")</f>
        <v>7.92089941959545</v>
      </c>
    </row>
    <row r="246" spans="1:19" ht="15">
      <c r="A246" s="1">
        <v>13</v>
      </c>
      <c r="B246" s="5">
        <v>0.7152777777777778</v>
      </c>
      <c r="C246" s="1" t="s">
        <v>119</v>
      </c>
      <c r="D246" s="1">
        <v>7</v>
      </c>
      <c r="E246" s="1">
        <v>8</v>
      </c>
      <c r="F246" s="1" t="s">
        <v>167</v>
      </c>
      <c r="G246" s="2">
        <v>54.6412333333333</v>
      </c>
      <c r="H246" s="6">
        <f>1+_xlfn.COUNTIFS(A:A,A246,O:O,"&lt;"&amp;O246)</f>
        <v>6</v>
      </c>
      <c r="I246" s="2">
        <f>_xlfn.AVERAGEIF(A:A,A246,G:G)</f>
        <v>51.187642424242405</v>
      </c>
      <c r="J246" s="2">
        <f>G246-I246</f>
        <v>3.4535909090908916</v>
      </c>
      <c r="K246" s="2">
        <f>90+J246</f>
        <v>93.45359090909089</v>
      </c>
      <c r="L246" s="2">
        <f>EXP(0.06*K246)</f>
        <v>272.3847134145176</v>
      </c>
      <c r="M246" s="2">
        <f>SUMIF(A:A,A246,L:L)</f>
        <v>3137.8850309079517</v>
      </c>
      <c r="N246" s="3">
        <f>L246/M246</f>
        <v>0.08680519226534654</v>
      </c>
      <c r="O246" s="7">
        <f>1/N246</f>
        <v>11.52004821259073</v>
      </c>
      <c r="P246" s="3">
        <f>IF(O246&gt;21,"",N246)</f>
        <v>0.08680519226534654</v>
      </c>
      <c r="Q246" s="3">
        <f>IF(ISNUMBER(P246),SUMIF(A:A,A246,P:P),"")</f>
        <v>0.9221327568160081</v>
      </c>
      <c r="R246" s="3">
        <f>_xlfn.IFERROR(P246*(1/Q246),"")</f>
        <v>0.09413524421914302</v>
      </c>
      <c r="S246" s="8">
        <f>_xlfn.IFERROR(1/R246,"")</f>
        <v>10.623013816929616</v>
      </c>
    </row>
    <row r="247" spans="1:19" ht="15">
      <c r="A247" s="1">
        <v>13</v>
      </c>
      <c r="B247" s="5">
        <v>0.7152777777777778</v>
      </c>
      <c r="C247" s="1" t="s">
        <v>119</v>
      </c>
      <c r="D247" s="1">
        <v>7</v>
      </c>
      <c r="E247" s="1">
        <v>6</v>
      </c>
      <c r="F247" s="1" t="s">
        <v>165</v>
      </c>
      <c r="G247" s="2">
        <v>50.3064333333333</v>
      </c>
      <c r="H247" s="6">
        <f>1+_xlfn.COUNTIFS(A:A,A247,O:O,"&lt;"&amp;O247)</f>
        <v>7</v>
      </c>
      <c r="I247" s="2">
        <f>_xlfn.AVERAGEIF(A:A,A247,G:G)</f>
        <v>51.187642424242405</v>
      </c>
      <c r="J247" s="2">
        <f>G247-I247</f>
        <v>-0.8812090909091026</v>
      </c>
      <c r="K247" s="2">
        <f>90+J247</f>
        <v>89.1187909090909</v>
      </c>
      <c r="L247" s="2">
        <f>EXP(0.06*K247)</f>
        <v>210.0041840455579</v>
      </c>
      <c r="M247" s="2">
        <f>SUMIF(A:A,A247,L:L)</f>
        <v>3137.8850309079517</v>
      </c>
      <c r="N247" s="3">
        <f>L247/M247</f>
        <v>0.06692539145858792</v>
      </c>
      <c r="O247" s="7">
        <f>1/N247</f>
        <v>14.942011965948378</v>
      </c>
      <c r="P247" s="3">
        <f>IF(O247&gt;21,"",N247)</f>
        <v>0.06692539145858792</v>
      </c>
      <c r="Q247" s="3">
        <f>IF(ISNUMBER(P247),SUMIF(A:A,A247,P:P),"")</f>
        <v>0.9221327568160081</v>
      </c>
      <c r="R247" s="3">
        <f>_xlfn.IFERROR(P247*(1/Q247),"")</f>
        <v>0.07257674230082845</v>
      </c>
      <c r="S247" s="8">
        <f>_xlfn.IFERROR(1/R247,"")</f>
        <v>13.778518686537756</v>
      </c>
    </row>
    <row r="248" spans="1:19" ht="15">
      <c r="A248" s="1">
        <v>13</v>
      </c>
      <c r="B248" s="5">
        <v>0.7152777777777778</v>
      </c>
      <c r="C248" s="1" t="s">
        <v>119</v>
      </c>
      <c r="D248" s="1">
        <v>7</v>
      </c>
      <c r="E248" s="1">
        <v>7</v>
      </c>
      <c r="F248" s="1" t="s">
        <v>166</v>
      </c>
      <c r="G248" s="2">
        <v>46.6416666666667</v>
      </c>
      <c r="H248" s="6">
        <f>1+_xlfn.COUNTIFS(A:A,A248,O:O,"&lt;"&amp;O248)</f>
        <v>8</v>
      </c>
      <c r="I248" s="2">
        <f>_xlfn.AVERAGEIF(A:A,A248,G:G)</f>
        <v>51.187642424242405</v>
      </c>
      <c r="J248" s="2">
        <f>G248-I248</f>
        <v>-4.545975757575704</v>
      </c>
      <c r="K248" s="2">
        <f>90+J248</f>
        <v>85.4540242424243</v>
      </c>
      <c r="L248" s="2">
        <f>EXP(0.06*K248)</f>
        <v>168.551519125307</v>
      </c>
      <c r="M248" s="2">
        <f>SUMIF(A:A,A248,L:L)</f>
        <v>3137.8850309079517</v>
      </c>
      <c r="N248" s="3">
        <f>L248/M248</f>
        <v>0.053715007868384644</v>
      </c>
      <c r="O248" s="7">
        <f>1/N248</f>
        <v>18.61677098605762</v>
      </c>
      <c r="P248" s="3">
        <f>IF(O248&gt;21,"",N248)</f>
        <v>0.053715007868384644</v>
      </c>
      <c r="Q248" s="3">
        <f>IF(ISNUMBER(P248),SUMIF(A:A,A248,P:P),"")</f>
        <v>0.9221327568160081</v>
      </c>
      <c r="R248" s="3">
        <f>_xlfn.IFERROR(P248*(1/Q248),"")</f>
        <v>0.05825084020857783</v>
      </c>
      <c r="S248" s="8">
        <f>_xlfn.IFERROR(1/R248,"")</f>
        <v>17.167134352385588</v>
      </c>
    </row>
    <row r="249" spans="1:19" ht="15">
      <c r="A249" s="1">
        <v>13</v>
      </c>
      <c r="B249" s="5">
        <v>0.7152777777777778</v>
      </c>
      <c r="C249" s="1" t="s">
        <v>119</v>
      </c>
      <c r="D249" s="1">
        <v>7</v>
      </c>
      <c r="E249" s="1">
        <v>10</v>
      </c>
      <c r="F249" s="1" t="s">
        <v>169</v>
      </c>
      <c r="G249" s="2">
        <v>22.2695333333333</v>
      </c>
      <c r="H249" s="6">
        <f>1+_xlfn.COUNTIFS(A:A,A249,O:O,"&lt;"&amp;O249)</f>
        <v>11</v>
      </c>
      <c r="I249" s="2">
        <f>_xlfn.AVERAGEIF(A:A,A249,G:G)</f>
        <v>51.187642424242405</v>
      </c>
      <c r="J249" s="2">
        <f>G249-I249</f>
        <v>-28.918109090909105</v>
      </c>
      <c r="K249" s="2">
        <f>90+J249</f>
        <v>61.081890909090895</v>
      </c>
      <c r="L249" s="2">
        <f>EXP(0.06*K249)</f>
        <v>39.052756178305565</v>
      </c>
      <c r="M249" s="2">
        <f>SUMIF(A:A,A249,L:L)</f>
        <v>3137.8850309079517</v>
      </c>
      <c r="N249" s="3">
        <f>L249/M249</f>
        <v>0.01244556629501674</v>
      </c>
      <c r="O249" s="7">
        <f>1/N249</f>
        <v>80.3498994176267</v>
      </c>
      <c r="P249" s="3">
        <f>IF(O249&gt;21,"",N249)</f>
      </c>
      <c r="Q249" s="3">
        <f>IF(ISNUMBER(P249),SUMIF(A:A,A249,P:P),"")</f>
      </c>
      <c r="R249" s="3">
        <f>_xlfn.IFERROR(P249*(1/Q249),"")</f>
      </c>
      <c r="S249" s="8">
        <f>_xlfn.IFERROR(1/R249,"")</f>
      </c>
    </row>
    <row r="250" spans="1:19" ht="15">
      <c r="A250" s="1">
        <v>13</v>
      </c>
      <c r="B250" s="5">
        <v>0.7152777777777778</v>
      </c>
      <c r="C250" s="1" t="s">
        <v>119</v>
      </c>
      <c r="D250" s="1">
        <v>7</v>
      </c>
      <c r="E250" s="1">
        <v>11</v>
      </c>
      <c r="F250" s="1" t="s">
        <v>170</v>
      </c>
      <c r="G250" s="2">
        <v>38.8513333333333</v>
      </c>
      <c r="H250" s="6">
        <f>1+_xlfn.COUNTIFS(A:A,A250,O:O,"&lt;"&amp;O250)</f>
        <v>9</v>
      </c>
      <c r="I250" s="2">
        <f>_xlfn.AVERAGEIF(A:A,A250,G:G)</f>
        <v>51.187642424242405</v>
      </c>
      <c r="J250" s="2">
        <f>G250-I250</f>
        <v>-12.336309090909104</v>
      </c>
      <c r="K250" s="2">
        <f>90+J250</f>
        <v>77.66369090909089</v>
      </c>
      <c r="L250" s="2">
        <f>EXP(0.06*K250)</f>
        <v>105.61722299801288</v>
      </c>
      <c r="M250" s="2">
        <f>SUMIF(A:A,A250,L:L)</f>
        <v>3137.8850309079517</v>
      </c>
      <c r="N250" s="3">
        <f>L250/M250</f>
        <v>0.03365872935359024</v>
      </c>
      <c r="O250" s="7">
        <f>1/N250</f>
        <v>29.70997477340404</v>
      </c>
      <c r="P250" s="3">
        <f>IF(O250&gt;21,"",N250)</f>
      </c>
      <c r="Q250" s="3">
        <f>IF(ISNUMBER(P250),SUMIF(A:A,A250,P:P),"")</f>
      </c>
      <c r="R250" s="3">
        <f>_xlfn.IFERROR(P250*(1/Q250),"")</f>
      </c>
      <c r="S250" s="8">
        <f>_xlfn.IFERROR(1/R250,"")</f>
      </c>
    </row>
    <row r="251" spans="1:19" ht="15">
      <c r="A251" s="1">
        <v>13</v>
      </c>
      <c r="B251" s="5">
        <v>0.7152777777777778</v>
      </c>
      <c r="C251" s="1" t="s">
        <v>119</v>
      </c>
      <c r="D251" s="1">
        <v>7</v>
      </c>
      <c r="E251" s="1">
        <v>12</v>
      </c>
      <c r="F251" s="1" t="s">
        <v>171</v>
      </c>
      <c r="G251" s="2">
        <v>37.8851333333333</v>
      </c>
      <c r="H251" s="6">
        <f>1+_xlfn.COUNTIFS(A:A,A251,O:O,"&lt;"&amp;O251)</f>
        <v>10</v>
      </c>
      <c r="I251" s="2">
        <f>_xlfn.AVERAGEIF(A:A,A251,G:G)</f>
        <v>51.187642424242405</v>
      </c>
      <c r="J251" s="2">
        <f>G251-I251</f>
        <v>-13.302509090909105</v>
      </c>
      <c r="K251" s="2">
        <f>90+J251</f>
        <v>76.6974909090909</v>
      </c>
      <c r="L251" s="2">
        <f>EXP(0.06*K251)</f>
        <v>99.668477608799</v>
      </c>
      <c r="M251" s="2">
        <f>SUMIF(A:A,A251,L:L)</f>
        <v>3137.8850309079517</v>
      </c>
      <c r="N251" s="3">
        <f>L251/M251</f>
        <v>0.03176294753538493</v>
      </c>
      <c r="O251" s="7">
        <f>1/N251</f>
        <v>31.483224246930117</v>
      </c>
      <c r="P251" s="3">
        <f>IF(O251&gt;21,"",N251)</f>
      </c>
      <c r="Q251" s="3">
        <f>IF(ISNUMBER(P251),SUMIF(A:A,A251,P:P),"")</f>
      </c>
      <c r="R251" s="3">
        <f>_xlfn.IFERROR(P251*(1/Q251),"")</f>
      </c>
      <c r="S251" s="8">
        <f>_xlfn.IFERROR(1/R251,"")</f>
      </c>
    </row>
    <row r="252" spans="1:19" ht="15">
      <c r="A252" s="1">
        <v>36</v>
      </c>
      <c r="B252" s="5">
        <v>0.71875</v>
      </c>
      <c r="C252" s="1" t="s">
        <v>320</v>
      </c>
      <c r="D252" s="1">
        <v>8</v>
      </c>
      <c r="E252" s="1">
        <v>11</v>
      </c>
      <c r="F252" s="1" t="s">
        <v>396</v>
      </c>
      <c r="G252" s="2">
        <v>72.894</v>
      </c>
      <c r="H252" s="6">
        <f>1+_xlfn.COUNTIFS(A:A,A252,O:O,"&lt;"&amp;O252)</f>
        <v>1</v>
      </c>
      <c r="I252" s="2">
        <f>_xlfn.AVERAGEIF(A:A,A252,G:G)</f>
        <v>51.07507575757577</v>
      </c>
      <c r="J252" s="2">
        <f>G252-I252</f>
        <v>21.818924242424238</v>
      </c>
      <c r="K252" s="2">
        <f>90+J252</f>
        <v>111.81892424242423</v>
      </c>
      <c r="L252" s="2">
        <f>EXP(0.06*K252)</f>
        <v>819.861525408986</v>
      </c>
      <c r="M252" s="2">
        <f>SUMIF(A:A,A252,L:L)</f>
        <v>3156.7724528764825</v>
      </c>
      <c r="N252" s="3">
        <f>L252/M252</f>
        <v>0.25971511651462875</v>
      </c>
      <c r="O252" s="7">
        <f>1/N252</f>
        <v>3.8503727215418895</v>
      </c>
      <c r="P252" s="3">
        <f>IF(O252&gt;21,"",N252)</f>
        <v>0.25971511651462875</v>
      </c>
      <c r="Q252" s="3">
        <f>IF(ISNUMBER(P252),SUMIF(A:A,A252,P:P),"")</f>
        <v>0.9091269671392445</v>
      </c>
      <c r="R252" s="3">
        <f>_xlfn.IFERROR(P252*(1/Q252),"")</f>
        <v>0.2856752971830502</v>
      </c>
      <c r="S252" s="8">
        <f>_xlfn.IFERROR(1/R252,"")</f>
        <v>3.5004776746910564</v>
      </c>
    </row>
    <row r="253" spans="1:19" ht="15">
      <c r="A253" s="1">
        <v>36</v>
      </c>
      <c r="B253" s="5">
        <v>0.71875</v>
      </c>
      <c r="C253" s="1" t="s">
        <v>320</v>
      </c>
      <c r="D253" s="1">
        <v>8</v>
      </c>
      <c r="E253" s="1">
        <v>1</v>
      </c>
      <c r="F253" s="1" t="s">
        <v>386</v>
      </c>
      <c r="G253" s="2">
        <v>66.2991666666667</v>
      </c>
      <c r="H253" s="6">
        <f>1+_xlfn.COUNTIFS(A:A,A253,O:O,"&lt;"&amp;O253)</f>
        <v>2</v>
      </c>
      <c r="I253" s="2">
        <f>_xlfn.AVERAGEIF(A:A,A253,G:G)</f>
        <v>51.07507575757577</v>
      </c>
      <c r="J253" s="2">
        <f>G253-I253</f>
        <v>15.224090909090926</v>
      </c>
      <c r="K253" s="2">
        <f>90+J253</f>
        <v>105.22409090909093</v>
      </c>
      <c r="L253" s="2">
        <f>EXP(0.06*K253)</f>
        <v>551.9433722689533</v>
      </c>
      <c r="M253" s="2">
        <f>SUMIF(A:A,A253,L:L)</f>
        <v>3156.7724528764825</v>
      </c>
      <c r="N253" s="3">
        <f>L253/M253</f>
        <v>0.17484420575389178</v>
      </c>
      <c r="O253" s="7">
        <f>1/N253</f>
        <v>5.719377406235502</v>
      </c>
      <c r="P253" s="3">
        <f>IF(O253&gt;21,"",N253)</f>
        <v>0.17484420575389178</v>
      </c>
      <c r="Q253" s="3">
        <f>IF(ISNUMBER(P253),SUMIF(A:A,A253,P:P),"")</f>
        <v>0.9091269671392445</v>
      </c>
      <c r="R253" s="3">
        <f>_xlfn.IFERROR(P253*(1/Q253),"")</f>
        <v>0.19232099813744954</v>
      </c>
      <c r="S253" s="8">
        <f>_xlfn.IFERROR(1/R253,"")</f>
        <v>5.1996402352556</v>
      </c>
    </row>
    <row r="254" spans="1:19" ht="15">
      <c r="A254" s="1">
        <v>36</v>
      </c>
      <c r="B254" s="5">
        <v>0.71875</v>
      </c>
      <c r="C254" s="1" t="s">
        <v>320</v>
      </c>
      <c r="D254" s="1">
        <v>8</v>
      </c>
      <c r="E254" s="1">
        <v>5</v>
      </c>
      <c r="F254" s="1" t="s">
        <v>390</v>
      </c>
      <c r="G254" s="2">
        <v>58.16496666666669</v>
      </c>
      <c r="H254" s="6">
        <f>1+_xlfn.COUNTIFS(A:A,A254,O:O,"&lt;"&amp;O254)</f>
        <v>3</v>
      </c>
      <c r="I254" s="2">
        <f>_xlfn.AVERAGEIF(A:A,A254,G:G)</f>
        <v>51.07507575757577</v>
      </c>
      <c r="J254" s="2">
        <f>G254-I254</f>
        <v>7.089890909090926</v>
      </c>
      <c r="K254" s="2">
        <f>90+J254</f>
        <v>97.08989090909093</v>
      </c>
      <c r="L254" s="2">
        <f>EXP(0.06*K254)</f>
        <v>338.79440705701296</v>
      </c>
      <c r="M254" s="2">
        <f>SUMIF(A:A,A254,L:L)</f>
        <v>3156.7724528764825</v>
      </c>
      <c r="N254" s="3">
        <f>L254/M254</f>
        <v>0.1073230370938837</v>
      </c>
      <c r="O254" s="7">
        <f>1/N254</f>
        <v>9.317664008382685</v>
      </c>
      <c r="P254" s="3">
        <f>IF(O254&gt;21,"",N254)</f>
        <v>0.1073230370938837</v>
      </c>
      <c r="Q254" s="3">
        <f>IF(ISNUMBER(P254),SUMIF(A:A,A254,P:P),"")</f>
        <v>0.9091269671392445</v>
      </c>
      <c r="R254" s="3">
        <f>_xlfn.IFERROR(P254*(1/Q254),"")</f>
        <v>0.11805065845928844</v>
      </c>
      <c r="S254" s="8">
        <f>_xlfn.IFERROR(1/R254,"")</f>
        <v>8.470939620763447</v>
      </c>
    </row>
    <row r="255" spans="1:19" ht="15">
      <c r="A255" s="1">
        <v>36</v>
      </c>
      <c r="B255" s="5">
        <v>0.71875</v>
      </c>
      <c r="C255" s="1" t="s">
        <v>320</v>
      </c>
      <c r="D255" s="1">
        <v>8</v>
      </c>
      <c r="E255" s="1">
        <v>4</v>
      </c>
      <c r="F255" s="1" t="s">
        <v>389</v>
      </c>
      <c r="G255" s="2">
        <v>56.3873333333333</v>
      </c>
      <c r="H255" s="6">
        <f>1+_xlfn.COUNTIFS(A:A,A255,O:O,"&lt;"&amp;O255)</f>
        <v>4</v>
      </c>
      <c r="I255" s="2">
        <f>_xlfn.AVERAGEIF(A:A,A255,G:G)</f>
        <v>51.07507575757577</v>
      </c>
      <c r="J255" s="2">
        <f>G255-I255</f>
        <v>5.312257575757535</v>
      </c>
      <c r="K255" s="2">
        <f>90+J255</f>
        <v>95.31225757575754</v>
      </c>
      <c r="L255" s="2">
        <f>EXP(0.06*K255)</f>
        <v>304.5196005027399</v>
      </c>
      <c r="M255" s="2">
        <f>SUMIF(A:A,A255,L:L)</f>
        <v>3156.7724528764825</v>
      </c>
      <c r="N255" s="3">
        <f>L255/M255</f>
        <v>0.09646548968876695</v>
      </c>
      <c r="O255" s="7">
        <f>1/N255</f>
        <v>10.36640153101764</v>
      </c>
      <c r="P255" s="3">
        <f>IF(O255&gt;21,"",N255)</f>
        <v>0.09646548968876695</v>
      </c>
      <c r="Q255" s="3">
        <f>IF(ISNUMBER(P255),SUMIF(A:A,A255,P:P),"")</f>
        <v>0.9091269671392445</v>
      </c>
      <c r="R255" s="3">
        <f>_xlfn.IFERROR(P255*(1/Q255),"")</f>
        <v>0.10610783001225396</v>
      </c>
      <c r="S255" s="8">
        <f>_xlfn.IFERROR(1/R255,"")</f>
        <v>9.424375184041688</v>
      </c>
    </row>
    <row r="256" spans="1:19" ht="15">
      <c r="A256" s="1">
        <v>36</v>
      </c>
      <c r="B256" s="5">
        <v>0.71875</v>
      </c>
      <c r="C256" s="1" t="s">
        <v>320</v>
      </c>
      <c r="D256" s="1">
        <v>8</v>
      </c>
      <c r="E256" s="1">
        <v>2</v>
      </c>
      <c r="F256" s="1" t="s">
        <v>387</v>
      </c>
      <c r="G256" s="2">
        <v>51.622833333333396</v>
      </c>
      <c r="H256" s="6">
        <f>1+_xlfn.COUNTIFS(A:A,A256,O:O,"&lt;"&amp;O256)</f>
        <v>5</v>
      </c>
      <c r="I256" s="2">
        <f>_xlfn.AVERAGEIF(A:A,A256,G:G)</f>
        <v>51.07507575757577</v>
      </c>
      <c r="J256" s="2">
        <f>G256-I256</f>
        <v>0.547757575757629</v>
      </c>
      <c r="K256" s="2">
        <f>90+J256</f>
        <v>90.54775757575763</v>
      </c>
      <c r="L256" s="2">
        <f>EXP(0.06*K256)</f>
        <v>228.80393425893442</v>
      </c>
      <c r="M256" s="2">
        <f>SUMIF(A:A,A256,L:L)</f>
        <v>3156.7724528764825</v>
      </c>
      <c r="N256" s="3">
        <f>L256/M256</f>
        <v>0.07248033796368376</v>
      </c>
      <c r="O256" s="7">
        <f>1/N256</f>
        <v>13.796845159594172</v>
      </c>
      <c r="P256" s="3">
        <f>IF(O256&gt;21,"",N256)</f>
        <v>0.07248033796368376</v>
      </c>
      <c r="Q256" s="3">
        <f>IF(ISNUMBER(P256),SUMIF(A:A,A256,P:P),"")</f>
        <v>0.9091269671392445</v>
      </c>
      <c r="R256" s="3">
        <f>_xlfn.IFERROR(P256*(1/Q256),"")</f>
        <v>0.07972520955104664</v>
      </c>
      <c r="S256" s="8">
        <f>_xlfn.IFERROR(1/R256,"")</f>
        <v>12.543083996031616</v>
      </c>
    </row>
    <row r="257" spans="1:19" ht="15">
      <c r="A257" s="1">
        <v>36</v>
      </c>
      <c r="B257" s="5">
        <v>0.71875</v>
      </c>
      <c r="C257" s="1" t="s">
        <v>320</v>
      </c>
      <c r="D257" s="1">
        <v>8</v>
      </c>
      <c r="E257" s="1">
        <v>3</v>
      </c>
      <c r="F257" s="1" t="s">
        <v>388</v>
      </c>
      <c r="G257" s="2">
        <v>51.55086666666659</v>
      </c>
      <c r="H257" s="6">
        <f>1+_xlfn.COUNTIFS(A:A,A257,O:O,"&lt;"&amp;O257)</f>
        <v>6</v>
      </c>
      <c r="I257" s="2">
        <f>_xlfn.AVERAGEIF(A:A,A257,G:G)</f>
        <v>51.07507575757577</v>
      </c>
      <c r="J257" s="2">
        <f>G257-I257</f>
        <v>0.47579090909082566</v>
      </c>
      <c r="K257" s="2">
        <f>90+J257</f>
        <v>90.47579090909082</v>
      </c>
      <c r="L257" s="2">
        <f>EXP(0.06*K257)</f>
        <v>227.81808884282282</v>
      </c>
      <c r="M257" s="2">
        <f>SUMIF(A:A,A257,L:L)</f>
        <v>3156.7724528764825</v>
      </c>
      <c r="N257" s="3">
        <f>L257/M257</f>
        <v>0.07216804259528833</v>
      </c>
      <c r="O257" s="7">
        <f>1/N257</f>
        <v>13.856548744267693</v>
      </c>
      <c r="P257" s="3">
        <f>IF(O257&gt;21,"",N257)</f>
        <v>0.07216804259528833</v>
      </c>
      <c r="Q257" s="3">
        <f>IF(ISNUMBER(P257),SUMIF(A:A,A257,P:P),"")</f>
        <v>0.9091269671392445</v>
      </c>
      <c r="R257" s="3">
        <f>_xlfn.IFERROR(P257*(1/Q257),"")</f>
        <v>0.07938169827079265</v>
      </c>
      <c r="S257" s="8">
        <f>_xlfn.IFERROR(1/R257,"")</f>
        <v>12.597362134893196</v>
      </c>
    </row>
    <row r="258" spans="1:19" ht="15">
      <c r="A258" s="1">
        <v>36</v>
      </c>
      <c r="B258" s="5">
        <v>0.71875</v>
      </c>
      <c r="C258" s="1" t="s">
        <v>320</v>
      </c>
      <c r="D258" s="1">
        <v>8</v>
      </c>
      <c r="E258" s="1">
        <v>7</v>
      </c>
      <c r="F258" s="1" t="s">
        <v>392</v>
      </c>
      <c r="G258" s="2">
        <v>51.3354</v>
      </c>
      <c r="H258" s="6">
        <f>1+_xlfn.COUNTIFS(A:A,A258,O:O,"&lt;"&amp;O258)</f>
        <v>7</v>
      </c>
      <c r="I258" s="2">
        <f>_xlfn.AVERAGEIF(A:A,A258,G:G)</f>
        <v>51.07507575757577</v>
      </c>
      <c r="J258" s="2">
        <f>G258-I258</f>
        <v>0.26032424242423247</v>
      </c>
      <c r="K258" s="2">
        <f>90+J258</f>
        <v>90.26032424242423</v>
      </c>
      <c r="L258" s="2">
        <f>EXP(0.06*K258)</f>
        <v>224.89181279500954</v>
      </c>
      <c r="M258" s="2">
        <f>SUMIF(A:A,A258,L:L)</f>
        <v>3156.7724528764825</v>
      </c>
      <c r="N258" s="3">
        <f>L258/M258</f>
        <v>0.07124105907287866</v>
      </c>
      <c r="O258" s="7">
        <f>1/N258</f>
        <v>14.0368491571274</v>
      </c>
      <c r="P258" s="3">
        <f>IF(O258&gt;21,"",N258)</f>
        <v>0.07124105907287866</v>
      </c>
      <c r="Q258" s="3">
        <f>IF(ISNUMBER(P258),SUMIF(A:A,A258,P:P),"")</f>
        <v>0.9091269671392445</v>
      </c>
      <c r="R258" s="3">
        <f>_xlfn.IFERROR(P258*(1/Q258),"")</f>
        <v>0.07836205683905004</v>
      </c>
      <c r="S258" s="8">
        <f>_xlfn.IFERROR(1/R258,"")</f>
        <v>12.761278102410293</v>
      </c>
    </row>
    <row r="259" spans="1:19" ht="15">
      <c r="A259" s="1">
        <v>36</v>
      </c>
      <c r="B259" s="5">
        <v>0.71875</v>
      </c>
      <c r="C259" s="1" t="s">
        <v>320</v>
      </c>
      <c r="D259" s="1">
        <v>8</v>
      </c>
      <c r="E259" s="1">
        <v>6</v>
      </c>
      <c r="F259" s="1" t="s">
        <v>391</v>
      </c>
      <c r="G259" s="2">
        <v>46.9896666666667</v>
      </c>
      <c r="H259" s="6">
        <f>1+_xlfn.COUNTIFS(A:A,A259,O:O,"&lt;"&amp;O259)</f>
        <v>8</v>
      </c>
      <c r="I259" s="2">
        <f>_xlfn.AVERAGEIF(A:A,A259,G:G)</f>
        <v>51.07507575757577</v>
      </c>
      <c r="J259" s="2">
        <f>G259-I259</f>
        <v>-4.085409090909067</v>
      </c>
      <c r="K259" s="2">
        <f>90+J259</f>
        <v>85.91459090909093</v>
      </c>
      <c r="L259" s="2">
        <f>EXP(0.06*K259)</f>
        <v>173.274224897851</v>
      </c>
      <c r="M259" s="2">
        <f>SUMIF(A:A,A259,L:L)</f>
        <v>3156.7724528764825</v>
      </c>
      <c r="N259" s="3">
        <f>L259/M259</f>
        <v>0.05488967845622253</v>
      </c>
      <c r="O259" s="7">
        <f>1/N259</f>
        <v>18.2183614137502</v>
      </c>
      <c r="P259" s="3">
        <f>IF(O259&gt;21,"",N259)</f>
        <v>0.05488967845622253</v>
      </c>
      <c r="Q259" s="3">
        <f>IF(ISNUMBER(P259),SUMIF(A:A,A259,P:P),"")</f>
        <v>0.9091269671392445</v>
      </c>
      <c r="R259" s="3">
        <f>_xlfn.IFERROR(P259*(1/Q259),"")</f>
        <v>0.06037625154706853</v>
      </c>
      <c r="S259" s="8">
        <f>_xlfn.IFERROR(1/R259,"")</f>
        <v>16.562803658329354</v>
      </c>
    </row>
    <row r="260" spans="1:19" ht="15">
      <c r="A260" s="1">
        <v>36</v>
      </c>
      <c r="B260" s="5">
        <v>0.71875</v>
      </c>
      <c r="C260" s="1" t="s">
        <v>320</v>
      </c>
      <c r="D260" s="1">
        <v>8</v>
      </c>
      <c r="E260" s="1">
        <v>8</v>
      </c>
      <c r="F260" s="1" t="s">
        <v>393</v>
      </c>
      <c r="G260" s="2">
        <v>43.2265666666667</v>
      </c>
      <c r="H260" s="6">
        <f>1+_xlfn.COUNTIFS(A:A,A260,O:O,"&lt;"&amp;O260)</f>
        <v>9</v>
      </c>
      <c r="I260" s="2">
        <f>_xlfn.AVERAGEIF(A:A,A260,G:G)</f>
        <v>51.07507575757577</v>
      </c>
      <c r="J260" s="2">
        <f>G260-I260</f>
        <v>-7.848509090909069</v>
      </c>
      <c r="K260" s="2">
        <f>90+J260</f>
        <v>82.15149090909094</v>
      </c>
      <c r="L260" s="2">
        <f>EXP(0.06*K260)</f>
        <v>138.25356885133456</v>
      </c>
      <c r="M260" s="2">
        <f>SUMIF(A:A,A260,L:L)</f>
        <v>3156.7724528764825</v>
      </c>
      <c r="N260" s="3">
        <f>L260/M260</f>
        <v>0.04379586141071287</v>
      </c>
      <c r="O260" s="7">
        <f>1/N260</f>
        <v>22.83320770020043</v>
      </c>
      <c r="P260" s="3">
        <f>IF(O260&gt;21,"",N260)</f>
      </c>
      <c r="Q260" s="3">
        <f>IF(ISNUMBER(P260),SUMIF(A:A,A260,P:P),"")</f>
      </c>
      <c r="R260" s="3">
        <f>_xlfn.IFERROR(P260*(1/Q260),"")</f>
      </c>
      <c r="S260" s="8">
        <f>_xlfn.IFERROR(1/R260,"")</f>
      </c>
    </row>
    <row r="261" spans="1:19" ht="15">
      <c r="A261" s="1">
        <v>36</v>
      </c>
      <c r="B261" s="5">
        <v>0.71875</v>
      </c>
      <c r="C261" s="1" t="s">
        <v>320</v>
      </c>
      <c r="D261" s="1">
        <v>8</v>
      </c>
      <c r="E261" s="1">
        <v>9</v>
      </c>
      <c r="F261" s="1" t="s">
        <v>394</v>
      </c>
      <c r="G261" s="2">
        <v>38.0802666666667</v>
      </c>
      <c r="H261" s="6">
        <f>1+_xlfn.COUNTIFS(A:A,A261,O:O,"&lt;"&amp;O261)</f>
        <v>10</v>
      </c>
      <c r="I261" s="2">
        <f>_xlfn.AVERAGEIF(A:A,A261,G:G)</f>
        <v>51.07507575757577</v>
      </c>
      <c r="J261" s="2">
        <f>G261-I261</f>
        <v>-12.994809090909065</v>
      </c>
      <c r="K261" s="2">
        <f>90+J261</f>
        <v>77.00519090909094</v>
      </c>
      <c r="L261" s="2">
        <f>EXP(0.06*K261)</f>
        <v>101.52564783036036</v>
      </c>
      <c r="M261" s="2">
        <f>SUMIF(A:A,A261,L:L)</f>
        <v>3156.7724528764825</v>
      </c>
      <c r="N261" s="3">
        <f>L261/M261</f>
        <v>0.032161218252474665</v>
      </c>
      <c r="O261" s="7">
        <f>1/N261</f>
        <v>31.093349516480284</v>
      </c>
      <c r="P261" s="3">
        <f>IF(O261&gt;21,"",N261)</f>
      </c>
      <c r="Q261" s="3">
        <f>IF(ISNUMBER(P261),SUMIF(A:A,A261,P:P),"")</f>
      </c>
      <c r="R261" s="3">
        <f>_xlfn.IFERROR(P261*(1/Q261),"")</f>
      </c>
      <c r="S261" s="8">
        <f>_xlfn.IFERROR(1/R261,"")</f>
      </c>
    </row>
    <row r="262" spans="1:19" ht="15">
      <c r="A262" s="1">
        <v>36</v>
      </c>
      <c r="B262" s="5">
        <v>0.71875</v>
      </c>
      <c r="C262" s="1" t="s">
        <v>320</v>
      </c>
      <c r="D262" s="1">
        <v>8</v>
      </c>
      <c r="E262" s="1">
        <v>10</v>
      </c>
      <c r="F262" s="1" t="s">
        <v>395</v>
      </c>
      <c r="G262" s="2">
        <v>25.274766666666697</v>
      </c>
      <c r="H262" s="6">
        <f>1+_xlfn.COUNTIFS(A:A,A262,O:O,"&lt;"&amp;O262)</f>
        <v>11</v>
      </c>
      <c r="I262" s="2">
        <f>_xlfn.AVERAGEIF(A:A,A262,G:G)</f>
        <v>51.07507575757577</v>
      </c>
      <c r="J262" s="2">
        <f>G262-I262</f>
        <v>-25.80030909090907</v>
      </c>
      <c r="K262" s="2">
        <f>90+J262</f>
        <v>64.19969090909093</v>
      </c>
      <c r="L262" s="2">
        <f>EXP(0.06*K262)</f>
        <v>47.086270162477376</v>
      </c>
      <c r="M262" s="2">
        <f>SUMIF(A:A,A262,L:L)</f>
        <v>3156.7724528764825</v>
      </c>
      <c r="N262" s="3">
        <f>L262/M262</f>
        <v>0.014915953197567946</v>
      </c>
      <c r="O262" s="7">
        <f>1/N262</f>
        <v>67.04231280123959</v>
      </c>
      <c r="P262" s="3">
        <f>IF(O262&gt;21,"",N262)</f>
      </c>
      <c r="Q262" s="3">
        <f>IF(ISNUMBER(P262),SUMIF(A:A,A262,P:P),"")</f>
      </c>
      <c r="R262" s="3">
        <f>_xlfn.IFERROR(P262*(1/Q262),"")</f>
      </c>
      <c r="S262" s="8">
        <f>_xlfn.IFERROR(1/R262,"")</f>
      </c>
    </row>
    <row r="263" spans="1:19" ht="15">
      <c r="A263" s="1">
        <v>29</v>
      </c>
      <c r="B263" s="5">
        <v>0.7222222222222222</v>
      </c>
      <c r="C263" s="1" t="s">
        <v>269</v>
      </c>
      <c r="D263" s="1">
        <v>7</v>
      </c>
      <c r="E263" s="1">
        <v>3</v>
      </c>
      <c r="F263" s="1" t="s">
        <v>312</v>
      </c>
      <c r="G263" s="2">
        <v>68.2835666666667</v>
      </c>
      <c r="H263" s="6">
        <f>1+_xlfn.COUNTIFS(A:A,A263,O:O,"&lt;"&amp;O263)</f>
        <v>1</v>
      </c>
      <c r="I263" s="2">
        <f>_xlfn.AVERAGEIF(A:A,A263,G:G)</f>
        <v>52.27160370370371</v>
      </c>
      <c r="J263" s="2">
        <f>G263-I263</f>
        <v>16.01196296296299</v>
      </c>
      <c r="K263" s="2">
        <f>90+J263</f>
        <v>106.011962962963</v>
      </c>
      <c r="L263" s="2">
        <f>EXP(0.06*K263)</f>
        <v>578.6615577717628</v>
      </c>
      <c r="M263" s="2">
        <f>SUMIF(A:A,A263,L:L)</f>
        <v>2629.060155459811</v>
      </c>
      <c r="N263" s="3">
        <f>L263/M263</f>
        <v>0.22010206064324817</v>
      </c>
      <c r="O263" s="7">
        <f>1/N263</f>
        <v>4.543346832271813</v>
      </c>
      <c r="P263" s="3">
        <f>IF(O263&gt;21,"",N263)</f>
        <v>0.22010206064324817</v>
      </c>
      <c r="Q263" s="3">
        <f>IF(ISNUMBER(P263),SUMIF(A:A,A263,P:P),"")</f>
        <v>0.9524296488781676</v>
      </c>
      <c r="R263" s="3">
        <f>_xlfn.IFERROR(P263*(1/Q263),"")</f>
        <v>0.23109534746476906</v>
      </c>
      <c r="S263" s="8">
        <f>_xlfn.IFERROR(1/R263,"")</f>
        <v>4.327218228192378</v>
      </c>
    </row>
    <row r="264" spans="1:19" ht="15">
      <c r="A264" s="1">
        <v>29</v>
      </c>
      <c r="B264" s="5">
        <v>0.7222222222222222</v>
      </c>
      <c r="C264" s="1" t="s">
        <v>269</v>
      </c>
      <c r="D264" s="1">
        <v>7</v>
      </c>
      <c r="E264" s="1">
        <v>4</v>
      </c>
      <c r="F264" s="1" t="s">
        <v>313</v>
      </c>
      <c r="G264" s="2">
        <v>65.7903666666666</v>
      </c>
      <c r="H264" s="6">
        <f>1+_xlfn.COUNTIFS(A:A,A264,O:O,"&lt;"&amp;O264)</f>
        <v>2</v>
      </c>
      <c r="I264" s="2">
        <f>_xlfn.AVERAGEIF(A:A,A264,G:G)</f>
        <v>52.27160370370371</v>
      </c>
      <c r="J264" s="2">
        <f>G264-I264</f>
        <v>13.518762962962889</v>
      </c>
      <c r="K264" s="2">
        <f>90+J264</f>
        <v>103.51876296296288</v>
      </c>
      <c r="L264" s="2">
        <f>EXP(0.06*K264)</f>
        <v>498.261867801073</v>
      </c>
      <c r="M264" s="2">
        <f>SUMIF(A:A,A264,L:L)</f>
        <v>2629.060155459811</v>
      </c>
      <c r="N264" s="3">
        <f>L264/M264</f>
        <v>0.18952090798163163</v>
      </c>
      <c r="O264" s="7">
        <f>1/N264</f>
        <v>5.276462690316575</v>
      </c>
      <c r="P264" s="3">
        <f>IF(O264&gt;21,"",N264)</f>
        <v>0.18952090798163163</v>
      </c>
      <c r="Q264" s="3">
        <f>IF(ISNUMBER(P264),SUMIF(A:A,A264,P:P),"")</f>
        <v>0.9524296488781676</v>
      </c>
      <c r="R264" s="3">
        <f>_xlfn.IFERROR(P264*(1/Q264),"")</f>
        <v>0.19898677892363117</v>
      </c>
      <c r="S264" s="8">
        <f>_xlfn.IFERROR(1/R264,"")</f>
        <v>5.025459507456968</v>
      </c>
    </row>
    <row r="265" spans="1:19" ht="15">
      <c r="A265" s="1">
        <v>29</v>
      </c>
      <c r="B265" s="5">
        <v>0.7222222222222222</v>
      </c>
      <c r="C265" s="1" t="s">
        <v>269</v>
      </c>
      <c r="D265" s="1">
        <v>7</v>
      </c>
      <c r="E265" s="1">
        <v>2</v>
      </c>
      <c r="F265" s="1" t="s">
        <v>311</v>
      </c>
      <c r="G265" s="2">
        <v>63.980033333333395</v>
      </c>
      <c r="H265" s="6">
        <f>1+_xlfn.COUNTIFS(A:A,A265,O:O,"&lt;"&amp;O265)</f>
        <v>3</v>
      </c>
      <c r="I265" s="2">
        <f>_xlfn.AVERAGEIF(A:A,A265,G:G)</f>
        <v>52.27160370370371</v>
      </c>
      <c r="J265" s="2">
        <f>G265-I265</f>
        <v>11.708429629629684</v>
      </c>
      <c r="K265" s="2">
        <f>90+J265</f>
        <v>101.70842962962968</v>
      </c>
      <c r="L265" s="2">
        <f>EXP(0.06*K265)</f>
        <v>446.97639149787136</v>
      </c>
      <c r="M265" s="2">
        <f>SUMIF(A:A,A265,L:L)</f>
        <v>2629.060155459811</v>
      </c>
      <c r="N265" s="3">
        <f>L265/M265</f>
        <v>0.1700137558928153</v>
      </c>
      <c r="O265" s="7">
        <f>1/N265</f>
        <v>5.881876997238077</v>
      </c>
      <c r="P265" s="3">
        <f>IF(O265&gt;21,"",N265)</f>
        <v>0.1700137558928153</v>
      </c>
      <c r="Q265" s="3">
        <f>IF(ISNUMBER(P265),SUMIF(A:A,A265,P:P),"")</f>
        <v>0.9524296488781676</v>
      </c>
      <c r="R265" s="3">
        <f>_xlfn.IFERROR(P265*(1/Q265),"")</f>
        <v>0.1785053164746271</v>
      </c>
      <c r="S265" s="8">
        <f>_xlfn.IFERROR(1/R265,"")</f>
        <v>5.602074043224033</v>
      </c>
    </row>
    <row r="266" spans="1:19" ht="15">
      <c r="A266" s="1">
        <v>29</v>
      </c>
      <c r="B266" s="5">
        <v>0.7222222222222222</v>
      </c>
      <c r="C266" s="1" t="s">
        <v>269</v>
      </c>
      <c r="D266" s="1">
        <v>7</v>
      </c>
      <c r="E266" s="1">
        <v>6</v>
      </c>
      <c r="F266" s="1" t="s">
        <v>315</v>
      </c>
      <c r="G266" s="2">
        <v>59.9148</v>
      </c>
      <c r="H266" s="6">
        <f>1+_xlfn.COUNTIFS(A:A,A266,O:O,"&lt;"&amp;O266)</f>
        <v>4</v>
      </c>
      <c r="I266" s="2">
        <f>_xlfn.AVERAGEIF(A:A,A266,G:G)</f>
        <v>52.27160370370371</v>
      </c>
      <c r="J266" s="2">
        <f>G266-I266</f>
        <v>7.6431962962962885</v>
      </c>
      <c r="K266" s="2">
        <f>90+J266</f>
        <v>97.64319629629628</v>
      </c>
      <c r="L266" s="2">
        <f>EXP(0.06*K266)</f>
        <v>350.2305940819924</v>
      </c>
      <c r="M266" s="2">
        <f>SUMIF(A:A,A266,L:L)</f>
        <v>2629.060155459811</v>
      </c>
      <c r="N266" s="3">
        <f>L266/M266</f>
        <v>0.1332151314052906</v>
      </c>
      <c r="O266" s="7">
        <f>1/N266</f>
        <v>7.506654757991593</v>
      </c>
      <c r="P266" s="3">
        <f>IF(O266&gt;21,"",N266)</f>
        <v>0.1332151314052906</v>
      </c>
      <c r="Q266" s="3">
        <f>IF(ISNUMBER(P266),SUMIF(A:A,A266,P:P),"")</f>
        <v>0.9524296488781676</v>
      </c>
      <c r="R266" s="3">
        <f>_xlfn.IFERROR(P266*(1/Q266),"")</f>
        <v>0.13986873630215088</v>
      </c>
      <c r="S266" s="8">
        <f>_xlfn.IFERROR(1/R266,"")</f>
        <v>7.149560555403561</v>
      </c>
    </row>
    <row r="267" spans="1:19" ht="15">
      <c r="A267" s="1">
        <v>29</v>
      </c>
      <c r="B267" s="5">
        <v>0.7222222222222222</v>
      </c>
      <c r="C267" s="1" t="s">
        <v>269</v>
      </c>
      <c r="D267" s="1">
        <v>7</v>
      </c>
      <c r="E267" s="1">
        <v>8</v>
      </c>
      <c r="F267" s="1" t="s">
        <v>316</v>
      </c>
      <c r="G267" s="2">
        <v>57.0277</v>
      </c>
      <c r="H267" s="6">
        <f>1+_xlfn.COUNTIFS(A:A,A267,O:O,"&lt;"&amp;O267)</f>
        <v>5</v>
      </c>
      <c r="I267" s="2">
        <f>_xlfn.AVERAGEIF(A:A,A267,G:G)</f>
        <v>52.27160370370371</v>
      </c>
      <c r="J267" s="2">
        <f>G267-I267</f>
        <v>4.756096296296292</v>
      </c>
      <c r="K267" s="2">
        <f>90+J267</f>
        <v>94.75609629629629</v>
      </c>
      <c r="L267" s="2">
        <f>EXP(0.06*K267)</f>
        <v>294.52555625386896</v>
      </c>
      <c r="M267" s="2">
        <f>SUMIF(A:A,A267,L:L)</f>
        <v>2629.060155459811</v>
      </c>
      <c r="N267" s="3">
        <f>L267/M267</f>
        <v>0.11202693694255077</v>
      </c>
      <c r="O267" s="7">
        <f>1/N267</f>
        <v>8.926424548346048</v>
      </c>
      <c r="P267" s="3">
        <f>IF(O267&gt;21,"",N267)</f>
        <v>0.11202693694255077</v>
      </c>
      <c r="Q267" s="3">
        <f>IF(ISNUMBER(P267),SUMIF(A:A,A267,P:P),"")</f>
        <v>0.9524296488781676</v>
      </c>
      <c r="R267" s="3">
        <f>_xlfn.IFERROR(P267*(1/Q267),"")</f>
        <v>0.11762226960752768</v>
      </c>
      <c r="S267" s="8">
        <f>_xlfn.IFERROR(1/R267,"")</f>
        <v>8.501791398318684</v>
      </c>
    </row>
    <row r="268" spans="1:19" ht="15">
      <c r="A268" s="1">
        <v>29</v>
      </c>
      <c r="B268" s="5">
        <v>0.7222222222222222</v>
      </c>
      <c r="C268" s="1" t="s">
        <v>269</v>
      </c>
      <c r="D268" s="1">
        <v>7</v>
      </c>
      <c r="E268" s="1">
        <v>12</v>
      </c>
      <c r="F268" s="1" t="s">
        <v>318</v>
      </c>
      <c r="G268" s="2">
        <v>48.1004333333334</v>
      </c>
      <c r="H268" s="6">
        <f>1+_xlfn.COUNTIFS(A:A,A268,O:O,"&lt;"&amp;O268)</f>
        <v>6</v>
      </c>
      <c r="I268" s="2">
        <f>_xlfn.AVERAGEIF(A:A,A268,G:G)</f>
        <v>52.27160370370371</v>
      </c>
      <c r="J268" s="2">
        <f>G268-I268</f>
        <v>-4.171170370370312</v>
      </c>
      <c r="K268" s="2">
        <f>90+J268</f>
        <v>85.8288296296297</v>
      </c>
      <c r="L268" s="2">
        <f>EXP(0.06*K268)</f>
        <v>172.38490179127137</v>
      </c>
      <c r="M268" s="2">
        <f>SUMIF(A:A,A268,L:L)</f>
        <v>2629.060155459811</v>
      </c>
      <c r="N268" s="3">
        <f>L268/M268</f>
        <v>0.06556902147456646</v>
      </c>
      <c r="O268" s="7">
        <f>1/N268</f>
        <v>15.251104523313492</v>
      </c>
      <c r="P268" s="3">
        <f>IF(O268&gt;21,"",N268)</f>
        <v>0.06556902147456646</v>
      </c>
      <c r="Q268" s="3">
        <f>IF(ISNUMBER(P268),SUMIF(A:A,A268,P:P),"")</f>
        <v>0.9524296488781676</v>
      </c>
      <c r="R268" s="3">
        <f>_xlfn.IFERROR(P268*(1/Q268),"")</f>
        <v>0.06884395246598825</v>
      </c>
      <c r="S268" s="8">
        <f>_xlfn.IFERROR(1/R268,"")</f>
        <v>14.525604126143705</v>
      </c>
    </row>
    <row r="269" spans="1:19" ht="15">
      <c r="A269" s="1">
        <v>29</v>
      </c>
      <c r="B269" s="5">
        <v>0.7222222222222222</v>
      </c>
      <c r="C269" s="1" t="s">
        <v>269</v>
      </c>
      <c r="D269" s="1">
        <v>7</v>
      </c>
      <c r="E269" s="1">
        <v>5</v>
      </c>
      <c r="F269" s="1" t="s">
        <v>314</v>
      </c>
      <c r="G269" s="2">
        <v>47.1627333333333</v>
      </c>
      <c r="H269" s="6">
        <f>1+_xlfn.COUNTIFS(A:A,A269,O:O,"&lt;"&amp;O269)</f>
        <v>7</v>
      </c>
      <c r="I269" s="2">
        <f>_xlfn.AVERAGEIF(A:A,A269,G:G)</f>
        <v>52.27160370370371</v>
      </c>
      <c r="J269" s="2">
        <f>G269-I269</f>
        <v>-5.108870370370411</v>
      </c>
      <c r="K269" s="2">
        <f>90+J269</f>
        <v>84.89112962962959</v>
      </c>
      <c r="L269" s="2">
        <f>EXP(0.06*K269)</f>
        <v>162.95397154632866</v>
      </c>
      <c r="M269" s="2">
        <f>SUMIF(A:A,A269,L:L)</f>
        <v>2629.060155459811</v>
      </c>
      <c r="N269" s="3">
        <f>L269/M269</f>
        <v>0.061981834538064697</v>
      </c>
      <c r="O269" s="7">
        <f>1/N269</f>
        <v>16.133759309525978</v>
      </c>
      <c r="P269" s="3">
        <f>IF(O269&gt;21,"",N269)</f>
        <v>0.061981834538064697</v>
      </c>
      <c r="Q269" s="3">
        <f>IF(ISNUMBER(P269),SUMIF(A:A,A269,P:P),"")</f>
        <v>0.9524296488781676</v>
      </c>
      <c r="R269" s="3">
        <f>_xlfn.IFERROR(P269*(1/Q269),"")</f>
        <v>0.06507759876130573</v>
      </c>
      <c r="S269" s="8">
        <f>_xlfn.IFERROR(1/R269,"")</f>
        <v>15.366270714256695</v>
      </c>
    </row>
    <row r="270" spans="1:19" ht="15">
      <c r="A270" s="1">
        <v>29</v>
      </c>
      <c r="B270" s="5">
        <v>0.7222222222222222</v>
      </c>
      <c r="C270" s="1" t="s">
        <v>269</v>
      </c>
      <c r="D270" s="1">
        <v>7</v>
      </c>
      <c r="E270" s="1">
        <v>10</v>
      </c>
      <c r="F270" s="1" t="s">
        <v>317</v>
      </c>
      <c r="G270" s="2">
        <v>36.2354</v>
      </c>
      <c r="H270" s="6">
        <f>1+_xlfn.COUNTIFS(A:A,A270,O:O,"&lt;"&amp;O270)</f>
        <v>8</v>
      </c>
      <c r="I270" s="2">
        <f>_xlfn.AVERAGEIF(A:A,A270,G:G)</f>
        <v>52.27160370370371</v>
      </c>
      <c r="J270" s="2">
        <f>G270-I270</f>
        <v>-16.036203703703713</v>
      </c>
      <c r="K270" s="2">
        <f>90+J270</f>
        <v>73.9637962962963</v>
      </c>
      <c r="L270" s="2">
        <f>EXP(0.06*K270)</f>
        <v>84.59099152426933</v>
      </c>
      <c r="M270" s="2">
        <f>SUMIF(A:A,A270,L:L)</f>
        <v>2629.060155459811</v>
      </c>
      <c r="N270" s="3">
        <f>L270/M270</f>
        <v>0.03217537314564593</v>
      </c>
      <c r="O270" s="7">
        <f>1/N270</f>
        <v>31.0796706373341</v>
      </c>
      <c r="P270" s="3">
        <f>IF(O270&gt;21,"",N270)</f>
      </c>
      <c r="Q270" s="3">
        <f>IF(ISNUMBER(P270),SUMIF(A:A,A270,P:P),"")</f>
      </c>
      <c r="R270" s="3">
        <f>_xlfn.IFERROR(P270*(1/Q270),"")</f>
      </c>
      <c r="S270" s="8">
        <f>_xlfn.IFERROR(1/R270,"")</f>
      </c>
    </row>
    <row r="271" spans="1:19" ht="15">
      <c r="A271" s="1">
        <v>29</v>
      </c>
      <c r="B271" s="5">
        <v>0.7222222222222222</v>
      </c>
      <c r="C271" s="1" t="s">
        <v>269</v>
      </c>
      <c r="D271" s="1">
        <v>7</v>
      </c>
      <c r="E271" s="1">
        <v>13</v>
      </c>
      <c r="F271" s="1" t="s">
        <v>319</v>
      </c>
      <c r="G271" s="2">
        <v>23.9494</v>
      </c>
      <c r="H271" s="6">
        <f>1+_xlfn.COUNTIFS(A:A,A271,O:O,"&lt;"&amp;O271)</f>
        <v>9</v>
      </c>
      <c r="I271" s="2">
        <f>_xlfn.AVERAGEIF(A:A,A271,G:G)</f>
        <v>52.27160370370371</v>
      </c>
      <c r="J271" s="2">
        <f>G271-I271</f>
        <v>-28.32220370370371</v>
      </c>
      <c r="K271" s="2">
        <f>90+J271</f>
        <v>61.67779629629629</v>
      </c>
      <c r="L271" s="2">
        <f>EXP(0.06*K271)</f>
        <v>40.47432319137357</v>
      </c>
      <c r="M271" s="2">
        <f>SUMIF(A:A,A271,L:L)</f>
        <v>2629.060155459811</v>
      </c>
      <c r="N271" s="3">
        <f>L271/M271</f>
        <v>0.015394977976186624</v>
      </c>
      <c r="O271" s="7">
        <f>1/N271</f>
        <v>64.95624752090114</v>
      </c>
      <c r="P271" s="3">
        <f>IF(O271&gt;21,"",N271)</f>
      </c>
      <c r="Q271" s="3">
        <f>IF(ISNUMBER(P271),SUMIF(A:A,A271,P:P),"")</f>
      </c>
      <c r="R271" s="3">
        <f>_xlfn.IFERROR(P271*(1/Q271),"")</f>
      </c>
      <c r="S271" s="8">
        <f>_xlfn.IFERROR(1/R271,"")</f>
      </c>
    </row>
    <row r="272" spans="1:19" ht="15">
      <c r="A272" s="1">
        <v>2</v>
      </c>
      <c r="B272" s="5">
        <v>0.7256944444444445</v>
      </c>
      <c r="C272" s="1" t="s">
        <v>21</v>
      </c>
      <c r="D272" s="1">
        <v>2</v>
      </c>
      <c r="E272" s="1">
        <v>9</v>
      </c>
      <c r="F272" s="1" t="s">
        <v>38</v>
      </c>
      <c r="G272" s="2">
        <v>65.9132333333333</v>
      </c>
      <c r="H272" s="6">
        <f>1+_xlfn.COUNTIFS(A:A,A272,O:O,"&lt;"&amp;O272)</f>
        <v>1</v>
      </c>
      <c r="I272" s="2">
        <f>_xlfn.AVERAGEIF(A:A,A272,G:G)</f>
        <v>46.44424871794869</v>
      </c>
      <c r="J272" s="2">
        <f>G272-I272</f>
        <v>19.468984615384606</v>
      </c>
      <c r="K272" s="2">
        <f>90+J272</f>
        <v>109.46898461538461</v>
      </c>
      <c r="L272" s="2">
        <f>EXP(0.06*K272)</f>
        <v>712.043551175805</v>
      </c>
      <c r="M272" s="2">
        <f>SUMIF(A:A,A272,L:L)</f>
        <v>3690.223737114922</v>
      </c>
      <c r="N272" s="3">
        <f>L272/M272</f>
        <v>0.19295403257377894</v>
      </c>
      <c r="O272" s="7">
        <f>1/N272</f>
        <v>5.182581502242689</v>
      </c>
      <c r="P272" s="3">
        <f>IF(O272&gt;21,"",N272)</f>
        <v>0.19295403257377894</v>
      </c>
      <c r="Q272" s="3">
        <f>IF(ISNUMBER(P272),SUMIF(A:A,A272,P:P),"")</f>
        <v>0.7466836864690829</v>
      </c>
      <c r="R272" s="3">
        <f>_xlfn.IFERROR(P272*(1/Q272),"")</f>
        <v>0.2584146889377211</v>
      </c>
      <c r="S272" s="8">
        <f>_xlfn.IFERROR(1/R272,"")</f>
        <v>3.8697490615210484</v>
      </c>
    </row>
    <row r="273" spans="1:19" ht="15">
      <c r="A273" s="1">
        <v>2</v>
      </c>
      <c r="B273" s="5">
        <v>0.7256944444444445</v>
      </c>
      <c r="C273" s="1" t="s">
        <v>21</v>
      </c>
      <c r="D273" s="1">
        <v>2</v>
      </c>
      <c r="E273" s="1">
        <v>3</v>
      </c>
      <c r="F273" s="1" t="s">
        <v>32</v>
      </c>
      <c r="G273" s="2">
        <v>65.5057666666666</v>
      </c>
      <c r="H273" s="6">
        <f>1+_xlfn.COUNTIFS(A:A,A273,O:O,"&lt;"&amp;O273)</f>
        <v>2</v>
      </c>
      <c r="I273" s="2">
        <f>_xlfn.AVERAGEIF(A:A,A273,G:G)</f>
        <v>46.44424871794869</v>
      </c>
      <c r="J273" s="2">
        <f>G273-I273</f>
        <v>19.061517948717913</v>
      </c>
      <c r="K273" s="2">
        <f>90+J273</f>
        <v>109.06151794871792</v>
      </c>
      <c r="L273" s="2">
        <f>EXP(0.06*K273)</f>
        <v>694.8465827294909</v>
      </c>
      <c r="M273" s="2">
        <f>SUMIF(A:A,A273,L:L)</f>
        <v>3690.223737114922</v>
      </c>
      <c r="N273" s="3">
        <f>L273/M273</f>
        <v>0.1882938900806956</v>
      </c>
      <c r="O273" s="7">
        <f>1/N273</f>
        <v>5.310846780909555</v>
      </c>
      <c r="P273" s="3">
        <f>IF(O273&gt;21,"",N273)</f>
        <v>0.1882938900806956</v>
      </c>
      <c r="Q273" s="3">
        <f>IF(ISNUMBER(P273),SUMIF(A:A,A273,P:P),"")</f>
        <v>0.7466836864690829</v>
      </c>
      <c r="R273" s="3">
        <f>_xlfn.IFERROR(P273*(1/Q273),"")</f>
        <v>0.2521735689326488</v>
      </c>
      <c r="S273" s="8">
        <f>_xlfn.IFERROR(1/R273,"")</f>
        <v>3.965522652642009</v>
      </c>
    </row>
    <row r="274" spans="1:19" ht="15">
      <c r="A274" s="1">
        <v>2</v>
      </c>
      <c r="B274" s="5">
        <v>0.7256944444444445</v>
      </c>
      <c r="C274" s="1" t="s">
        <v>21</v>
      </c>
      <c r="D274" s="1">
        <v>2</v>
      </c>
      <c r="E274" s="1">
        <v>8</v>
      </c>
      <c r="F274" s="1" t="s">
        <v>37</v>
      </c>
      <c r="G274" s="2">
        <v>62.0039666666666</v>
      </c>
      <c r="H274" s="6">
        <f>1+_xlfn.COUNTIFS(A:A,A274,O:O,"&lt;"&amp;O274)</f>
        <v>3</v>
      </c>
      <c r="I274" s="2">
        <f>_xlfn.AVERAGEIF(A:A,A274,G:G)</f>
        <v>46.44424871794869</v>
      </c>
      <c r="J274" s="2">
        <f>G274-I274</f>
        <v>15.55971794871791</v>
      </c>
      <c r="K274" s="2">
        <f>90+J274</f>
        <v>105.55971794871792</v>
      </c>
      <c r="L274" s="2">
        <f>EXP(0.06*K274)</f>
        <v>563.1708675885153</v>
      </c>
      <c r="M274" s="2">
        <f>SUMIF(A:A,A274,L:L)</f>
        <v>3690.223737114922</v>
      </c>
      <c r="N274" s="3">
        <f>L274/M274</f>
        <v>0.15261157797137026</v>
      </c>
      <c r="O274" s="7">
        <f>1/N274</f>
        <v>6.552582794128495</v>
      </c>
      <c r="P274" s="3">
        <f>IF(O274&gt;21,"",N274)</f>
        <v>0.15261157797137026</v>
      </c>
      <c r="Q274" s="3">
        <f>IF(ISNUMBER(P274),SUMIF(A:A,A274,P:P),"")</f>
        <v>0.7466836864690829</v>
      </c>
      <c r="R274" s="3">
        <f>_xlfn.IFERROR(P274*(1/Q274),"")</f>
        <v>0.20438584736334572</v>
      </c>
      <c r="S274" s="8">
        <f>_xlfn.IFERROR(1/R274,"")</f>
        <v>4.892706676613748</v>
      </c>
    </row>
    <row r="275" spans="1:19" ht="15">
      <c r="A275" s="1">
        <v>2</v>
      </c>
      <c r="B275" s="5">
        <v>0.7256944444444445</v>
      </c>
      <c r="C275" s="1" t="s">
        <v>21</v>
      </c>
      <c r="D275" s="1">
        <v>2</v>
      </c>
      <c r="E275" s="1">
        <v>1</v>
      </c>
      <c r="F275" s="1" t="s">
        <v>30</v>
      </c>
      <c r="G275" s="2">
        <v>54.242566666666605</v>
      </c>
      <c r="H275" s="6">
        <f>1+_xlfn.COUNTIFS(A:A,A275,O:O,"&lt;"&amp;O275)</f>
        <v>4</v>
      </c>
      <c r="I275" s="2">
        <f>_xlfn.AVERAGEIF(A:A,A275,G:G)</f>
        <v>46.44424871794869</v>
      </c>
      <c r="J275" s="2">
        <f>G275-I275</f>
        <v>7.798317948717916</v>
      </c>
      <c r="K275" s="2">
        <f>90+J275</f>
        <v>97.79831794871791</v>
      </c>
      <c r="L275" s="2">
        <f>EXP(0.06*K275)</f>
        <v>353.50551166877676</v>
      </c>
      <c r="M275" s="2">
        <f>SUMIF(A:A,A275,L:L)</f>
        <v>3690.223737114922</v>
      </c>
      <c r="N275" s="3">
        <f>L275/M275</f>
        <v>0.09579514328991694</v>
      </c>
      <c r="O275" s="7">
        <f>1/N275</f>
        <v>10.43894257742873</v>
      </c>
      <c r="P275" s="3">
        <f>IF(O275&gt;21,"",N275)</f>
        <v>0.09579514328991694</v>
      </c>
      <c r="Q275" s="3">
        <f>IF(ISNUMBER(P275),SUMIF(A:A,A275,P:P),"")</f>
        <v>0.7466836864690829</v>
      </c>
      <c r="R275" s="3">
        <f>_xlfn.IFERROR(P275*(1/Q275),"")</f>
        <v>0.12829414252092866</v>
      </c>
      <c r="S275" s="8">
        <f>_xlfn.IFERROR(1/R275,"")</f>
        <v>7.794588126553554</v>
      </c>
    </row>
    <row r="276" spans="1:19" ht="15">
      <c r="A276" s="1">
        <v>2</v>
      </c>
      <c r="B276" s="5">
        <v>0.7256944444444445</v>
      </c>
      <c r="C276" s="1" t="s">
        <v>21</v>
      </c>
      <c r="D276" s="1">
        <v>2</v>
      </c>
      <c r="E276" s="1">
        <v>7</v>
      </c>
      <c r="F276" s="1" t="s">
        <v>36</v>
      </c>
      <c r="G276" s="2">
        <v>48.3805666666666</v>
      </c>
      <c r="H276" s="6">
        <f>1+_xlfn.COUNTIFS(A:A,A276,O:O,"&lt;"&amp;O276)</f>
        <v>5</v>
      </c>
      <c r="I276" s="2">
        <f>_xlfn.AVERAGEIF(A:A,A276,G:G)</f>
        <v>46.44424871794869</v>
      </c>
      <c r="J276" s="2">
        <f>G276-I276</f>
        <v>1.9363179487179139</v>
      </c>
      <c r="K276" s="2">
        <f>90+J276</f>
        <v>91.93631794871791</v>
      </c>
      <c r="L276" s="2">
        <f>EXP(0.06*K276)</f>
        <v>248.68302086410338</v>
      </c>
      <c r="M276" s="2">
        <f>SUMIF(A:A,A276,L:L)</f>
        <v>3690.223737114922</v>
      </c>
      <c r="N276" s="3">
        <f>L276/M276</f>
        <v>0.06738968652847263</v>
      </c>
      <c r="O276" s="7">
        <f>1/N276</f>
        <v>14.839065909254419</v>
      </c>
      <c r="P276" s="3">
        <f>IF(O276&gt;21,"",N276)</f>
        <v>0.06738968652847263</v>
      </c>
      <c r="Q276" s="3">
        <f>IF(ISNUMBER(P276),SUMIF(A:A,A276,P:P),"")</f>
        <v>0.7466836864690829</v>
      </c>
      <c r="R276" s="3">
        <f>_xlfn.IFERROR(P276*(1/Q276),"")</f>
        <v>0.09025198721984261</v>
      </c>
      <c r="S276" s="8">
        <f>_xlfn.IFERROR(1/R276,"")</f>
        <v>11.080088436879782</v>
      </c>
    </row>
    <row r="277" spans="1:19" ht="15">
      <c r="A277" s="1">
        <v>2</v>
      </c>
      <c r="B277" s="5">
        <v>0.7256944444444445</v>
      </c>
      <c r="C277" s="1" t="s">
        <v>21</v>
      </c>
      <c r="D277" s="1">
        <v>2</v>
      </c>
      <c r="E277" s="1">
        <v>11</v>
      </c>
      <c r="F277" s="1" t="s">
        <v>40</v>
      </c>
      <c r="G277" s="2">
        <v>43.2854333333333</v>
      </c>
      <c r="H277" s="6">
        <f>1+_xlfn.COUNTIFS(A:A,A277,O:O,"&lt;"&amp;O277)</f>
        <v>6</v>
      </c>
      <c r="I277" s="2">
        <f>_xlfn.AVERAGEIF(A:A,A277,G:G)</f>
        <v>46.44424871794869</v>
      </c>
      <c r="J277" s="2">
        <f>G277-I277</f>
        <v>-3.1588153846153872</v>
      </c>
      <c r="K277" s="2">
        <f>90+J277</f>
        <v>86.8411846153846</v>
      </c>
      <c r="L277" s="2">
        <f>EXP(0.06*K277)</f>
        <v>183.18032989799465</v>
      </c>
      <c r="M277" s="2">
        <f>SUMIF(A:A,A277,L:L)</f>
        <v>3690.223737114922</v>
      </c>
      <c r="N277" s="3">
        <f>L277/M277</f>
        <v>0.04963935602484853</v>
      </c>
      <c r="O277" s="7">
        <f>1/N277</f>
        <v>20.145305662293822</v>
      </c>
      <c r="P277" s="3">
        <f>IF(O277&gt;21,"",N277)</f>
        <v>0.04963935602484853</v>
      </c>
      <c r="Q277" s="3">
        <f>IF(ISNUMBER(P277),SUMIF(A:A,A277,P:P),"")</f>
        <v>0.7466836864690829</v>
      </c>
      <c r="R277" s="3">
        <f>_xlfn.IFERROR(P277*(1/Q277),"")</f>
        <v>0.0664797650255131</v>
      </c>
      <c r="S277" s="8">
        <f>_xlfn.IFERROR(1/R277,"")</f>
        <v>15.04217109696804</v>
      </c>
    </row>
    <row r="278" spans="1:19" ht="15">
      <c r="A278" s="1">
        <v>2</v>
      </c>
      <c r="B278" s="5">
        <v>0.7256944444444445</v>
      </c>
      <c r="C278" s="1" t="s">
        <v>21</v>
      </c>
      <c r="D278" s="1">
        <v>2</v>
      </c>
      <c r="E278" s="1">
        <v>2</v>
      </c>
      <c r="F278" s="1" t="s">
        <v>31</v>
      </c>
      <c r="G278" s="2">
        <v>34.2463666666666</v>
      </c>
      <c r="H278" s="6">
        <f>1+_xlfn.COUNTIFS(A:A,A278,O:O,"&lt;"&amp;O278)</f>
        <v>12</v>
      </c>
      <c r="I278" s="2">
        <f>_xlfn.AVERAGEIF(A:A,A278,G:G)</f>
        <v>46.44424871794869</v>
      </c>
      <c r="J278" s="2">
        <f>G278-I278</f>
        <v>-12.197882051282086</v>
      </c>
      <c r="K278" s="2">
        <f>90+J278</f>
        <v>77.80211794871792</v>
      </c>
      <c r="L278" s="2">
        <f>EXP(0.06*K278)</f>
        <v>106.49809279096532</v>
      </c>
      <c r="M278" s="2">
        <f>SUMIF(A:A,A278,L:L)</f>
        <v>3690.223737114922</v>
      </c>
      <c r="N278" s="3">
        <f>L278/M278</f>
        <v>0.028859521909158626</v>
      </c>
      <c r="O278" s="7">
        <f>1/N278</f>
        <v>34.65060866731295</v>
      </c>
      <c r="P278" s="3">
        <f>IF(O278&gt;21,"",N278)</f>
      </c>
      <c r="Q278" s="3">
        <f>IF(ISNUMBER(P278),SUMIF(A:A,A278,P:P),"")</f>
      </c>
      <c r="R278" s="3">
        <f>_xlfn.IFERROR(P278*(1/Q278),"")</f>
      </c>
      <c r="S278" s="8">
        <f>_xlfn.IFERROR(1/R278,"")</f>
      </c>
    </row>
    <row r="279" spans="1:19" ht="15">
      <c r="A279" s="1">
        <v>2</v>
      </c>
      <c r="B279" s="5">
        <v>0.7256944444444445</v>
      </c>
      <c r="C279" s="1" t="s">
        <v>21</v>
      </c>
      <c r="D279" s="1">
        <v>2</v>
      </c>
      <c r="E279" s="1">
        <v>4</v>
      </c>
      <c r="F279" s="1" t="s">
        <v>33</v>
      </c>
      <c r="G279" s="2">
        <v>40.9878333333333</v>
      </c>
      <c r="H279" s="6">
        <f>1+_xlfn.COUNTIFS(A:A,A279,O:O,"&lt;"&amp;O279)</f>
        <v>7</v>
      </c>
      <c r="I279" s="2">
        <f>_xlfn.AVERAGEIF(A:A,A279,G:G)</f>
        <v>46.44424871794869</v>
      </c>
      <c r="J279" s="2">
        <f>G279-I279</f>
        <v>-5.45641538461539</v>
      </c>
      <c r="K279" s="2">
        <f>90+J279</f>
        <v>84.54358461538462</v>
      </c>
      <c r="L279" s="2">
        <f>EXP(0.06*K279)</f>
        <v>159.59112519517376</v>
      </c>
      <c r="M279" s="2">
        <f>SUMIF(A:A,A279,L:L)</f>
        <v>3690.223737114922</v>
      </c>
      <c r="N279" s="3">
        <f>L279/M279</f>
        <v>0.0432470052127367</v>
      </c>
      <c r="O279" s="7">
        <f>1/N279</f>
        <v>23.122988403032572</v>
      </c>
      <c r="P279" s="3">
        <f>IF(O279&gt;21,"",N279)</f>
      </c>
      <c r="Q279" s="3">
        <f>IF(ISNUMBER(P279),SUMIF(A:A,A279,P:P),"")</f>
      </c>
      <c r="R279" s="3">
        <f>_xlfn.IFERROR(P279*(1/Q279),"")</f>
      </c>
      <c r="S279" s="8">
        <f>_xlfn.IFERROR(1/R279,"")</f>
      </c>
    </row>
    <row r="280" spans="1:19" ht="15">
      <c r="A280" s="1">
        <v>2</v>
      </c>
      <c r="B280" s="5">
        <v>0.7256944444444445</v>
      </c>
      <c r="C280" s="1" t="s">
        <v>21</v>
      </c>
      <c r="D280" s="1">
        <v>2</v>
      </c>
      <c r="E280" s="1">
        <v>5</v>
      </c>
      <c r="F280" s="1" t="s">
        <v>34</v>
      </c>
      <c r="G280" s="2">
        <v>40.4941</v>
      </c>
      <c r="H280" s="6">
        <f>1+_xlfn.COUNTIFS(A:A,A280,O:O,"&lt;"&amp;O280)</f>
        <v>9</v>
      </c>
      <c r="I280" s="2">
        <f>_xlfn.AVERAGEIF(A:A,A280,G:G)</f>
        <v>46.44424871794869</v>
      </c>
      <c r="J280" s="2">
        <f>G280-I280</f>
        <v>-5.950148717948686</v>
      </c>
      <c r="K280" s="2">
        <f>90+J280</f>
        <v>84.04985128205132</v>
      </c>
      <c r="L280" s="2">
        <f>EXP(0.06*K280)</f>
        <v>154.93273839876258</v>
      </c>
      <c r="M280" s="2">
        <f>SUMIF(A:A,A280,L:L)</f>
        <v>3690.223737114922</v>
      </c>
      <c r="N280" s="3">
        <f>L280/M280</f>
        <v>0.04198464630762241</v>
      </c>
      <c r="O280" s="7">
        <f>1/N280</f>
        <v>23.818230899766988</v>
      </c>
      <c r="P280" s="3">
        <f>IF(O280&gt;21,"",N280)</f>
      </c>
      <c r="Q280" s="3">
        <f>IF(ISNUMBER(P280),SUMIF(A:A,A280,P:P),"")</f>
      </c>
      <c r="R280" s="3">
        <f>_xlfn.IFERROR(P280*(1/Q280),"")</f>
      </c>
      <c r="S280" s="8">
        <f>_xlfn.IFERROR(1/R280,"")</f>
      </c>
    </row>
    <row r="281" spans="1:19" ht="15">
      <c r="A281" s="1">
        <v>2</v>
      </c>
      <c r="B281" s="5">
        <v>0.7256944444444445</v>
      </c>
      <c r="C281" s="1" t="s">
        <v>21</v>
      </c>
      <c r="D281" s="1">
        <v>2</v>
      </c>
      <c r="E281" s="1">
        <v>6</v>
      </c>
      <c r="F281" s="1" t="s">
        <v>35</v>
      </c>
      <c r="G281" s="2">
        <v>40.8473333333333</v>
      </c>
      <c r="H281" s="6">
        <f>1+_xlfn.COUNTIFS(A:A,A281,O:O,"&lt;"&amp;O281)</f>
        <v>8</v>
      </c>
      <c r="I281" s="2">
        <f>_xlfn.AVERAGEIF(A:A,A281,G:G)</f>
        <v>46.44424871794869</v>
      </c>
      <c r="J281" s="2">
        <f>G281-I281</f>
        <v>-5.596915384615386</v>
      </c>
      <c r="K281" s="2">
        <f>90+J281</f>
        <v>84.40308461538461</v>
      </c>
      <c r="L281" s="2">
        <f>EXP(0.06*K281)</f>
        <v>158.25142677241556</v>
      </c>
      <c r="M281" s="2">
        <f>SUMIF(A:A,A281,L:L)</f>
        <v>3690.223737114922</v>
      </c>
      <c r="N281" s="3">
        <f>L281/M281</f>
        <v>0.04288396532188022</v>
      </c>
      <c r="O281" s="7">
        <f>1/N281</f>
        <v>23.318739125315467</v>
      </c>
      <c r="P281" s="3">
        <f>IF(O281&gt;21,"",N281)</f>
      </c>
      <c r="Q281" s="3">
        <f>IF(ISNUMBER(P281),SUMIF(A:A,A281,P:P),"")</f>
      </c>
      <c r="R281" s="3">
        <f>_xlfn.IFERROR(P281*(1/Q281),"")</f>
      </c>
      <c r="S281" s="8">
        <f>_xlfn.IFERROR(1/R281,"")</f>
      </c>
    </row>
    <row r="282" spans="1:19" ht="15">
      <c r="A282" s="1">
        <v>2</v>
      </c>
      <c r="B282" s="5">
        <v>0.7256944444444445</v>
      </c>
      <c r="C282" s="1" t="s">
        <v>21</v>
      </c>
      <c r="D282" s="1">
        <v>2</v>
      </c>
      <c r="E282" s="1">
        <v>10</v>
      </c>
      <c r="F282" s="1" t="s">
        <v>39</v>
      </c>
      <c r="G282" s="2">
        <v>33.8218333333334</v>
      </c>
      <c r="H282" s="6">
        <f>1+_xlfn.COUNTIFS(A:A,A282,O:O,"&lt;"&amp;O282)</f>
        <v>13</v>
      </c>
      <c r="I282" s="2">
        <f>_xlfn.AVERAGEIF(A:A,A282,G:G)</f>
        <v>46.44424871794869</v>
      </c>
      <c r="J282" s="2">
        <f>G282-I282</f>
        <v>-12.622415384615287</v>
      </c>
      <c r="K282" s="2">
        <f>90+J282</f>
        <v>77.3775846153847</v>
      </c>
      <c r="L282" s="2">
        <f>EXP(0.06*K282)</f>
        <v>103.8196310787771</v>
      </c>
      <c r="M282" s="2">
        <f>SUMIF(A:A,A282,L:L)</f>
        <v>3690.223737114922</v>
      </c>
      <c r="N282" s="3">
        <f>L282/M282</f>
        <v>0.02813369553574684</v>
      </c>
      <c r="O282" s="7">
        <f>1/N282</f>
        <v>35.54456607840211</v>
      </c>
      <c r="P282" s="3">
        <f>IF(O282&gt;21,"",N282)</f>
      </c>
      <c r="Q282" s="3">
        <f>IF(ISNUMBER(P282),SUMIF(A:A,A282,P:P),"")</f>
      </c>
      <c r="R282" s="3">
        <f>_xlfn.IFERROR(P282*(1/Q282),"")</f>
      </c>
      <c r="S282" s="8">
        <f>_xlfn.IFERROR(1/R282,"")</f>
      </c>
    </row>
    <row r="283" spans="1:19" ht="15">
      <c r="A283" s="1">
        <v>2</v>
      </c>
      <c r="B283" s="5">
        <v>0.7256944444444445</v>
      </c>
      <c r="C283" s="1" t="s">
        <v>21</v>
      </c>
      <c r="D283" s="1">
        <v>2</v>
      </c>
      <c r="E283" s="1">
        <v>12</v>
      </c>
      <c r="F283" s="1" t="s">
        <v>41</v>
      </c>
      <c r="G283" s="2">
        <v>37.4716333333333</v>
      </c>
      <c r="H283" s="6">
        <f>1+_xlfn.COUNTIFS(A:A,A283,O:O,"&lt;"&amp;O283)</f>
        <v>10</v>
      </c>
      <c r="I283" s="2">
        <f>_xlfn.AVERAGEIF(A:A,A283,G:G)</f>
        <v>46.44424871794869</v>
      </c>
      <c r="J283" s="2">
        <f>G283-I283</f>
        <v>-8.972615384615388</v>
      </c>
      <c r="K283" s="2">
        <f>90+J283</f>
        <v>81.02738461538462</v>
      </c>
      <c r="L283" s="2">
        <f>EXP(0.06*K283)</f>
        <v>129.23637305524014</v>
      </c>
      <c r="M283" s="2">
        <f>SUMIF(A:A,A283,L:L)</f>
        <v>3690.223737114922</v>
      </c>
      <c r="N283" s="3">
        <f>L283/M283</f>
        <v>0.035021283873773804</v>
      </c>
      <c r="O283" s="7">
        <f>1/N283</f>
        <v>28.554064539845854</v>
      </c>
      <c r="P283" s="3">
        <f>IF(O283&gt;21,"",N283)</f>
      </c>
      <c r="Q283" s="3">
        <f>IF(ISNUMBER(P283),SUMIF(A:A,A283,P:P),"")</f>
      </c>
      <c r="R283" s="3">
        <f>_xlfn.IFERROR(P283*(1/Q283),"")</f>
      </c>
      <c r="S283" s="8">
        <f>_xlfn.IFERROR(1/R283,"")</f>
      </c>
    </row>
    <row r="284" spans="1:19" ht="15">
      <c r="A284" s="1">
        <v>2</v>
      </c>
      <c r="B284" s="5">
        <v>0.7256944444444445</v>
      </c>
      <c r="C284" s="1" t="s">
        <v>21</v>
      </c>
      <c r="D284" s="1">
        <v>2</v>
      </c>
      <c r="E284" s="1">
        <v>13</v>
      </c>
      <c r="F284" s="1" t="s">
        <v>42</v>
      </c>
      <c r="G284" s="2">
        <v>36.574600000000004</v>
      </c>
      <c r="H284" s="6">
        <f>1+_xlfn.COUNTIFS(A:A,A284,O:O,"&lt;"&amp;O284)</f>
        <v>11</v>
      </c>
      <c r="I284" s="2">
        <f>_xlfn.AVERAGEIF(A:A,A284,G:G)</f>
        <v>46.44424871794869</v>
      </c>
      <c r="J284" s="2">
        <f>G284-I284</f>
        <v>-9.869648717948685</v>
      </c>
      <c r="K284" s="2">
        <f>90+J284</f>
        <v>80.13035128205132</v>
      </c>
      <c r="L284" s="2">
        <f>EXP(0.06*K284)</f>
        <v>122.46448589890143</v>
      </c>
      <c r="M284" s="2">
        <f>SUMIF(A:A,A284,L:L)</f>
        <v>3690.223737114922</v>
      </c>
      <c r="N284" s="3">
        <f>L284/M284</f>
        <v>0.0331861953699984</v>
      </c>
      <c r="O284" s="7">
        <f>1/N284</f>
        <v>30.133011297343188</v>
      </c>
      <c r="P284" s="3">
        <f>IF(O284&gt;21,"",N284)</f>
      </c>
      <c r="Q284" s="3">
        <f>IF(ISNUMBER(P284),SUMIF(A:A,A284,P:P),"")</f>
      </c>
      <c r="R284" s="3">
        <f>_xlfn.IFERROR(P284*(1/Q284),"")</f>
      </c>
      <c r="S284" s="8">
        <f>_xlfn.IFERROR(1/R284,"")</f>
      </c>
    </row>
    <row r="285" spans="1:19" ht="15">
      <c r="A285" s="1">
        <v>19</v>
      </c>
      <c r="B285" s="5">
        <v>0.7326388888888888</v>
      </c>
      <c r="C285" s="1" t="s">
        <v>172</v>
      </c>
      <c r="D285" s="1">
        <v>8</v>
      </c>
      <c r="E285" s="1">
        <v>2</v>
      </c>
      <c r="F285" s="1" t="s">
        <v>227</v>
      </c>
      <c r="G285" s="2">
        <v>74.8182333333334</v>
      </c>
      <c r="H285" s="6">
        <f>1+_xlfn.COUNTIFS(A:A,A285,O:O,"&lt;"&amp;O285)</f>
        <v>1</v>
      </c>
      <c r="I285" s="2">
        <f>_xlfn.AVERAGEIF(A:A,A285,G:G)</f>
        <v>48.635628205128214</v>
      </c>
      <c r="J285" s="2">
        <f>G285-I285</f>
        <v>26.182605128205182</v>
      </c>
      <c r="K285" s="2">
        <f>90+J285</f>
        <v>116.18260512820518</v>
      </c>
      <c r="L285" s="2">
        <f>EXP(0.06*K285)</f>
        <v>1065.24096172476</v>
      </c>
      <c r="M285" s="2">
        <f>SUMIF(A:A,A285,L:L)</f>
        <v>3900.825183809719</v>
      </c>
      <c r="N285" s="3">
        <f>L285/M285</f>
        <v>0.2730809281446441</v>
      </c>
      <c r="O285" s="7">
        <f>1/N285</f>
        <v>3.6619181236645177</v>
      </c>
      <c r="P285" s="3">
        <f>IF(O285&gt;21,"",N285)</f>
        <v>0.2730809281446441</v>
      </c>
      <c r="Q285" s="3">
        <f>IF(ISNUMBER(P285),SUMIF(A:A,A285,P:P),"")</f>
        <v>0.8583144006665133</v>
      </c>
      <c r="R285" s="3">
        <f>_xlfn.IFERROR(P285*(1/Q285),"")</f>
        <v>0.31815955544097424</v>
      </c>
      <c r="S285" s="8">
        <f>_xlfn.IFERROR(1/R285,"")</f>
        <v>3.143077059602953</v>
      </c>
    </row>
    <row r="286" spans="1:19" ht="15">
      <c r="A286" s="1">
        <v>19</v>
      </c>
      <c r="B286" s="5">
        <v>0.7326388888888888</v>
      </c>
      <c r="C286" s="1" t="s">
        <v>172</v>
      </c>
      <c r="D286" s="1">
        <v>8</v>
      </c>
      <c r="E286" s="1">
        <v>11</v>
      </c>
      <c r="F286" s="1" t="s">
        <v>234</v>
      </c>
      <c r="G286" s="2">
        <v>63.6326333333333</v>
      </c>
      <c r="H286" s="6">
        <f>1+_xlfn.COUNTIFS(A:A,A286,O:O,"&lt;"&amp;O286)</f>
        <v>2</v>
      </c>
      <c r="I286" s="2">
        <f>_xlfn.AVERAGEIF(A:A,A286,G:G)</f>
        <v>48.635628205128214</v>
      </c>
      <c r="J286" s="2">
        <f>G286-I286</f>
        <v>14.997005128205089</v>
      </c>
      <c r="K286" s="2">
        <f>90+J286</f>
        <v>104.99700512820509</v>
      </c>
      <c r="L286" s="2">
        <f>EXP(0.06*K286)</f>
        <v>544.4740635340959</v>
      </c>
      <c r="M286" s="2">
        <f>SUMIF(A:A,A286,L:L)</f>
        <v>3900.825183809719</v>
      </c>
      <c r="N286" s="3">
        <f>L286/M286</f>
        <v>0.13957920129154272</v>
      </c>
      <c r="O286" s="7">
        <f>1/N286</f>
        <v>7.164391189710807</v>
      </c>
      <c r="P286" s="3">
        <f>IF(O286&gt;21,"",N286)</f>
        <v>0.13957920129154272</v>
      </c>
      <c r="Q286" s="3">
        <f>IF(ISNUMBER(P286),SUMIF(A:A,A286,P:P),"")</f>
        <v>0.8583144006665133</v>
      </c>
      <c r="R286" s="3">
        <f>_xlfn.IFERROR(P286*(1/Q286),"")</f>
        <v>0.16262013218367796</v>
      </c>
      <c r="S286" s="8">
        <f>_xlfn.IFERROR(1/R286,"")</f>
        <v>6.14930013013708</v>
      </c>
    </row>
    <row r="287" spans="1:19" ht="15">
      <c r="A287" s="1">
        <v>19</v>
      </c>
      <c r="B287" s="5">
        <v>0.7326388888888888</v>
      </c>
      <c r="C287" s="1" t="s">
        <v>172</v>
      </c>
      <c r="D287" s="1">
        <v>8</v>
      </c>
      <c r="E287" s="1">
        <v>5</v>
      </c>
      <c r="F287" s="1" t="s">
        <v>229</v>
      </c>
      <c r="G287" s="2">
        <v>56.0537333333334</v>
      </c>
      <c r="H287" s="6">
        <f>1+_xlfn.COUNTIFS(A:A,A287,O:O,"&lt;"&amp;O287)</f>
        <v>3</v>
      </c>
      <c r="I287" s="2">
        <f>_xlfn.AVERAGEIF(A:A,A287,G:G)</f>
        <v>48.635628205128214</v>
      </c>
      <c r="J287" s="2">
        <f>G287-I287</f>
        <v>7.418105128205184</v>
      </c>
      <c r="K287" s="2">
        <f>90+J287</f>
        <v>97.41810512820518</v>
      </c>
      <c r="L287" s="2">
        <f>EXP(0.06*K287)</f>
        <v>345.5323625950138</v>
      </c>
      <c r="M287" s="2">
        <f>SUMIF(A:A,A287,L:L)</f>
        <v>3900.825183809719</v>
      </c>
      <c r="N287" s="3">
        <f>L287/M287</f>
        <v>0.08857929958746615</v>
      </c>
      <c r="O287" s="7">
        <f>1/N287</f>
        <v>11.289319340491813</v>
      </c>
      <c r="P287" s="3">
        <f>IF(O287&gt;21,"",N287)</f>
        <v>0.08857929958746615</v>
      </c>
      <c r="Q287" s="3">
        <f>IF(ISNUMBER(P287),SUMIF(A:A,A287,P:P),"")</f>
        <v>0.8583144006665133</v>
      </c>
      <c r="R287" s="3">
        <f>_xlfn.IFERROR(P287*(1/Q287),"")</f>
        <v>0.10320146034912266</v>
      </c>
      <c r="S287" s="8">
        <f>_xlfn.IFERROR(1/R287,"")</f>
        <v>9.689785363667108</v>
      </c>
    </row>
    <row r="288" spans="1:19" ht="15">
      <c r="A288" s="1">
        <v>19</v>
      </c>
      <c r="B288" s="5">
        <v>0.7326388888888888</v>
      </c>
      <c r="C288" s="1" t="s">
        <v>172</v>
      </c>
      <c r="D288" s="1">
        <v>8</v>
      </c>
      <c r="E288" s="1">
        <v>6</v>
      </c>
      <c r="F288" s="1" t="s">
        <v>230</v>
      </c>
      <c r="G288" s="2">
        <v>54.705499999999994</v>
      </c>
      <c r="H288" s="6">
        <f>1+_xlfn.COUNTIFS(A:A,A288,O:O,"&lt;"&amp;O288)</f>
        <v>4</v>
      </c>
      <c r="I288" s="2">
        <f>_xlfn.AVERAGEIF(A:A,A288,G:G)</f>
        <v>48.635628205128214</v>
      </c>
      <c r="J288" s="2">
        <f>G288-I288</f>
        <v>6.06987179487178</v>
      </c>
      <c r="K288" s="2">
        <f>90+J288</f>
        <v>96.06987179487177</v>
      </c>
      <c r="L288" s="2">
        <f>EXP(0.06*K288)</f>
        <v>318.6815434283847</v>
      </c>
      <c r="M288" s="2">
        <f>SUMIF(A:A,A288,L:L)</f>
        <v>3900.825183809719</v>
      </c>
      <c r="N288" s="3">
        <f>L288/M288</f>
        <v>0.08169593058183298</v>
      </c>
      <c r="O288" s="7">
        <f>1/N288</f>
        <v>12.240511771860195</v>
      </c>
      <c r="P288" s="3">
        <f>IF(O288&gt;21,"",N288)</f>
        <v>0.08169593058183298</v>
      </c>
      <c r="Q288" s="3">
        <f>IF(ISNUMBER(P288),SUMIF(A:A,A288,P:P),"")</f>
        <v>0.8583144006665133</v>
      </c>
      <c r="R288" s="3">
        <f>_xlfn.IFERROR(P288*(1/Q288),"")</f>
        <v>0.09518182442050727</v>
      </c>
      <c r="S288" s="8">
        <f>_xlfn.IFERROR(1/R288,"")</f>
        <v>10.506207525315583</v>
      </c>
    </row>
    <row r="289" spans="1:19" ht="15">
      <c r="A289" s="1">
        <v>19</v>
      </c>
      <c r="B289" s="5">
        <v>0.7326388888888888</v>
      </c>
      <c r="C289" s="1" t="s">
        <v>172</v>
      </c>
      <c r="D289" s="1">
        <v>8</v>
      </c>
      <c r="E289" s="1">
        <v>1</v>
      </c>
      <c r="F289" s="1" t="s">
        <v>226</v>
      </c>
      <c r="G289" s="2">
        <v>54.45776666666669</v>
      </c>
      <c r="H289" s="6">
        <f>1+_xlfn.COUNTIFS(A:A,A289,O:O,"&lt;"&amp;O289)</f>
        <v>5</v>
      </c>
      <c r="I289" s="2">
        <f>_xlfn.AVERAGEIF(A:A,A289,G:G)</f>
        <v>48.635628205128214</v>
      </c>
      <c r="J289" s="2">
        <f>G289-I289</f>
        <v>5.822138461538479</v>
      </c>
      <c r="K289" s="2">
        <f>90+J289</f>
        <v>95.82213846153849</v>
      </c>
      <c r="L289" s="2">
        <f>EXP(0.06*K289)</f>
        <v>313.979691696953</v>
      </c>
      <c r="M289" s="2">
        <f>SUMIF(A:A,A289,L:L)</f>
        <v>3900.825183809719</v>
      </c>
      <c r="N289" s="3">
        <f>L289/M289</f>
        <v>0.08049058260803846</v>
      </c>
      <c r="O289" s="7">
        <f>1/N289</f>
        <v>12.423813663638853</v>
      </c>
      <c r="P289" s="3">
        <f>IF(O289&gt;21,"",N289)</f>
        <v>0.08049058260803846</v>
      </c>
      <c r="Q289" s="3">
        <f>IF(ISNUMBER(P289),SUMIF(A:A,A289,P:P),"")</f>
        <v>0.8583144006665133</v>
      </c>
      <c r="R289" s="3">
        <f>_xlfn.IFERROR(P289*(1/Q289),"")</f>
        <v>0.09377750454324722</v>
      </c>
      <c r="S289" s="8">
        <f>_xlfn.IFERROR(1/R289,"")</f>
        <v>10.66353817869862</v>
      </c>
    </row>
    <row r="290" spans="1:19" ht="15">
      <c r="A290" s="1">
        <v>19</v>
      </c>
      <c r="B290" s="5">
        <v>0.7326388888888888</v>
      </c>
      <c r="C290" s="1" t="s">
        <v>172</v>
      </c>
      <c r="D290" s="1">
        <v>8</v>
      </c>
      <c r="E290" s="1">
        <v>9</v>
      </c>
      <c r="F290" s="1" t="s">
        <v>232</v>
      </c>
      <c r="G290" s="2">
        <v>52.893266666666705</v>
      </c>
      <c r="H290" s="6">
        <f>1+_xlfn.COUNTIFS(A:A,A290,O:O,"&lt;"&amp;O290)</f>
        <v>6</v>
      </c>
      <c r="I290" s="2">
        <f>_xlfn.AVERAGEIF(A:A,A290,G:G)</f>
        <v>48.635628205128214</v>
      </c>
      <c r="J290" s="2">
        <f>G290-I290</f>
        <v>4.257638461538491</v>
      </c>
      <c r="K290" s="2">
        <f>90+J290</f>
        <v>94.25763846153849</v>
      </c>
      <c r="L290" s="2">
        <f>EXP(0.06*K290)</f>
        <v>285.8474587997444</v>
      </c>
      <c r="M290" s="2">
        <f>SUMIF(A:A,A290,L:L)</f>
        <v>3900.825183809719</v>
      </c>
      <c r="N290" s="3">
        <f>L290/M290</f>
        <v>0.07327871548464858</v>
      </c>
      <c r="O290" s="7">
        <f>1/N290</f>
        <v>13.646527417766945</v>
      </c>
      <c r="P290" s="3">
        <f>IF(O290&gt;21,"",N290)</f>
        <v>0.07327871548464858</v>
      </c>
      <c r="Q290" s="3">
        <f>IF(ISNUMBER(P290),SUMIF(A:A,A290,P:P),"")</f>
        <v>0.8583144006665133</v>
      </c>
      <c r="R290" s="3">
        <f>_xlfn.IFERROR(P290*(1/Q290),"")</f>
        <v>0.08537514391899392</v>
      </c>
      <c r="S290" s="8">
        <f>_xlfn.IFERROR(1/R290,"")</f>
        <v>11.713011001759776</v>
      </c>
    </row>
    <row r="291" spans="1:19" ht="15">
      <c r="A291" s="1">
        <v>19</v>
      </c>
      <c r="B291" s="5">
        <v>0.7326388888888888</v>
      </c>
      <c r="C291" s="1" t="s">
        <v>172</v>
      </c>
      <c r="D291" s="1">
        <v>8</v>
      </c>
      <c r="E291" s="1">
        <v>3</v>
      </c>
      <c r="F291" s="1" t="s">
        <v>228</v>
      </c>
      <c r="G291" s="2">
        <v>52.677066666666704</v>
      </c>
      <c r="H291" s="6">
        <f>1+_xlfn.COUNTIFS(A:A,A291,O:O,"&lt;"&amp;O291)</f>
        <v>7</v>
      </c>
      <c r="I291" s="2">
        <f>_xlfn.AVERAGEIF(A:A,A291,G:G)</f>
        <v>48.635628205128214</v>
      </c>
      <c r="J291" s="2">
        <f>G291-I291</f>
        <v>4.04143846153849</v>
      </c>
      <c r="K291" s="2">
        <f>90+J291</f>
        <v>94.04143846153849</v>
      </c>
      <c r="L291" s="2">
        <f>EXP(0.06*K291)</f>
        <v>282.16339208146417</v>
      </c>
      <c r="M291" s="2">
        <f>SUMIF(A:A,A291,L:L)</f>
        <v>3900.825183809719</v>
      </c>
      <c r="N291" s="3">
        <f>L291/M291</f>
        <v>0.07233428282112629</v>
      </c>
      <c r="O291" s="7">
        <f>1/N291</f>
        <v>13.824703321838083</v>
      </c>
      <c r="P291" s="3">
        <f>IF(O291&gt;21,"",N291)</f>
        <v>0.07233428282112629</v>
      </c>
      <c r="Q291" s="3">
        <f>IF(ISNUMBER(P291),SUMIF(A:A,A291,P:P),"")</f>
        <v>0.8583144006665133</v>
      </c>
      <c r="R291" s="3">
        <f>_xlfn.IFERROR(P291*(1/Q291),"")</f>
        <v>0.0842748097491502</v>
      </c>
      <c r="S291" s="8">
        <f>_xlfn.IFERROR(1/R291,"")</f>
        <v>11.865941946075809</v>
      </c>
    </row>
    <row r="292" spans="1:19" ht="15">
      <c r="A292" s="1">
        <v>19</v>
      </c>
      <c r="B292" s="5">
        <v>0.7326388888888888</v>
      </c>
      <c r="C292" s="1" t="s">
        <v>172</v>
      </c>
      <c r="D292" s="1">
        <v>8</v>
      </c>
      <c r="E292" s="1">
        <v>17</v>
      </c>
      <c r="F292" s="1" t="s">
        <v>238</v>
      </c>
      <c r="G292" s="2">
        <v>46.279199999999996</v>
      </c>
      <c r="H292" s="6">
        <f>1+_xlfn.COUNTIFS(A:A,A292,O:O,"&lt;"&amp;O292)</f>
        <v>8</v>
      </c>
      <c r="I292" s="2">
        <f>_xlfn.AVERAGEIF(A:A,A292,G:G)</f>
        <v>48.635628205128214</v>
      </c>
      <c r="J292" s="2">
        <f>G292-I292</f>
        <v>-2.3564282051282177</v>
      </c>
      <c r="K292" s="2">
        <f>90+J292</f>
        <v>87.64357179487178</v>
      </c>
      <c r="L292" s="2">
        <f>EXP(0.06*K292)</f>
        <v>192.21495588606493</v>
      </c>
      <c r="M292" s="2">
        <f>SUMIF(A:A,A292,L:L)</f>
        <v>3900.825183809719</v>
      </c>
      <c r="N292" s="3">
        <f>L292/M292</f>
        <v>0.0492754601472141</v>
      </c>
      <c r="O292" s="7">
        <f>1/N292</f>
        <v>20.294077356404703</v>
      </c>
      <c r="P292" s="3">
        <f>IF(O292&gt;21,"",N292)</f>
        <v>0.0492754601472141</v>
      </c>
      <c r="Q292" s="3">
        <f>IF(ISNUMBER(P292),SUMIF(A:A,A292,P:P),"")</f>
        <v>0.8583144006665133</v>
      </c>
      <c r="R292" s="3">
        <f>_xlfn.IFERROR(P292*(1/Q292),"")</f>
        <v>0.057409569394326676</v>
      </c>
      <c r="S292" s="8">
        <f>_xlfn.IFERROR(1/R292,"")</f>
        <v>17.41869884324236</v>
      </c>
    </row>
    <row r="293" spans="1:19" ht="15">
      <c r="A293" s="1">
        <v>19</v>
      </c>
      <c r="B293" s="5">
        <v>0.7326388888888888</v>
      </c>
      <c r="C293" s="1" t="s">
        <v>172</v>
      </c>
      <c r="D293" s="1">
        <v>8</v>
      </c>
      <c r="E293" s="1">
        <v>7</v>
      </c>
      <c r="F293" s="1" t="s">
        <v>231</v>
      </c>
      <c r="G293" s="2">
        <v>34.8381</v>
      </c>
      <c r="H293" s="6">
        <f>1+_xlfn.COUNTIFS(A:A,A293,O:O,"&lt;"&amp;O293)</f>
        <v>12</v>
      </c>
      <c r="I293" s="2">
        <f>_xlfn.AVERAGEIF(A:A,A293,G:G)</f>
        <v>48.635628205128214</v>
      </c>
      <c r="J293" s="2">
        <f>G293-I293</f>
        <v>-13.797528205128216</v>
      </c>
      <c r="K293" s="2">
        <f>90+J293</f>
        <v>76.20247179487178</v>
      </c>
      <c r="L293" s="2">
        <f>EXP(0.06*K293)</f>
        <v>96.75173917258014</v>
      </c>
      <c r="M293" s="2">
        <f>SUMIF(A:A,A293,L:L)</f>
        <v>3900.825183809719</v>
      </c>
      <c r="N293" s="3">
        <f>L293/M293</f>
        <v>0.024802890315143038</v>
      </c>
      <c r="O293" s="7">
        <f>1/N293</f>
        <v>40.317881799020206</v>
      </c>
      <c r="P293" s="3">
        <f>IF(O293&gt;21,"",N293)</f>
      </c>
      <c r="Q293" s="3">
        <f>IF(ISNUMBER(P293),SUMIF(A:A,A293,P:P),"")</f>
      </c>
      <c r="R293" s="3">
        <f>_xlfn.IFERROR(P293*(1/Q293),"")</f>
      </c>
      <c r="S293" s="8">
        <f>_xlfn.IFERROR(1/R293,"")</f>
      </c>
    </row>
    <row r="294" spans="1:19" ht="15">
      <c r="A294" s="1">
        <v>19</v>
      </c>
      <c r="B294" s="5">
        <v>0.7326388888888888</v>
      </c>
      <c r="C294" s="1" t="s">
        <v>172</v>
      </c>
      <c r="D294" s="1">
        <v>8</v>
      </c>
      <c r="E294" s="1">
        <v>10</v>
      </c>
      <c r="F294" s="1" t="s">
        <v>233</v>
      </c>
      <c r="G294" s="2">
        <v>40.0060666666666</v>
      </c>
      <c r="H294" s="6">
        <f>1+_xlfn.COUNTIFS(A:A,A294,O:O,"&lt;"&amp;O294)</f>
        <v>11</v>
      </c>
      <c r="I294" s="2">
        <f>_xlfn.AVERAGEIF(A:A,A294,G:G)</f>
        <v>48.635628205128214</v>
      </c>
      <c r="J294" s="2">
        <f>G294-I294</f>
        <v>-8.629561538461616</v>
      </c>
      <c r="K294" s="2">
        <f>90+J294</f>
        <v>81.37043846153838</v>
      </c>
      <c r="L294" s="2">
        <f>EXP(0.06*K294)</f>
        <v>131.9240406977332</v>
      </c>
      <c r="M294" s="2">
        <f>SUMIF(A:A,A294,L:L)</f>
        <v>3900.825183809719</v>
      </c>
      <c r="N294" s="3">
        <f>L294/M294</f>
        <v>0.03381952137852287</v>
      </c>
      <c r="O294" s="7">
        <f>1/N294</f>
        <v>29.568721236695303</v>
      </c>
      <c r="P294" s="3">
        <f>IF(O294&gt;21,"",N294)</f>
      </c>
      <c r="Q294" s="3">
        <f>IF(ISNUMBER(P294),SUMIF(A:A,A294,P:P),"")</f>
      </c>
      <c r="R294" s="3">
        <f>_xlfn.IFERROR(P294*(1/Q294),"")</f>
      </c>
      <c r="S294" s="8">
        <f>_xlfn.IFERROR(1/R294,"")</f>
      </c>
    </row>
    <row r="295" spans="1:19" ht="15">
      <c r="A295" s="1">
        <v>19</v>
      </c>
      <c r="B295" s="5">
        <v>0.7326388888888888</v>
      </c>
      <c r="C295" s="1" t="s">
        <v>172</v>
      </c>
      <c r="D295" s="1">
        <v>8</v>
      </c>
      <c r="E295" s="1">
        <v>13</v>
      </c>
      <c r="F295" s="1" t="s">
        <v>235</v>
      </c>
      <c r="G295" s="2">
        <v>19.1817333333333</v>
      </c>
      <c r="H295" s="6">
        <f>1+_xlfn.COUNTIFS(A:A,A295,O:O,"&lt;"&amp;O295)</f>
        <v>13</v>
      </c>
      <c r="I295" s="2">
        <f>_xlfn.AVERAGEIF(A:A,A295,G:G)</f>
        <v>48.635628205128214</v>
      </c>
      <c r="J295" s="2">
        <f>G295-I295</f>
        <v>-29.453894871794912</v>
      </c>
      <c r="K295" s="2">
        <f>90+J295</f>
        <v>60.546105128205085</v>
      </c>
      <c r="L295" s="2">
        <f>EXP(0.06*K295)</f>
        <v>37.817286302915164</v>
      </c>
      <c r="M295" s="2">
        <f>SUMIF(A:A,A295,L:L)</f>
        <v>3900.825183809719</v>
      </c>
      <c r="N295" s="3">
        <f>L295/M295</f>
        <v>0.009694688821194782</v>
      </c>
      <c r="O295" s="7">
        <f>1/N295</f>
        <v>103.14926228614722</v>
      </c>
      <c r="P295" s="3">
        <f>IF(O295&gt;21,"",N295)</f>
      </c>
      <c r="Q295" s="3">
        <f>IF(ISNUMBER(P295),SUMIF(A:A,A295,P:P),"")</f>
      </c>
      <c r="R295" s="3">
        <f>_xlfn.IFERROR(P295*(1/Q295),"")</f>
      </c>
      <c r="S295" s="8">
        <f>_xlfn.IFERROR(1/R295,"")</f>
      </c>
    </row>
    <row r="296" spans="1:19" ht="15">
      <c r="A296" s="1">
        <v>19</v>
      </c>
      <c r="B296" s="5">
        <v>0.7326388888888888</v>
      </c>
      <c r="C296" s="1" t="s">
        <v>172</v>
      </c>
      <c r="D296" s="1">
        <v>8</v>
      </c>
      <c r="E296" s="1">
        <v>14</v>
      </c>
      <c r="F296" s="1" t="s">
        <v>236</v>
      </c>
      <c r="G296" s="2">
        <v>41.5671666666666</v>
      </c>
      <c r="H296" s="6">
        <f>1+_xlfn.COUNTIFS(A:A,A296,O:O,"&lt;"&amp;O296)</f>
        <v>9</v>
      </c>
      <c r="I296" s="2">
        <f>_xlfn.AVERAGEIF(A:A,A296,G:G)</f>
        <v>48.635628205128214</v>
      </c>
      <c r="J296" s="2">
        <f>G296-I296</f>
        <v>-7.068461538461612</v>
      </c>
      <c r="K296" s="2">
        <f>90+J296</f>
        <v>82.9315384615384</v>
      </c>
      <c r="L296" s="2">
        <f>EXP(0.06*K296)</f>
        <v>144.8780432809057</v>
      </c>
      <c r="M296" s="2">
        <f>SUMIF(A:A,A296,L:L)</f>
        <v>3900.825183809719</v>
      </c>
      <c r="N296" s="3">
        <f>L296/M296</f>
        <v>0.03714035786125934</v>
      </c>
      <c r="O296" s="7">
        <f>1/N296</f>
        <v>26.92488865442753</v>
      </c>
      <c r="P296" s="3">
        <f>IF(O296&gt;21,"",N296)</f>
      </c>
      <c r="Q296" s="3">
        <f>IF(ISNUMBER(P296),SUMIF(A:A,A296,P:P),"")</f>
      </c>
      <c r="R296" s="3">
        <f>_xlfn.IFERROR(P296*(1/Q296),"")</f>
      </c>
      <c r="S296" s="8">
        <f>_xlfn.IFERROR(1/R296,"")</f>
      </c>
    </row>
    <row r="297" spans="1:19" ht="15">
      <c r="A297" s="1">
        <v>19</v>
      </c>
      <c r="B297" s="5">
        <v>0.7326388888888888</v>
      </c>
      <c r="C297" s="1" t="s">
        <v>172</v>
      </c>
      <c r="D297" s="1">
        <v>8</v>
      </c>
      <c r="E297" s="1">
        <v>15</v>
      </c>
      <c r="F297" s="1" t="s">
        <v>237</v>
      </c>
      <c r="G297" s="2">
        <v>41.152699999999996</v>
      </c>
      <c r="H297" s="6">
        <f>1+_xlfn.COUNTIFS(A:A,A297,O:O,"&lt;"&amp;O297)</f>
        <v>10</v>
      </c>
      <c r="I297" s="2">
        <f>_xlfn.AVERAGEIF(A:A,A297,G:G)</f>
        <v>48.635628205128214</v>
      </c>
      <c r="J297" s="2">
        <f>G297-I297</f>
        <v>-7.482928205128218</v>
      </c>
      <c r="K297" s="2">
        <f>90+J297</f>
        <v>82.51707179487178</v>
      </c>
      <c r="L297" s="2">
        <f>EXP(0.06*K297)</f>
        <v>141.31964460910336</v>
      </c>
      <c r="M297" s="2">
        <f>SUMIF(A:A,A297,L:L)</f>
        <v>3900.825183809719</v>
      </c>
      <c r="N297" s="3">
        <f>L297/M297</f>
        <v>0.03622814095736644</v>
      </c>
      <c r="O297" s="7">
        <f>1/N297</f>
        <v>27.60285163891815</v>
      </c>
      <c r="P297" s="3">
        <f>IF(O297&gt;21,"",N297)</f>
      </c>
      <c r="Q297" s="3">
        <f>IF(ISNUMBER(P297),SUMIF(A:A,A297,P:P),"")</f>
      </c>
      <c r="R297" s="3">
        <f>_xlfn.IFERROR(P297*(1/Q297),"")</f>
      </c>
      <c r="S297" s="8">
        <f>_xlfn.IFERROR(1/R297,"")</f>
      </c>
    </row>
    <row r="298" spans="1:19" ht="15">
      <c r="A298" s="1">
        <v>3</v>
      </c>
      <c r="B298" s="5">
        <v>0.7465277777777778</v>
      </c>
      <c r="C298" s="1" t="s">
        <v>21</v>
      </c>
      <c r="D298" s="1">
        <v>3</v>
      </c>
      <c r="E298" s="1">
        <v>4</v>
      </c>
      <c r="F298" s="1" t="s">
        <v>46</v>
      </c>
      <c r="G298" s="2">
        <v>71.8371333333333</v>
      </c>
      <c r="H298" s="6">
        <f>1+_xlfn.COUNTIFS(A:A,A298,O:O,"&lt;"&amp;O298)</f>
        <v>1</v>
      </c>
      <c r="I298" s="2">
        <f>_xlfn.AVERAGEIF(A:A,A298,G:G)</f>
        <v>48.536841666666675</v>
      </c>
      <c r="J298" s="2">
        <f>G298-I298</f>
        <v>23.300291666666624</v>
      </c>
      <c r="K298" s="2">
        <f>90+J298</f>
        <v>113.30029166666662</v>
      </c>
      <c r="L298" s="2">
        <f>EXP(0.06*K298)</f>
        <v>896.069072636728</v>
      </c>
      <c r="M298" s="2">
        <f>SUMIF(A:A,A298,L:L)</f>
        <v>3319.23642082898</v>
      </c>
      <c r="N298" s="3">
        <f>L298/M298</f>
        <v>0.2699624127445958</v>
      </c>
      <c r="O298" s="7">
        <f>1/N298</f>
        <v>3.704219375702769</v>
      </c>
      <c r="P298" s="3">
        <f>IF(O298&gt;21,"",N298)</f>
        <v>0.2699624127445958</v>
      </c>
      <c r="Q298" s="3">
        <f>IF(ISNUMBER(P298),SUMIF(A:A,A298,P:P),"")</f>
        <v>0.945010530647771</v>
      </c>
      <c r="R298" s="3">
        <f>_xlfn.IFERROR(P298*(1/Q298),"")</f>
        <v>0.2856713274502308</v>
      </c>
      <c r="S298" s="8">
        <f>_xlfn.IFERROR(1/R298,"")</f>
        <v>3.5005263178686294</v>
      </c>
    </row>
    <row r="299" spans="1:19" ht="15">
      <c r="A299" s="1">
        <v>3</v>
      </c>
      <c r="B299" s="5">
        <v>0.7465277777777778</v>
      </c>
      <c r="C299" s="1" t="s">
        <v>21</v>
      </c>
      <c r="D299" s="1">
        <v>3</v>
      </c>
      <c r="E299" s="1">
        <v>7</v>
      </c>
      <c r="F299" s="1" t="s">
        <v>49</v>
      </c>
      <c r="G299" s="2">
        <v>64.0724666666667</v>
      </c>
      <c r="H299" s="6">
        <f>1+_xlfn.COUNTIFS(A:A,A299,O:O,"&lt;"&amp;O299)</f>
        <v>2</v>
      </c>
      <c r="I299" s="2">
        <f>_xlfn.AVERAGEIF(A:A,A299,G:G)</f>
        <v>48.536841666666675</v>
      </c>
      <c r="J299" s="2">
        <f>G299-I299</f>
        <v>15.535625000000024</v>
      </c>
      <c r="K299" s="2">
        <f>90+J299</f>
        <v>105.53562500000002</v>
      </c>
      <c r="L299" s="2">
        <f>EXP(0.06*K299)</f>
        <v>562.357348922154</v>
      </c>
      <c r="M299" s="2">
        <f>SUMIF(A:A,A299,L:L)</f>
        <v>3319.23642082898</v>
      </c>
      <c r="N299" s="3">
        <f>L299/M299</f>
        <v>0.16942371004163212</v>
      </c>
      <c r="O299" s="7">
        <f>1/N299</f>
        <v>5.902361598351684</v>
      </c>
      <c r="P299" s="3">
        <f>IF(O299&gt;21,"",N299)</f>
        <v>0.16942371004163212</v>
      </c>
      <c r="Q299" s="3">
        <f>IF(ISNUMBER(P299),SUMIF(A:A,A299,P:P),"")</f>
        <v>0.945010530647771</v>
      </c>
      <c r="R299" s="3">
        <f>_xlfn.IFERROR(P299*(1/Q299),"")</f>
        <v>0.17928235140988133</v>
      </c>
      <c r="S299" s="8">
        <f>_xlfn.IFERROR(1/R299,"")</f>
        <v>5.577793866133351</v>
      </c>
    </row>
    <row r="300" spans="1:19" ht="15">
      <c r="A300" s="1">
        <v>3</v>
      </c>
      <c r="B300" s="5">
        <v>0.7465277777777778</v>
      </c>
      <c r="C300" s="1" t="s">
        <v>21</v>
      </c>
      <c r="D300" s="1">
        <v>3</v>
      </c>
      <c r="E300" s="1">
        <v>12</v>
      </c>
      <c r="F300" s="1" t="s">
        <v>54</v>
      </c>
      <c r="G300" s="2">
        <v>51.718366666666604</v>
      </c>
      <c r="H300" s="6">
        <f>1+_xlfn.COUNTIFS(A:A,A300,O:O,"&lt;"&amp;O300)</f>
        <v>3</v>
      </c>
      <c r="I300" s="2">
        <f>_xlfn.AVERAGEIF(A:A,A300,G:G)</f>
        <v>48.536841666666675</v>
      </c>
      <c r="J300" s="2">
        <f>G300-I300</f>
        <v>3.1815249999999295</v>
      </c>
      <c r="K300" s="2">
        <f>90+J300</f>
        <v>93.18152499999994</v>
      </c>
      <c r="L300" s="2">
        <f>EXP(0.06*K300)</f>
        <v>267.97441244466523</v>
      </c>
      <c r="M300" s="2">
        <f>SUMIF(A:A,A300,L:L)</f>
        <v>3319.23642082898</v>
      </c>
      <c r="N300" s="3">
        <f>L300/M300</f>
        <v>0.08073375272790559</v>
      </c>
      <c r="O300" s="7">
        <f>1/N300</f>
        <v>12.386393128166212</v>
      </c>
      <c r="P300" s="3">
        <f>IF(O300&gt;21,"",N300)</f>
        <v>0.08073375272790559</v>
      </c>
      <c r="Q300" s="3">
        <f>IF(ISNUMBER(P300),SUMIF(A:A,A300,P:P),"")</f>
        <v>0.945010530647771</v>
      </c>
      <c r="R300" s="3">
        <f>_xlfn.IFERROR(P300*(1/Q300),"")</f>
        <v>0.08543159055864222</v>
      </c>
      <c r="S300" s="8">
        <f>_xlfn.IFERROR(1/R300,"")</f>
        <v>11.705271942860257</v>
      </c>
    </row>
    <row r="301" spans="1:19" ht="15">
      <c r="A301" s="1">
        <v>3</v>
      </c>
      <c r="B301" s="5">
        <v>0.7465277777777778</v>
      </c>
      <c r="C301" s="1" t="s">
        <v>21</v>
      </c>
      <c r="D301" s="1">
        <v>3</v>
      </c>
      <c r="E301" s="1">
        <v>5</v>
      </c>
      <c r="F301" s="1" t="s">
        <v>47</v>
      </c>
      <c r="G301" s="2">
        <v>51.3904666666666</v>
      </c>
      <c r="H301" s="6">
        <f>1+_xlfn.COUNTIFS(A:A,A301,O:O,"&lt;"&amp;O301)</f>
        <v>4</v>
      </c>
      <c r="I301" s="2">
        <f>_xlfn.AVERAGEIF(A:A,A301,G:G)</f>
        <v>48.536841666666675</v>
      </c>
      <c r="J301" s="2">
        <f>G301-I301</f>
        <v>2.853624999999923</v>
      </c>
      <c r="K301" s="2">
        <f>90+J301</f>
        <v>92.85362499999992</v>
      </c>
      <c r="L301" s="2">
        <f>EXP(0.06*K301)</f>
        <v>262.75380733891564</v>
      </c>
      <c r="M301" s="2">
        <f>SUMIF(A:A,A301,L:L)</f>
        <v>3319.23642082898</v>
      </c>
      <c r="N301" s="3">
        <f>L301/M301</f>
        <v>0.07916091956875214</v>
      </c>
      <c r="O301" s="7">
        <f>1/N301</f>
        <v>12.632496002418073</v>
      </c>
      <c r="P301" s="3">
        <f>IF(O301&gt;21,"",N301)</f>
        <v>0.07916091956875214</v>
      </c>
      <c r="Q301" s="3">
        <f>IF(ISNUMBER(P301),SUMIF(A:A,A301,P:P),"")</f>
        <v>0.945010530647771</v>
      </c>
      <c r="R301" s="3">
        <f>_xlfn.IFERROR(P301*(1/Q301),"")</f>
        <v>0.08376723539206504</v>
      </c>
      <c r="S301" s="8">
        <f>_xlfn.IFERROR(1/R301,"")</f>
        <v>11.93784175065095</v>
      </c>
    </row>
    <row r="302" spans="1:19" ht="15">
      <c r="A302" s="1">
        <v>3</v>
      </c>
      <c r="B302" s="5">
        <v>0.7465277777777778</v>
      </c>
      <c r="C302" s="1" t="s">
        <v>21</v>
      </c>
      <c r="D302" s="1">
        <v>3</v>
      </c>
      <c r="E302" s="1">
        <v>9</v>
      </c>
      <c r="F302" s="1" t="s">
        <v>51</v>
      </c>
      <c r="G302" s="2">
        <v>47.7680666666667</v>
      </c>
      <c r="H302" s="6">
        <f>1+_xlfn.COUNTIFS(A:A,A302,O:O,"&lt;"&amp;O302)</f>
        <v>5</v>
      </c>
      <c r="I302" s="2">
        <f>_xlfn.AVERAGEIF(A:A,A302,G:G)</f>
        <v>48.536841666666675</v>
      </c>
      <c r="J302" s="2">
        <f>G302-I302</f>
        <v>-0.7687749999999767</v>
      </c>
      <c r="K302" s="2">
        <f>90+J302</f>
        <v>89.23122500000002</v>
      </c>
      <c r="L302" s="2">
        <f>EXP(0.06*K302)</f>
        <v>211.42567113414816</v>
      </c>
      <c r="M302" s="2">
        <f>SUMIF(A:A,A302,L:L)</f>
        <v>3319.23642082898</v>
      </c>
      <c r="N302" s="3">
        <f>L302/M302</f>
        <v>0.0636970809935089</v>
      </c>
      <c r="O302" s="7">
        <f>1/N302</f>
        <v>15.69930653654138</v>
      </c>
      <c r="P302" s="3">
        <f>IF(O302&gt;21,"",N302)</f>
        <v>0.0636970809935089</v>
      </c>
      <c r="Q302" s="3">
        <f>IF(ISNUMBER(P302),SUMIF(A:A,A302,P:P),"")</f>
        <v>0.945010530647771</v>
      </c>
      <c r="R302" s="3">
        <f>_xlfn.IFERROR(P302*(1/Q302),"")</f>
        <v>0.06740356739712394</v>
      </c>
      <c r="S302" s="8">
        <f>_xlfn.IFERROR(1/R302,"")</f>
        <v>14.836010000898991</v>
      </c>
    </row>
    <row r="303" spans="1:19" ht="15">
      <c r="A303" s="1">
        <v>3</v>
      </c>
      <c r="B303" s="5">
        <v>0.7465277777777778</v>
      </c>
      <c r="C303" s="1" t="s">
        <v>21</v>
      </c>
      <c r="D303" s="1">
        <v>3</v>
      </c>
      <c r="E303" s="1">
        <v>10</v>
      </c>
      <c r="F303" s="1" t="s">
        <v>52</v>
      </c>
      <c r="G303" s="2">
        <v>47.2308</v>
      </c>
      <c r="H303" s="6">
        <f>1+_xlfn.COUNTIFS(A:A,A303,O:O,"&lt;"&amp;O303)</f>
        <v>6</v>
      </c>
      <c r="I303" s="2">
        <f>_xlfn.AVERAGEIF(A:A,A303,G:G)</f>
        <v>48.536841666666675</v>
      </c>
      <c r="J303" s="2">
        <f>G303-I303</f>
        <v>-1.3060416666666725</v>
      </c>
      <c r="K303" s="2">
        <f>90+J303</f>
        <v>88.69395833333333</v>
      </c>
      <c r="L303" s="2">
        <f>EXP(0.06*K303)</f>
        <v>204.71883476747018</v>
      </c>
      <c r="M303" s="2">
        <f>SUMIF(A:A,A303,L:L)</f>
        <v>3319.23642082898</v>
      </c>
      <c r="N303" s="3">
        <f>L303/M303</f>
        <v>0.061676484833322484</v>
      </c>
      <c r="O303" s="7">
        <f>1/N303</f>
        <v>16.21363478645789</v>
      </c>
      <c r="P303" s="3">
        <f>IF(O303&gt;21,"",N303)</f>
        <v>0.061676484833322484</v>
      </c>
      <c r="Q303" s="3">
        <f>IF(ISNUMBER(P303),SUMIF(A:A,A303,P:P),"")</f>
        <v>0.945010530647771</v>
      </c>
      <c r="R303" s="3">
        <f>_xlfn.IFERROR(P303*(1/Q303),"")</f>
        <v>0.0652653942290415</v>
      </c>
      <c r="S303" s="8">
        <f>_xlfn.IFERROR(1/R303,"")</f>
        <v>15.322055613279733</v>
      </c>
    </row>
    <row r="304" spans="1:19" ht="15">
      <c r="A304" s="1">
        <v>3</v>
      </c>
      <c r="B304" s="5">
        <v>0.7465277777777778</v>
      </c>
      <c r="C304" s="1" t="s">
        <v>21</v>
      </c>
      <c r="D304" s="1">
        <v>3</v>
      </c>
      <c r="E304" s="1">
        <v>6</v>
      </c>
      <c r="F304" s="1" t="s">
        <v>48</v>
      </c>
      <c r="G304" s="2">
        <v>46.0625666666667</v>
      </c>
      <c r="H304" s="6">
        <f>1+_xlfn.COUNTIFS(A:A,A304,O:O,"&lt;"&amp;O304)</f>
        <v>7</v>
      </c>
      <c r="I304" s="2">
        <f>_xlfn.AVERAGEIF(A:A,A304,G:G)</f>
        <v>48.536841666666675</v>
      </c>
      <c r="J304" s="2">
        <f>G304-I304</f>
        <v>-2.4742749999999774</v>
      </c>
      <c r="K304" s="2">
        <f>90+J304</f>
        <v>87.52572500000002</v>
      </c>
      <c r="L304" s="2">
        <f>EXP(0.06*K304)</f>
        <v>190.8606346126342</v>
      </c>
      <c r="M304" s="2">
        <f>SUMIF(A:A,A304,L:L)</f>
        <v>3319.23642082898</v>
      </c>
      <c r="N304" s="3">
        <f>L304/M304</f>
        <v>0.057501367909480426</v>
      </c>
      <c r="O304" s="7">
        <f>1/N304</f>
        <v>17.39089062323206</v>
      </c>
      <c r="P304" s="3">
        <f>IF(O304&gt;21,"",N304)</f>
        <v>0.057501367909480426</v>
      </c>
      <c r="Q304" s="3">
        <f>IF(ISNUMBER(P304),SUMIF(A:A,A304,P:P),"")</f>
        <v>0.945010530647771</v>
      </c>
      <c r="R304" s="3">
        <f>_xlfn.IFERROR(P304*(1/Q304),"")</f>
        <v>0.06084733031500219</v>
      </c>
      <c r="S304" s="8">
        <f>_xlfn.IFERROR(1/R304,"")</f>
        <v>16.434574776297875</v>
      </c>
    </row>
    <row r="305" spans="1:19" ht="15">
      <c r="A305" s="1">
        <v>3</v>
      </c>
      <c r="B305" s="5">
        <v>0.7465277777777778</v>
      </c>
      <c r="C305" s="1" t="s">
        <v>21</v>
      </c>
      <c r="D305" s="1">
        <v>3</v>
      </c>
      <c r="E305" s="1">
        <v>8</v>
      </c>
      <c r="F305" s="1" t="s">
        <v>50</v>
      </c>
      <c r="G305" s="2">
        <v>46.0409666666667</v>
      </c>
      <c r="H305" s="6">
        <f>1+_xlfn.COUNTIFS(A:A,A305,O:O,"&lt;"&amp;O305)</f>
        <v>8</v>
      </c>
      <c r="I305" s="2">
        <f>_xlfn.AVERAGEIF(A:A,A305,G:G)</f>
        <v>48.536841666666675</v>
      </c>
      <c r="J305" s="2">
        <f>G305-I305</f>
        <v>-2.4958749999999768</v>
      </c>
      <c r="K305" s="2">
        <f>90+J305</f>
        <v>87.50412500000002</v>
      </c>
      <c r="L305" s="2">
        <f>EXP(0.06*K305)</f>
        <v>190.61343944724263</v>
      </c>
      <c r="M305" s="2">
        <f>SUMIF(A:A,A305,L:L)</f>
        <v>3319.23642082898</v>
      </c>
      <c r="N305" s="3">
        <f>L305/M305</f>
        <v>0.057426894405923905</v>
      </c>
      <c r="O305" s="7">
        <f>1/N305</f>
        <v>17.413443828800265</v>
      </c>
      <c r="P305" s="3">
        <f>IF(O305&gt;21,"",N305)</f>
        <v>0.057426894405923905</v>
      </c>
      <c r="Q305" s="3">
        <f>IF(ISNUMBER(P305),SUMIF(A:A,A305,P:P),"")</f>
        <v>0.945010530647771</v>
      </c>
      <c r="R305" s="3">
        <f>_xlfn.IFERROR(P305*(1/Q305),"")</f>
        <v>0.06076852325292059</v>
      </c>
      <c r="S305" s="8">
        <f>_xlfn.IFERROR(1/R305,"")</f>
        <v>16.45588779305969</v>
      </c>
    </row>
    <row r="306" spans="1:19" ht="15">
      <c r="A306" s="1">
        <v>3</v>
      </c>
      <c r="B306" s="5">
        <v>0.7465277777777778</v>
      </c>
      <c r="C306" s="1" t="s">
        <v>21</v>
      </c>
      <c r="D306" s="1">
        <v>3</v>
      </c>
      <c r="E306" s="1">
        <v>1</v>
      </c>
      <c r="F306" s="1" t="s">
        <v>43</v>
      </c>
      <c r="G306" s="2">
        <v>45.8201333333334</v>
      </c>
      <c r="H306" s="6">
        <f>1+_xlfn.COUNTIFS(A:A,A306,O:O,"&lt;"&amp;O306)</f>
        <v>9</v>
      </c>
      <c r="I306" s="2">
        <f>_xlfn.AVERAGEIF(A:A,A306,G:G)</f>
        <v>48.536841666666675</v>
      </c>
      <c r="J306" s="2">
        <f>G306-I306</f>
        <v>-2.7167083333332727</v>
      </c>
      <c r="K306" s="2">
        <f>90+J306</f>
        <v>87.28329166666673</v>
      </c>
      <c r="L306" s="2">
        <f>EXP(0.06*K306)</f>
        <v>188.10447000376857</v>
      </c>
      <c r="M306" s="2">
        <f>SUMIF(A:A,A306,L:L)</f>
        <v>3319.23642082898</v>
      </c>
      <c r="N306" s="3">
        <f>L306/M306</f>
        <v>0.056671006868739236</v>
      </c>
      <c r="O306" s="7">
        <f>1/N306</f>
        <v>17.645707307021897</v>
      </c>
      <c r="P306" s="3">
        <f>IF(O306&gt;21,"",N306)</f>
        <v>0.056671006868739236</v>
      </c>
      <c r="Q306" s="3">
        <f>IF(ISNUMBER(P306),SUMIF(A:A,A306,P:P),"")</f>
        <v>0.945010530647771</v>
      </c>
      <c r="R306" s="3">
        <f>_xlfn.IFERROR(P306*(1/Q306),"")</f>
        <v>0.059968651174599374</v>
      </c>
      <c r="S306" s="8">
        <f>_xlfn.IFERROR(1/R306,"")</f>
        <v>16.675379225864013</v>
      </c>
    </row>
    <row r="307" spans="1:19" ht="15">
      <c r="A307" s="1">
        <v>3</v>
      </c>
      <c r="B307" s="5">
        <v>0.7465277777777778</v>
      </c>
      <c r="C307" s="1" t="s">
        <v>21</v>
      </c>
      <c r="D307" s="1">
        <v>3</v>
      </c>
      <c r="E307" s="1">
        <v>3</v>
      </c>
      <c r="F307" s="1" t="s">
        <v>45</v>
      </c>
      <c r="G307" s="2">
        <v>43.3132</v>
      </c>
      <c r="H307" s="6">
        <f>1+_xlfn.COUNTIFS(A:A,A307,O:O,"&lt;"&amp;O307)</f>
        <v>10</v>
      </c>
      <c r="I307" s="2">
        <f>_xlfn.AVERAGEIF(A:A,A307,G:G)</f>
        <v>48.536841666666675</v>
      </c>
      <c r="J307" s="2">
        <f>G307-I307</f>
        <v>-5.223641666666673</v>
      </c>
      <c r="K307" s="2">
        <f>90+J307</f>
        <v>84.77635833333332</v>
      </c>
      <c r="L307" s="2">
        <f>EXP(0.06*K307)</f>
        <v>161.83568008527573</v>
      </c>
      <c r="M307" s="2">
        <f>SUMIF(A:A,A307,L:L)</f>
        <v>3319.23642082898</v>
      </c>
      <c r="N307" s="3">
        <f>L307/M307</f>
        <v>0.0487569005539103</v>
      </c>
      <c r="O307" s="7">
        <f>1/N307</f>
        <v>20.509917337635198</v>
      </c>
      <c r="P307" s="3">
        <f>IF(O307&gt;21,"",N307)</f>
        <v>0.0487569005539103</v>
      </c>
      <c r="Q307" s="3">
        <f>IF(ISNUMBER(P307),SUMIF(A:A,A307,P:P),"")</f>
        <v>0.945010530647771</v>
      </c>
      <c r="R307" s="3">
        <f>_xlfn.IFERROR(P307*(1/Q307),"")</f>
        <v>0.051594028820492806</v>
      </c>
      <c r="S307" s="8">
        <f>_xlfn.IFERROR(1/R307,"")</f>
        <v>19.38208786678056</v>
      </c>
    </row>
    <row r="308" spans="1:19" ht="15">
      <c r="A308" s="1">
        <v>3</v>
      </c>
      <c r="B308" s="5">
        <v>0.7465277777777778</v>
      </c>
      <c r="C308" s="1" t="s">
        <v>21</v>
      </c>
      <c r="D308" s="1">
        <v>3</v>
      </c>
      <c r="E308" s="1">
        <v>2</v>
      </c>
      <c r="F308" s="1" t="s">
        <v>44</v>
      </c>
      <c r="G308" s="2">
        <v>35.9904</v>
      </c>
      <c r="H308" s="6">
        <f>1+_xlfn.COUNTIFS(A:A,A308,O:O,"&lt;"&amp;O308)</f>
        <v>11</v>
      </c>
      <c r="I308" s="2">
        <f>_xlfn.AVERAGEIF(A:A,A308,G:G)</f>
        <v>48.536841666666675</v>
      </c>
      <c r="J308" s="2">
        <f>G308-I308</f>
        <v>-12.546441666666674</v>
      </c>
      <c r="K308" s="2">
        <f>90+J308</f>
        <v>77.45355833333332</v>
      </c>
      <c r="L308" s="2">
        <f>EXP(0.06*K308)</f>
        <v>104.29396516729369</v>
      </c>
      <c r="M308" s="2">
        <f>SUMIF(A:A,A308,L:L)</f>
        <v>3319.23642082898</v>
      </c>
      <c r="N308" s="3">
        <f>L308/M308</f>
        <v>0.03142107157924179</v>
      </c>
      <c r="O308" s="7">
        <f>1/N308</f>
        <v>31.825776453169922</v>
      </c>
      <c r="P308" s="3">
        <f>IF(O308&gt;21,"",N308)</f>
      </c>
      <c r="Q308" s="3">
        <f>IF(ISNUMBER(P308),SUMIF(A:A,A308,P:P),"")</f>
      </c>
      <c r="R308" s="3">
        <f>_xlfn.IFERROR(P308*(1/Q308),"")</f>
      </c>
      <c r="S308" s="8">
        <f>_xlfn.IFERROR(1/R308,"")</f>
      </c>
    </row>
    <row r="309" spans="1:19" ht="15">
      <c r="A309" s="1">
        <v>3</v>
      </c>
      <c r="B309" s="5">
        <v>0.7465277777777778</v>
      </c>
      <c r="C309" s="1" t="s">
        <v>21</v>
      </c>
      <c r="D309" s="1">
        <v>3</v>
      </c>
      <c r="E309" s="1">
        <v>11</v>
      </c>
      <c r="F309" s="1" t="s">
        <v>53</v>
      </c>
      <c r="G309" s="2">
        <v>31.1975333333333</v>
      </c>
      <c r="H309" s="6">
        <f>1+_xlfn.COUNTIFS(A:A,A309,O:O,"&lt;"&amp;O309)</f>
        <v>12</v>
      </c>
      <c r="I309" s="2">
        <f>_xlfn.AVERAGEIF(A:A,A309,G:G)</f>
        <v>48.536841666666675</v>
      </c>
      <c r="J309" s="2">
        <f>G309-I309</f>
        <v>-17.339308333333374</v>
      </c>
      <c r="K309" s="2">
        <f>90+J309</f>
        <v>72.66069166666662</v>
      </c>
      <c r="L309" s="2">
        <f>EXP(0.06*K309)</f>
        <v>78.22908426868393</v>
      </c>
      <c r="M309" s="2">
        <f>SUMIF(A:A,A309,L:L)</f>
        <v>3319.23642082898</v>
      </c>
      <c r="N309" s="3">
        <f>L309/M309</f>
        <v>0.02356839777298726</v>
      </c>
      <c r="O309" s="7">
        <f>1/N309</f>
        <v>42.429698006291396</v>
      </c>
      <c r="P309" s="3">
        <f>IF(O309&gt;21,"",N309)</f>
      </c>
      <c r="Q309" s="3">
        <f>IF(ISNUMBER(P309),SUMIF(A:A,A309,P:P),"")</f>
      </c>
      <c r="R309" s="3">
        <f>_xlfn.IFERROR(P309*(1/Q309),"")</f>
      </c>
      <c r="S309" s="8">
        <f>_xlfn.IFERROR(1/R309,"")</f>
      </c>
    </row>
    <row r="310" spans="1:19" ht="15">
      <c r="A310" s="1">
        <v>4</v>
      </c>
      <c r="B310" s="5">
        <v>0.7673611111111112</v>
      </c>
      <c r="C310" s="1" t="s">
        <v>21</v>
      </c>
      <c r="D310" s="1">
        <v>4</v>
      </c>
      <c r="E310" s="1">
        <v>3</v>
      </c>
      <c r="F310" s="1" t="s">
        <v>57</v>
      </c>
      <c r="G310" s="2">
        <v>73.20656666666669</v>
      </c>
      <c r="H310" s="6">
        <f>1+_xlfn.COUNTIFS(A:A,A310,O:O,"&lt;"&amp;O310)</f>
        <v>1</v>
      </c>
      <c r="I310" s="2">
        <f>_xlfn.AVERAGEIF(A:A,A310,G:G)</f>
        <v>47.70549333333331</v>
      </c>
      <c r="J310" s="2">
        <f>G310-I310</f>
        <v>25.50107333333338</v>
      </c>
      <c r="K310" s="2">
        <f>90+J310</f>
        <v>115.50107333333338</v>
      </c>
      <c r="L310" s="2">
        <f>EXP(0.06*K310)</f>
        <v>1022.5598303552966</v>
      </c>
      <c r="M310" s="2">
        <f>SUMIF(A:A,A310,L:L)</f>
        <v>3161.930734942308</v>
      </c>
      <c r="N310" s="3">
        <f>L310/M310</f>
        <v>0.3233972898441604</v>
      </c>
      <c r="O310" s="7">
        <f>1/N310</f>
        <v>3.0921718622994114</v>
      </c>
      <c r="P310" s="3">
        <f>IF(O310&gt;21,"",N310)</f>
        <v>0.3233972898441604</v>
      </c>
      <c r="Q310" s="3">
        <f>IF(ISNUMBER(P310),SUMIF(A:A,A310,P:P),"")</f>
        <v>0.9117074796268719</v>
      </c>
      <c r="R310" s="3">
        <f>_xlfn.IFERROR(P310*(1/Q310),"")</f>
        <v>0.35471606526307636</v>
      </c>
      <c r="S310" s="8">
        <f>_xlfn.IFERROR(1/R310,"")</f>
        <v>2.8191562151501275</v>
      </c>
    </row>
    <row r="311" spans="1:19" ht="15">
      <c r="A311" s="1">
        <v>4</v>
      </c>
      <c r="B311" s="5">
        <v>0.7673611111111112</v>
      </c>
      <c r="C311" s="1" t="s">
        <v>21</v>
      </c>
      <c r="D311" s="1">
        <v>4</v>
      </c>
      <c r="E311" s="1">
        <v>2</v>
      </c>
      <c r="F311" s="1" t="s">
        <v>56</v>
      </c>
      <c r="G311" s="2">
        <v>65.5863333333332</v>
      </c>
      <c r="H311" s="6">
        <f>1+_xlfn.COUNTIFS(A:A,A311,O:O,"&lt;"&amp;O311)</f>
        <v>2</v>
      </c>
      <c r="I311" s="2">
        <f>_xlfn.AVERAGEIF(A:A,A311,G:G)</f>
        <v>47.70549333333331</v>
      </c>
      <c r="J311" s="2">
        <f>G311-I311</f>
        <v>17.880839999999893</v>
      </c>
      <c r="K311" s="2">
        <f>90+J311</f>
        <v>107.88083999999989</v>
      </c>
      <c r="L311" s="2">
        <f>EXP(0.06*K311)</f>
        <v>647.3262384803103</v>
      </c>
      <c r="M311" s="2">
        <f>SUMIF(A:A,A311,L:L)</f>
        <v>3161.930734942308</v>
      </c>
      <c r="N311" s="3">
        <f>L311/M311</f>
        <v>0.20472499012288492</v>
      </c>
      <c r="O311" s="7">
        <f>1/N311</f>
        <v>4.8846015300807</v>
      </c>
      <c r="P311" s="3">
        <f>IF(O311&gt;21,"",N311)</f>
        <v>0.20472499012288492</v>
      </c>
      <c r="Q311" s="3">
        <f>IF(ISNUMBER(P311),SUMIF(A:A,A311,P:P),"")</f>
        <v>0.9117074796268719</v>
      </c>
      <c r="R311" s="3">
        <f>_xlfn.IFERROR(P311*(1/Q311),"")</f>
        <v>0.2245511797343938</v>
      </c>
      <c r="S311" s="8">
        <f>_xlfn.IFERROR(1/R311,"")</f>
        <v>4.4533277499714385</v>
      </c>
    </row>
    <row r="312" spans="1:19" ht="15">
      <c r="A312" s="1">
        <v>4</v>
      </c>
      <c r="B312" s="5">
        <v>0.7673611111111112</v>
      </c>
      <c r="C312" s="1" t="s">
        <v>21</v>
      </c>
      <c r="D312" s="1">
        <v>4</v>
      </c>
      <c r="E312" s="1">
        <v>5</v>
      </c>
      <c r="F312" s="1" t="s">
        <v>59</v>
      </c>
      <c r="G312" s="2">
        <v>55.1085333333333</v>
      </c>
      <c r="H312" s="6">
        <f>1+_xlfn.COUNTIFS(A:A,A312,O:O,"&lt;"&amp;O312)</f>
        <v>3</v>
      </c>
      <c r="I312" s="2">
        <f>_xlfn.AVERAGEIF(A:A,A312,G:G)</f>
        <v>47.70549333333331</v>
      </c>
      <c r="J312" s="2">
        <f>G312-I312</f>
        <v>7.40303999999999</v>
      </c>
      <c r="K312" s="2">
        <f>90+J312</f>
        <v>97.40303999999999</v>
      </c>
      <c r="L312" s="2">
        <f>EXP(0.06*K312)</f>
        <v>345.2201743504555</v>
      </c>
      <c r="M312" s="2">
        <f>SUMIF(A:A,A312,L:L)</f>
        <v>3161.930734942308</v>
      </c>
      <c r="N312" s="3">
        <f>L312/M312</f>
        <v>0.10918018239155208</v>
      </c>
      <c r="O312" s="7">
        <f>1/N312</f>
        <v>9.159171363294735</v>
      </c>
      <c r="P312" s="3">
        <f>IF(O312&gt;21,"",N312)</f>
        <v>0.10918018239155208</v>
      </c>
      <c r="Q312" s="3">
        <f>IF(ISNUMBER(P312),SUMIF(A:A,A312,P:P),"")</f>
        <v>0.9117074796268719</v>
      </c>
      <c r="R312" s="3">
        <f>_xlfn.IFERROR(P312*(1/Q312),"")</f>
        <v>0.11975352273761698</v>
      </c>
      <c r="S312" s="8">
        <f>_xlfn.IFERROR(1/R312,"")</f>
        <v>8.350485039100064</v>
      </c>
    </row>
    <row r="313" spans="1:19" ht="15">
      <c r="A313" s="1">
        <v>4</v>
      </c>
      <c r="B313" s="5">
        <v>0.7673611111111112</v>
      </c>
      <c r="C313" s="1" t="s">
        <v>21</v>
      </c>
      <c r="D313" s="1">
        <v>4</v>
      </c>
      <c r="E313" s="1">
        <v>10</v>
      </c>
      <c r="F313" s="1" t="s">
        <v>64</v>
      </c>
      <c r="G313" s="2">
        <v>53.51406666666671</v>
      </c>
      <c r="H313" s="6">
        <f>1+_xlfn.COUNTIFS(A:A,A313,O:O,"&lt;"&amp;O313)</f>
        <v>4</v>
      </c>
      <c r="I313" s="2">
        <f>_xlfn.AVERAGEIF(A:A,A313,G:G)</f>
        <v>47.70549333333331</v>
      </c>
      <c r="J313" s="2">
        <f>G313-I313</f>
        <v>5.808573333333399</v>
      </c>
      <c r="K313" s="2">
        <f>90+J313</f>
        <v>95.8085733333334</v>
      </c>
      <c r="L313" s="2">
        <f>EXP(0.06*K313)</f>
        <v>313.7242451796975</v>
      </c>
      <c r="M313" s="2">
        <f>SUMIF(A:A,A313,L:L)</f>
        <v>3161.930734942308</v>
      </c>
      <c r="N313" s="3">
        <f>L313/M313</f>
        <v>0.09921920227813645</v>
      </c>
      <c r="O313" s="7">
        <f>1/N313</f>
        <v>10.078694214822931</v>
      </c>
      <c r="P313" s="3">
        <f>IF(O313&gt;21,"",N313)</f>
        <v>0.09921920227813645</v>
      </c>
      <c r="Q313" s="3">
        <f>IF(ISNUMBER(P313),SUMIF(A:A,A313,P:P),"")</f>
        <v>0.9117074796268719</v>
      </c>
      <c r="R313" s="3">
        <f>_xlfn.IFERROR(P313*(1/Q313),"")</f>
        <v>0.10882789106736647</v>
      </c>
      <c r="S313" s="8">
        <f>_xlfn.IFERROR(1/R313,"")</f>
        <v>9.18882090052615</v>
      </c>
    </row>
    <row r="314" spans="1:19" ht="15">
      <c r="A314" s="1">
        <v>4</v>
      </c>
      <c r="B314" s="5">
        <v>0.7673611111111112</v>
      </c>
      <c r="C314" s="1" t="s">
        <v>21</v>
      </c>
      <c r="D314" s="1">
        <v>4</v>
      </c>
      <c r="E314" s="1">
        <v>7</v>
      </c>
      <c r="F314" s="1" t="s">
        <v>61</v>
      </c>
      <c r="G314" s="2">
        <v>46.548933333333295</v>
      </c>
      <c r="H314" s="6">
        <f>1+_xlfn.COUNTIFS(A:A,A314,O:O,"&lt;"&amp;O314)</f>
        <v>5</v>
      </c>
      <c r="I314" s="2">
        <f>_xlfn.AVERAGEIF(A:A,A314,G:G)</f>
        <v>47.70549333333331</v>
      </c>
      <c r="J314" s="2">
        <f>G314-I314</f>
        <v>-1.1565600000000131</v>
      </c>
      <c r="K314" s="2">
        <f>90+J314</f>
        <v>88.84343999999999</v>
      </c>
      <c r="L314" s="2">
        <f>EXP(0.06*K314)</f>
        <v>206.5631961072947</v>
      </c>
      <c r="M314" s="2">
        <f>SUMIF(A:A,A314,L:L)</f>
        <v>3161.930734942308</v>
      </c>
      <c r="N314" s="3">
        <f>L314/M314</f>
        <v>0.06532818503092971</v>
      </c>
      <c r="O314" s="7">
        <f>1/N314</f>
        <v>15.30732867485219</v>
      </c>
      <c r="P314" s="3">
        <f>IF(O314&gt;21,"",N314)</f>
        <v>0.06532818503092971</v>
      </c>
      <c r="Q314" s="3">
        <f>IF(ISNUMBER(P314),SUMIF(A:A,A314,P:P),"")</f>
        <v>0.9117074796268719</v>
      </c>
      <c r="R314" s="3">
        <f>_xlfn.IFERROR(P314*(1/Q314),"")</f>
        <v>0.0716547648130145</v>
      </c>
      <c r="S314" s="8">
        <f>_xlfn.IFERROR(1/R314,"")</f>
        <v>13.955806045969634</v>
      </c>
    </row>
    <row r="315" spans="1:19" ht="15">
      <c r="A315" s="1">
        <v>4</v>
      </c>
      <c r="B315" s="5">
        <v>0.7673611111111112</v>
      </c>
      <c r="C315" s="1" t="s">
        <v>21</v>
      </c>
      <c r="D315" s="1">
        <v>4</v>
      </c>
      <c r="E315" s="1">
        <v>8</v>
      </c>
      <c r="F315" s="1" t="s">
        <v>62</v>
      </c>
      <c r="G315" s="2">
        <v>44.935366666666596</v>
      </c>
      <c r="H315" s="6">
        <f>1+_xlfn.COUNTIFS(A:A,A315,O:O,"&lt;"&amp;O315)</f>
        <v>6</v>
      </c>
      <c r="I315" s="2">
        <f>_xlfn.AVERAGEIF(A:A,A315,G:G)</f>
        <v>47.70549333333331</v>
      </c>
      <c r="J315" s="2">
        <f>G315-I315</f>
        <v>-2.7701266666667124</v>
      </c>
      <c r="K315" s="2">
        <f>90+J315</f>
        <v>87.22987333333329</v>
      </c>
      <c r="L315" s="2">
        <f>EXP(0.06*K315)</f>
        <v>187.5025415027616</v>
      </c>
      <c r="M315" s="2">
        <f>SUMIF(A:A,A315,L:L)</f>
        <v>3161.930734942308</v>
      </c>
      <c r="N315" s="3">
        <f>L315/M315</f>
        <v>0.05930001547177558</v>
      </c>
      <c r="O315" s="7">
        <f>1/N315</f>
        <v>16.863402008317514</v>
      </c>
      <c r="P315" s="3">
        <f>IF(O315&gt;21,"",N315)</f>
        <v>0.05930001547177558</v>
      </c>
      <c r="Q315" s="3">
        <f>IF(ISNUMBER(P315),SUMIF(A:A,A315,P:P),"")</f>
        <v>0.9117074796268719</v>
      </c>
      <c r="R315" s="3">
        <f>_xlfn.IFERROR(P315*(1/Q315),"")</f>
        <v>0.06504280901155365</v>
      </c>
      <c r="S315" s="8">
        <f>_xlfn.IFERROR(1/R315,"")</f>
        <v>15.374489742937893</v>
      </c>
    </row>
    <row r="316" spans="1:19" ht="15">
      <c r="A316" s="1">
        <v>4</v>
      </c>
      <c r="B316" s="5">
        <v>0.7673611111111112</v>
      </c>
      <c r="C316" s="1" t="s">
        <v>21</v>
      </c>
      <c r="D316" s="1">
        <v>4</v>
      </c>
      <c r="E316" s="1">
        <v>4</v>
      </c>
      <c r="F316" s="1" t="s">
        <v>58</v>
      </c>
      <c r="G316" s="2">
        <v>42.277100000000004</v>
      </c>
      <c r="H316" s="6">
        <f>1+_xlfn.COUNTIFS(A:A,A316,O:O,"&lt;"&amp;O316)</f>
        <v>7</v>
      </c>
      <c r="I316" s="2">
        <f>_xlfn.AVERAGEIF(A:A,A316,G:G)</f>
        <v>47.70549333333331</v>
      </c>
      <c r="J316" s="2">
        <f>G316-I316</f>
        <v>-5.428393333333304</v>
      </c>
      <c r="K316" s="2">
        <f>90+J316</f>
        <v>84.5716066666667</v>
      </c>
      <c r="L316" s="2">
        <f>EXP(0.06*K316)</f>
        <v>159.85967513317837</v>
      </c>
      <c r="M316" s="2">
        <f>SUMIF(A:A,A316,L:L)</f>
        <v>3161.930734942308</v>
      </c>
      <c r="N316" s="3">
        <f>L316/M316</f>
        <v>0.05055761448743283</v>
      </c>
      <c r="O316" s="7">
        <f>1/N316</f>
        <v>19.779414241322073</v>
      </c>
      <c r="P316" s="3">
        <f>IF(O316&gt;21,"",N316)</f>
        <v>0.05055761448743283</v>
      </c>
      <c r="Q316" s="3">
        <f>IF(ISNUMBER(P316),SUMIF(A:A,A316,P:P),"")</f>
        <v>0.9117074796268719</v>
      </c>
      <c r="R316" s="3">
        <f>_xlfn.IFERROR(P316*(1/Q316),"")</f>
        <v>0.05545376737297821</v>
      </c>
      <c r="S316" s="8">
        <f>_xlfn.IFERROR(1/R316,"")</f>
        <v>18.033039906451602</v>
      </c>
    </row>
    <row r="317" spans="1:19" ht="15">
      <c r="A317" s="1">
        <v>4</v>
      </c>
      <c r="B317" s="5">
        <v>0.7673611111111112</v>
      </c>
      <c r="C317" s="1" t="s">
        <v>21</v>
      </c>
      <c r="D317" s="1">
        <v>4</v>
      </c>
      <c r="E317" s="1">
        <v>1</v>
      </c>
      <c r="F317" s="1" t="s">
        <v>55</v>
      </c>
      <c r="G317" s="2">
        <v>22.0726</v>
      </c>
      <c r="H317" s="6">
        <f>1+_xlfn.COUNTIFS(A:A,A317,O:O,"&lt;"&amp;O317)</f>
        <v>10</v>
      </c>
      <c r="I317" s="2">
        <f>_xlfn.AVERAGEIF(A:A,A317,G:G)</f>
        <v>47.70549333333331</v>
      </c>
      <c r="J317" s="2">
        <f>G317-I317</f>
        <v>-25.632893333333307</v>
      </c>
      <c r="K317" s="2">
        <f>90+J317</f>
        <v>64.3671066666667</v>
      </c>
      <c r="L317" s="2">
        <f>EXP(0.06*K317)</f>
        <v>47.561632676141365</v>
      </c>
      <c r="M317" s="2">
        <f>SUMIF(A:A,A317,L:L)</f>
        <v>3161.930734942308</v>
      </c>
      <c r="N317" s="3">
        <f>L317/M317</f>
        <v>0.015041959063347151</v>
      </c>
      <c r="O317" s="7">
        <f>1/N317</f>
        <v>66.4807021338535</v>
      </c>
      <c r="P317" s="3">
        <f>IF(O317&gt;21,"",N317)</f>
      </c>
      <c r="Q317" s="3">
        <f>IF(ISNUMBER(P317),SUMIF(A:A,A317,P:P),"")</f>
      </c>
      <c r="R317" s="3">
        <f>_xlfn.IFERROR(P317*(1/Q317),"")</f>
      </c>
      <c r="S317" s="8">
        <f>_xlfn.IFERROR(1/R317,"")</f>
      </c>
    </row>
    <row r="318" spans="1:19" ht="15">
      <c r="A318" s="1">
        <v>4</v>
      </c>
      <c r="B318" s="5">
        <v>0.7673611111111112</v>
      </c>
      <c r="C318" s="1" t="s">
        <v>21</v>
      </c>
      <c r="D318" s="1">
        <v>4</v>
      </c>
      <c r="E318" s="1">
        <v>6</v>
      </c>
      <c r="F318" s="1" t="s">
        <v>60</v>
      </c>
      <c r="G318" s="2">
        <v>36.6814</v>
      </c>
      <c r="H318" s="6">
        <f>1+_xlfn.COUNTIFS(A:A,A318,O:O,"&lt;"&amp;O318)</f>
        <v>9</v>
      </c>
      <c r="I318" s="2">
        <f>_xlfn.AVERAGEIF(A:A,A318,G:G)</f>
        <v>47.70549333333331</v>
      </c>
      <c r="J318" s="2">
        <f>G318-I318</f>
        <v>-11.024093333333312</v>
      </c>
      <c r="K318" s="2">
        <f>90+J318</f>
        <v>78.97590666666669</v>
      </c>
      <c r="L318" s="2">
        <f>EXP(0.06*K318)</f>
        <v>114.268895110586</v>
      </c>
      <c r="M318" s="2">
        <f>SUMIF(A:A,A318,L:L)</f>
        <v>3161.930734942308</v>
      </c>
      <c r="N318" s="3">
        <f>L318/M318</f>
        <v>0.03613896213721802</v>
      </c>
      <c r="O318" s="7">
        <f>1/N318</f>
        <v>27.670966205477757</v>
      </c>
      <c r="P318" s="3">
        <f>IF(O318&gt;21,"",N318)</f>
      </c>
      <c r="Q318" s="3">
        <f>IF(ISNUMBER(P318),SUMIF(A:A,A318,P:P),"")</f>
      </c>
      <c r="R318" s="3">
        <f>_xlfn.IFERROR(P318*(1/Q318),"")</f>
      </c>
      <c r="S318" s="8">
        <f>_xlfn.IFERROR(1/R318,"")</f>
      </c>
    </row>
    <row r="319" spans="1:19" ht="15">
      <c r="A319" s="1">
        <v>4</v>
      </c>
      <c r="B319" s="5">
        <v>0.7673611111111112</v>
      </c>
      <c r="C319" s="1" t="s">
        <v>21</v>
      </c>
      <c r="D319" s="1">
        <v>4</v>
      </c>
      <c r="E319" s="1">
        <v>9</v>
      </c>
      <c r="F319" s="1" t="s">
        <v>63</v>
      </c>
      <c r="G319" s="2">
        <v>37.1240333333333</v>
      </c>
      <c r="H319" s="6">
        <f>1+_xlfn.COUNTIFS(A:A,A319,O:O,"&lt;"&amp;O319)</f>
        <v>8</v>
      </c>
      <c r="I319" s="2">
        <f>_xlfn.AVERAGEIF(A:A,A319,G:G)</f>
        <v>47.70549333333331</v>
      </c>
      <c r="J319" s="2">
        <f>G319-I319</f>
        <v>-10.581460000000007</v>
      </c>
      <c r="K319" s="2">
        <f>90+J319</f>
        <v>79.41854</v>
      </c>
      <c r="L319" s="2">
        <f>EXP(0.06*K319)</f>
        <v>117.34430604658615</v>
      </c>
      <c r="M319" s="2">
        <f>SUMIF(A:A,A319,L:L)</f>
        <v>3161.930734942308</v>
      </c>
      <c r="N319" s="3">
        <f>L319/M319</f>
        <v>0.0371115991725629</v>
      </c>
      <c r="O319" s="7">
        <f>1/N319</f>
        <v>26.945753411222263</v>
      </c>
      <c r="P319" s="3">
        <f>IF(O319&gt;21,"",N319)</f>
      </c>
      <c r="Q319" s="3">
        <f>IF(ISNUMBER(P319),SUMIF(A:A,A319,P:P),"")</f>
      </c>
      <c r="R319" s="3">
        <f>_xlfn.IFERROR(P319*(1/Q319),"")</f>
      </c>
      <c r="S319" s="8">
        <f>_xlfn.IFERROR(1/R319,"")</f>
      </c>
    </row>
    <row r="320" spans="1:19" ht="15">
      <c r="A320" s="1">
        <v>5</v>
      </c>
      <c r="B320" s="5">
        <v>0.7881944444444445</v>
      </c>
      <c r="C320" s="1" t="s">
        <v>21</v>
      </c>
      <c r="D320" s="1">
        <v>5</v>
      </c>
      <c r="E320" s="1">
        <v>6</v>
      </c>
      <c r="F320" s="1" t="s">
        <v>70</v>
      </c>
      <c r="G320" s="2">
        <v>63.3378</v>
      </c>
      <c r="H320" s="6">
        <f>1+_xlfn.COUNTIFS(A:A,A320,O:O,"&lt;"&amp;O320)</f>
        <v>1</v>
      </c>
      <c r="I320" s="2">
        <f>_xlfn.AVERAGEIF(A:A,A320,G:G)</f>
        <v>49.91962333333331</v>
      </c>
      <c r="J320" s="2">
        <f>G320-I320</f>
        <v>13.418176666666689</v>
      </c>
      <c r="K320" s="2">
        <f>90+J320</f>
        <v>103.41817666666668</v>
      </c>
      <c r="L320" s="2">
        <f>EXP(0.06*K320)</f>
        <v>495.2638248101239</v>
      </c>
      <c r="M320" s="2">
        <f>SUMIF(A:A,A320,L:L)</f>
        <v>2519.605887774788</v>
      </c>
      <c r="N320" s="3">
        <f>L320/M320</f>
        <v>0.19656400519349496</v>
      </c>
      <c r="O320" s="7">
        <f>1/N320</f>
        <v>5.087401424363598</v>
      </c>
      <c r="P320" s="3">
        <f>IF(O320&gt;21,"",N320)</f>
        <v>0.19656400519349496</v>
      </c>
      <c r="Q320" s="3">
        <f>IF(ISNUMBER(P320),SUMIF(A:A,A320,P:P),"")</f>
        <v>0.9589721910258231</v>
      </c>
      <c r="R320" s="3">
        <f>_xlfn.IFERROR(P320*(1/Q320),"")</f>
        <v>0.20497362387873658</v>
      </c>
      <c r="S320" s="8">
        <f>_xlfn.IFERROR(1/R320,"")</f>
        <v>4.878676490549853</v>
      </c>
    </row>
    <row r="321" spans="1:19" ht="15">
      <c r="A321" s="1">
        <v>5</v>
      </c>
      <c r="B321" s="5">
        <v>0.7881944444444445</v>
      </c>
      <c r="C321" s="1" t="s">
        <v>21</v>
      </c>
      <c r="D321" s="1">
        <v>5</v>
      </c>
      <c r="E321" s="1">
        <v>4</v>
      </c>
      <c r="F321" s="1" t="s">
        <v>68</v>
      </c>
      <c r="G321" s="2">
        <v>61.5347333333333</v>
      </c>
      <c r="H321" s="6">
        <f>1+_xlfn.COUNTIFS(A:A,A321,O:O,"&lt;"&amp;O321)</f>
        <v>2</v>
      </c>
      <c r="I321" s="2">
        <f>_xlfn.AVERAGEIF(A:A,A321,G:G)</f>
        <v>49.91962333333331</v>
      </c>
      <c r="J321" s="2">
        <f>G321-I321</f>
        <v>11.615109999999987</v>
      </c>
      <c r="K321" s="2">
        <f>90+J321</f>
        <v>101.61510999999999</v>
      </c>
      <c r="L321" s="2">
        <f>EXP(0.06*K321)</f>
        <v>444.48068469264047</v>
      </c>
      <c r="M321" s="2">
        <f>SUMIF(A:A,A321,L:L)</f>
        <v>2519.605887774788</v>
      </c>
      <c r="N321" s="3">
        <f>L321/M321</f>
        <v>0.17640881331849384</v>
      </c>
      <c r="O321" s="7">
        <f>1/N321</f>
        <v>5.668651022523289</v>
      </c>
      <c r="P321" s="3">
        <f>IF(O321&gt;21,"",N321)</f>
        <v>0.17640881331849384</v>
      </c>
      <c r="Q321" s="3">
        <f>IF(ISNUMBER(P321),SUMIF(A:A,A321,P:P),"")</f>
        <v>0.9589721910258231</v>
      </c>
      <c r="R321" s="3">
        <f>_xlfn.IFERROR(P321*(1/Q321),"")</f>
        <v>0.18395613029173183</v>
      </c>
      <c r="S321" s="8">
        <f>_xlfn.IFERROR(1/R321,"")</f>
        <v>5.4360786912299295</v>
      </c>
    </row>
    <row r="322" spans="1:19" ht="15">
      <c r="A322" s="1">
        <v>5</v>
      </c>
      <c r="B322" s="5">
        <v>0.7881944444444445</v>
      </c>
      <c r="C322" s="1" t="s">
        <v>21</v>
      </c>
      <c r="D322" s="1">
        <v>5</v>
      </c>
      <c r="E322" s="1">
        <v>7</v>
      </c>
      <c r="F322" s="1" t="s">
        <v>71</v>
      </c>
      <c r="G322" s="2">
        <v>57.3569666666666</v>
      </c>
      <c r="H322" s="6">
        <f>1+_xlfn.COUNTIFS(A:A,A322,O:O,"&lt;"&amp;O322)</f>
        <v>3</v>
      </c>
      <c r="I322" s="2">
        <f>_xlfn.AVERAGEIF(A:A,A322,G:G)</f>
        <v>49.91962333333331</v>
      </c>
      <c r="J322" s="2">
        <f>G322-I322</f>
        <v>7.437343333333288</v>
      </c>
      <c r="K322" s="2">
        <f>90+J322</f>
        <v>97.43734333333329</v>
      </c>
      <c r="L322" s="2">
        <f>EXP(0.06*K322)</f>
        <v>345.93143822386776</v>
      </c>
      <c r="M322" s="2">
        <f>SUMIF(A:A,A322,L:L)</f>
        <v>2519.605887774788</v>
      </c>
      <c r="N322" s="3">
        <f>L322/M322</f>
        <v>0.13729585245944165</v>
      </c>
      <c r="O322" s="7">
        <f>1/N322</f>
        <v>7.28354121473122</v>
      </c>
      <c r="P322" s="3">
        <f>IF(O322&gt;21,"",N322)</f>
        <v>0.13729585245944165</v>
      </c>
      <c r="Q322" s="3">
        <f>IF(ISNUMBER(P322),SUMIF(A:A,A322,P:P),"")</f>
        <v>0.9589721910258231</v>
      </c>
      <c r="R322" s="3">
        <f>_xlfn.IFERROR(P322*(1/Q322),"")</f>
        <v>0.14316979547923572</v>
      </c>
      <c r="S322" s="8">
        <f>_xlfn.IFERROR(1/R322,"")</f>
        <v>6.984713477117682</v>
      </c>
    </row>
    <row r="323" spans="1:19" ht="15">
      <c r="A323" s="1">
        <v>5</v>
      </c>
      <c r="B323" s="5">
        <v>0.7881944444444445</v>
      </c>
      <c r="C323" s="1" t="s">
        <v>21</v>
      </c>
      <c r="D323" s="1">
        <v>5</v>
      </c>
      <c r="E323" s="1">
        <v>2</v>
      </c>
      <c r="F323" s="1" t="s">
        <v>66</v>
      </c>
      <c r="G323" s="2">
        <v>54.3952333333333</v>
      </c>
      <c r="H323" s="6">
        <f>1+_xlfn.COUNTIFS(A:A,A323,O:O,"&lt;"&amp;O323)</f>
        <v>4</v>
      </c>
      <c r="I323" s="2">
        <f>_xlfn.AVERAGEIF(A:A,A323,G:G)</f>
        <v>49.91962333333331</v>
      </c>
      <c r="J323" s="2">
        <f>G323-I323</f>
        <v>4.475609999999989</v>
      </c>
      <c r="K323" s="2">
        <f>90+J323</f>
        <v>94.47560999999999</v>
      </c>
      <c r="L323" s="2">
        <f>EXP(0.06*K323)</f>
        <v>289.6104082628844</v>
      </c>
      <c r="M323" s="2">
        <f>SUMIF(A:A,A323,L:L)</f>
        <v>2519.605887774788</v>
      </c>
      <c r="N323" s="3">
        <f>L323/M323</f>
        <v>0.11494274150893352</v>
      </c>
      <c r="O323" s="7">
        <f>1/N323</f>
        <v>8.699983895218633</v>
      </c>
      <c r="P323" s="3">
        <f>IF(O323&gt;21,"",N323)</f>
        <v>0.11494274150893352</v>
      </c>
      <c r="Q323" s="3">
        <f>IF(ISNUMBER(P323),SUMIF(A:A,A323,P:P),"")</f>
        <v>0.9589721910258231</v>
      </c>
      <c r="R323" s="3">
        <f>_xlfn.IFERROR(P323*(1/Q323),"")</f>
        <v>0.11986034901176647</v>
      </c>
      <c r="S323" s="8">
        <f>_xlfn.IFERROR(1/R323,"")</f>
        <v>8.343042617887187</v>
      </c>
    </row>
    <row r="324" spans="1:19" ht="15">
      <c r="A324" s="1">
        <v>5</v>
      </c>
      <c r="B324" s="5">
        <v>0.7881944444444445</v>
      </c>
      <c r="C324" s="1" t="s">
        <v>21</v>
      </c>
      <c r="D324" s="1">
        <v>5</v>
      </c>
      <c r="E324" s="1">
        <v>1</v>
      </c>
      <c r="F324" s="1" t="s">
        <v>65</v>
      </c>
      <c r="G324" s="2">
        <v>50.723433333333304</v>
      </c>
      <c r="H324" s="6">
        <f>1+_xlfn.COUNTIFS(A:A,A324,O:O,"&lt;"&amp;O324)</f>
        <v>5</v>
      </c>
      <c r="I324" s="2">
        <f>_xlfn.AVERAGEIF(A:A,A324,G:G)</f>
        <v>49.91962333333331</v>
      </c>
      <c r="J324" s="2">
        <f>G324-I324</f>
        <v>0.8038099999999915</v>
      </c>
      <c r="K324" s="2">
        <f>90+J324</f>
        <v>90.80381</v>
      </c>
      <c r="L324" s="2">
        <f>EXP(0.06*K324)</f>
        <v>232.34622305807312</v>
      </c>
      <c r="M324" s="2">
        <f>SUMIF(A:A,A324,L:L)</f>
        <v>2519.605887774788</v>
      </c>
      <c r="N324" s="3">
        <f>L324/M324</f>
        <v>0.09221530406220464</v>
      </c>
      <c r="O324" s="7">
        <f>1/N324</f>
        <v>10.844186983599178</v>
      </c>
      <c r="P324" s="3">
        <f>IF(O324&gt;21,"",N324)</f>
        <v>0.09221530406220464</v>
      </c>
      <c r="Q324" s="3">
        <f>IF(ISNUMBER(P324),SUMIF(A:A,A324,P:P),"")</f>
        <v>0.9589721910258231</v>
      </c>
      <c r="R324" s="3">
        <f>_xlfn.IFERROR(P324*(1/Q324),"")</f>
        <v>0.09616056119788095</v>
      </c>
      <c r="S324" s="8">
        <f>_xlfn.IFERROR(1/R324,"")</f>
        <v>10.399273751555816</v>
      </c>
    </row>
    <row r="325" spans="1:19" ht="15">
      <c r="A325" s="1">
        <v>5</v>
      </c>
      <c r="B325" s="5">
        <v>0.7881944444444445</v>
      </c>
      <c r="C325" s="1" t="s">
        <v>21</v>
      </c>
      <c r="D325" s="1">
        <v>5</v>
      </c>
      <c r="E325" s="1">
        <v>8</v>
      </c>
      <c r="F325" s="1" t="s">
        <v>72</v>
      </c>
      <c r="G325" s="2">
        <v>44.4951</v>
      </c>
      <c r="H325" s="6">
        <f>1+_xlfn.COUNTIFS(A:A,A325,O:O,"&lt;"&amp;O325)</f>
        <v>6</v>
      </c>
      <c r="I325" s="2">
        <f>_xlfn.AVERAGEIF(A:A,A325,G:G)</f>
        <v>49.91962333333331</v>
      </c>
      <c r="J325" s="2">
        <f>G325-I325</f>
        <v>-5.424523333333312</v>
      </c>
      <c r="K325" s="2">
        <f>90+J325</f>
        <v>84.57547666666669</v>
      </c>
      <c r="L325" s="2">
        <f>EXP(0.06*K325)</f>
        <v>159.89679885964202</v>
      </c>
      <c r="M325" s="2">
        <f>SUMIF(A:A,A325,L:L)</f>
        <v>2519.605887774788</v>
      </c>
      <c r="N325" s="3">
        <f>L325/M325</f>
        <v>0.06346103556729513</v>
      </c>
      <c r="O325" s="7">
        <f>1/N325</f>
        <v>15.757700627806232</v>
      </c>
      <c r="P325" s="3">
        <f>IF(O325&gt;21,"",N325)</f>
        <v>0.06346103556729513</v>
      </c>
      <c r="Q325" s="3">
        <f>IF(ISNUMBER(P325),SUMIF(A:A,A325,P:P),"")</f>
        <v>0.9589721910258231</v>
      </c>
      <c r="R325" s="3">
        <f>_xlfn.IFERROR(P325*(1/Q325),"")</f>
        <v>0.06617609578376842</v>
      </c>
      <c r="S325" s="8">
        <f>_xlfn.IFERROR(1/R325,"")</f>
        <v>15.111196696576329</v>
      </c>
    </row>
    <row r="326" spans="1:19" ht="15">
      <c r="A326" s="1">
        <v>5</v>
      </c>
      <c r="B326" s="5">
        <v>0.7881944444444445</v>
      </c>
      <c r="C326" s="1" t="s">
        <v>21</v>
      </c>
      <c r="D326" s="1">
        <v>5</v>
      </c>
      <c r="E326" s="1">
        <v>10</v>
      </c>
      <c r="F326" s="1" t="s">
        <v>74</v>
      </c>
      <c r="G326" s="2">
        <v>43.8518666666666</v>
      </c>
      <c r="H326" s="6">
        <f>1+_xlfn.COUNTIFS(A:A,A326,O:O,"&lt;"&amp;O326)</f>
        <v>7</v>
      </c>
      <c r="I326" s="2">
        <f>_xlfn.AVERAGEIF(A:A,A326,G:G)</f>
        <v>49.91962333333331</v>
      </c>
      <c r="J326" s="2">
        <f>G326-I326</f>
        <v>-6.06775666666671</v>
      </c>
      <c r="K326" s="2">
        <f>90+J326</f>
        <v>83.93224333333329</v>
      </c>
      <c r="L326" s="2">
        <f>EXP(0.06*K326)</f>
        <v>153.84330739855602</v>
      </c>
      <c r="M326" s="2">
        <f>SUMIF(A:A,A326,L:L)</f>
        <v>2519.605887774788</v>
      </c>
      <c r="N326" s="3">
        <f>L326/M326</f>
        <v>0.061058480671524425</v>
      </c>
      <c r="O326" s="7">
        <f>1/N326</f>
        <v>16.377741290021415</v>
      </c>
      <c r="P326" s="3">
        <f>IF(O326&gt;21,"",N326)</f>
        <v>0.061058480671524425</v>
      </c>
      <c r="Q326" s="3">
        <f>IF(ISNUMBER(P326),SUMIF(A:A,A326,P:P),"")</f>
        <v>0.9589721910258231</v>
      </c>
      <c r="R326" s="3">
        <f>_xlfn.IFERROR(P326*(1/Q326),"")</f>
        <v>0.06367075212703457</v>
      </c>
      <c r="S326" s="8">
        <f>_xlfn.IFERROR(1/R326,"")</f>
        <v>15.705798448945924</v>
      </c>
    </row>
    <row r="327" spans="1:19" ht="15">
      <c r="A327" s="1">
        <v>5</v>
      </c>
      <c r="B327" s="5">
        <v>0.7881944444444445</v>
      </c>
      <c r="C327" s="1" t="s">
        <v>21</v>
      </c>
      <c r="D327" s="1">
        <v>5</v>
      </c>
      <c r="E327" s="1">
        <v>3</v>
      </c>
      <c r="F327" s="1" t="s">
        <v>67</v>
      </c>
      <c r="G327" s="2">
        <v>43.5182333333333</v>
      </c>
      <c r="H327" s="6">
        <f>1+_xlfn.COUNTIFS(A:A,A327,O:O,"&lt;"&amp;O327)</f>
        <v>8</v>
      </c>
      <c r="I327" s="2">
        <f>_xlfn.AVERAGEIF(A:A,A327,G:G)</f>
        <v>49.91962333333331</v>
      </c>
      <c r="J327" s="2">
        <f>G327-I327</f>
        <v>-6.4013900000000135</v>
      </c>
      <c r="K327" s="2">
        <f>90+J327</f>
        <v>83.59860999999998</v>
      </c>
      <c r="L327" s="2">
        <f>EXP(0.06*K327)</f>
        <v>150.79429148751257</v>
      </c>
      <c r="M327" s="2">
        <f>SUMIF(A:A,A327,L:L)</f>
        <v>2519.605887774788</v>
      </c>
      <c r="N327" s="3">
        <f>L327/M327</f>
        <v>0.059848364468098575</v>
      </c>
      <c r="O327" s="7">
        <f>1/N327</f>
        <v>16.70889436808315</v>
      </c>
      <c r="P327" s="3">
        <f>IF(O327&gt;21,"",N327)</f>
        <v>0.059848364468098575</v>
      </c>
      <c r="Q327" s="3">
        <f>IF(ISNUMBER(P327),SUMIF(A:A,A327,P:P),"")</f>
        <v>0.9589721910258231</v>
      </c>
      <c r="R327" s="3">
        <f>_xlfn.IFERROR(P327*(1/Q327),"")</f>
        <v>0.06240886339371127</v>
      </c>
      <c r="S327" s="8">
        <f>_xlfn.IFERROR(1/R327,"")</f>
        <v>16.023365041779734</v>
      </c>
    </row>
    <row r="328" spans="1:19" ht="15">
      <c r="A328" s="1">
        <v>5</v>
      </c>
      <c r="B328" s="5">
        <v>0.7881944444444445</v>
      </c>
      <c r="C328" s="1" t="s">
        <v>21</v>
      </c>
      <c r="D328" s="1">
        <v>5</v>
      </c>
      <c r="E328" s="1">
        <v>9</v>
      </c>
      <c r="F328" s="1" t="s">
        <v>73</v>
      </c>
      <c r="G328" s="2">
        <v>42.757366666666705</v>
      </c>
      <c r="H328" s="6">
        <f>1+_xlfn.COUNTIFS(A:A,A328,O:O,"&lt;"&amp;O328)</f>
        <v>9</v>
      </c>
      <c r="I328" s="2">
        <f>_xlfn.AVERAGEIF(A:A,A328,G:G)</f>
        <v>49.91962333333331</v>
      </c>
      <c r="J328" s="2">
        <f>G328-I328</f>
        <v>-7.162256666666607</v>
      </c>
      <c r="K328" s="2">
        <f>90+J328</f>
        <v>82.83774333333339</v>
      </c>
      <c r="L328" s="2">
        <f>EXP(0.06*K328)</f>
        <v>144.06500192765193</v>
      </c>
      <c r="M328" s="2">
        <f>SUMIF(A:A,A328,L:L)</f>
        <v>2519.605887774788</v>
      </c>
      <c r="N328" s="3">
        <f>L328/M328</f>
        <v>0.05717759377633627</v>
      </c>
      <c r="O328" s="7">
        <f>1/N328</f>
        <v>17.48936836887081</v>
      </c>
      <c r="P328" s="3">
        <f>IF(O328&gt;21,"",N328)</f>
        <v>0.05717759377633627</v>
      </c>
      <c r="Q328" s="3">
        <f>IF(ISNUMBER(P328),SUMIF(A:A,A328,P:P),"")</f>
        <v>0.9589721910258231</v>
      </c>
      <c r="R328" s="3">
        <f>_xlfn.IFERROR(P328*(1/Q328),"")</f>
        <v>0.059623828836134214</v>
      </c>
      <c r="S328" s="8">
        <f>_xlfn.IFERROR(1/R328,"")</f>
        <v>16.771817904353764</v>
      </c>
    </row>
    <row r="329" spans="1:19" ht="15">
      <c r="A329" s="1">
        <v>5</v>
      </c>
      <c r="B329" s="5">
        <v>0.7881944444444445</v>
      </c>
      <c r="C329" s="1" t="s">
        <v>21</v>
      </c>
      <c r="D329" s="1">
        <v>5</v>
      </c>
      <c r="E329" s="1">
        <v>5</v>
      </c>
      <c r="F329" s="1" t="s">
        <v>69</v>
      </c>
      <c r="G329" s="2">
        <v>37.2255</v>
      </c>
      <c r="H329" s="6">
        <f>1+_xlfn.COUNTIFS(A:A,A329,O:O,"&lt;"&amp;O329)</f>
        <v>10</v>
      </c>
      <c r="I329" s="2">
        <f>_xlfn.AVERAGEIF(A:A,A329,G:G)</f>
        <v>49.91962333333331</v>
      </c>
      <c r="J329" s="2">
        <f>G329-I329</f>
        <v>-12.694123333333316</v>
      </c>
      <c r="K329" s="2">
        <f>90+J329</f>
        <v>77.30587666666668</v>
      </c>
      <c r="L329" s="2">
        <f>EXP(0.06*K329)</f>
        <v>103.37390905383555</v>
      </c>
      <c r="M329" s="2">
        <f>SUMIF(A:A,A329,L:L)</f>
        <v>2519.605887774788</v>
      </c>
      <c r="N329" s="3">
        <f>L329/M329</f>
        <v>0.04102780897417696</v>
      </c>
      <c r="O329" s="7">
        <f>1/N329</f>
        <v>24.37371200176454</v>
      </c>
      <c r="P329" s="3">
        <f>IF(O329&gt;21,"",N329)</f>
      </c>
      <c r="Q329" s="3">
        <f>IF(ISNUMBER(P329),SUMIF(A:A,A329,P:P),"")</f>
      </c>
      <c r="R329" s="3">
        <f>_xlfn.IFERROR(P329*(1/Q329),"")</f>
      </c>
      <c r="S329" s="8">
        <f>_xlfn.IFERROR(1/R329,"")</f>
      </c>
    </row>
    <row r="330" spans="1:19" ht="15">
      <c r="A330" s="1">
        <v>6</v>
      </c>
      <c r="B330" s="5">
        <v>0.8090277777777778</v>
      </c>
      <c r="C330" s="1" t="s">
        <v>21</v>
      </c>
      <c r="D330" s="1">
        <v>6</v>
      </c>
      <c r="E330" s="1">
        <v>7</v>
      </c>
      <c r="F330" s="1" t="s">
        <v>81</v>
      </c>
      <c r="G330" s="2">
        <v>65.3645</v>
      </c>
      <c r="H330" s="6">
        <f>1+_xlfn.COUNTIFS(A:A,A330,O:O,"&lt;"&amp;O330)</f>
        <v>1</v>
      </c>
      <c r="I330" s="2">
        <f>_xlfn.AVERAGEIF(A:A,A330,G:G)</f>
        <v>47.48742380952381</v>
      </c>
      <c r="J330" s="2">
        <f>G330-I330</f>
        <v>17.877076190476195</v>
      </c>
      <c r="K330" s="2">
        <f>90+J330</f>
        <v>107.8770761904762</v>
      </c>
      <c r="L330" s="2">
        <f>EXP(0.06*K330)</f>
        <v>647.1800702257358</v>
      </c>
      <c r="M330" s="2">
        <f>SUMIF(A:A,A330,L:L)</f>
        <v>3860.454423514315</v>
      </c>
      <c r="N330" s="3">
        <f>L330/M330</f>
        <v>0.16764349458025302</v>
      </c>
      <c r="O330" s="7">
        <f>1/N330</f>
        <v>5.9650390998100296</v>
      </c>
      <c r="P330" s="3">
        <f>IF(O330&gt;21,"",N330)</f>
        <v>0.16764349458025302</v>
      </c>
      <c r="Q330" s="3">
        <f>IF(ISNUMBER(P330),SUMIF(A:A,A330,P:P),"")</f>
        <v>0.8213958481355669</v>
      </c>
      <c r="R330" s="3">
        <f>_xlfn.IFERROR(P330*(1/Q330),"")</f>
        <v>0.20409586311006575</v>
      </c>
      <c r="S330" s="8">
        <f>_xlfn.IFERROR(1/R330,"")</f>
        <v>4.899658350550277</v>
      </c>
    </row>
    <row r="331" spans="1:19" ht="15">
      <c r="A331" s="1">
        <v>6</v>
      </c>
      <c r="B331" s="5">
        <v>0.8090277777777778</v>
      </c>
      <c r="C331" s="1" t="s">
        <v>21</v>
      </c>
      <c r="D331" s="1">
        <v>6</v>
      </c>
      <c r="E331" s="1">
        <v>6</v>
      </c>
      <c r="F331" s="1" t="s">
        <v>80</v>
      </c>
      <c r="G331" s="2">
        <v>62.8666333333333</v>
      </c>
      <c r="H331" s="6">
        <f>1+_xlfn.COUNTIFS(A:A,A331,O:O,"&lt;"&amp;O331)</f>
        <v>2</v>
      </c>
      <c r="I331" s="2">
        <f>_xlfn.AVERAGEIF(A:A,A331,G:G)</f>
        <v>47.48742380952381</v>
      </c>
      <c r="J331" s="2">
        <f>G331-I331</f>
        <v>15.379209523809486</v>
      </c>
      <c r="K331" s="2">
        <f>90+J331</f>
        <v>105.3792095238095</v>
      </c>
      <c r="L331" s="2">
        <f>EXP(0.06*K331)</f>
        <v>557.1043534202524</v>
      </c>
      <c r="M331" s="2">
        <f>SUMIF(A:A,A331,L:L)</f>
        <v>3860.454423514315</v>
      </c>
      <c r="N331" s="3">
        <f>L331/M331</f>
        <v>0.14431056355098726</v>
      </c>
      <c r="O331" s="7">
        <f>1/N331</f>
        <v>6.929499652647977</v>
      </c>
      <c r="P331" s="3">
        <f>IF(O331&gt;21,"",N331)</f>
        <v>0.14431056355098726</v>
      </c>
      <c r="Q331" s="3">
        <f>IF(ISNUMBER(P331),SUMIF(A:A,A331,P:P),"")</f>
        <v>0.8213958481355669</v>
      </c>
      <c r="R331" s="3">
        <f>_xlfn.IFERROR(P331*(1/Q331),"")</f>
        <v>0.17568942414129368</v>
      </c>
      <c r="S331" s="8">
        <f>_xlfn.IFERROR(1/R331,"")</f>
        <v>5.691862244341901</v>
      </c>
    </row>
    <row r="332" spans="1:19" ht="15">
      <c r="A332" s="1">
        <v>6</v>
      </c>
      <c r="B332" s="5">
        <v>0.8090277777777778</v>
      </c>
      <c r="C332" s="1" t="s">
        <v>21</v>
      </c>
      <c r="D332" s="1">
        <v>6</v>
      </c>
      <c r="E332" s="1">
        <v>8</v>
      </c>
      <c r="F332" s="1" t="s">
        <v>82</v>
      </c>
      <c r="G332" s="2">
        <v>59.3681</v>
      </c>
      <c r="H332" s="6">
        <f>1+_xlfn.COUNTIFS(A:A,A332,O:O,"&lt;"&amp;O332)</f>
        <v>3</v>
      </c>
      <c r="I332" s="2">
        <f>_xlfn.AVERAGEIF(A:A,A332,G:G)</f>
        <v>47.48742380952381</v>
      </c>
      <c r="J332" s="2">
        <f>G332-I332</f>
        <v>11.880676190476187</v>
      </c>
      <c r="K332" s="2">
        <f>90+J332</f>
        <v>101.88067619047618</v>
      </c>
      <c r="L332" s="2">
        <f>EXP(0.06*K332)</f>
        <v>451.61975303351085</v>
      </c>
      <c r="M332" s="2">
        <f>SUMIF(A:A,A332,L:L)</f>
        <v>3860.454423514315</v>
      </c>
      <c r="N332" s="3">
        <f>L332/M332</f>
        <v>0.11698616367095577</v>
      </c>
      <c r="O332" s="7">
        <f>1/N332</f>
        <v>8.548019429141009</v>
      </c>
      <c r="P332" s="3">
        <f>IF(O332&gt;21,"",N332)</f>
        <v>0.11698616367095577</v>
      </c>
      <c r="Q332" s="3">
        <f>IF(ISNUMBER(P332),SUMIF(A:A,A332,P:P),"")</f>
        <v>0.8213958481355669</v>
      </c>
      <c r="R332" s="3">
        <f>_xlfn.IFERROR(P332*(1/Q332),"")</f>
        <v>0.14242361211892546</v>
      </c>
      <c r="S332" s="8">
        <f>_xlfn.IFERROR(1/R332,"")</f>
        <v>7.021307668878583</v>
      </c>
    </row>
    <row r="333" spans="1:19" ht="15">
      <c r="A333" s="1">
        <v>6</v>
      </c>
      <c r="B333" s="5">
        <v>0.8090277777777778</v>
      </c>
      <c r="C333" s="1" t="s">
        <v>21</v>
      </c>
      <c r="D333" s="1">
        <v>6</v>
      </c>
      <c r="E333" s="1">
        <v>1</v>
      </c>
      <c r="F333" s="1" t="s">
        <v>75</v>
      </c>
      <c r="G333" s="2">
        <v>56.610066666666704</v>
      </c>
      <c r="H333" s="6">
        <f>1+_xlfn.COUNTIFS(A:A,A333,O:O,"&lt;"&amp;O333)</f>
        <v>4</v>
      </c>
      <c r="I333" s="2">
        <f>_xlfn.AVERAGEIF(A:A,A333,G:G)</f>
        <v>47.48742380952381</v>
      </c>
      <c r="J333" s="2">
        <f>G333-I333</f>
        <v>9.122642857142893</v>
      </c>
      <c r="K333" s="2">
        <f>90+J333</f>
        <v>99.12264285714289</v>
      </c>
      <c r="L333" s="2">
        <f>EXP(0.06*K333)</f>
        <v>382.74101960030055</v>
      </c>
      <c r="M333" s="2">
        <f>SUMIF(A:A,A333,L:L)</f>
        <v>3860.454423514315</v>
      </c>
      <c r="N333" s="3">
        <f>L333/M333</f>
        <v>0.0991440326996212</v>
      </c>
      <c r="O333" s="7">
        <f>1/N333</f>
        <v>10.086335735704049</v>
      </c>
      <c r="P333" s="3">
        <f>IF(O333&gt;21,"",N333)</f>
        <v>0.0991440326996212</v>
      </c>
      <c r="Q333" s="3">
        <f>IF(ISNUMBER(P333),SUMIF(A:A,A333,P:P),"")</f>
        <v>0.8213958481355669</v>
      </c>
      <c r="R333" s="3">
        <f>_xlfn.IFERROR(P333*(1/Q333),"")</f>
        <v>0.12070189169407394</v>
      </c>
      <c r="S333" s="8">
        <f>_xlfn.IFERROR(1/R333,"")</f>
        <v>8.284874296208704</v>
      </c>
    </row>
    <row r="334" spans="1:19" ht="15">
      <c r="A334" s="1">
        <v>6</v>
      </c>
      <c r="B334" s="5">
        <v>0.8090277777777778</v>
      </c>
      <c r="C334" s="1" t="s">
        <v>21</v>
      </c>
      <c r="D334" s="1">
        <v>6</v>
      </c>
      <c r="E334" s="1">
        <v>5</v>
      </c>
      <c r="F334" s="1" t="s">
        <v>79</v>
      </c>
      <c r="G334" s="2">
        <v>54.3902666666666</v>
      </c>
      <c r="H334" s="6">
        <f>1+_xlfn.COUNTIFS(A:A,A334,O:O,"&lt;"&amp;O334)</f>
        <v>5</v>
      </c>
      <c r="I334" s="2">
        <f>_xlfn.AVERAGEIF(A:A,A334,G:G)</f>
        <v>47.48742380952381</v>
      </c>
      <c r="J334" s="2">
        <f>G334-I334</f>
        <v>6.902842857142787</v>
      </c>
      <c r="K334" s="2">
        <f>90+J334</f>
        <v>96.90284285714279</v>
      </c>
      <c r="L334" s="2">
        <f>EXP(0.06*K334)</f>
        <v>335.01341353570734</v>
      </c>
      <c r="M334" s="2">
        <f>SUMIF(A:A,A334,L:L)</f>
        <v>3860.454423514315</v>
      </c>
      <c r="N334" s="3">
        <f>L334/M334</f>
        <v>0.08678082339092406</v>
      </c>
      <c r="O334" s="7">
        <f>1/N334</f>
        <v>11.523283150878521</v>
      </c>
      <c r="P334" s="3">
        <f>IF(O334&gt;21,"",N334)</f>
        <v>0.08678082339092406</v>
      </c>
      <c r="Q334" s="3">
        <f>IF(ISNUMBER(P334),SUMIF(A:A,A334,P:P),"")</f>
        <v>0.8213958481355669</v>
      </c>
      <c r="R334" s="3">
        <f>_xlfn.IFERROR(P334*(1/Q334),"")</f>
        <v>0.10565042858190996</v>
      </c>
      <c r="S334" s="8">
        <f>_xlfn.IFERROR(1/R334,"")</f>
        <v>9.465176937022152</v>
      </c>
    </row>
    <row r="335" spans="1:19" ht="15">
      <c r="A335" s="1">
        <v>6</v>
      </c>
      <c r="B335" s="5">
        <v>0.8090277777777778</v>
      </c>
      <c r="C335" s="1" t="s">
        <v>21</v>
      </c>
      <c r="D335" s="1">
        <v>6</v>
      </c>
      <c r="E335" s="1">
        <v>4</v>
      </c>
      <c r="F335" s="1" t="s">
        <v>78</v>
      </c>
      <c r="G335" s="2">
        <v>51.9478666666667</v>
      </c>
      <c r="H335" s="6">
        <f>1+_xlfn.COUNTIFS(A:A,A335,O:O,"&lt;"&amp;O335)</f>
        <v>6</v>
      </c>
      <c r="I335" s="2">
        <f>_xlfn.AVERAGEIF(A:A,A335,G:G)</f>
        <v>47.48742380952381</v>
      </c>
      <c r="J335" s="2">
        <f>G335-I335</f>
        <v>4.460442857142887</v>
      </c>
      <c r="K335" s="2">
        <f>90+J335</f>
        <v>94.46044285714288</v>
      </c>
      <c r="L335" s="2">
        <f>EXP(0.06*K335)</f>
        <v>289.3469744011332</v>
      </c>
      <c r="M335" s="2">
        <f>SUMIF(A:A,A335,L:L)</f>
        <v>3860.454423514315</v>
      </c>
      <c r="N335" s="3">
        <f>L335/M335</f>
        <v>0.07495153229596477</v>
      </c>
      <c r="O335" s="7">
        <f>1/N335</f>
        <v>13.341955385931955</v>
      </c>
      <c r="P335" s="3">
        <f>IF(O335&gt;21,"",N335)</f>
        <v>0.07495153229596477</v>
      </c>
      <c r="Q335" s="3">
        <f>IF(ISNUMBER(P335),SUMIF(A:A,A335,P:P),"")</f>
        <v>0.8213958481355669</v>
      </c>
      <c r="R335" s="3">
        <f>_xlfn.IFERROR(P335*(1/Q335),"")</f>
        <v>0.09124897875499662</v>
      </c>
      <c r="S335" s="8">
        <f>_xlfn.IFERROR(1/R335,"")</f>
        <v>10.959026760014472</v>
      </c>
    </row>
    <row r="336" spans="1:19" ht="15">
      <c r="A336" s="1">
        <v>6</v>
      </c>
      <c r="B336" s="5">
        <v>0.8090277777777778</v>
      </c>
      <c r="C336" s="1" t="s">
        <v>21</v>
      </c>
      <c r="D336" s="1">
        <v>6</v>
      </c>
      <c r="E336" s="1">
        <v>3</v>
      </c>
      <c r="F336" s="1" t="s">
        <v>77</v>
      </c>
      <c r="G336" s="2">
        <v>51.0001666666667</v>
      </c>
      <c r="H336" s="6">
        <f>1+_xlfn.COUNTIFS(A:A,A336,O:O,"&lt;"&amp;O336)</f>
        <v>7</v>
      </c>
      <c r="I336" s="2">
        <f>_xlfn.AVERAGEIF(A:A,A336,G:G)</f>
        <v>47.48742380952381</v>
      </c>
      <c r="J336" s="2">
        <f>G336-I336</f>
        <v>3.5127428571428894</v>
      </c>
      <c r="K336" s="2">
        <f>90+J336</f>
        <v>93.51274285714288</v>
      </c>
      <c r="L336" s="2">
        <f>EXP(0.06*K336)</f>
        <v>273.3531561412562</v>
      </c>
      <c r="M336" s="2">
        <f>SUMIF(A:A,A336,L:L)</f>
        <v>3860.454423514315</v>
      </c>
      <c r="N336" s="3">
        <f>L336/M336</f>
        <v>0.07080854380153843</v>
      </c>
      <c r="O336" s="7">
        <f>1/N336</f>
        <v>14.122589539516463</v>
      </c>
      <c r="P336" s="3">
        <f>IF(O336&gt;21,"",N336)</f>
        <v>0.07080854380153843</v>
      </c>
      <c r="Q336" s="3">
        <f>IF(ISNUMBER(P336),SUMIF(A:A,A336,P:P),"")</f>
        <v>0.8213958481355669</v>
      </c>
      <c r="R336" s="3">
        <f>_xlfn.IFERROR(P336*(1/Q336),"")</f>
        <v>0.08620513965618666</v>
      </c>
      <c r="S336" s="8">
        <f>_xlfn.IFERROR(1/R336,"")</f>
        <v>11.60023641268161</v>
      </c>
    </row>
    <row r="337" spans="1:19" ht="15">
      <c r="A337" s="1">
        <v>6</v>
      </c>
      <c r="B337" s="5">
        <v>0.8090277777777778</v>
      </c>
      <c r="C337" s="1" t="s">
        <v>21</v>
      </c>
      <c r="D337" s="1">
        <v>6</v>
      </c>
      <c r="E337" s="1">
        <v>9</v>
      </c>
      <c r="F337" s="1" t="s">
        <v>83</v>
      </c>
      <c r="G337" s="2">
        <v>48.4523</v>
      </c>
      <c r="H337" s="6">
        <f>1+_xlfn.COUNTIFS(A:A,A337,O:O,"&lt;"&amp;O337)</f>
        <v>8</v>
      </c>
      <c r="I337" s="2">
        <f>_xlfn.AVERAGEIF(A:A,A337,G:G)</f>
        <v>47.48742380952381</v>
      </c>
      <c r="J337" s="2">
        <f>G337-I337</f>
        <v>0.9648761904761898</v>
      </c>
      <c r="K337" s="2">
        <f>90+J337</f>
        <v>90.96487619047619</v>
      </c>
      <c r="L337" s="2">
        <f>EXP(0.06*K337)</f>
        <v>234.602495033345</v>
      </c>
      <c r="M337" s="2">
        <f>SUMIF(A:A,A337,L:L)</f>
        <v>3860.454423514315</v>
      </c>
      <c r="N337" s="3">
        <f>L337/M337</f>
        <v>0.06077069414532232</v>
      </c>
      <c r="O337" s="7">
        <f>1/N337</f>
        <v>16.4552999445535</v>
      </c>
      <c r="P337" s="3">
        <f>IF(O337&gt;21,"",N337)</f>
        <v>0.06077069414532232</v>
      </c>
      <c r="Q337" s="3">
        <f>IF(ISNUMBER(P337),SUMIF(A:A,A337,P:P),"")</f>
        <v>0.8213958481355669</v>
      </c>
      <c r="R337" s="3">
        <f>_xlfn.IFERROR(P337*(1/Q337),"")</f>
        <v>0.0739846619425479</v>
      </c>
      <c r="S337" s="8">
        <f>_xlfn.IFERROR(1/R337,"")</f>
        <v>13.516315054281666</v>
      </c>
    </row>
    <row r="338" spans="1:19" ht="15">
      <c r="A338" s="1">
        <v>6</v>
      </c>
      <c r="B338" s="5">
        <v>0.8090277777777778</v>
      </c>
      <c r="C338" s="1" t="s">
        <v>21</v>
      </c>
      <c r="D338" s="1">
        <v>6</v>
      </c>
      <c r="E338" s="1">
        <v>2</v>
      </c>
      <c r="F338" s="1" t="s">
        <v>76</v>
      </c>
      <c r="G338" s="2">
        <v>36.1365333333333</v>
      </c>
      <c r="H338" s="6">
        <f>1+_xlfn.COUNTIFS(A:A,A338,O:O,"&lt;"&amp;O338)</f>
        <v>11</v>
      </c>
      <c r="I338" s="2">
        <f>_xlfn.AVERAGEIF(A:A,A338,G:G)</f>
        <v>47.48742380952381</v>
      </c>
      <c r="J338" s="2">
        <f>G338-I338</f>
        <v>-11.350890476190514</v>
      </c>
      <c r="K338" s="2">
        <f>90+J338</f>
        <v>78.64910952380949</v>
      </c>
      <c r="L338" s="2">
        <f>EXP(0.06*K338)</f>
        <v>112.05015364100734</v>
      </c>
      <c r="M338" s="2">
        <f>SUMIF(A:A,A338,L:L)</f>
        <v>3860.454423514315</v>
      </c>
      <c r="N338" s="3">
        <f>L338/M338</f>
        <v>0.02902512019271657</v>
      </c>
      <c r="O338" s="7">
        <f>1/N338</f>
        <v>34.45291503912309</v>
      </c>
      <c r="P338" s="3">
        <f>IF(O338&gt;21,"",N338)</f>
      </c>
      <c r="Q338" s="3">
        <f>IF(ISNUMBER(P338),SUMIF(A:A,A338,P:P),"")</f>
      </c>
      <c r="R338" s="3">
        <f>_xlfn.IFERROR(P338*(1/Q338),"")</f>
      </c>
      <c r="S338" s="8">
        <f>_xlfn.IFERROR(1/R338,"")</f>
      </c>
    </row>
    <row r="339" spans="1:19" ht="15">
      <c r="A339" s="1">
        <v>6</v>
      </c>
      <c r="B339" s="5">
        <v>0.8090277777777778</v>
      </c>
      <c r="C339" s="1" t="s">
        <v>21</v>
      </c>
      <c r="D339" s="1">
        <v>6</v>
      </c>
      <c r="E339" s="1">
        <v>10</v>
      </c>
      <c r="F339" s="1" t="s">
        <v>84</v>
      </c>
      <c r="G339" s="2">
        <v>33.8143666666666</v>
      </c>
      <c r="H339" s="6">
        <f>1+_xlfn.COUNTIFS(A:A,A339,O:O,"&lt;"&amp;O339)</f>
        <v>13</v>
      </c>
      <c r="I339" s="2">
        <f>_xlfn.AVERAGEIF(A:A,A339,G:G)</f>
        <v>47.48742380952381</v>
      </c>
      <c r="J339" s="2">
        <f>G339-I339</f>
        <v>-13.67305714285721</v>
      </c>
      <c r="K339" s="2">
        <f>90+J339</f>
        <v>76.3269428571428</v>
      </c>
      <c r="L339" s="2">
        <f>EXP(0.06*K339)</f>
        <v>97.47701156943272</v>
      </c>
      <c r="M339" s="2">
        <f>SUMIF(A:A,A339,L:L)</f>
        <v>3860.454423514315</v>
      </c>
      <c r="N339" s="3">
        <f>L339/M339</f>
        <v>0.02525013920011411</v>
      </c>
      <c r="O339" s="7">
        <f>1/N339</f>
        <v>39.60374206552813</v>
      </c>
      <c r="P339" s="3">
        <f>IF(O339&gt;21,"",N339)</f>
      </c>
      <c r="Q339" s="3">
        <f>IF(ISNUMBER(P339),SUMIF(A:A,A339,P:P),"")</f>
      </c>
      <c r="R339" s="3">
        <f>_xlfn.IFERROR(P339*(1/Q339),"")</f>
      </c>
      <c r="S339" s="8">
        <f>_xlfn.IFERROR(1/R339,"")</f>
      </c>
    </row>
    <row r="340" spans="1:19" ht="15">
      <c r="A340" s="1">
        <v>6</v>
      </c>
      <c r="B340" s="5">
        <v>0.8090277777777778</v>
      </c>
      <c r="C340" s="1" t="s">
        <v>21</v>
      </c>
      <c r="D340" s="1">
        <v>6</v>
      </c>
      <c r="E340" s="1">
        <v>11</v>
      </c>
      <c r="F340" s="1" t="s">
        <v>85</v>
      </c>
      <c r="G340" s="2">
        <v>40.9462</v>
      </c>
      <c r="H340" s="6">
        <f>1+_xlfn.COUNTIFS(A:A,A340,O:O,"&lt;"&amp;O340)</f>
        <v>10</v>
      </c>
      <c r="I340" s="2">
        <f>_xlfn.AVERAGEIF(A:A,A340,G:G)</f>
        <v>47.48742380952381</v>
      </c>
      <c r="J340" s="2">
        <f>G340-I340</f>
        <v>-6.541223809523814</v>
      </c>
      <c r="K340" s="2">
        <f>90+J340</f>
        <v>83.45877619047619</v>
      </c>
      <c r="L340" s="2">
        <f>EXP(0.06*K340)</f>
        <v>149.53441566109785</v>
      </c>
      <c r="M340" s="2">
        <f>SUMIF(A:A,A340,L:L)</f>
        <v>3860.454423514315</v>
      </c>
      <c r="N340" s="3">
        <f>L340/M340</f>
        <v>0.03873492580310562</v>
      </c>
      <c r="O340" s="7">
        <f>1/N340</f>
        <v>25.81649452700962</v>
      </c>
      <c r="P340" s="3">
        <f>IF(O340&gt;21,"",N340)</f>
      </c>
      <c r="Q340" s="3">
        <f>IF(ISNUMBER(P340),SUMIF(A:A,A340,P:P),"")</f>
      </c>
      <c r="R340" s="3">
        <f>_xlfn.IFERROR(P340*(1/Q340),"")</f>
      </c>
      <c r="S340" s="8">
        <f>_xlfn.IFERROR(1/R340,"")</f>
      </c>
    </row>
    <row r="341" spans="1:19" ht="15">
      <c r="A341" s="1">
        <v>6</v>
      </c>
      <c r="B341" s="5">
        <v>0.8090277777777778</v>
      </c>
      <c r="C341" s="1" t="s">
        <v>21</v>
      </c>
      <c r="D341" s="1">
        <v>6</v>
      </c>
      <c r="E341" s="1">
        <v>12</v>
      </c>
      <c r="F341" s="1" t="s">
        <v>86</v>
      </c>
      <c r="G341" s="2">
        <v>34.7343333333334</v>
      </c>
      <c r="H341" s="6">
        <f>1+_xlfn.COUNTIFS(A:A,A341,O:O,"&lt;"&amp;O341)</f>
        <v>12</v>
      </c>
      <c r="I341" s="2">
        <f>_xlfn.AVERAGEIF(A:A,A341,G:G)</f>
        <v>47.48742380952381</v>
      </c>
      <c r="J341" s="2">
        <f>G341-I341</f>
        <v>-12.753090476190408</v>
      </c>
      <c r="K341" s="2">
        <f>90+J341</f>
        <v>77.24690952380959</v>
      </c>
      <c r="L341" s="2">
        <f>EXP(0.06*K341)</f>
        <v>103.00881544671243</v>
      </c>
      <c r="M341" s="2">
        <f>SUMIF(A:A,A341,L:L)</f>
        <v>3860.454423514315</v>
      </c>
      <c r="N341" s="3">
        <f>L341/M341</f>
        <v>0.026683080318026315</v>
      </c>
      <c r="O341" s="7">
        <f>1/N341</f>
        <v>37.47693250109617</v>
      </c>
      <c r="P341" s="3">
        <f>IF(O341&gt;21,"",N341)</f>
      </c>
      <c r="Q341" s="3">
        <f>IF(ISNUMBER(P341),SUMIF(A:A,A341,P:P),"")</f>
      </c>
      <c r="R341" s="3">
        <f>_xlfn.IFERROR(P341*(1/Q341),"")</f>
      </c>
      <c r="S341" s="8">
        <f>_xlfn.IFERROR(1/R341,"")</f>
      </c>
    </row>
    <row r="342" spans="1:19" ht="15">
      <c r="A342" s="1">
        <v>6</v>
      </c>
      <c r="B342" s="5">
        <v>0.8090277777777778</v>
      </c>
      <c r="C342" s="1" t="s">
        <v>21</v>
      </c>
      <c r="D342" s="1">
        <v>6</v>
      </c>
      <c r="E342" s="1">
        <v>13</v>
      </c>
      <c r="F342" s="1" t="s">
        <v>87</v>
      </c>
      <c r="G342" s="2">
        <v>26.7431</v>
      </c>
      <c r="H342" s="6">
        <f>1+_xlfn.COUNTIFS(A:A,A342,O:O,"&lt;"&amp;O342)</f>
        <v>14</v>
      </c>
      <c r="I342" s="2">
        <f>_xlfn.AVERAGEIF(A:A,A342,G:G)</f>
        <v>47.48742380952381</v>
      </c>
      <c r="J342" s="2">
        <f>G342-I342</f>
        <v>-20.744323809523813</v>
      </c>
      <c r="K342" s="2">
        <f>90+J342</f>
        <v>69.25567619047618</v>
      </c>
      <c r="L342" s="2">
        <f>EXP(0.06*K342)</f>
        <v>63.77368034313299</v>
      </c>
      <c r="M342" s="2">
        <f>SUMIF(A:A,A342,L:L)</f>
        <v>3860.454423514315</v>
      </c>
      <c r="N342" s="3">
        <f>L342/M342</f>
        <v>0.016519734038221708</v>
      </c>
      <c r="O342" s="7">
        <f>1/N342</f>
        <v>60.53366220583818</v>
      </c>
      <c r="P342" s="3">
        <f>IF(O342&gt;21,"",N342)</f>
      </c>
      <c r="Q342" s="3">
        <f>IF(ISNUMBER(P342),SUMIF(A:A,A342,P:P),"")</f>
      </c>
      <c r="R342" s="3">
        <f>_xlfn.IFERROR(P342*(1/Q342),"")</f>
      </c>
      <c r="S342" s="8">
        <f>_xlfn.IFERROR(1/R342,"")</f>
      </c>
    </row>
    <row r="343" spans="1:19" ht="15">
      <c r="A343" s="1">
        <v>6</v>
      </c>
      <c r="B343" s="5">
        <v>0.8090277777777778</v>
      </c>
      <c r="C343" s="1" t="s">
        <v>21</v>
      </c>
      <c r="D343" s="1">
        <v>6</v>
      </c>
      <c r="E343" s="1">
        <v>14</v>
      </c>
      <c r="F343" s="1" t="s">
        <v>88</v>
      </c>
      <c r="G343" s="2">
        <v>42.4495</v>
      </c>
      <c r="H343" s="6">
        <f>1+_xlfn.COUNTIFS(A:A,A343,O:O,"&lt;"&amp;O343)</f>
        <v>9</v>
      </c>
      <c r="I343" s="2">
        <f>_xlfn.AVERAGEIF(A:A,A343,G:G)</f>
        <v>47.48742380952381</v>
      </c>
      <c r="J343" s="2">
        <f>G343-I343</f>
        <v>-5.037923809523811</v>
      </c>
      <c r="K343" s="2">
        <f>90+J343</f>
        <v>84.96207619047618</v>
      </c>
      <c r="L343" s="2">
        <f>EXP(0.06*K343)</f>
        <v>163.64911146169018</v>
      </c>
      <c r="M343" s="2">
        <f>SUMIF(A:A,A343,L:L)</f>
        <v>3860.454423514315</v>
      </c>
      <c r="N343" s="3">
        <f>L343/M343</f>
        <v>0.04239115231224886</v>
      </c>
      <c r="O343" s="7">
        <f>1/N343</f>
        <v>23.589828194197295</v>
      </c>
      <c r="P343" s="3">
        <f>IF(O343&gt;21,"",N343)</f>
      </c>
      <c r="Q343" s="3">
        <f>IF(ISNUMBER(P343),SUMIF(A:A,A343,P:P),"")</f>
      </c>
      <c r="R343" s="3">
        <f>_xlfn.IFERROR(P343*(1/Q343),"")</f>
      </c>
      <c r="S343" s="8">
        <f>_xlfn.IFERROR(1/R343,"")</f>
      </c>
    </row>
    <row r="344" spans="1:19" ht="15">
      <c r="A344" s="1">
        <v>7</v>
      </c>
      <c r="B344" s="5">
        <v>0.8333333333333334</v>
      </c>
      <c r="C344" s="1" t="s">
        <v>21</v>
      </c>
      <c r="D344" s="1">
        <v>7</v>
      </c>
      <c r="E344" s="1">
        <v>3</v>
      </c>
      <c r="F344" s="1" t="s">
        <v>91</v>
      </c>
      <c r="G344" s="2">
        <v>74.9303333333333</v>
      </c>
      <c r="H344" s="6">
        <f>1+_xlfn.COUNTIFS(A:A,A344,O:O,"&lt;"&amp;O344)</f>
        <v>1</v>
      </c>
      <c r="I344" s="2">
        <f>_xlfn.AVERAGEIF(A:A,A344,G:G)</f>
        <v>49.37186666666664</v>
      </c>
      <c r="J344" s="2">
        <f>G344-I344</f>
        <v>25.558466666666654</v>
      </c>
      <c r="K344" s="2">
        <f>90+J344</f>
        <v>115.55846666666665</v>
      </c>
      <c r="L344" s="2">
        <f>EXP(0.06*K344)</f>
        <v>1026.0871873045717</v>
      </c>
      <c r="M344" s="2">
        <f>SUMIF(A:A,A344,L:L)</f>
        <v>4593.56196917609</v>
      </c>
      <c r="N344" s="3">
        <f>L344/M344</f>
        <v>0.22337506148602423</v>
      </c>
      <c r="O344" s="7">
        <f>1/N344</f>
        <v>4.476775488487403</v>
      </c>
      <c r="P344" s="3">
        <f>IF(O344&gt;21,"",N344)</f>
        <v>0.22337506148602423</v>
      </c>
      <c r="Q344" s="3">
        <f>IF(ISNUMBER(P344),SUMIF(A:A,A344,P:P),"")</f>
        <v>0.9033542253943183</v>
      </c>
      <c r="R344" s="3">
        <f>_xlfn.IFERROR(P344*(1/Q344),"")</f>
        <v>0.24727294698657104</v>
      </c>
      <c r="S344" s="8">
        <f>_xlfn.IFERROR(1/R344,"")</f>
        <v>4.04411405366681</v>
      </c>
    </row>
    <row r="345" spans="1:19" ht="15">
      <c r="A345" s="1">
        <v>7</v>
      </c>
      <c r="B345" s="5">
        <v>0.8333333333333334</v>
      </c>
      <c r="C345" s="1" t="s">
        <v>21</v>
      </c>
      <c r="D345" s="1">
        <v>7</v>
      </c>
      <c r="E345" s="1">
        <v>2</v>
      </c>
      <c r="F345" s="1" t="s">
        <v>90</v>
      </c>
      <c r="G345" s="2">
        <v>71.9086999999999</v>
      </c>
      <c r="H345" s="6">
        <f>1+_xlfn.COUNTIFS(A:A,A345,O:O,"&lt;"&amp;O345)</f>
        <v>2</v>
      </c>
      <c r="I345" s="2">
        <f>_xlfn.AVERAGEIF(A:A,A345,G:G)</f>
        <v>49.37186666666664</v>
      </c>
      <c r="J345" s="2">
        <f>G345-I345</f>
        <v>22.536833333333256</v>
      </c>
      <c r="K345" s="2">
        <f>90+J345</f>
        <v>112.53683333333325</v>
      </c>
      <c r="L345" s="2">
        <f>EXP(0.06*K345)</f>
        <v>855.9483195828118</v>
      </c>
      <c r="M345" s="2">
        <f>SUMIF(A:A,A345,L:L)</f>
        <v>4593.56196917609</v>
      </c>
      <c r="N345" s="3">
        <f>L345/M345</f>
        <v>0.18633651299937426</v>
      </c>
      <c r="O345" s="7">
        <f>1/N345</f>
        <v>5.366634718571546</v>
      </c>
      <c r="P345" s="3">
        <f>IF(O345&gt;21,"",N345)</f>
        <v>0.18633651299937426</v>
      </c>
      <c r="Q345" s="3">
        <f>IF(ISNUMBER(P345),SUMIF(A:A,A345,P:P),"")</f>
        <v>0.9033542253943183</v>
      </c>
      <c r="R345" s="3">
        <f>_xlfn.IFERROR(P345*(1/Q345),"")</f>
        <v>0.20627181205472028</v>
      </c>
      <c r="S345" s="8">
        <f>_xlfn.IFERROR(1/R345,"")</f>
        <v>4.847972149169454</v>
      </c>
    </row>
    <row r="346" spans="1:19" ht="15">
      <c r="A346" s="1">
        <v>7</v>
      </c>
      <c r="B346" s="5">
        <v>0.8333333333333334</v>
      </c>
      <c r="C346" s="1" t="s">
        <v>21</v>
      </c>
      <c r="D346" s="1">
        <v>7</v>
      </c>
      <c r="E346" s="1">
        <v>5</v>
      </c>
      <c r="F346" s="1" t="s">
        <v>93</v>
      </c>
      <c r="G346" s="2">
        <v>61.2699666666666</v>
      </c>
      <c r="H346" s="6">
        <f>1+_xlfn.COUNTIFS(A:A,A346,O:O,"&lt;"&amp;O346)</f>
        <v>3</v>
      </c>
      <c r="I346" s="2">
        <f>_xlfn.AVERAGEIF(A:A,A346,G:G)</f>
        <v>49.37186666666664</v>
      </c>
      <c r="J346" s="2">
        <f>G346-I346</f>
        <v>11.898099999999957</v>
      </c>
      <c r="K346" s="2">
        <f>90+J346</f>
        <v>101.89809999999996</v>
      </c>
      <c r="L346" s="2">
        <f>EXP(0.06*K346)</f>
        <v>452.0921361051095</v>
      </c>
      <c r="M346" s="2">
        <f>SUMIF(A:A,A346,L:L)</f>
        <v>4593.56196917609</v>
      </c>
      <c r="N346" s="3">
        <f>L346/M346</f>
        <v>0.09841864312243023</v>
      </c>
      <c r="O346" s="7">
        <f>1/N346</f>
        <v>10.160676557550444</v>
      </c>
      <c r="P346" s="3">
        <f>IF(O346&gt;21,"",N346)</f>
        <v>0.09841864312243023</v>
      </c>
      <c r="Q346" s="3">
        <f>IF(ISNUMBER(P346),SUMIF(A:A,A346,P:P),"")</f>
        <v>0.9033542253943183</v>
      </c>
      <c r="R346" s="3">
        <f>_xlfn.IFERROR(P346*(1/Q346),"")</f>
        <v>0.10894800772030487</v>
      </c>
      <c r="S346" s="8">
        <f>_xlfn.IFERROR(1/R346,"")</f>
        <v>9.17869010112819</v>
      </c>
    </row>
    <row r="347" spans="1:19" ht="15">
      <c r="A347" s="1">
        <v>7</v>
      </c>
      <c r="B347" s="5">
        <v>0.8333333333333334</v>
      </c>
      <c r="C347" s="1" t="s">
        <v>21</v>
      </c>
      <c r="D347" s="1">
        <v>7</v>
      </c>
      <c r="E347" s="1">
        <v>7</v>
      </c>
      <c r="F347" s="1" t="s">
        <v>95</v>
      </c>
      <c r="G347" s="2">
        <v>61.0472666666667</v>
      </c>
      <c r="H347" s="6">
        <f>1+_xlfn.COUNTIFS(A:A,A347,O:O,"&lt;"&amp;O347)</f>
        <v>4</v>
      </c>
      <c r="I347" s="2">
        <f>_xlfn.AVERAGEIF(A:A,A347,G:G)</f>
        <v>49.37186666666664</v>
      </c>
      <c r="J347" s="2">
        <f>G347-I347</f>
        <v>11.67540000000006</v>
      </c>
      <c r="K347" s="2">
        <f>90+J347</f>
        <v>101.67540000000005</v>
      </c>
      <c r="L347" s="2">
        <f>EXP(0.06*K347)</f>
        <v>446.09146077565583</v>
      </c>
      <c r="M347" s="2">
        <f>SUMIF(A:A,A347,L:L)</f>
        <v>4593.56196917609</v>
      </c>
      <c r="N347" s="3">
        <f>L347/M347</f>
        <v>0.09711232019270388</v>
      </c>
      <c r="O347" s="7">
        <f>1/N347</f>
        <v>10.29735463034618</v>
      </c>
      <c r="P347" s="3">
        <f>IF(O347&gt;21,"",N347)</f>
        <v>0.09711232019270388</v>
      </c>
      <c r="Q347" s="3">
        <f>IF(ISNUMBER(P347),SUMIF(A:A,A347,P:P),"")</f>
        <v>0.9033542253943183</v>
      </c>
      <c r="R347" s="3">
        <f>_xlfn.IFERROR(P347*(1/Q347),"")</f>
        <v>0.10750192722053621</v>
      </c>
      <c r="S347" s="8">
        <f>_xlfn.IFERROR(1/R347,"")</f>
        <v>9.30215881570697</v>
      </c>
    </row>
    <row r="348" spans="1:19" ht="15">
      <c r="A348" s="1">
        <v>7</v>
      </c>
      <c r="B348" s="5">
        <v>0.8333333333333334</v>
      </c>
      <c r="C348" s="1" t="s">
        <v>21</v>
      </c>
      <c r="D348" s="1">
        <v>7</v>
      </c>
      <c r="E348" s="1">
        <v>4</v>
      </c>
      <c r="F348" s="1" t="s">
        <v>92</v>
      </c>
      <c r="G348" s="2">
        <v>58.9987333333332</v>
      </c>
      <c r="H348" s="6">
        <f>1+_xlfn.COUNTIFS(A:A,A348,O:O,"&lt;"&amp;O348)</f>
        <v>5</v>
      </c>
      <c r="I348" s="2">
        <f>_xlfn.AVERAGEIF(A:A,A348,G:G)</f>
        <v>49.37186666666664</v>
      </c>
      <c r="J348" s="2">
        <f>G348-I348</f>
        <v>9.626866666666558</v>
      </c>
      <c r="K348" s="2">
        <f>90+J348</f>
        <v>99.62686666666656</v>
      </c>
      <c r="L348" s="2">
        <f>EXP(0.06*K348)</f>
        <v>394.49718316725495</v>
      </c>
      <c r="M348" s="2">
        <f>SUMIF(A:A,A348,L:L)</f>
        <v>4593.56196917609</v>
      </c>
      <c r="N348" s="3">
        <f>L348/M348</f>
        <v>0.08588045308073043</v>
      </c>
      <c r="O348" s="7">
        <f>1/N348</f>
        <v>11.644093203140967</v>
      </c>
      <c r="P348" s="3">
        <f>IF(O348&gt;21,"",N348)</f>
        <v>0.08588045308073043</v>
      </c>
      <c r="Q348" s="3">
        <f>IF(ISNUMBER(P348),SUMIF(A:A,A348,P:P),"")</f>
        <v>0.9033542253943183</v>
      </c>
      <c r="R348" s="3">
        <f>_xlfn.IFERROR(P348*(1/Q348),"")</f>
        <v>0.09506841354867544</v>
      </c>
      <c r="S348" s="8">
        <f>_xlfn.IFERROR(1/R348,"")</f>
        <v>10.518740795942657</v>
      </c>
    </row>
    <row r="349" spans="1:19" ht="15">
      <c r="A349" s="1">
        <v>7</v>
      </c>
      <c r="B349" s="5">
        <v>0.8333333333333334</v>
      </c>
      <c r="C349" s="1" t="s">
        <v>21</v>
      </c>
      <c r="D349" s="1">
        <v>7</v>
      </c>
      <c r="E349" s="1">
        <v>1</v>
      </c>
      <c r="F349" s="1" t="s">
        <v>89</v>
      </c>
      <c r="G349" s="2">
        <v>52.2267333333333</v>
      </c>
      <c r="H349" s="6">
        <f>1+_xlfn.COUNTIFS(A:A,A349,O:O,"&lt;"&amp;O349)</f>
        <v>6</v>
      </c>
      <c r="I349" s="2">
        <f>_xlfn.AVERAGEIF(A:A,A349,G:G)</f>
        <v>49.37186666666664</v>
      </c>
      <c r="J349" s="2">
        <f>G349-I349</f>
        <v>2.854866666666659</v>
      </c>
      <c r="K349" s="2">
        <f>90+J349</f>
        <v>92.85486666666665</v>
      </c>
      <c r="L349" s="2">
        <f>EXP(0.06*K349)</f>
        <v>262.7733832267561</v>
      </c>
      <c r="M349" s="2">
        <f>SUMIF(A:A,A349,L:L)</f>
        <v>4593.56196917609</v>
      </c>
      <c r="N349" s="3">
        <f>L349/M349</f>
        <v>0.05720471063415034</v>
      </c>
      <c r="O349" s="7">
        <f>1/N349</f>
        <v>17.481077850309326</v>
      </c>
      <c r="P349" s="3">
        <f>IF(O349&gt;21,"",N349)</f>
        <v>0.05720471063415034</v>
      </c>
      <c r="Q349" s="3">
        <f>IF(ISNUMBER(P349),SUMIF(A:A,A349,P:P),"")</f>
        <v>0.9033542253943183</v>
      </c>
      <c r="R349" s="3">
        <f>_xlfn.IFERROR(P349*(1/Q349),"")</f>
        <v>0.06332478337518177</v>
      </c>
      <c r="S349" s="8">
        <f>_xlfn.IFERROR(1/R349,"")</f>
        <v>15.79160554052396</v>
      </c>
    </row>
    <row r="350" spans="1:19" ht="15">
      <c r="A350" s="1">
        <v>7</v>
      </c>
      <c r="B350" s="5">
        <v>0.8333333333333334</v>
      </c>
      <c r="C350" s="1" t="s">
        <v>21</v>
      </c>
      <c r="D350" s="1">
        <v>7</v>
      </c>
      <c r="E350" s="1">
        <v>8</v>
      </c>
      <c r="F350" s="1" t="s">
        <v>96</v>
      </c>
      <c r="G350" s="2">
        <v>50.8988666666666</v>
      </c>
      <c r="H350" s="6">
        <f>1+_xlfn.COUNTIFS(A:A,A350,O:O,"&lt;"&amp;O350)</f>
        <v>7</v>
      </c>
      <c r="I350" s="2">
        <f>_xlfn.AVERAGEIF(A:A,A350,G:G)</f>
        <v>49.37186666666664</v>
      </c>
      <c r="J350" s="2">
        <f>G350-I350</f>
        <v>1.5269999999999584</v>
      </c>
      <c r="K350" s="2">
        <f>90+J350</f>
        <v>91.52699999999996</v>
      </c>
      <c r="L350" s="2">
        <f>EXP(0.06*K350)</f>
        <v>242.6499815947003</v>
      </c>
      <c r="M350" s="2">
        <f>SUMIF(A:A,A350,L:L)</f>
        <v>4593.56196917609</v>
      </c>
      <c r="N350" s="3">
        <f>L350/M350</f>
        <v>0.0528239268835253</v>
      </c>
      <c r="O350" s="7">
        <f>1/N350</f>
        <v>18.930815238423317</v>
      </c>
      <c r="P350" s="3">
        <f>IF(O350&gt;21,"",N350)</f>
        <v>0.0528239268835253</v>
      </c>
      <c r="Q350" s="3">
        <f>IF(ISNUMBER(P350),SUMIF(A:A,A350,P:P),"")</f>
        <v>0.9033542253943183</v>
      </c>
      <c r="R350" s="3">
        <f>_xlfn.IFERROR(P350*(1/Q350),"")</f>
        <v>0.05847531942463369</v>
      </c>
      <c r="S350" s="8">
        <f>_xlfn.IFERROR(1/R350,"")</f>
        <v>17.101231935788856</v>
      </c>
    </row>
    <row r="351" spans="1:19" ht="15">
      <c r="A351" s="1">
        <v>7</v>
      </c>
      <c r="B351" s="5">
        <v>0.8333333333333334</v>
      </c>
      <c r="C351" s="1" t="s">
        <v>21</v>
      </c>
      <c r="D351" s="1">
        <v>7</v>
      </c>
      <c r="E351" s="1">
        <v>9</v>
      </c>
      <c r="F351" s="1" t="s">
        <v>97</v>
      </c>
      <c r="G351" s="2">
        <v>50.5752333333333</v>
      </c>
      <c r="H351" s="6">
        <f>1+_xlfn.COUNTIFS(A:A,A351,O:O,"&lt;"&amp;O351)</f>
        <v>8</v>
      </c>
      <c r="I351" s="2">
        <f>_xlfn.AVERAGEIF(A:A,A351,G:G)</f>
        <v>49.37186666666664</v>
      </c>
      <c r="J351" s="2">
        <f>G351-I351</f>
        <v>1.2033666666666605</v>
      </c>
      <c r="K351" s="2">
        <f>90+J351</f>
        <v>91.20336666666665</v>
      </c>
      <c r="L351" s="2">
        <f>EXP(0.06*K351)</f>
        <v>237.98365622738874</v>
      </c>
      <c r="M351" s="2">
        <f>SUMIF(A:A,A351,L:L)</f>
        <v>4593.56196917609</v>
      </c>
      <c r="N351" s="3">
        <f>L351/M351</f>
        <v>0.05180808658385726</v>
      </c>
      <c r="O351" s="7">
        <f>1/N351</f>
        <v>19.302006036864277</v>
      </c>
      <c r="P351" s="3">
        <f>IF(O351&gt;21,"",N351)</f>
        <v>0.05180808658385726</v>
      </c>
      <c r="Q351" s="3">
        <f>IF(ISNUMBER(P351),SUMIF(A:A,A351,P:P),"")</f>
        <v>0.9033542253943183</v>
      </c>
      <c r="R351" s="3">
        <f>_xlfn.IFERROR(P351*(1/Q351),"")</f>
        <v>0.0573507989750563</v>
      </c>
      <c r="S351" s="8">
        <f>_xlfn.IFERROR(1/R351,"")</f>
        <v>17.43654871198799</v>
      </c>
    </row>
    <row r="352" spans="1:19" ht="15">
      <c r="A352" s="1">
        <v>7</v>
      </c>
      <c r="B352" s="5">
        <v>0.8333333333333334</v>
      </c>
      <c r="C352" s="1" t="s">
        <v>21</v>
      </c>
      <c r="D352" s="1">
        <v>7</v>
      </c>
      <c r="E352" s="1">
        <v>11</v>
      </c>
      <c r="F352" s="1" t="s">
        <v>99</v>
      </c>
      <c r="G352" s="2">
        <v>50.114166666666705</v>
      </c>
      <c r="H352" s="6">
        <f>1+_xlfn.COUNTIFS(A:A,A352,O:O,"&lt;"&amp;O352)</f>
        <v>9</v>
      </c>
      <c r="I352" s="2">
        <f>_xlfn.AVERAGEIF(A:A,A352,G:G)</f>
        <v>49.37186666666664</v>
      </c>
      <c r="J352" s="2">
        <f>G352-I352</f>
        <v>0.7423000000000641</v>
      </c>
      <c r="K352" s="2">
        <f>90+J352</f>
        <v>90.74230000000006</v>
      </c>
      <c r="L352" s="2">
        <f>EXP(0.06*K352)</f>
        <v>231.4903064816172</v>
      </c>
      <c r="M352" s="2">
        <f>SUMIF(A:A,A352,L:L)</f>
        <v>4593.56196917609</v>
      </c>
      <c r="N352" s="3">
        <f>L352/M352</f>
        <v>0.050394510411522264</v>
      </c>
      <c r="O352" s="7">
        <f>1/N352</f>
        <v>19.843431195858166</v>
      </c>
      <c r="P352" s="3">
        <f>IF(O352&gt;21,"",N352)</f>
        <v>0.050394510411522264</v>
      </c>
      <c r="Q352" s="3">
        <f>IF(ISNUMBER(P352),SUMIF(A:A,A352,P:P),"")</f>
        <v>0.9033542253943183</v>
      </c>
      <c r="R352" s="3">
        <f>_xlfn.IFERROR(P352*(1/Q352),"")</f>
        <v>0.055785990694320185</v>
      </c>
      <c r="S352" s="8">
        <f>_xlfn.IFERROR(1/R352,"")</f>
        <v>17.925647417099906</v>
      </c>
    </row>
    <row r="353" spans="1:19" ht="15">
      <c r="A353" s="1">
        <v>7</v>
      </c>
      <c r="B353" s="5">
        <v>0.8333333333333334</v>
      </c>
      <c r="C353" s="1" t="s">
        <v>21</v>
      </c>
      <c r="D353" s="1">
        <v>7</v>
      </c>
      <c r="E353" s="1">
        <v>6</v>
      </c>
      <c r="F353" s="1" t="s">
        <v>94</v>
      </c>
      <c r="G353" s="2">
        <v>45.555833333333304</v>
      </c>
      <c r="H353" s="6">
        <f>1+_xlfn.COUNTIFS(A:A,A353,O:O,"&lt;"&amp;O353)</f>
        <v>10</v>
      </c>
      <c r="I353" s="2">
        <f>_xlfn.AVERAGEIF(A:A,A353,G:G)</f>
        <v>49.37186666666664</v>
      </c>
      <c r="J353" s="2">
        <f>G353-I353</f>
        <v>-3.816033333333337</v>
      </c>
      <c r="K353" s="2">
        <f>90+J353</f>
        <v>86.18396666666666</v>
      </c>
      <c r="L353" s="2">
        <f>EXP(0.06*K353)</f>
        <v>176.0975318873654</v>
      </c>
      <c r="M353" s="2">
        <f>SUMIF(A:A,A353,L:L)</f>
        <v>4593.56196917609</v>
      </c>
      <c r="N353" s="3">
        <f>L353/M353</f>
        <v>0.03833572575465888</v>
      </c>
      <c r="O353" s="7">
        <f>1/N353</f>
        <v>26.08532851053359</v>
      </c>
      <c r="P353" s="3">
        <f>IF(O353&gt;21,"",N353)</f>
      </c>
      <c r="Q353" s="3">
        <f>IF(ISNUMBER(P353),SUMIF(A:A,A353,P:P),"")</f>
      </c>
      <c r="R353" s="3">
        <f>_xlfn.IFERROR(P353*(1/Q353),"")</f>
      </c>
      <c r="S353" s="8">
        <f>_xlfn.IFERROR(1/R353,"")</f>
      </c>
    </row>
    <row r="354" spans="1:19" ht="15">
      <c r="A354" s="1">
        <v>7</v>
      </c>
      <c r="B354" s="5">
        <v>0.8333333333333334</v>
      </c>
      <c r="C354" s="1" t="s">
        <v>21</v>
      </c>
      <c r="D354" s="1">
        <v>7</v>
      </c>
      <c r="E354" s="1">
        <v>10</v>
      </c>
      <c r="F354" s="1" t="s">
        <v>98</v>
      </c>
      <c r="G354" s="2">
        <v>33.601233333333404</v>
      </c>
      <c r="H354" s="6">
        <f>1+_xlfn.COUNTIFS(A:A,A354,O:O,"&lt;"&amp;O354)</f>
        <v>12</v>
      </c>
      <c r="I354" s="2">
        <f>_xlfn.AVERAGEIF(A:A,A354,G:G)</f>
        <v>49.37186666666664</v>
      </c>
      <c r="J354" s="2">
        <f>G354-I354</f>
        <v>-15.770633333333237</v>
      </c>
      <c r="K354" s="2">
        <f>90+J354</f>
        <v>74.22936666666676</v>
      </c>
      <c r="L354" s="2">
        <f>EXP(0.06*K354)</f>
        <v>85.9496792499086</v>
      </c>
      <c r="M354" s="2">
        <f>SUMIF(A:A,A354,L:L)</f>
        <v>4593.56196917609</v>
      </c>
      <c r="N354" s="3">
        <f>L354/M354</f>
        <v>0.018710900130803</v>
      </c>
      <c r="O354" s="7">
        <f>1/N354</f>
        <v>53.44478314828587</v>
      </c>
      <c r="P354" s="3">
        <f>IF(O354&gt;21,"",N354)</f>
      </c>
      <c r="Q354" s="3">
        <f>IF(ISNUMBER(P354),SUMIF(A:A,A354,P:P),"")</f>
      </c>
      <c r="R354" s="3">
        <f>_xlfn.IFERROR(P354*(1/Q354),"")</f>
      </c>
      <c r="S354" s="8">
        <f>_xlfn.IFERROR(1/R354,"")</f>
      </c>
    </row>
    <row r="355" spans="1:19" ht="15">
      <c r="A355" s="1">
        <v>7</v>
      </c>
      <c r="B355" s="5">
        <v>0.8333333333333334</v>
      </c>
      <c r="C355" s="1" t="s">
        <v>21</v>
      </c>
      <c r="D355" s="1">
        <v>7</v>
      </c>
      <c r="E355" s="1">
        <v>12</v>
      </c>
      <c r="F355" s="1" t="s">
        <v>100</v>
      </c>
      <c r="G355" s="2">
        <v>34.878466666666704</v>
      </c>
      <c r="H355" s="6">
        <f>1+_xlfn.COUNTIFS(A:A,A355,O:O,"&lt;"&amp;O355)</f>
        <v>11</v>
      </c>
      <c r="I355" s="2">
        <f>_xlfn.AVERAGEIF(A:A,A355,G:G)</f>
        <v>49.37186666666664</v>
      </c>
      <c r="J355" s="2">
        <f>G355-I355</f>
        <v>-14.493399999999937</v>
      </c>
      <c r="K355" s="2">
        <f>90+J355</f>
        <v>75.50660000000006</v>
      </c>
      <c r="L355" s="2">
        <f>EXP(0.06*K355)</f>
        <v>92.79530074627394</v>
      </c>
      <c r="M355" s="2">
        <f>SUMIF(A:A,A355,L:L)</f>
        <v>4593.56196917609</v>
      </c>
      <c r="N355" s="3">
        <f>L355/M355</f>
        <v>0.020201164449059967</v>
      </c>
      <c r="O355" s="7">
        <f>1/N355</f>
        <v>49.50209689751492</v>
      </c>
      <c r="P355" s="3">
        <f>IF(O355&gt;21,"",N355)</f>
      </c>
      <c r="Q355" s="3">
        <f>IF(ISNUMBER(P355),SUMIF(A:A,A355,P:P),"")</f>
      </c>
      <c r="R355" s="3">
        <f>_xlfn.IFERROR(P355*(1/Q355),"")</f>
      </c>
      <c r="S355" s="8">
        <f>_xlfn.IFERROR(1/R355,"")</f>
      </c>
    </row>
    <row r="356" spans="1:19" ht="15">
      <c r="A356" s="1">
        <v>7</v>
      </c>
      <c r="B356" s="5">
        <v>0.8333333333333334</v>
      </c>
      <c r="C356" s="1" t="s">
        <v>21</v>
      </c>
      <c r="D356" s="1">
        <v>7</v>
      </c>
      <c r="E356" s="1">
        <v>13</v>
      </c>
      <c r="F356" s="1" t="s">
        <v>101</v>
      </c>
      <c r="G356" s="2">
        <v>23.885833333333302</v>
      </c>
      <c r="H356" s="6">
        <f>1+_xlfn.COUNTIFS(A:A,A356,O:O,"&lt;"&amp;O356)</f>
        <v>13</v>
      </c>
      <c r="I356" s="2">
        <f>_xlfn.AVERAGEIF(A:A,A356,G:G)</f>
        <v>49.37186666666664</v>
      </c>
      <c r="J356" s="2">
        <f>G356-I356</f>
        <v>-25.48603333333334</v>
      </c>
      <c r="K356" s="2">
        <f>90+J356</f>
        <v>64.51396666666666</v>
      </c>
      <c r="L356" s="2">
        <f>EXP(0.06*K356)</f>
        <v>47.98257863868462</v>
      </c>
      <c r="M356" s="2">
        <f>SUMIF(A:A,A356,L:L)</f>
        <v>4593.56196917609</v>
      </c>
      <c r="N356" s="3">
        <f>L356/M356</f>
        <v>0.01044561474530208</v>
      </c>
      <c r="O356" s="7">
        <f>1/N356</f>
        <v>95.73395385367343</v>
      </c>
      <c r="P356" s="3">
        <f>IF(O356&gt;21,"",N356)</f>
      </c>
      <c r="Q356" s="3">
        <f>IF(ISNUMBER(P356),SUMIF(A:A,A356,P:P),"")</f>
      </c>
      <c r="R356" s="3">
        <f>_xlfn.IFERROR(P356*(1/Q356),"")</f>
      </c>
      <c r="S356" s="8">
        <f>_xlfn.IFERROR(1/R356,"")</f>
      </c>
    </row>
    <row r="357" spans="1:19" ht="15">
      <c r="A357" s="1">
        <v>7</v>
      </c>
      <c r="B357" s="5">
        <v>0.8333333333333334</v>
      </c>
      <c r="C357" s="1" t="s">
        <v>21</v>
      </c>
      <c r="D357" s="1">
        <v>7</v>
      </c>
      <c r="E357" s="1">
        <v>14</v>
      </c>
      <c r="F357" s="1" t="s">
        <v>102</v>
      </c>
      <c r="G357" s="2">
        <v>21.314766666666703</v>
      </c>
      <c r="H357" s="6">
        <f>1+_xlfn.COUNTIFS(A:A,A357,O:O,"&lt;"&amp;O357)</f>
        <v>14</v>
      </c>
      <c r="I357" s="2">
        <f>_xlfn.AVERAGEIF(A:A,A357,G:G)</f>
        <v>49.37186666666664</v>
      </c>
      <c r="J357" s="2">
        <f>G357-I357</f>
        <v>-28.057099999999938</v>
      </c>
      <c r="K357" s="2">
        <f>90+J357</f>
        <v>61.942900000000066</v>
      </c>
      <c r="L357" s="2">
        <f>EXP(0.06*K357)</f>
        <v>41.12326418799126</v>
      </c>
      <c r="M357" s="2">
        <f>SUMIF(A:A,A357,L:L)</f>
        <v>4593.56196917609</v>
      </c>
      <c r="N357" s="3">
        <f>L357/M357</f>
        <v>0.008952369525857774</v>
      </c>
      <c r="O357" s="7">
        <f>1/N357</f>
        <v>111.70227023266052</v>
      </c>
      <c r="P357" s="3">
        <f>IF(O357&gt;21,"",N357)</f>
      </c>
      <c r="Q357" s="3">
        <f>IF(ISNUMBER(P357),SUMIF(A:A,A357,P:P),"")</f>
      </c>
      <c r="R357" s="3">
        <f>_xlfn.IFERROR(P357*(1/Q357),"")</f>
      </c>
      <c r="S357" s="8">
        <f>_xlfn.IFERROR(1/R357,"")</f>
      </c>
    </row>
    <row r="358" spans="1:19" ht="15">
      <c r="A358" s="1">
        <v>8</v>
      </c>
      <c r="B358" s="5">
        <v>0.8576388888888888</v>
      </c>
      <c r="C358" s="1" t="s">
        <v>21</v>
      </c>
      <c r="D358" s="1">
        <v>8</v>
      </c>
      <c r="E358" s="1">
        <v>2</v>
      </c>
      <c r="F358" s="1" t="s">
        <v>104</v>
      </c>
      <c r="G358" s="2">
        <v>75.7968666666667</v>
      </c>
      <c r="H358" s="6">
        <f>1+_xlfn.COUNTIFS(A:A,A358,O:O,"&lt;"&amp;O358)</f>
        <v>1</v>
      </c>
      <c r="I358" s="2">
        <f>_xlfn.AVERAGEIF(A:A,A358,G:G)</f>
        <v>47.003791666666665</v>
      </c>
      <c r="J358" s="2">
        <f>G358-I358</f>
        <v>28.793075000000037</v>
      </c>
      <c r="K358" s="2">
        <f>90+J358</f>
        <v>118.79307500000004</v>
      </c>
      <c r="L358" s="2">
        <f>EXP(0.06*K358)</f>
        <v>1245.8639450418354</v>
      </c>
      <c r="M358" s="2">
        <f>SUMIF(A:A,A358,L:L)</f>
        <v>5004.942327793891</v>
      </c>
      <c r="N358" s="3">
        <f>L358/M358</f>
        <v>0.2489267335056376</v>
      </c>
      <c r="O358" s="7">
        <f>1/N358</f>
        <v>4.0172463034282835</v>
      </c>
      <c r="P358" s="3">
        <f>IF(O358&gt;21,"",N358)</f>
        <v>0.2489267335056376</v>
      </c>
      <c r="Q358" s="3">
        <f>IF(ISNUMBER(P358),SUMIF(A:A,A358,P:P),"")</f>
        <v>0.8284628873365383</v>
      </c>
      <c r="R358" s="3">
        <f>_xlfn.IFERROR(P358*(1/Q358),"")</f>
        <v>0.30046817704281614</v>
      </c>
      <c r="S358" s="8">
        <f>_xlfn.IFERROR(1/R358,"")</f>
        <v>3.32813947168023</v>
      </c>
    </row>
    <row r="359" spans="1:19" ht="15">
      <c r="A359" s="1">
        <v>8</v>
      </c>
      <c r="B359" s="5">
        <v>0.8576388888888888</v>
      </c>
      <c r="C359" s="1" t="s">
        <v>21</v>
      </c>
      <c r="D359" s="1">
        <v>8</v>
      </c>
      <c r="E359" s="1">
        <v>3</v>
      </c>
      <c r="F359" s="1" t="s">
        <v>105</v>
      </c>
      <c r="G359" s="2">
        <v>61.495900000000006</v>
      </c>
      <c r="H359" s="6">
        <f>1+_xlfn.COUNTIFS(A:A,A359,O:O,"&lt;"&amp;O359)</f>
        <v>2</v>
      </c>
      <c r="I359" s="2">
        <f>_xlfn.AVERAGEIF(A:A,A359,G:G)</f>
        <v>47.003791666666665</v>
      </c>
      <c r="J359" s="2">
        <f>G359-I359</f>
        <v>14.492108333333341</v>
      </c>
      <c r="K359" s="2">
        <f>90+J359</f>
        <v>104.49210833333333</v>
      </c>
      <c r="L359" s="2">
        <f>EXP(0.06*K359)</f>
        <v>528.2272030728213</v>
      </c>
      <c r="M359" s="2">
        <f>SUMIF(A:A,A359,L:L)</f>
        <v>5004.942327793891</v>
      </c>
      <c r="N359" s="3">
        <f>L359/M359</f>
        <v>0.10554111685551759</v>
      </c>
      <c r="O359" s="7">
        <f>1/N359</f>
        <v>9.474980271138953</v>
      </c>
      <c r="P359" s="3">
        <f>IF(O359&gt;21,"",N359)</f>
        <v>0.10554111685551759</v>
      </c>
      <c r="Q359" s="3">
        <f>IF(ISNUMBER(P359),SUMIF(A:A,A359,P:P),"")</f>
        <v>0.8284628873365383</v>
      </c>
      <c r="R359" s="3">
        <f>_xlfn.IFERROR(P359*(1/Q359),"")</f>
        <v>0.12739389834929887</v>
      </c>
      <c r="S359" s="8">
        <f>_xlfn.IFERROR(1/R359,"")</f>
        <v>7.849669512884512</v>
      </c>
    </row>
    <row r="360" spans="1:19" ht="15">
      <c r="A360" s="1">
        <v>8</v>
      </c>
      <c r="B360" s="5">
        <v>0.8576388888888888</v>
      </c>
      <c r="C360" s="1" t="s">
        <v>21</v>
      </c>
      <c r="D360" s="1">
        <v>8</v>
      </c>
      <c r="E360" s="1">
        <v>4</v>
      </c>
      <c r="F360" s="1" t="s">
        <v>106</v>
      </c>
      <c r="G360" s="2">
        <v>60.572033333333295</v>
      </c>
      <c r="H360" s="6">
        <f>1+_xlfn.COUNTIFS(A:A,A360,O:O,"&lt;"&amp;O360)</f>
        <v>3</v>
      </c>
      <c r="I360" s="2">
        <f>_xlfn.AVERAGEIF(A:A,A360,G:G)</f>
        <v>47.003791666666665</v>
      </c>
      <c r="J360" s="2">
        <f>G360-I360</f>
        <v>13.56824166666663</v>
      </c>
      <c r="K360" s="2">
        <f>90+J360</f>
        <v>103.56824166666664</v>
      </c>
      <c r="L360" s="2">
        <f>EXP(0.06*K360)</f>
        <v>499.74326672344955</v>
      </c>
      <c r="M360" s="2">
        <f>SUMIF(A:A,A360,L:L)</f>
        <v>5004.942327793891</v>
      </c>
      <c r="N360" s="3">
        <f>L360/M360</f>
        <v>0.09984995510302501</v>
      </c>
      <c r="O360" s="7">
        <f>1/N360</f>
        <v>10.015027036999683</v>
      </c>
      <c r="P360" s="3">
        <f>IF(O360&gt;21,"",N360)</f>
        <v>0.09984995510302501</v>
      </c>
      <c r="Q360" s="3">
        <f>IF(ISNUMBER(P360),SUMIF(A:A,A360,P:P),"")</f>
        <v>0.8284628873365383</v>
      </c>
      <c r="R360" s="3">
        <f>_xlfn.IFERROR(P360*(1/Q360),"")</f>
        <v>0.12052435495817686</v>
      </c>
      <c r="S360" s="8">
        <f>_xlfn.IFERROR(1/R360,"")</f>
        <v>8.297078215826252</v>
      </c>
    </row>
    <row r="361" spans="1:19" ht="15">
      <c r="A361" s="1">
        <v>8</v>
      </c>
      <c r="B361" s="5">
        <v>0.8576388888888888</v>
      </c>
      <c r="C361" s="1" t="s">
        <v>21</v>
      </c>
      <c r="D361" s="1">
        <v>8</v>
      </c>
      <c r="E361" s="1">
        <v>15</v>
      </c>
      <c r="F361" s="1" t="s">
        <v>117</v>
      </c>
      <c r="G361" s="2">
        <v>56.935333333333304</v>
      </c>
      <c r="H361" s="6">
        <f>1+_xlfn.COUNTIFS(A:A,A361,O:O,"&lt;"&amp;O361)</f>
        <v>4</v>
      </c>
      <c r="I361" s="2">
        <f>_xlfn.AVERAGEIF(A:A,A361,G:G)</f>
        <v>47.003791666666665</v>
      </c>
      <c r="J361" s="2">
        <f>G361-I361</f>
        <v>9.93154166666664</v>
      </c>
      <c r="K361" s="2">
        <f>90+J361</f>
        <v>99.93154166666665</v>
      </c>
      <c r="L361" s="2">
        <f>EXP(0.06*K361)</f>
        <v>401.77510830443805</v>
      </c>
      <c r="M361" s="2">
        <f>SUMIF(A:A,A361,L:L)</f>
        <v>5004.942327793891</v>
      </c>
      <c r="N361" s="3">
        <f>L361/M361</f>
        <v>0.08027567192398297</v>
      </c>
      <c r="O361" s="7">
        <f>1/N361</f>
        <v>12.457074179920285</v>
      </c>
      <c r="P361" s="3">
        <f>IF(O361&gt;21,"",N361)</f>
        <v>0.08027567192398297</v>
      </c>
      <c r="Q361" s="3">
        <f>IF(ISNUMBER(P361),SUMIF(A:A,A361,P:P),"")</f>
        <v>0.8284628873365383</v>
      </c>
      <c r="R361" s="3">
        <f>_xlfn.IFERROR(P361*(1/Q361),"")</f>
        <v>0.09689712496604978</v>
      </c>
      <c r="S361" s="8">
        <f>_xlfn.IFERROR(1/R361,"")</f>
        <v>10.3202236428622</v>
      </c>
    </row>
    <row r="362" spans="1:19" ht="15">
      <c r="A362" s="1">
        <v>8</v>
      </c>
      <c r="B362" s="5">
        <v>0.8576388888888888</v>
      </c>
      <c r="C362" s="1" t="s">
        <v>21</v>
      </c>
      <c r="D362" s="1">
        <v>8</v>
      </c>
      <c r="E362" s="1">
        <v>14</v>
      </c>
      <c r="F362" s="1" t="s">
        <v>116</v>
      </c>
      <c r="G362" s="2">
        <v>53.952299999999994</v>
      </c>
      <c r="H362" s="6">
        <f>1+_xlfn.COUNTIFS(A:A,A362,O:O,"&lt;"&amp;O362)</f>
        <v>5</v>
      </c>
      <c r="I362" s="2">
        <f>_xlfn.AVERAGEIF(A:A,A362,G:G)</f>
        <v>47.003791666666665</v>
      </c>
      <c r="J362" s="2">
        <f>G362-I362</f>
        <v>6.948508333333329</v>
      </c>
      <c r="K362" s="2">
        <f>90+J362</f>
        <v>96.94850833333334</v>
      </c>
      <c r="L362" s="2">
        <f>EXP(0.06*K362)</f>
        <v>335.9325850163335</v>
      </c>
      <c r="M362" s="2">
        <f>SUMIF(A:A,A362,L:L)</f>
        <v>5004.942327793891</v>
      </c>
      <c r="N362" s="3">
        <f>L362/M362</f>
        <v>0.06712017102590828</v>
      </c>
      <c r="O362" s="7">
        <f>1/N362</f>
        <v>14.898650952692023</v>
      </c>
      <c r="P362" s="3">
        <f>IF(O362&gt;21,"",N362)</f>
        <v>0.06712017102590828</v>
      </c>
      <c r="Q362" s="3">
        <f>IF(ISNUMBER(P362),SUMIF(A:A,A362,P:P),"")</f>
        <v>0.8284628873365383</v>
      </c>
      <c r="R362" s="3">
        <f>_xlfn.IFERROR(P362*(1/Q362),"")</f>
        <v>0.08101771612449156</v>
      </c>
      <c r="S362" s="8">
        <f>_xlfn.IFERROR(1/R362,"")</f>
        <v>12.3429793856865</v>
      </c>
    </row>
    <row r="363" spans="1:19" ht="15">
      <c r="A363" s="1">
        <v>8</v>
      </c>
      <c r="B363" s="5">
        <v>0.8576388888888888</v>
      </c>
      <c r="C363" s="1" t="s">
        <v>21</v>
      </c>
      <c r="D363" s="1">
        <v>8</v>
      </c>
      <c r="E363" s="1">
        <v>5</v>
      </c>
      <c r="F363" s="1" t="s">
        <v>107</v>
      </c>
      <c r="G363" s="2">
        <v>52.241633333333304</v>
      </c>
      <c r="H363" s="6">
        <f>1+_xlfn.COUNTIFS(A:A,A363,O:O,"&lt;"&amp;O363)</f>
        <v>6</v>
      </c>
      <c r="I363" s="2">
        <f>_xlfn.AVERAGEIF(A:A,A363,G:G)</f>
        <v>47.003791666666665</v>
      </c>
      <c r="J363" s="2">
        <f>G363-I363</f>
        <v>5.23784166666664</v>
      </c>
      <c r="K363" s="2">
        <f>90+J363</f>
        <v>95.23784166666664</v>
      </c>
      <c r="L363" s="2">
        <f>EXP(0.06*K363)</f>
        <v>303.1629652394899</v>
      </c>
      <c r="M363" s="2">
        <f>SUMIF(A:A,A363,L:L)</f>
        <v>5004.942327793891</v>
      </c>
      <c r="N363" s="3">
        <f>L363/M363</f>
        <v>0.06057271900136358</v>
      </c>
      <c r="O363" s="7">
        <f>1/N363</f>
        <v>16.509082248354883</v>
      </c>
      <c r="P363" s="3">
        <f>IF(O363&gt;21,"",N363)</f>
        <v>0.06057271900136358</v>
      </c>
      <c r="Q363" s="3">
        <f>IF(ISNUMBER(P363),SUMIF(A:A,A363,P:P),"")</f>
        <v>0.8284628873365383</v>
      </c>
      <c r="R363" s="3">
        <f>_xlfn.IFERROR(P363*(1/Q363),"")</f>
        <v>0.07311458355859667</v>
      </c>
      <c r="S363" s="8">
        <f>_xlfn.IFERROR(1/R363,"")</f>
        <v>13.677161946748475</v>
      </c>
    </row>
    <row r="364" spans="1:19" ht="15">
      <c r="A364" s="1">
        <v>8</v>
      </c>
      <c r="B364" s="5">
        <v>0.8576388888888888</v>
      </c>
      <c r="C364" s="1" t="s">
        <v>21</v>
      </c>
      <c r="D364" s="1">
        <v>8</v>
      </c>
      <c r="E364" s="1">
        <v>9</v>
      </c>
      <c r="F364" s="1" t="s">
        <v>111</v>
      </c>
      <c r="G364" s="2">
        <v>52.007966666666604</v>
      </c>
      <c r="H364" s="6">
        <f>1+_xlfn.COUNTIFS(A:A,A364,O:O,"&lt;"&amp;O364)</f>
        <v>7</v>
      </c>
      <c r="I364" s="2">
        <f>_xlfn.AVERAGEIF(A:A,A364,G:G)</f>
        <v>47.003791666666665</v>
      </c>
      <c r="J364" s="2">
        <f>G364-I364</f>
        <v>5.00417499999994</v>
      </c>
      <c r="K364" s="2">
        <f>90+J364</f>
        <v>95.00417499999995</v>
      </c>
      <c r="L364" s="2">
        <f>EXP(0.06*K364)</f>
        <v>298.94227662878654</v>
      </c>
      <c r="M364" s="2">
        <f>SUMIF(A:A,A364,L:L)</f>
        <v>5004.942327793891</v>
      </c>
      <c r="N364" s="3">
        <f>L364/M364</f>
        <v>0.05972941485632585</v>
      </c>
      <c r="O364" s="7">
        <f>1/N364</f>
        <v>16.74216970659125</v>
      </c>
      <c r="P364" s="3">
        <f>IF(O364&gt;21,"",N364)</f>
        <v>0.05972941485632585</v>
      </c>
      <c r="Q364" s="3">
        <f>IF(ISNUMBER(P364),SUMIF(A:A,A364,P:P),"")</f>
        <v>0.8284628873365383</v>
      </c>
      <c r="R364" s="3">
        <f>_xlfn.IFERROR(P364*(1/Q364),"")</f>
        <v>0.07209666934912748</v>
      </c>
      <c r="S364" s="8">
        <f>_xlfn.IFERROR(1/R364,"")</f>
        <v>13.87026625540091</v>
      </c>
    </row>
    <row r="365" spans="1:19" ht="15">
      <c r="A365" s="1">
        <v>8</v>
      </c>
      <c r="B365" s="5">
        <v>0.8576388888888888</v>
      </c>
      <c r="C365" s="1" t="s">
        <v>21</v>
      </c>
      <c r="D365" s="1">
        <v>8</v>
      </c>
      <c r="E365" s="1">
        <v>6</v>
      </c>
      <c r="F365" s="1" t="s">
        <v>108</v>
      </c>
      <c r="G365" s="2">
        <v>51.0552666666667</v>
      </c>
      <c r="H365" s="6">
        <f>1+_xlfn.COUNTIFS(A:A,A365,O:O,"&lt;"&amp;O365)</f>
        <v>8</v>
      </c>
      <c r="I365" s="2">
        <f>_xlfn.AVERAGEIF(A:A,A365,G:G)</f>
        <v>47.003791666666665</v>
      </c>
      <c r="J365" s="2">
        <f>G365-I365</f>
        <v>4.051475000000032</v>
      </c>
      <c r="K365" s="2">
        <f>90+J365</f>
        <v>94.05147500000004</v>
      </c>
      <c r="L365" s="2">
        <f>EXP(0.06*K365)</f>
        <v>282.3333598772014</v>
      </c>
      <c r="M365" s="2">
        <f>SUMIF(A:A,A365,L:L)</f>
        <v>5004.942327793891</v>
      </c>
      <c r="N365" s="3">
        <f>L365/M365</f>
        <v>0.05641091173205387</v>
      </c>
      <c r="O365" s="7">
        <f>1/N365</f>
        <v>17.727066790728344</v>
      </c>
      <c r="P365" s="3">
        <f>IF(O365&gt;21,"",N365)</f>
        <v>0.05641091173205387</v>
      </c>
      <c r="Q365" s="3">
        <f>IF(ISNUMBER(P365),SUMIF(A:A,A365,P:P),"")</f>
        <v>0.8284628873365383</v>
      </c>
      <c r="R365" s="3">
        <f>_xlfn.IFERROR(P365*(1/Q365),"")</f>
        <v>0.06809105464387402</v>
      </c>
      <c r="S365" s="8">
        <f>_xlfn.IFERROR(1/R365,"")</f>
        <v>14.686216937454462</v>
      </c>
    </row>
    <row r="366" spans="1:19" ht="15">
      <c r="A366" s="1">
        <v>8</v>
      </c>
      <c r="B366" s="5">
        <v>0.8576388888888888</v>
      </c>
      <c r="C366" s="1" t="s">
        <v>21</v>
      </c>
      <c r="D366" s="1">
        <v>8</v>
      </c>
      <c r="E366" s="1">
        <v>13</v>
      </c>
      <c r="F366" s="1" t="s">
        <v>115</v>
      </c>
      <c r="G366" s="2">
        <v>49.0566666666667</v>
      </c>
      <c r="H366" s="6">
        <f>1+_xlfn.COUNTIFS(A:A,A366,O:O,"&lt;"&amp;O366)</f>
        <v>9</v>
      </c>
      <c r="I366" s="2">
        <f>_xlfn.AVERAGEIF(A:A,A366,G:G)</f>
        <v>47.003791666666665</v>
      </c>
      <c r="J366" s="2">
        <f>G366-I366</f>
        <v>2.0528750000000358</v>
      </c>
      <c r="K366" s="2">
        <f>90+J366</f>
        <v>92.05287500000003</v>
      </c>
      <c r="L366" s="2">
        <f>EXP(0.06*K366)</f>
        <v>250.42826193262584</v>
      </c>
      <c r="M366" s="2">
        <f>SUMIF(A:A,A366,L:L)</f>
        <v>5004.942327793891</v>
      </c>
      <c r="N366" s="3">
        <f>L366/M366</f>
        <v>0.050036193332723404</v>
      </c>
      <c r="O366" s="7">
        <f>1/N366</f>
        <v>19.98553313898892</v>
      </c>
      <c r="P366" s="3">
        <f>IF(O366&gt;21,"",N366)</f>
        <v>0.050036193332723404</v>
      </c>
      <c r="Q366" s="3">
        <f>IF(ISNUMBER(P366),SUMIF(A:A,A366,P:P),"")</f>
        <v>0.8284628873365383</v>
      </c>
      <c r="R366" s="3">
        <f>_xlfn.IFERROR(P366*(1/Q366),"")</f>
        <v>0.06039642100756856</v>
      </c>
      <c r="S366" s="8">
        <f>_xlfn.IFERROR(1/R366,"")</f>
        <v>16.557272489286827</v>
      </c>
    </row>
    <row r="367" spans="1:19" ht="15">
      <c r="A367" s="1">
        <v>8</v>
      </c>
      <c r="B367" s="5">
        <v>0.8576388888888888</v>
      </c>
      <c r="C367" s="1" t="s">
        <v>21</v>
      </c>
      <c r="D367" s="1">
        <v>8</v>
      </c>
      <c r="E367" s="1">
        <v>1</v>
      </c>
      <c r="F367" s="1" t="s">
        <v>103</v>
      </c>
      <c r="G367" s="2">
        <v>32.0949666666666</v>
      </c>
      <c r="H367" s="6">
        <f>1+_xlfn.COUNTIFS(A:A,A367,O:O,"&lt;"&amp;O367)</f>
        <v>14</v>
      </c>
      <c r="I367" s="2">
        <f>_xlfn.AVERAGEIF(A:A,A367,G:G)</f>
        <v>47.003791666666665</v>
      </c>
      <c r="J367" s="2">
        <f>G367-I367</f>
        <v>-14.908825000000064</v>
      </c>
      <c r="K367" s="2">
        <f>90+J367</f>
        <v>75.09117499999994</v>
      </c>
      <c r="L367" s="2">
        <f>EXP(0.06*K367)</f>
        <v>90.51091941981436</v>
      </c>
      <c r="M367" s="2">
        <f>SUMIF(A:A,A367,L:L)</f>
        <v>5004.942327793891</v>
      </c>
      <c r="N367" s="3">
        <f>L367/M367</f>
        <v>0.01808430816818429</v>
      </c>
      <c r="O367" s="7">
        <f>1/N367</f>
        <v>55.29655824817779</v>
      </c>
      <c r="P367" s="3">
        <f>IF(O367&gt;21,"",N367)</f>
      </c>
      <c r="Q367" s="3">
        <f>IF(ISNUMBER(P367),SUMIF(A:A,A367,P:P),"")</f>
      </c>
      <c r="R367" s="3">
        <f>_xlfn.IFERROR(P367*(1/Q367),"")</f>
      </c>
      <c r="S367" s="8">
        <f>_xlfn.IFERROR(1/R367,"")</f>
      </c>
    </row>
    <row r="368" spans="1:19" ht="15">
      <c r="A368" s="1">
        <v>8</v>
      </c>
      <c r="B368" s="5">
        <v>0.8576388888888888</v>
      </c>
      <c r="C368" s="1" t="s">
        <v>21</v>
      </c>
      <c r="D368" s="1">
        <v>8</v>
      </c>
      <c r="E368" s="1">
        <v>7</v>
      </c>
      <c r="F368" s="1" t="s">
        <v>109</v>
      </c>
      <c r="G368" s="2">
        <v>37.306</v>
      </c>
      <c r="H368" s="6">
        <f>1+_xlfn.COUNTIFS(A:A,A368,O:O,"&lt;"&amp;O368)</f>
        <v>13</v>
      </c>
      <c r="I368" s="2">
        <f>_xlfn.AVERAGEIF(A:A,A368,G:G)</f>
        <v>47.003791666666665</v>
      </c>
      <c r="J368" s="2">
        <f>G368-I368</f>
        <v>-9.697791666666667</v>
      </c>
      <c r="K368" s="2">
        <f>90+J368</f>
        <v>80.30220833333334</v>
      </c>
      <c r="L368" s="2">
        <f>EXP(0.06*K368)</f>
        <v>123.73380200590461</v>
      </c>
      <c r="M368" s="2">
        <f>SUMIF(A:A,A368,L:L)</f>
        <v>5004.942327793891</v>
      </c>
      <c r="N368" s="3">
        <f>L368/M368</f>
        <v>0.024722323236129023</v>
      </c>
      <c r="O368" s="7">
        <f>1/N368</f>
        <v>40.44927292830664</v>
      </c>
      <c r="P368" s="3">
        <f>IF(O368&gt;21,"",N368)</f>
      </c>
      <c r="Q368" s="3">
        <f>IF(ISNUMBER(P368),SUMIF(A:A,A368,P:P),"")</f>
      </c>
      <c r="R368" s="3">
        <f>_xlfn.IFERROR(P368*(1/Q368),"")</f>
      </c>
      <c r="S368" s="8">
        <f>_xlfn.IFERROR(1/R368,"")</f>
      </c>
    </row>
    <row r="369" spans="1:19" ht="15">
      <c r="A369" s="1">
        <v>8</v>
      </c>
      <c r="B369" s="5">
        <v>0.8576388888888888</v>
      </c>
      <c r="C369" s="1" t="s">
        <v>21</v>
      </c>
      <c r="D369" s="1">
        <v>8</v>
      </c>
      <c r="E369" s="1">
        <v>8</v>
      </c>
      <c r="F369" s="1" t="s">
        <v>110</v>
      </c>
      <c r="G369" s="2">
        <v>46.2851</v>
      </c>
      <c r="H369" s="6">
        <f>1+_xlfn.COUNTIFS(A:A,A369,O:O,"&lt;"&amp;O369)</f>
        <v>11</v>
      </c>
      <c r="I369" s="2">
        <f>_xlfn.AVERAGEIF(A:A,A369,G:G)</f>
        <v>47.003791666666665</v>
      </c>
      <c r="J369" s="2">
        <f>G369-I369</f>
        <v>-0.7186916666666647</v>
      </c>
      <c r="K369" s="2">
        <f>90+J369</f>
        <v>89.28130833333333</v>
      </c>
      <c r="L369" s="2">
        <f>EXP(0.06*K369)</f>
        <v>212.06196082235317</v>
      </c>
      <c r="M369" s="2">
        <f>SUMIF(A:A,A369,L:L)</f>
        <v>5004.942327793891</v>
      </c>
      <c r="N369" s="3">
        <f>L369/M369</f>
        <v>0.042370510374257826</v>
      </c>
      <c r="O369" s="7">
        <f>1/N369</f>
        <v>23.601320615848643</v>
      </c>
      <c r="P369" s="3">
        <f>IF(O369&gt;21,"",N369)</f>
      </c>
      <c r="Q369" s="3">
        <f>IF(ISNUMBER(P369),SUMIF(A:A,A369,P:P),"")</f>
      </c>
      <c r="R369" s="3">
        <f>_xlfn.IFERROR(P369*(1/Q369),"")</f>
      </c>
      <c r="S369" s="8">
        <f>_xlfn.IFERROR(1/R369,"")</f>
      </c>
    </row>
    <row r="370" spans="1:19" ht="15">
      <c r="A370" s="1">
        <v>8</v>
      </c>
      <c r="B370" s="5">
        <v>0.8576388888888888</v>
      </c>
      <c r="C370" s="1" t="s">
        <v>21</v>
      </c>
      <c r="D370" s="1">
        <v>8</v>
      </c>
      <c r="E370" s="1">
        <v>10</v>
      </c>
      <c r="F370" s="1" t="s">
        <v>112</v>
      </c>
      <c r="G370" s="2">
        <v>24.0830333333333</v>
      </c>
      <c r="H370" s="6">
        <f>1+_xlfn.COUNTIFS(A:A,A370,O:O,"&lt;"&amp;O370)</f>
        <v>15</v>
      </c>
      <c r="I370" s="2">
        <f>_xlfn.AVERAGEIF(A:A,A370,G:G)</f>
        <v>47.003791666666665</v>
      </c>
      <c r="J370" s="2">
        <f>G370-I370</f>
        <v>-22.920758333333364</v>
      </c>
      <c r="K370" s="2">
        <f>90+J370</f>
        <v>67.07924166666663</v>
      </c>
      <c r="L370" s="2">
        <f>EXP(0.06*K370)</f>
        <v>55.96656730267367</v>
      </c>
      <c r="M370" s="2">
        <f>SUMIF(A:A,A370,L:L)</f>
        <v>5004.942327793891</v>
      </c>
      <c r="N370" s="3">
        <f>L370/M370</f>
        <v>0.011182260181476047</v>
      </c>
      <c r="O370" s="7">
        <f>1/N370</f>
        <v>89.42735938630261</v>
      </c>
      <c r="P370" s="3">
        <f>IF(O370&gt;21,"",N370)</f>
      </c>
      <c r="Q370" s="3">
        <f>IF(ISNUMBER(P370),SUMIF(A:A,A370,P:P),"")</f>
      </c>
      <c r="R370" s="3">
        <f>_xlfn.IFERROR(P370*(1/Q370),"")</f>
      </c>
      <c r="S370" s="8">
        <f>_xlfn.IFERROR(1/R370,"")</f>
      </c>
    </row>
    <row r="371" spans="1:19" ht="15">
      <c r="A371" s="1">
        <v>8</v>
      </c>
      <c r="B371" s="5">
        <v>0.8576388888888888</v>
      </c>
      <c r="C371" s="1" t="s">
        <v>21</v>
      </c>
      <c r="D371" s="1">
        <v>8</v>
      </c>
      <c r="E371" s="1">
        <v>11</v>
      </c>
      <c r="F371" s="1" t="s">
        <v>113</v>
      </c>
      <c r="G371" s="2">
        <v>46.398166666666704</v>
      </c>
      <c r="H371" s="6">
        <f>1+_xlfn.COUNTIFS(A:A,A371,O:O,"&lt;"&amp;O371)</f>
        <v>10</v>
      </c>
      <c r="I371" s="2">
        <f>_xlfn.AVERAGEIF(A:A,A371,G:G)</f>
        <v>47.003791666666665</v>
      </c>
      <c r="J371" s="2">
        <f>G371-I371</f>
        <v>-0.6056249999999608</v>
      </c>
      <c r="K371" s="2">
        <f>90+J371</f>
        <v>89.39437500000004</v>
      </c>
      <c r="L371" s="2">
        <f>EXP(0.06*K371)</f>
        <v>213.50548004556617</v>
      </c>
      <c r="M371" s="2">
        <f>SUMIF(A:A,A371,L:L)</f>
        <v>5004.942327793891</v>
      </c>
      <c r="N371" s="3">
        <f>L371/M371</f>
        <v>0.042658929126896936</v>
      </c>
      <c r="O371" s="7">
        <f>1/N371</f>
        <v>23.441751128475673</v>
      </c>
      <c r="P371" s="3">
        <f>IF(O371&gt;21,"",N371)</f>
      </c>
      <c r="Q371" s="3">
        <f>IF(ISNUMBER(P371),SUMIF(A:A,A371,P:P),"")</f>
      </c>
      <c r="R371" s="3">
        <f>_xlfn.IFERROR(P371*(1/Q371),"")</f>
      </c>
      <c r="S371" s="8">
        <f>_xlfn.IFERROR(1/R371,"")</f>
      </c>
    </row>
    <row r="372" spans="1:19" ht="15">
      <c r="A372" s="1">
        <v>8</v>
      </c>
      <c r="B372" s="5">
        <v>0.8576388888888888</v>
      </c>
      <c r="C372" s="1" t="s">
        <v>21</v>
      </c>
      <c r="D372" s="1">
        <v>8</v>
      </c>
      <c r="E372" s="1">
        <v>12</v>
      </c>
      <c r="F372" s="1" t="s">
        <v>114</v>
      </c>
      <c r="G372" s="2">
        <v>38.2937333333334</v>
      </c>
      <c r="H372" s="6">
        <f>1+_xlfn.COUNTIFS(A:A,A372,O:O,"&lt;"&amp;O372)</f>
        <v>12</v>
      </c>
      <c r="I372" s="2">
        <f>_xlfn.AVERAGEIF(A:A,A372,G:G)</f>
        <v>47.003791666666665</v>
      </c>
      <c r="J372" s="2">
        <f>G372-I372</f>
        <v>-8.710058333333265</v>
      </c>
      <c r="K372" s="2">
        <f>90+J372</f>
        <v>81.28994166666673</v>
      </c>
      <c r="L372" s="2">
        <f>EXP(0.06*K372)</f>
        <v>131.2884091757957</v>
      </c>
      <c r="M372" s="2">
        <f>SUMIF(A:A,A372,L:L)</f>
        <v>5004.942327793891</v>
      </c>
      <c r="N372" s="3">
        <f>L372/M372</f>
        <v>0.02623175265111712</v>
      </c>
      <c r="O372" s="7">
        <f>1/N372</f>
        <v>38.12173792960088</v>
      </c>
      <c r="P372" s="3">
        <f>IF(O372&gt;21,"",N372)</f>
      </c>
      <c r="Q372" s="3">
        <f>IF(ISNUMBER(P372),SUMIF(A:A,A372,P:P),"")</f>
      </c>
      <c r="R372" s="3">
        <f>_xlfn.IFERROR(P372*(1/Q372),"")</f>
      </c>
      <c r="S372" s="8">
        <f>_xlfn.IFERROR(1/R372,"")</f>
      </c>
    </row>
    <row r="373" spans="1:19" ht="15">
      <c r="A373" s="1">
        <v>8</v>
      </c>
      <c r="B373" s="5">
        <v>0.8576388888888888</v>
      </c>
      <c r="C373" s="1" t="s">
        <v>21</v>
      </c>
      <c r="D373" s="1">
        <v>8</v>
      </c>
      <c r="E373" s="1">
        <v>16</v>
      </c>
      <c r="F373" s="1" t="s">
        <v>118</v>
      </c>
      <c r="G373" s="2">
        <v>14.485700000000001</v>
      </c>
      <c r="H373" s="6">
        <f>1+_xlfn.COUNTIFS(A:A,A373,O:O,"&lt;"&amp;O373)</f>
        <v>16</v>
      </c>
      <c r="I373" s="2">
        <f>_xlfn.AVERAGEIF(A:A,A373,G:G)</f>
        <v>47.003791666666665</v>
      </c>
      <c r="J373" s="2">
        <f>G373-I373</f>
        <v>-32.51809166666666</v>
      </c>
      <c r="K373" s="2">
        <f>90+J373</f>
        <v>57.48190833333334</v>
      </c>
      <c r="L373" s="2">
        <f>EXP(0.06*K373)</f>
        <v>31.466217184801046</v>
      </c>
      <c r="M373" s="2">
        <f>SUMIF(A:A,A373,L:L)</f>
        <v>5004.942327793891</v>
      </c>
      <c r="N373" s="3">
        <f>L373/M373</f>
        <v>0.006287028925400408</v>
      </c>
      <c r="O373" s="7">
        <f>1/N373</f>
        <v>159.05764262668984</v>
      </c>
      <c r="P373" s="3">
        <f>IF(O373&gt;21,"",N373)</f>
      </c>
      <c r="Q373" s="3">
        <f>IF(ISNUMBER(P373),SUMIF(A:A,A373,P:P),"")</f>
      </c>
      <c r="R373" s="3">
        <f>_xlfn.IFERROR(P373*(1/Q373),"")</f>
      </c>
      <c r="S373" s="8">
        <f>_xlfn.IFERROR(1/R373,"")</f>
      </c>
    </row>
  </sheetData>
  <sheetProtection/>
  <autoFilter ref="A1:S10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2017-01-08T22:22:43Z</cp:lastPrinted>
  <dcterms:created xsi:type="dcterms:W3CDTF">2016-03-11T05:58:01Z</dcterms:created>
  <dcterms:modified xsi:type="dcterms:W3CDTF">2017-01-08T22:23:06Z</dcterms:modified>
  <cp:category/>
  <cp:version/>
  <cp:contentType/>
  <cp:contentStatus/>
</cp:coreProperties>
</file>