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'PRICES'!$A$1:$S$90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<sst xmlns="http://schemas.openxmlformats.org/spreadsheetml/2006/main" count="1189" uniqueCount="613">
  <si>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</si>
  <si>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</si>
  <si>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</si>
  <si>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</si>
  <si>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</si>
  <si>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</si>
  <si>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</si>
  <si>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</si>
  <si>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</si>
  <si>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</si>
  <si>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</si>
  <si>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</si>
  <si>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</si>
  <si>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</si>
  <si>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</si>
  <si>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</si>
  <si>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</si>
  <si>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</si>
  <si>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</si>
  <si>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Hinch               </t>
  </si>
  <si>
    <t xml:space="preserve">Cauthens Power      </t>
  </si>
  <si>
    <t xml:space="preserve">Kings Tariff        </t>
  </si>
  <si>
    <t xml:space="preserve">Gazengiggle         </t>
  </si>
  <si>
    <t xml:space="preserve">Party Bag           </t>
  </si>
  <si>
    <t xml:space="preserve">Hi Spun             </t>
  </si>
  <si>
    <t>Caulfield</t>
  </si>
  <si>
    <t xml:space="preserve">Dance With Fontein  </t>
  </si>
  <si>
    <t xml:space="preserve">Amadeus             </t>
  </si>
  <si>
    <t xml:space="preserve">Our Vidia           </t>
  </si>
  <si>
    <t xml:space="preserve">Mr Dashing          </t>
  </si>
  <si>
    <t xml:space="preserve">Nasdex              </t>
  </si>
  <si>
    <t xml:space="preserve">Mystified           </t>
  </si>
  <si>
    <t xml:space="preserve">Powerful Story      </t>
  </si>
  <si>
    <t xml:space="preserve">Strictly Legit      </t>
  </si>
  <si>
    <t xml:space="preserve">Call Me Tess        </t>
  </si>
  <si>
    <t xml:space="preserve">Mubakkir            </t>
  </si>
  <si>
    <t xml:space="preserve">Chivalry            </t>
  </si>
  <si>
    <t xml:space="preserve">Danuki              </t>
  </si>
  <si>
    <t xml:space="preserve">Crystal Dreamer     </t>
  </si>
  <si>
    <t xml:space="preserve">Bon Rocket          </t>
  </si>
  <si>
    <t xml:space="preserve">Cana                </t>
  </si>
  <si>
    <t xml:space="preserve">Atlantic City       </t>
  </si>
  <si>
    <t xml:space="preserve">Invictum Domina     </t>
  </si>
  <si>
    <t xml:space="preserve">Almas Rossa         </t>
  </si>
  <si>
    <t xml:space="preserve">Giroux              </t>
  </si>
  <si>
    <t xml:space="preserve">Wasabi              </t>
  </si>
  <si>
    <t xml:space="preserve">No Tan Tat          </t>
  </si>
  <si>
    <t xml:space="preserve">Macattack           </t>
  </si>
  <si>
    <t xml:space="preserve">Special Diva        </t>
  </si>
  <si>
    <t xml:space="preserve">Hunamosa            </t>
  </si>
  <si>
    <t xml:space="preserve">Folk Tales          </t>
  </si>
  <si>
    <t xml:space="preserve">Balfs Choice        </t>
  </si>
  <si>
    <t xml:space="preserve">On Wings            </t>
  </si>
  <si>
    <t xml:space="preserve">Tempered            </t>
  </si>
  <si>
    <t xml:space="preserve">Crafty Devil        </t>
  </si>
  <si>
    <t xml:space="preserve">Skulduggery         </t>
  </si>
  <si>
    <t xml:space="preserve">Royal Applause      </t>
  </si>
  <si>
    <t xml:space="preserve">Thanos              </t>
  </si>
  <si>
    <t xml:space="preserve">Lyuba               </t>
  </si>
  <si>
    <t xml:space="preserve">Chiavari            </t>
  </si>
  <si>
    <t xml:space="preserve">Petites Reward      </t>
  </si>
  <si>
    <t xml:space="preserve">Mossin Around       </t>
  </si>
  <si>
    <t xml:space="preserve">Ameristralia        </t>
  </si>
  <si>
    <t xml:space="preserve">Grey Street         </t>
  </si>
  <si>
    <t xml:space="preserve">Prussian Vixen      </t>
  </si>
  <si>
    <t xml:space="preserve">Jinx                </t>
  </si>
  <si>
    <t xml:space="preserve">Saone Et Loire      </t>
  </si>
  <si>
    <t xml:space="preserve">Sagabella           </t>
  </si>
  <si>
    <t xml:space="preserve">Cool Chap           </t>
  </si>
  <si>
    <t xml:space="preserve">Plein Ciel          </t>
  </si>
  <si>
    <t xml:space="preserve">Rewarding Effort    </t>
  </si>
  <si>
    <t xml:space="preserve">Bondeiger           </t>
  </si>
  <si>
    <t xml:space="preserve">Scelto              </t>
  </si>
  <si>
    <t xml:space="preserve">Post Dfrance        </t>
  </si>
  <si>
    <t xml:space="preserve">Manhattan Boss      </t>
  </si>
  <si>
    <t xml:space="preserve">Houdini The Great   </t>
  </si>
  <si>
    <t xml:space="preserve">Extra Zero          </t>
  </si>
  <si>
    <t xml:space="preserve">Mihany              </t>
  </si>
  <si>
    <t xml:space="preserve">Burning Front       </t>
  </si>
  <si>
    <t xml:space="preserve">Chance To Dance     </t>
  </si>
  <si>
    <t xml:space="preserve">Hellova Street      </t>
  </si>
  <si>
    <t xml:space="preserve">The Bowler          </t>
  </si>
  <si>
    <t xml:space="preserve">Nozomi              </t>
  </si>
  <si>
    <t xml:space="preserve">First Course        </t>
  </si>
  <si>
    <t xml:space="preserve">Golden Mane         </t>
  </si>
  <si>
    <t xml:space="preserve">The New Boy         </t>
  </si>
  <si>
    <t xml:space="preserve">Kings Command       </t>
  </si>
  <si>
    <t xml:space="preserve">Our Bottino         </t>
  </si>
  <si>
    <t xml:space="preserve">Silver Bolt         </t>
  </si>
  <si>
    <t xml:space="preserve">In Fairness         </t>
  </si>
  <si>
    <t xml:space="preserve">Bradman             </t>
  </si>
  <si>
    <t xml:space="preserve">Electric Tribute    </t>
  </si>
  <si>
    <t xml:space="preserve">Hell On Earth       </t>
  </si>
  <si>
    <t xml:space="preserve">Hokkaido            </t>
  </si>
  <si>
    <t xml:space="preserve">Violent Snow        </t>
  </si>
  <si>
    <t xml:space="preserve">Shockaholic         </t>
  </si>
  <si>
    <t>Gold Coast</t>
  </si>
  <si>
    <t xml:space="preserve">Hostwin Vintage     </t>
  </si>
  <si>
    <t xml:space="preserve">Bold Heart          </t>
  </si>
  <si>
    <t xml:space="preserve">Good Luck Malela    </t>
  </si>
  <si>
    <t xml:space="preserve">Hundred             </t>
  </si>
  <si>
    <t xml:space="preserve">Dazzle Em Sid       </t>
  </si>
  <si>
    <t xml:space="preserve">Gypsy Miss          </t>
  </si>
  <si>
    <t xml:space="preserve">Rallier             </t>
  </si>
  <si>
    <t xml:space="preserve">Elusive Affair      </t>
  </si>
  <si>
    <t xml:space="preserve">Quite Magical       </t>
  </si>
  <si>
    <t xml:space="preserve">General Cos         </t>
  </si>
  <si>
    <t xml:space="preserve">Bellas Shadow       </t>
  </si>
  <si>
    <t xml:space="preserve">Perilous Love       </t>
  </si>
  <si>
    <t xml:space="preserve">Stoke It Up         </t>
  </si>
  <si>
    <t xml:space="preserve">Fuerza              </t>
  </si>
  <si>
    <t xml:space="preserve">Pop N Scotch        </t>
  </si>
  <si>
    <t xml:space="preserve">Rocknet             </t>
  </si>
  <si>
    <t xml:space="preserve">Caillebotte         </t>
  </si>
  <si>
    <t xml:space="preserve">Citations           </t>
  </si>
  <si>
    <t xml:space="preserve">Scotty Be Gotti     </t>
  </si>
  <si>
    <t xml:space="preserve">Explosive One       </t>
  </si>
  <si>
    <t xml:space="preserve">Game Pie            </t>
  </si>
  <si>
    <t xml:space="preserve">Jimmy Hoffa         </t>
  </si>
  <si>
    <t xml:space="preserve">Spirit Minded       </t>
  </si>
  <si>
    <t xml:space="preserve">First Rain          </t>
  </si>
  <si>
    <t xml:space="preserve">Uncle Gerry         </t>
  </si>
  <si>
    <t xml:space="preserve">Larebil             </t>
  </si>
  <si>
    <t xml:space="preserve">Mullet Man          </t>
  </si>
  <si>
    <t xml:space="preserve">Shoreham            </t>
  </si>
  <si>
    <t xml:space="preserve">Lentrecote          </t>
  </si>
  <si>
    <t xml:space="preserve">Panno Rossa         </t>
  </si>
  <si>
    <t xml:space="preserve">Bodega Negra        </t>
  </si>
  <si>
    <t xml:space="preserve">Ruling Force        </t>
  </si>
  <si>
    <t xml:space="preserve">Black Jet           </t>
  </si>
  <si>
    <t xml:space="preserve">Darci Be Good       </t>
  </si>
  <si>
    <t xml:space="preserve">Mukaddamah Son      </t>
  </si>
  <si>
    <t xml:space="preserve">Halls Creek         </t>
  </si>
  <si>
    <t xml:space="preserve">Duty Dude           </t>
  </si>
  <si>
    <t xml:space="preserve">Dylans Luck         </t>
  </si>
  <si>
    <t xml:space="preserve">Wigglesworth        </t>
  </si>
  <si>
    <t xml:space="preserve">This Is Australia   </t>
  </si>
  <si>
    <t xml:space="preserve">Winning Supreme     </t>
  </si>
  <si>
    <t xml:space="preserve">Si Si Sequalo       </t>
  </si>
  <si>
    <t xml:space="preserve">Just Orm            </t>
  </si>
  <si>
    <t xml:space="preserve">Delirium            </t>
  </si>
  <si>
    <t xml:space="preserve">Hidden Light        </t>
  </si>
  <si>
    <t xml:space="preserve">Love A Rose         </t>
  </si>
  <si>
    <t xml:space="preserve">Red Handle          </t>
  </si>
  <si>
    <t xml:space="preserve">Moss Fever          </t>
  </si>
  <si>
    <t xml:space="preserve">I Remember You      </t>
  </si>
  <si>
    <t xml:space="preserve">Dream Choice        </t>
  </si>
  <si>
    <t xml:space="preserve">Architect           </t>
  </si>
  <si>
    <t xml:space="preserve">Pillar Of Creation  </t>
  </si>
  <si>
    <t xml:space="preserve">Aomen               </t>
  </si>
  <si>
    <t xml:space="preserve">Believe Yourself    </t>
  </si>
  <si>
    <t xml:space="preserve">Choice Bro          </t>
  </si>
  <si>
    <t xml:space="preserve">Aldini              </t>
  </si>
  <si>
    <t xml:space="preserve">Timeless Prince     </t>
  </si>
  <si>
    <t xml:space="preserve">Daph N Alf          </t>
  </si>
  <si>
    <t xml:space="preserve">Hi Son              </t>
  </si>
  <si>
    <t xml:space="preserve">Divine Service      </t>
  </si>
  <si>
    <t xml:space="preserve">Eckstein            </t>
  </si>
  <si>
    <t xml:space="preserve">Royal Occasion      </t>
  </si>
  <si>
    <t xml:space="preserve">Sabkhat             </t>
  </si>
  <si>
    <t xml:space="preserve">Rough Eddie         </t>
  </si>
  <si>
    <t xml:space="preserve">Chariot Of Gold     </t>
  </si>
  <si>
    <t xml:space="preserve">Hotel Drive         </t>
  </si>
  <si>
    <t xml:space="preserve">Umgeni              </t>
  </si>
  <si>
    <t xml:space="preserve">Heartford           </t>
  </si>
  <si>
    <t xml:space="preserve">Marksfield          </t>
  </si>
  <si>
    <t xml:space="preserve">Real Good           </t>
  </si>
  <si>
    <t xml:space="preserve">Star Stiletto       </t>
  </si>
  <si>
    <t xml:space="preserve">Ringos A Rockstar   </t>
  </si>
  <si>
    <t xml:space="preserve">Roxy Rhythm         </t>
  </si>
  <si>
    <t xml:space="preserve">Burleigh Bullet     </t>
  </si>
  <si>
    <t xml:space="preserve">Groovy Gal          </t>
  </si>
  <si>
    <t xml:space="preserve">Moss Harry          </t>
  </si>
  <si>
    <t xml:space="preserve">Always Sacred       </t>
  </si>
  <si>
    <t xml:space="preserve">Nakanai             </t>
  </si>
  <si>
    <t xml:space="preserve">Motion Granted      </t>
  </si>
  <si>
    <t xml:space="preserve">Flo Jo Snip         </t>
  </si>
  <si>
    <t xml:space="preserve">Hudson County       </t>
  </si>
  <si>
    <t xml:space="preserve">War Baby            </t>
  </si>
  <si>
    <t xml:space="preserve">Bracteate           </t>
  </si>
  <si>
    <t xml:space="preserve">Brewery             </t>
  </si>
  <si>
    <t xml:space="preserve">Forgotten Years     </t>
  </si>
  <si>
    <t xml:space="preserve">Old Habits          </t>
  </si>
  <si>
    <t xml:space="preserve">Open Book           </t>
  </si>
  <si>
    <t xml:space="preserve">Blackjack Bella     </t>
  </si>
  <si>
    <t xml:space="preserve">Secret Puzzle       </t>
  </si>
  <si>
    <t xml:space="preserve">Spot The Diff       </t>
  </si>
  <si>
    <t xml:space="preserve">Slydini             </t>
  </si>
  <si>
    <t xml:space="preserve">Volpino             </t>
  </si>
  <si>
    <t xml:space="preserve">Themis              </t>
  </si>
  <si>
    <t xml:space="preserve">Tamrookum           </t>
  </si>
  <si>
    <t xml:space="preserve">Princess Charm      </t>
  </si>
  <si>
    <t>Kilmore</t>
  </si>
  <si>
    <t xml:space="preserve">Alec John           </t>
  </si>
  <si>
    <t xml:space="preserve">Prince Of Babylon   </t>
  </si>
  <si>
    <t xml:space="preserve">Royal Conserve      </t>
  </si>
  <si>
    <t xml:space="preserve">Rum Ranger          </t>
  </si>
  <si>
    <t xml:space="preserve">Shez Ektraordinary  </t>
  </si>
  <si>
    <t xml:space="preserve">Fiefdom             </t>
  </si>
  <si>
    <t xml:space="preserve">Arctic Grey         </t>
  </si>
  <si>
    <t xml:space="preserve">Cheeky Ben          </t>
  </si>
  <si>
    <t xml:space="preserve">Madam Stryker       </t>
  </si>
  <si>
    <t xml:space="preserve">Flash Cadillac      </t>
  </si>
  <si>
    <t xml:space="preserve">Arties Gold         </t>
  </si>
  <si>
    <t xml:space="preserve">Ya Crackin Jokes    </t>
  </si>
  <si>
    <t xml:space="preserve">It Could Be You     </t>
  </si>
  <si>
    <t xml:space="preserve">Clovelly Hill       </t>
  </si>
  <si>
    <t xml:space="preserve">Bears Lagoon        </t>
  </si>
  <si>
    <t xml:space="preserve">January Rain        </t>
  </si>
  <si>
    <t xml:space="preserve">Pull The Ripcord    </t>
  </si>
  <si>
    <t xml:space="preserve">Short Changed       </t>
  </si>
  <si>
    <t xml:space="preserve">Sollys Blue Boy     </t>
  </si>
  <si>
    <t xml:space="preserve">Bright Soldier      </t>
  </si>
  <si>
    <t xml:space="preserve">Equitation          </t>
  </si>
  <si>
    <t xml:space="preserve">Judson              </t>
  </si>
  <si>
    <t xml:space="preserve">Derby Girl          </t>
  </si>
  <si>
    <t xml:space="preserve">Dizzy Days          </t>
  </si>
  <si>
    <t xml:space="preserve">Riverlea Regal      </t>
  </si>
  <si>
    <t xml:space="preserve">Blue Ocean          </t>
  </si>
  <si>
    <t xml:space="preserve">Hi Roma             </t>
  </si>
  <si>
    <t xml:space="preserve">Moonlight Hussler   </t>
  </si>
  <si>
    <t xml:space="preserve">Dash For Dee        </t>
  </si>
  <si>
    <t xml:space="preserve">Toss And Tell       </t>
  </si>
  <si>
    <t xml:space="preserve">True Brave          </t>
  </si>
  <si>
    <t xml:space="preserve">Highgate Hill       </t>
  </si>
  <si>
    <t xml:space="preserve">Pelirrojo           </t>
  </si>
  <si>
    <t xml:space="preserve">Chew Toy            </t>
  </si>
  <si>
    <t xml:space="preserve">Naming Rights       </t>
  </si>
  <si>
    <t xml:space="preserve">Keepcalmandcarryon  </t>
  </si>
  <si>
    <t xml:space="preserve">Quick Trip          </t>
  </si>
  <si>
    <t xml:space="preserve">Rossatin            </t>
  </si>
  <si>
    <t xml:space="preserve">Raggerty            </t>
  </si>
  <si>
    <t xml:space="preserve">Danes Edge          </t>
  </si>
  <si>
    <t xml:space="preserve">Soldier Oreilly     </t>
  </si>
  <si>
    <t xml:space="preserve">Fleurieu            </t>
  </si>
  <si>
    <t xml:space="preserve">Tallage             </t>
  </si>
  <si>
    <t xml:space="preserve">Annesbrook          </t>
  </si>
  <si>
    <t xml:space="preserve">Know This           </t>
  </si>
  <si>
    <t xml:space="preserve">Real Finniss        </t>
  </si>
  <si>
    <t xml:space="preserve">Bush Bandicoot      </t>
  </si>
  <si>
    <t xml:space="preserve">Tolstoy             </t>
  </si>
  <si>
    <t xml:space="preserve">Im A Flying Star    </t>
  </si>
  <si>
    <t xml:space="preserve">Chippenham          </t>
  </si>
  <si>
    <t xml:space="preserve">Vegas Boulevard     </t>
  </si>
  <si>
    <t xml:space="preserve">As Bad As Tyson     </t>
  </si>
  <si>
    <t xml:space="preserve">Darcis Money        </t>
  </si>
  <si>
    <t xml:space="preserve">Emerenta            </t>
  </si>
  <si>
    <t xml:space="preserve">Spritely Girl       </t>
  </si>
  <si>
    <t xml:space="preserve">Our Project         </t>
  </si>
  <si>
    <t xml:space="preserve">Ella                </t>
  </si>
  <si>
    <t xml:space="preserve">Oriental Ruler      </t>
  </si>
  <si>
    <t xml:space="preserve">Kilim               </t>
  </si>
  <si>
    <t xml:space="preserve">Mr Cooley           </t>
  </si>
  <si>
    <t xml:space="preserve">Shuumatsu           </t>
  </si>
  <si>
    <t xml:space="preserve">Oscars Fight        </t>
  </si>
  <si>
    <t xml:space="preserve">Mathews Honour      </t>
  </si>
  <si>
    <t xml:space="preserve">Under Gods Sky      </t>
  </si>
  <si>
    <t xml:space="preserve">Under The Wire      </t>
  </si>
  <si>
    <t xml:space="preserve">Coolamon            </t>
  </si>
  <si>
    <t xml:space="preserve">Zedi Gold           </t>
  </si>
  <si>
    <t xml:space="preserve">Ragnar Lodbrok      </t>
  </si>
  <si>
    <t xml:space="preserve">Cobra Kai           </t>
  </si>
  <si>
    <t xml:space="preserve">Print Media         </t>
  </si>
  <si>
    <t>Morphettville</t>
  </si>
  <si>
    <t xml:space="preserve">Swipe Me Right      </t>
  </si>
  <si>
    <t xml:space="preserve">Vikings Reward      </t>
  </si>
  <si>
    <t xml:space="preserve">Wasabi Bob          </t>
  </si>
  <si>
    <t xml:space="preserve">Chapel City         </t>
  </si>
  <si>
    <t xml:space="preserve">Bewildering         </t>
  </si>
  <si>
    <t xml:space="preserve">Dream Starlet       </t>
  </si>
  <si>
    <t xml:space="preserve">Two Odd Sox         </t>
  </si>
  <si>
    <t xml:space="preserve">Mio Dio             </t>
  </si>
  <si>
    <t xml:space="preserve">Justify That        </t>
  </si>
  <si>
    <t xml:space="preserve">Boggoms             </t>
  </si>
  <si>
    <t xml:space="preserve">Mullinger Lane      </t>
  </si>
  <si>
    <t xml:space="preserve">Tenere              </t>
  </si>
  <si>
    <t xml:space="preserve">Optimize            </t>
  </si>
  <si>
    <t xml:space="preserve">Red Menace          </t>
  </si>
  <si>
    <t xml:space="preserve">Tzarevna            </t>
  </si>
  <si>
    <t xml:space="preserve">Bossa Nova          </t>
  </si>
  <si>
    <t xml:space="preserve">Bon Elise           </t>
  </si>
  <si>
    <t xml:space="preserve">Evangelist          </t>
  </si>
  <si>
    <t xml:space="preserve">Ustinovs Fury       </t>
  </si>
  <si>
    <t xml:space="preserve">Ample On Offa       </t>
  </si>
  <si>
    <t xml:space="preserve">Our Valdivia        </t>
  </si>
  <si>
    <t xml:space="preserve">Last Bullet         </t>
  </si>
  <si>
    <t xml:space="preserve">Deiheros            </t>
  </si>
  <si>
    <t xml:space="preserve">Tycoon Queen        </t>
  </si>
  <si>
    <t xml:space="preserve">Battle Brewing      </t>
  </si>
  <si>
    <t xml:space="preserve">Bullitt County      </t>
  </si>
  <si>
    <t xml:space="preserve">Flying Casino       </t>
  </si>
  <si>
    <t xml:space="preserve">Mobaco              </t>
  </si>
  <si>
    <t xml:space="preserve">Gallic Chieftain    </t>
  </si>
  <si>
    <t xml:space="preserve">Shikarpour          </t>
  </si>
  <si>
    <t xml:space="preserve">Nisos               </t>
  </si>
  <si>
    <t xml:space="preserve">Zerprise Journey    </t>
  </si>
  <si>
    <t xml:space="preserve">Almahstique         </t>
  </si>
  <si>
    <t xml:space="preserve">Robocop             </t>
  </si>
  <si>
    <t xml:space="preserve">Gallant Express     </t>
  </si>
  <si>
    <t xml:space="preserve">Brockhoff           </t>
  </si>
  <si>
    <t xml:space="preserve">Debeersonus         </t>
  </si>
  <si>
    <t xml:space="preserve">Duckworth           </t>
  </si>
  <si>
    <t xml:space="preserve">Magnus Knight       </t>
  </si>
  <si>
    <t xml:space="preserve">Wilander Princess   </t>
  </si>
  <si>
    <t xml:space="preserve">Trueno              </t>
  </si>
  <si>
    <t xml:space="preserve">Snip Of Magic       </t>
  </si>
  <si>
    <t xml:space="preserve">Martine             </t>
  </si>
  <si>
    <t xml:space="preserve">Ogunde              </t>
  </si>
  <si>
    <t xml:space="preserve">Marco Polo          </t>
  </si>
  <si>
    <t xml:space="preserve">Written Birch       </t>
  </si>
  <si>
    <t xml:space="preserve">Celestial Story     </t>
  </si>
  <si>
    <t xml:space="preserve">Redentes Edge       </t>
  </si>
  <si>
    <t xml:space="preserve">All Eights          </t>
  </si>
  <si>
    <t xml:space="preserve">Staghorn            </t>
  </si>
  <si>
    <t xml:space="preserve">Tricky Affair       </t>
  </si>
  <si>
    <t xml:space="preserve">Deep Conviction     </t>
  </si>
  <si>
    <t xml:space="preserve">Saturday Affair     </t>
  </si>
  <si>
    <t>Newcastle</t>
  </si>
  <si>
    <t xml:space="preserve">Magic Dallas        </t>
  </si>
  <si>
    <t xml:space="preserve">Excited Prince      </t>
  </si>
  <si>
    <t xml:space="preserve">Beluga Caviar       </t>
  </si>
  <si>
    <t xml:space="preserve">Benchi Pegasus      </t>
  </si>
  <si>
    <t xml:space="preserve">Single And Free     </t>
  </si>
  <si>
    <t xml:space="preserve">Dark Secret         </t>
  </si>
  <si>
    <t xml:space="preserve">Comics              </t>
  </si>
  <si>
    <t xml:space="preserve">Hancock             </t>
  </si>
  <si>
    <t xml:space="preserve">Salsonic            </t>
  </si>
  <si>
    <t xml:space="preserve">Island Breeze       </t>
  </si>
  <si>
    <t xml:space="preserve">Bur Oak             </t>
  </si>
  <si>
    <t xml:space="preserve">Diva Lamore         </t>
  </si>
  <si>
    <t xml:space="preserve">Naughty Thoughts    </t>
  </si>
  <si>
    <t xml:space="preserve">Walk The Streets    </t>
  </si>
  <si>
    <t xml:space="preserve">Colonel Custer      </t>
  </si>
  <si>
    <t xml:space="preserve">Tycoon Flutter      </t>
  </si>
  <si>
    <t xml:space="preserve">Sizzling Bullet     </t>
  </si>
  <si>
    <t xml:space="preserve">Hanover Square      </t>
  </si>
  <si>
    <t xml:space="preserve">Deluxe              </t>
  </si>
  <si>
    <t xml:space="preserve">Anchor Chain        </t>
  </si>
  <si>
    <t xml:space="preserve">Oakfield Costa      </t>
  </si>
  <si>
    <t xml:space="preserve">Vallegrande         </t>
  </si>
  <si>
    <t xml:space="preserve">Kanguru             </t>
  </si>
  <si>
    <t xml:space="preserve">Dream To Dance      </t>
  </si>
  <si>
    <t xml:space="preserve">Deny Allcharges     </t>
  </si>
  <si>
    <t xml:space="preserve">Sams Oscar          </t>
  </si>
  <si>
    <t>Pinjarra</t>
  </si>
  <si>
    <t xml:space="preserve">Dainty Tess         </t>
  </si>
  <si>
    <t xml:space="preserve">Speeding Comet      </t>
  </si>
  <si>
    <t xml:space="preserve">Gee Boss            </t>
  </si>
  <si>
    <t xml:space="preserve">Invincible Mode     </t>
  </si>
  <si>
    <t xml:space="preserve">My Laina            </t>
  </si>
  <si>
    <t xml:space="preserve">Cool Knight         </t>
  </si>
  <si>
    <t xml:space="preserve">Prize Catch         </t>
  </si>
  <si>
    <t xml:space="preserve">King Of Chaos       </t>
  </si>
  <si>
    <t xml:space="preserve">Kingdom And Empire  </t>
  </si>
  <si>
    <t xml:space="preserve">Fireman Freddy      </t>
  </si>
  <si>
    <t xml:space="preserve">Lord Ludlow         </t>
  </si>
  <si>
    <t xml:space="preserve">Wrinkly             </t>
  </si>
  <si>
    <t xml:space="preserve">Gatting             </t>
  </si>
  <si>
    <t xml:space="preserve">Nightwatchman       </t>
  </si>
  <si>
    <t xml:space="preserve">General Husson      </t>
  </si>
  <si>
    <t xml:space="preserve">Khawaja             </t>
  </si>
  <si>
    <t xml:space="preserve">Thats The Gio       </t>
  </si>
  <si>
    <t xml:space="preserve">Heza Shore Thing    </t>
  </si>
  <si>
    <t xml:space="preserve">Precious Memories   </t>
  </si>
  <si>
    <t xml:space="preserve">Persian Princess    </t>
  </si>
  <si>
    <t xml:space="preserve">Fair Nakita         </t>
  </si>
  <si>
    <t xml:space="preserve">Jenabel             </t>
  </si>
  <si>
    <t xml:space="preserve">Nitrobel            </t>
  </si>
  <si>
    <t xml:space="preserve">Mighty Blonde       </t>
  </si>
  <si>
    <t xml:space="preserve">Secret Minx         </t>
  </si>
  <si>
    <t xml:space="preserve">Disco Metal         </t>
  </si>
  <si>
    <t xml:space="preserve">Another Vision      </t>
  </si>
  <si>
    <t xml:space="preserve">Celebrity Dream     </t>
  </si>
  <si>
    <t xml:space="preserve">Artistic Life       </t>
  </si>
  <si>
    <t xml:space="preserve">Fizza Ma Wizza      </t>
  </si>
  <si>
    <t xml:space="preserve">Halldora            </t>
  </si>
  <si>
    <t xml:space="preserve">High Tea            </t>
  </si>
  <si>
    <t xml:space="preserve">Massachusetts       </t>
  </si>
  <si>
    <t xml:space="preserve">Miss Penelope       </t>
  </si>
  <si>
    <t xml:space="preserve">Prime Witness       </t>
  </si>
  <si>
    <t xml:space="preserve">Radiant Girl        </t>
  </si>
  <si>
    <t xml:space="preserve">Grindabella         </t>
  </si>
  <si>
    <t xml:space="preserve">Beg To Differ       </t>
  </si>
  <si>
    <t xml:space="preserve">Macavity            </t>
  </si>
  <si>
    <t xml:space="preserve">Hay Magic           </t>
  </si>
  <si>
    <t xml:space="preserve">Jetoomy             </t>
  </si>
  <si>
    <t xml:space="preserve">Bowl A Doosra       </t>
  </si>
  <si>
    <t xml:space="preserve">Bergantina          </t>
  </si>
  <si>
    <t xml:space="preserve">Do You Do           </t>
  </si>
  <si>
    <t xml:space="preserve">Flight Of Fancy     </t>
  </si>
  <si>
    <t xml:space="preserve">Lady Trader         </t>
  </si>
  <si>
    <t xml:space="preserve">Lolong              </t>
  </si>
  <si>
    <t xml:space="preserve">Royal Attraction    </t>
  </si>
  <si>
    <t xml:space="preserve">Secondment          </t>
  </si>
  <si>
    <t xml:space="preserve">Torte Caprese       </t>
  </si>
  <si>
    <t xml:space="preserve">Sunset Superman     </t>
  </si>
  <si>
    <t xml:space="preserve">Vonconi             </t>
  </si>
  <si>
    <t xml:space="preserve">Bon Signore         </t>
  </si>
  <si>
    <t xml:space="preserve">Battle King         </t>
  </si>
  <si>
    <t xml:space="preserve">Granlarado          </t>
  </si>
  <si>
    <t xml:space="preserve">Juicing Carrots     </t>
  </si>
  <si>
    <t xml:space="preserve">Gloryland           </t>
  </si>
  <si>
    <t xml:space="preserve">Galaxy Son          </t>
  </si>
  <si>
    <t xml:space="preserve">Sassos Circus       </t>
  </si>
  <si>
    <t xml:space="preserve">Chasing Chaos       </t>
  </si>
  <si>
    <t xml:space="preserve">Push To Pass        </t>
  </si>
  <si>
    <t xml:space="preserve">Galaxy Prince       </t>
  </si>
  <si>
    <t xml:space="preserve">Ready To Fire       </t>
  </si>
  <si>
    <t xml:space="preserve">Paddy               </t>
  </si>
  <si>
    <t xml:space="preserve">Bloodbuzz Ohio      </t>
  </si>
  <si>
    <t xml:space="preserve">Eleven Seconds      </t>
  </si>
  <si>
    <t xml:space="preserve">Herecomesbonkers    </t>
  </si>
  <si>
    <t xml:space="preserve">Step Right Up       </t>
  </si>
  <si>
    <t xml:space="preserve">Carry The Nation    </t>
  </si>
  <si>
    <t xml:space="preserve">Corporate Larrikin  </t>
  </si>
  <si>
    <t xml:space="preserve">Express Service     </t>
  </si>
  <si>
    <t xml:space="preserve">Terror Force        </t>
  </si>
  <si>
    <t xml:space="preserve">Abbasso             </t>
  </si>
  <si>
    <t xml:space="preserve">Dendee              </t>
  </si>
  <si>
    <t xml:space="preserve">Red Publisher       </t>
  </si>
  <si>
    <t xml:space="preserve">Pinzu               </t>
  </si>
  <si>
    <t xml:space="preserve">Settlers Creek      </t>
  </si>
  <si>
    <t xml:space="preserve">Uptown Funk         </t>
  </si>
  <si>
    <t xml:space="preserve">Danish Delight      </t>
  </si>
  <si>
    <t xml:space="preserve">Flying Image        </t>
  </si>
  <si>
    <t xml:space="preserve">King Of Wu          </t>
  </si>
  <si>
    <t xml:space="preserve">The Blue Nipper     </t>
  </si>
  <si>
    <t xml:space="preserve">Wobbegong           </t>
  </si>
  <si>
    <t xml:space="preserve">Cut Snake           </t>
  </si>
  <si>
    <t xml:space="preserve">Key To Fame         </t>
  </si>
  <si>
    <t xml:space="preserve">Cyberpunk           </t>
  </si>
  <si>
    <t xml:space="preserve">Tommy Who           </t>
  </si>
  <si>
    <t xml:space="preserve">Gold Shimmer        </t>
  </si>
  <si>
    <t xml:space="preserve">War Ksar            </t>
  </si>
  <si>
    <t xml:space="preserve">Mr African          </t>
  </si>
  <si>
    <t xml:space="preserve">Jingtang            </t>
  </si>
  <si>
    <t xml:space="preserve">Someday One Day     </t>
  </si>
  <si>
    <t xml:space="preserve">Gomer Wipple        </t>
  </si>
  <si>
    <t xml:space="preserve">Main Instigator     </t>
  </si>
  <si>
    <t xml:space="preserve">Wicked Hunter       </t>
  </si>
  <si>
    <t xml:space="preserve">Black At Heart      </t>
  </si>
  <si>
    <t xml:space="preserve">Tuckys Lad          </t>
  </si>
  <si>
    <t xml:space="preserve">Twelve Rounds       </t>
  </si>
  <si>
    <t xml:space="preserve">Zefiro              </t>
  </si>
  <si>
    <t>Pt Macquarie</t>
  </si>
  <si>
    <t xml:space="preserve">Affiliated          </t>
  </si>
  <si>
    <t xml:space="preserve">Ay Naku             </t>
  </si>
  <si>
    <t xml:space="preserve">Meet Harry          </t>
  </si>
  <si>
    <t xml:space="preserve">Parnossos           </t>
  </si>
  <si>
    <t xml:space="preserve">Ride To Redemption  </t>
  </si>
  <si>
    <t xml:space="preserve">Super Bonus         </t>
  </si>
  <si>
    <t xml:space="preserve">The Free World      </t>
  </si>
  <si>
    <t xml:space="preserve">Yabulu Lad          </t>
  </si>
  <si>
    <t xml:space="preserve">Insanity            </t>
  </si>
  <si>
    <t xml:space="preserve">Onemoremelody       </t>
  </si>
  <si>
    <t xml:space="preserve">Rodeo Destiny       </t>
  </si>
  <si>
    <t xml:space="preserve">South Pearl         </t>
  </si>
  <si>
    <t xml:space="preserve">Sepae               </t>
  </si>
  <si>
    <t xml:space="preserve">Fox Creek           </t>
  </si>
  <si>
    <t xml:space="preserve">Ibelieveinmiracles  </t>
  </si>
  <si>
    <t xml:space="preserve">Cinda Blue          </t>
  </si>
  <si>
    <t xml:space="preserve">Brasileiro Macho    </t>
  </si>
  <si>
    <t xml:space="preserve">Star Of Legs        </t>
  </si>
  <si>
    <t xml:space="preserve">High Dreamer        </t>
  </si>
  <si>
    <t xml:space="preserve">Clunes Rocket       </t>
  </si>
  <si>
    <t xml:space="preserve">Nothing Like Luca   </t>
  </si>
  <si>
    <t xml:space="preserve">Dixie Lad           </t>
  </si>
  <si>
    <t xml:space="preserve">Pradnya             </t>
  </si>
  <si>
    <t xml:space="preserve">Zombie Queen        </t>
  </si>
  <si>
    <t xml:space="preserve">Labrooke            </t>
  </si>
  <si>
    <t xml:space="preserve">Aldous              </t>
  </si>
  <si>
    <t xml:space="preserve">Towkash             </t>
  </si>
  <si>
    <t xml:space="preserve">Mosh Pit            </t>
  </si>
  <si>
    <t xml:space="preserve">Lobban Dynamite     </t>
  </si>
  <si>
    <t xml:space="preserve">Lord Averil         </t>
  </si>
  <si>
    <t xml:space="preserve">Tonna Power         </t>
  </si>
  <si>
    <t xml:space="preserve">Dubai Dusk          </t>
  </si>
  <si>
    <t xml:space="preserve">Scruff              </t>
  </si>
  <si>
    <t xml:space="preserve">Testas Call         </t>
  </si>
  <si>
    <t xml:space="preserve">Neretva             </t>
  </si>
  <si>
    <t xml:space="preserve">Jemily              </t>
  </si>
  <si>
    <t xml:space="preserve">Alsoadamas          </t>
  </si>
  <si>
    <t xml:space="preserve">Dunrunin            </t>
  </si>
  <si>
    <t xml:space="preserve">Magic Arli          </t>
  </si>
  <si>
    <t xml:space="preserve">Bid Bloopa          </t>
  </si>
  <si>
    <t xml:space="preserve">Gone Romin          </t>
  </si>
  <si>
    <t xml:space="preserve">Brobak              </t>
  </si>
  <si>
    <t xml:space="preserve">Manning Treasure    </t>
  </si>
  <si>
    <t xml:space="preserve">Flick Pass          </t>
  </si>
  <si>
    <t xml:space="preserve">Navillus Rexted     </t>
  </si>
  <si>
    <t xml:space="preserve">Swift Reply         </t>
  </si>
  <si>
    <t xml:space="preserve">Ajeeta              </t>
  </si>
  <si>
    <t xml:space="preserve">Stoddart            </t>
  </si>
  <si>
    <t xml:space="preserve">Art Attack          </t>
  </si>
  <si>
    <t xml:space="preserve">Arden Street        </t>
  </si>
  <si>
    <t xml:space="preserve">Bambino Clementine  </t>
  </si>
  <si>
    <t xml:space="preserve">Our Girl Charlie    </t>
  </si>
  <si>
    <t xml:space="preserve">Prada Miss          </t>
  </si>
  <si>
    <t xml:space="preserve">Capital Magic       </t>
  </si>
  <si>
    <t xml:space="preserve">Classroom Destiny   </t>
  </si>
  <si>
    <t xml:space="preserve">Gold Dancer         </t>
  </si>
  <si>
    <t xml:space="preserve">Dreaming Diamonds   </t>
  </si>
  <si>
    <t xml:space="preserve">Calm Under Fire     </t>
  </si>
  <si>
    <t>Toowoomba</t>
  </si>
  <si>
    <t xml:space="preserve">Come Over Joe       </t>
  </si>
  <si>
    <t xml:space="preserve">Endless Don         </t>
  </si>
  <si>
    <t xml:space="preserve">See Bling           </t>
  </si>
  <si>
    <t xml:space="preserve">Special Man         </t>
  </si>
  <si>
    <t xml:space="preserve">The Barracuda       </t>
  </si>
  <si>
    <t xml:space="preserve">Duporche            </t>
  </si>
  <si>
    <t xml:space="preserve">Hey Hey My My       </t>
  </si>
  <si>
    <t xml:space="preserve">Chasingwagtails     </t>
  </si>
  <si>
    <t xml:space="preserve">In Our Sights       </t>
  </si>
  <si>
    <t xml:space="preserve">Meal Ticket         </t>
  </si>
  <si>
    <t xml:space="preserve">Just As Loyal       </t>
  </si>
  <si>
    <t xml:space="preserve">Show Command        </t>
  </si>
  <si>
    <t xml:space="preserve">Wow Factor          </t>
  </si>
  <si>
    <t xml:space="preserve">Rosador             </t>
  </si>
  <si>
    <t xml:space="preserve">Naytellrhi Miss     </t>
  </si>
  <si>
    <t xml:space="preserve">Thinkhesaurus       </t>
  </si>
  <si>
    <t xml:space="preserve">Fiercely Defiant    </t>
  </si>
  <si>
    <t xml:space="preserve">Tisani Tomso        </t>
  </si>
  <si>
    <t xml:space="preserve">Puffs Girl          </t>
  </si>
  <si>
    <t xml:space="preserve">Ol Brown Eyes       </t>
  </si>
  <si>
    <t xml:space="preserve">Agapantha           </t>
  </si>
  <si>
    <t xml:space="preserve">Roger That          </t>
  </si>
  <si>
    <t xml:space="preserve">Anymore             </t>
  </si>
  <si>
    <t xml:space="preserve">Saipan              </t>
  </si>
  <si>
    <t xml:space="preserve">Live Fast           </t>
  </si>
  <si>
    <t xml:space="preserve">Fair Ruler          </t>
  </si>
  <si>
    <t xml:space="preserve">Helarocity          </t>
  </si>
  <si>
    <t xml:space="preserve">Im Alone            </t>
  </si>
  <si>
    <t xml:space="preserve">Triple Jeopardy     </t>
  </si>
  <si>
    <t xml:space="preserve">Dazzling Halo       </t>
  </si>
  <si>
    <t xml:space="preserve">Winsome Sam         </t>
  </si>
  <si>
    <t xml:space="preserve">Rocklea Raider      </t>
  </si>
  <si>
    <t xml:space="preserve">Soltinho Lad        </t>
  </si>
  <si>
    <t xml:space="preserve">Jennifer Juniper    </t>
  </si>
  <si>
    <t xml:space="preserve">Little Dutchy       </t>
  </si>
  <si>
    <t xml:space="preserve">Penhale Pride       </t>
  </si>
  <si>
    <t xml:space="preserve">Captains Angel      </t>
  </si>
  <si>
    <t xml:space="preserve">Sugar City          </t>
  </si>
  <si>
    <t xml:space="preserve">Silver Screen       </t>
  </si>
  <si>
    <t xml:space="preserve">Applause A Star     </t>
  </si>
  <si>
    <t xml:space="preserve">Current Figures     </t>
  </si>
  <si>
    <t xml:space="preserve">Rhodry              </t>
  </si>
  <si>
    <t xml:space="preserve">Craig And Pedro     </t>
  </si>
  <si>
    <t xml:space="preserve">Bagger Blues        </t>
  </si>
  <si>
    <t xml:space="preserve">Brazen Jake         </t>
  </si>
  <si>
    <t>Warwick Farm</t>
  </si>
  <si>
    <t xml:space="preserve">Redouble            </t>
  </si>
  <si>
    <t xml:space="preserve">First Approval      </t>
  </si>
  <si>
    <t xml:space="preserve">France              </t>
  </si>
  <si>
    <t xml:space="preserve">Cellarman           </t>
  </si>
  <si>
    <t xml:space="preserve">Argent Dor          </t>
  </si>
  <si>
    <t xml:space="preserve">Jaminzah            </t>
  </si>
  <si>
    <t xml:space="preserve">Arbeitsam           </t>
  </si>
  <si>
    <t xml:space="preserve">Concessions         </t>
  </si>
  <si>
    <t xml:space="preserve">Harlem Lady         </t>
  </si>
  <si>
    <t xml:space="preserve">Twist Tops          </t>
  </si>
  <si>
    <t xml:space="preserve">Magicaz             </t>
  </si>
  <si>
    <t xml:space="preserve">Heartlings          </t>
  </si>
  <si>
    <t xml:space="preserve">Lycia               </t>
  </si>
  <si>
    <t xml:space="preserve">Roeinda             </t>
  </si>
  <si>
    <t xml:space="preserve">Miss Farloo         </t>
  </si>
  <si>
    <t xml:space="preserve">Yasnat              </t>
  </si>
  <si>
    <t xml:space="preserve">Chosen Prayer       </t>
  </si>
  <si>
    <t xml:space="preserve">Grand Rouge         </t>
  </si>
  <si>
    <t xml:space="preserve">Snippety Sip        </t>
  </si>
  <si>
    <t xml:space="preserve">Nicof               </t>
  </si>
  <si>
    <t xml:space="preserve">Farah               </t>
  </si>
  <si>
    <t xml:space="preserve">Vee Eight           </t>
  </si>
  <si>
    <t xml:space="preserve">Lady Ioness         </t>
  </si>
  <si>
    <t xml:space="preserve">Song And Laughter   </t>
  </si>
  <si>
    <t xml:space="preserve">Gold Symphony       </t>
  </si>
  <si>
    <t xml:space="preserve">Imposing Lass       </t>
  </si>
  <si>
    <t xml:space="preserve">Girl Sunday         </t>
  </si>
  <si>
    <t xml:space="preserve">Olympic Academy     </t>
  </si>
  <si>
    <t xml:space="preserve">Wine Tales          </t>
  </si>
  <si>
    <t xml:space="preserve">Rock Mylady         </t>
  </si>
  <si>
    <t xml:space="preserve">Kingsguard          </t>
  </si>
  <si>
    <t xml:space="preserve">Oxford Poet         </t>
  </si>
  <si>
    <t xml:space="preserve">Mr Manhattan        </t>
  </si>
  <si>
    <t xml:space="preserve">Hurrara             </t>
  </si>
  <si>
    <t xml:space="preserve">Plateau Gold        </t>
  </si>
  <si>
    <t xml:space="preserve">Dal Cielo           </t>
  </si>
  <si>
    <t xml:space="preserve">Sundance            </t>
  </si>
  <si>
    <t xml:space="preserve">Cosmic Cameo        </t>
  </si>
  <si>
    <t xml:space="preserve">Aspiring            </t>
  </si>
  <si>
    <t xml:space="preserve">Eye Striker         </t>
  </si>
  <si>
    <t xml:space="preserve">Zero Cash           </t>
  </si>
  <si>
    <t xml:space="preserve">Ziggy Willie        </t>
  </si>
  <si>
    <t xml:space="preserve">Invinzabeel         </t>
  </si>
  <si>
    <t xml:space="preserve">Voilier             </t>
  </si>
  <si>
    <t xml:space="preserve">Kudero              </t>
  </si>
  <si>
    <t xml:space="preserve">Butterboom          </t>
  </si>
  <si>
    <t xml:space="preserve">Isorich             </t>
  </si>
  <si>
    <t xml:space="preserve">Alart               </t>
  </si>
  <si>
    <t xml:space="preserve">Braces              </t>
  </si>
  <si>
    <t xml:space="preserve">Eminent Duke        </t>
  </si>
  <si>
    <t xml:space="preserve">What Could Be       </t>
  </si>
  <si>
    <t xml:space="preserve">Bogie               </t>
  </si>
  <si>
    <t xml:space="preserve">Rolston             </t>
  </si>
  <si>
    <t xml:space="preserve">Star Wars           </t>
  </si>
  <si>
    <t xml:space="preserve">Kings Officer       </t>
  </si>
  <si>
    <t xml:space="preserve">Hogmanay            </t>
  </si>
  <si>
    <t xml:space="preserve">Sonic Swish         </t>
  </si>
  <si>
    <t xml:space="preserve">Dark Steel          </t>
  </si>
  <si>
    <t xml:space="preserve">Zaunkonig           </t>
  </si>
  <si>
    <t xml:space="preserve">Paragon             </t>
  </si>
  <si>
    <t xml:space="preserve">King Darci          </t>
  </si>
  <si>
    <t xml:space="preserve">Hes A Given         </t>
  </si>
  <si>
    <t xml:space="preserve">Sudden Blitz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</si>
</sst>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6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Y575" sqref="Y575"/>
    </sheetView>
  </sheetViews>
  <sheetFormatPr defaultColWidth="9.140625" defaultRowHeight="15"/>
  <cols>
    <col min="1" max="1" width="9.140625" style="10" hidden="1" customWidth="1"/>
    <col min="2" max="2" width="7.28125" style="10" bestFit="1" customWidth="1"/>
    <col min="3" max="3" width="13.140625" style="10" bestFit="1" customWidth="1"/>
    <col min="4" max="5" width="5.57421875" style="10" bestFit="1" customWidth="1"/>
    <col min="6" max="6" width="20.28125" style="10" bestFit="1" customWidth="1"/>
    <col min="7" max="7" width="9.14062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0039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16</v>
      </c>
      <c r="B2" s="5">
        <v>0.5319444444444444</v>
      </c>
      <c r="C2" s="1" t="s">
        <v>192</v>
      </c>
      <c r="D2" s="1">
        <v>1</v>
      </c>
      <c r="E2" s="1">
        <v>3</v>
      </c>
      <c r="F2" s="1" t="s">
        <v>194</v>
      </c>
      <c r="G2" s="2">
        <v>67.74106666666661</v>
      </c>
      <c r="H2" s="6">
        <f>1+_xlfn.COUNTIFS(A:A,A2,O:O,"&lt;"&amp;O2)</f>
        <v>1</v>
      </c>
      <c r="I2" s="2">
        <f>_xlfn.AVERAGEIF(A:A,A2,G:G)</f>
        <v>48.762471428571395</v>
      </c>
      <c r="J2" s="2">
        <f>G2-I2</f>
        <v>18.978595238095217</v>
      </c>
      <c r="K2" s="2">
        <f>90+J2</f>
        <v>108.97859523809521</v>
      </c>
      <c r="L2" s="2">
        <f>EXP(0.06*K2)</f>
        <v>691.3980549550031</v>
      </c>
      <c r="M2" s="2">
        <f>SUMIF(A:A,A2,L:L)</f>
        <v>3879.905567417796</v>
      </c>
      <c r="N2" s="3">
        <f>L2/M2</f>
        <v>0.17819971206545396</v>
      </c>
      <c r="O2" s="7">
        <f>1/N2</f>
        <v>5.611681345661733</v>
      </c>
      <c r="P2" s="3">
        <f>IF(O2&gt;21,"",N2)</f>
        <v>0.17819971206545396</v>
      </c>
      <c r="Q2" s="3">
        <f>IF(ISNUMBER(P2),SUMIF(A:A,A2,P:P),"")</f>
        <v>0.769927930126516</v>
      </c>
      <c r="R2" s="3">
        <f>_xlfn.IFERROR(P2*(1/Q2),"")</f>
        <v>0.23144986055535335</v>
      </c>
      <c r="S2" s="8">
        <f>_xlfn.IFERROR(1/R2,"")</f>
        <v>4.32059020299492</v>
      </c>
    </row>
    <row r="3" spans="1:19" ht="15">
      <c r="A3" s="1">
        <v>16</v>
      </c>
      <c r="B3" s="5">
        <v>0.5319444444444444</v>
      </c>
      <c r="C3" s="1" t="s">
        <v>192</v>
      </c>
      <c r="D3" s="1">
        <v>1</v>
      </c>
      <c r="E3" s="1">
        <v>6</v>
      </c>
      <c r="F3" s="1" t="s">
        <v>197</v>
      </c>
      <c r="G3" s="2">
        <v>65.2234666666666</v>
      </c>
      <c r="H3" s="6">
        <f>1+_xlfn.COUNTIFS(A:A,A3,O:O,"&lt;"&amp;O3)</f>
        <v>2</v>
      </c>
      <c r="I3" s="2">
        <f>_xlfn.AVERAGEIF(A:A,A3,G:G)</f>
        <v>48.762471428571395</v>
      </c>
      <c r="J3" s="2">
        <f>G3-I3</f>
        <v>16.4609952380952</v>
      </c>
      <c r="K3" s="2">
        <f>90+J3</f>
        <v>106.4609952380952</v>
      </c>
      <c r="L3" s="2">
        <f>EXP(0.06*K3)</f>
        <v>594.463735509185</v>
      </c>
      <c r="M3" s="2">
        <f>SUMIF(A:A,A3,L:L)</f>
        <v>3879.905567417796</v>
      </c>
      <c r="N3" s="3">
        <f>L3/M3</f>
        <v>0.1532160319831753</v>
      </c>
      <c r="O3" s="7">
        <f>1/N3</f>
        <v>6.526732137990693</v>
      </c>
      <c r="P3" s="3">
        <f>IF(O3&gt;21,"",N3)</f>
        <v>0.1532160319831753</v>
      </c>
      <c r="Q3" s="3">
        <f>IF(ISNUMBER(P3),SUMIF(A:A,A3,P:P),"")</f>
        <v>0.769927930126516</v>
      </c>
      <c r="R3" s="3">
        <f>_xlfn.IFERROR(P3*(1/Q3),"")</f>
        <v>0.19900048561428152</v>
      </c>
      <c r="S3" s="8">
        <f>_xlfn.IFERROR(1/R3,"")</f>
        <v>5.025113365493384</v>
      </c>
    </row>
    <row r="4" spans="1:19" ht="15">
      <c r="A4" s="1">
        <v>16</v>
      </c>
      <c r="B4" s="5">
        <v>0.5319444444444444</v>
      </c>
      <c r="C4" s="1" t="s">
        <v>192</v>
      </c>
      <c r="D4" s="1">
        <v>1</v>
      </c>
      <c r="E4" s="1">
        <v>1</v>
      </c>
      <c r="F4" s="1" t="s">
        <v>193</v>
      </c>
      <c r="G4" s="2">
        <v>59.802299999999995</v>
      </c>
      <c r="H4" s="6">
        <f>1+_xlfn.COUNTIFS(A:A,A4,O:O,"&lt;"&amp;O4)</f>
        <v>3</v>
      </c>
      <c r="I4" s="2">
        <f>_xlfn.AVERAGEIF(A:A,A4,G:G)</f>
        <v>48.762471428571395</v>
      </c>
      <c r="J4" s="2">
        <f>G4-I4</f>
        <v>11.0398285714286</v>
      </c>
      <c r="K4" s="2">
        <f>90+J4</f>
        <v>101.0398285714286</v>
      </c>
      <c r="L4" s="2">
        <f>EXP(0.06*K4)</f>
        <v>429.40035590448787</v>
      </c>
      <c r="M4" s="2">
        <f>SUMIF(A:A,A4,L:L)</f>
        <v>3879.905567417796</v>
      </c>
      <c r="N4" s="3">
        <f>L4/M4</f>
        <v>0.11067288841008258</v>
      </c>
      <c r="O4" s="7">
        <f>1/N4</f>
        <v>9.035636589646444</v>
      </c>
      <c r="P4" s="3">
        <f>IF(O4&gt;21,"",N4)</f>
        <v>0.11067288841008258</v>
      </c>
      <c r="Q4" s="3">
        <f>IF(ISNUMBER(P4),SUMIF(A:A,A4,P:P),"")</f>
        <v>0.769927930126516</v>
      </c>
      <c r="R4" s="3">
        <f>_xlfn.IFERROR(P4*(1/Q4),"")</f>
        <v>0.14374447799535808</v>
      </c>
      <c r="S4" s="8">
        <f>_xlfn.IFERROR(1/R4,"")</f>
        <v>6.9567889768418985</v>
      </c>
    </row>
    <row r="5" spans="1:19" ht="15">
      <c r="A5" s="1">
        <v>16</v>
      </c>
      <c r="B5" s="5">
        <v>0.5319444444444444</v>
      </c>
      <c r="C5" s="1" t="s">
        <v>192</v>
      </c>
      <c r="D5" s="1">
        <v>1</v>
      </c>
      <c r="E5" s="1">
        <v>4</v>
      </c>
      <c r="F5" s="1" t="s">
        <v>195</v>
      </c>
      <c r="G5" s="2">
        <v>59.500599999999906</v>
      </c>
      <c r="H5" s="6">
        <f>1+_xlfn.COUNTIFS(A:A,A5,O:O,"&lt;"&amp;O5)</f>
        <v>4</v>
      </c>
      <c r="I5" s="2">
        <f>_xlfn.AVERAGEIF(A:A,A5,G:G)</f>
        <v>48.762471428571395</v>
      </c>
      <c r="J5" s="2">
        <f>G5-I5</f>
        <v>10.738128571428511</v>
      </c>
      <c r="K5" s="2">
        <f>90+J5</f>
        <v>100.73812857142852</v>
      </c>
      <c r="L5" s="2">
        <f>EXP(0.06*K5)</f>
        <v>421.6972815337115</v>
      </c>
      <c r="M5" s="2">
        <f>SUMIF(A:A,A5,L:L)</f>
        <v>3879.905567417796</v>
      </c>
      <c r="N5" s="3">
        <f>L5/M5</f>
        <v>0.10868751164332198</v>
      </c>
      <c r="O5" s="7">
        <f>1/N5</f>
        <v>9.200689066115375</v>
      </c>
      <c r="P5" s="3">
        <f>IF(O5&gt;21,"",N5)</f>
        <v>0.10868751164332198</v>
      </c>
      <c r="Q5" s="3">
        <f>IF(ISNUMBER(P5),SUMIF(A:A,A5,P:P),"")</f>
        <v>0.769927930126516</v>
      </c>
      <c r="R5" s="3">
        <f>_xlfn.IFERROR(P5*(1/Q5),"")</f>
        <v>0.14116582525517973</v>
      </c>
      <c r="S5" s="8">
        <f>_xlfn.IFERROR(1/R5,"")</f>
        <v>7.083867488411877</v>
      </c>
    </row>
    <row r="6" spans="1:19" ht="15">
      <c r="A6" s="1">
        <v>16</v>
      </c>
      <c r="B6" s="5">
        <v>0.5319444444444444</v>
      </c>
      <c r="C6" s="1" t="s">
        <v>192</v>
      </c>
      <c r="D6" s="1">
        <v>1</v>
      </c>
      <c r="E6" s="1">
        <v>5</v>
      </c>
      <c r="F6" s="1" t="s">
        <v>196</v>
      </c>
      <c r="G6" s="2">
        <v>55.2543666666666</v>
      </c>
      <c r="H6" s="6">
        <f>1+_xlfn.COUNTIFS(A:A,A6,O:O,"&lt;"&amp;O6)</f>
        <v>5</v>
      </c>
      <c r="I6" s="2">
        <f>_xlfn.AVERAGEIF(A:A,A6,G:G)</f>
        <v>48.762471428571395</v>
      </c>
      <c r="J6" s="2">
        <f>G6-I6</f>
        <v>6.4918952380952035</v>
      </c>
      <c r="K6" s="2">
        <f>90+J6</f>
        <v>96.4918952380952</v>
      </c>
      <c r="L6" s="2">
        <f>EXP(0.06*K6)</f>
        <v>326.85404127256976</v>
      </c>
      <c r="M6" s="2">
        <f>SUMIF(A:A,A6,L:L)</f>
        <v>3879.905567417796</v>
      </c>
      <c r="N6" s="3">
        <f>L6/M6</f>
        <v>0.0842427826123876</v>
      </c>
      <c r="O6" s="7">
        <f>1/N6</f>
        <v>11.870453099835684</v>
      </c>
      <c r="P6" s="3">
        <f>IF(O6&gt;21,"",N6)</f>
        <v>0.0842427826123876</v>
      </c>
      <c r="Q6" s="3">
        <f>IF(ISNUMBER(P6),SUMIF(A:A,A6,P:P),"")</f>
        <v>0.769927930126516</v>
      </c>
      <c r="R6" s="3">
        <f>_xlfn.IFERROR(P6*(1/Q6),"")</f>
        <v>0.10941645226267434</v>
      </c>
      <c r="S6" s="8">
        <f>_xlfn.IFERROR(1/R6,"")</f>
        <v>9.139393384820373</v>
      </c>
    </row>
    <row r="7" spans="1:19" ht="15">
      <c r="A7" s="1">
        <v>16</v>
      </c>
      <c r="B7" s="5">
        <v>0.5319444444444444</v>
      </c>
      <c r="C7" s="1" t="s">
        <v>192</v>
      </c>
      <c r="D7" s="1">
        <v>1</v>
      </c>
      <c r="E7" s="1">
        <v>9</v>
      </c>
      <c r="F7" s="1" t="s">
        <v>200</v>
      </c>
      <c r="G7" s="2">
        <v>53.539899999999996</v>
      </c>
      <c r="H7" s="6">
        <f>1+_xlfn.COUNTIFS(A:A,A7,O:O,"&lt;"&amp;O7)</f>
        <v>6</v>
      </c>
      <c r="I7" s="2">
        <f>_xlfn.AVERAGEIF(A:A,A7,G:G)</f>
        <v>48.762471428571395</v>
      </c>
      <c r="J7" s="2">
        <f>G7-I7</f>
        <v>4.777428571428601</v>
      </c>
      <c r="K7" s="2">
        <f>90+J7</f>
        <v>94.7774285714286</v>
      </c>
      <c r="L7" s="2">
        <f>EXP(0.06*K7)</f>
        <v>294.90277162020107</v>
      </c>
      <c r="M7" s="2">
        <f>SUMIF(A:A,A7,L:L)</f>
        <v>3879.905567417796</v>
      </c>
      <c r="N7" s="3">
        <f>L7/M7</f>
        <v>0.07600771887251588</v>
      </c>
      <c r="O7" s="7">
        <f>1/N7</f>
        <v>13.156558502660134</v>
      </c>
      <c r="P7" s="3">
        <f>IF(O7&gt;21,"",N7)</f>
        <v>0.07600771887251588</v>
      </c>
      <c r="Q7" s="3">
        <f>IF(ISNUMBER(P7),SUMIF(A:A,A7,P:P),"")</f>
        <v>0.769927930126516</v>
      </c>
      <c r="R7" s="3">
        <f>_xlfn.IFERROR(P7*(1/Q7),"")</f>
        <v>0.09872056318313606</v>
      </c>
      <c r="S7" s="8">
        <f>_xlfn.IFERROR(1/R7,"")</f>
        <v>10.129601855541532</v>
      </c>
    </row>
    <row r="8" spans="1:19" ht="15">
      <c r="A8" s="1">
        <v>16</v>
      </c>
      <c r="B8" s="5">
        <v>0.5319444444444444</v>
      </c>
      <c r="C8" s="1" t="s">
        <v>192</v>
      </c>
      <c r="D8" s="1">
        <v>1</v>
      </c>
      <c r="E8" s="1">
        <v>10</v>
      </c>
      <c r="F8" s="1" t="s">
        <v>201</v>
      </c>
      <c r="G8" s="2">
        <v>49.2903666666667</v>
      </c>
      <c r="H8" s="6">
        <f>1+_xlfn.COUNTIFS(A:A,A8,O:O,"&lt;"&amp;O8)</f>
        <v>7</v>
      </c>
      <c r="I8" s="2">
        <f>_xlfn.AVERAGEIF(A:A,A8,G:G)</f>
        <v>48.762471428571395</v>
      </c>
      <c r="J8" s="2">
        <f>G8-I8</f>
        <v>0.5278952380953044</v>
      </c>
      <c r="K8" s="2">
        <f>90+J8</f>
        <v>90.52789523809531</v>
      </c>
      <c r="L8" s="2">
        <f>EXP(0.06*K8)</f>
        <v>228.53142181317065</v>
      </c>
      <c r="M8" s="2">
        <f>SUMIF(A:A,A8,L:L)</f>
        <v>3879.905567417796</v>
      </c>
      <c r="N8" s="3">
        <f>L8/M8</f>
        <v>0.05890128453957857</v>
      </c>
      <c r="O8" s="7">
        <f>1/N8</f>
        <v>16.977558432160382</v>
      </c>
      <c r="P8" s="3">
        <f>IF(O8&gt;21,"",N8)</f>
        <v>0.05890128453957857</v>
      </c>
      <c r="Q8" s="3">
        <f>IF(ISNUMBER(P8),SUMIF(A:A,A8,P:P),"")</f>
        <v>0.769927930126516</v>
      </c>
      <c r="R8" s="3">
        <f>_xlfn.IFERROR(P8*(1/Q8),"")</f>
        <v>0.07650233513401676</v>
      </c>
      <c r="S8" s="8">
        <f>_xlfn.IFERROR(1/R8,"")</f>
        <v>13.07149642227522</v>
      </c>
    </row>
    <row r="9" spans="1:19" ht="15">
      <c r="A9" s="1">
        <v>16</v>
      </c>
      <c r="B9" s="5">
        <v>0.5319444444444444</v>
      </c>
      <c r="C9" s="1" t="s">
        <v>192</v>
      </c>
      <c r="D9" s="1">
        <v>1</v>
      </c>
      <c r="E9" s="1">
        <v>7</v>
      </c>
      <c r="F9" s="1" t="s">
        <v>198</v>
      </c>
      <c r="G9" s="2">
        <v>42.5445333333333</v>
      </c>
      <c r="H9" s="6">
        <f>1+_xlfn.COUNTIFS(A:A,A9,O:O,"&lt;"&amp;O9)</f>
        <v>9</v>
      </c>
      <c r="I9" s="2">
        <f>_xlfn.AVERAGEIF(A:A,A9,G:G)</f>
        <v>48.762471428571395</v>
      </c>
      <c r="J9" s="2">
        <f>G9-I9</f>
        <v>-6.217938095238097</v>
      </c>
      <c r="K9" s="2">
        <f>90+J9</f>
        <v>83.7820619047619</v>
      </c>
      <c r="L9" s="2">
        <f>EXP(0.06*K9)</f>
        <v>152.46326995530933</v>
      </c>
      <c r="M9" s="2">
        <f>SUMIF(A:A,A9,L:L)</f>
        <v>3879.905567417796</v>
      </c>
      <c r="N9" s="3">
        <f>L9/M9</f>
        <v>0.0392956135931882</v>
      </c>
      <c r="O9" s="7">
        <f>1/N9</f>
        <v>25.448132973634177</v>
      </c>
      <c r="P9" s="3">
        <f>IF(O9&gt;21,"",N9)</f>
      </c>
      <c r="Q9" s="3">
        <f>IF(ISNUMBER(P9),SUMIF(A:A,A9,P:P),"")</f>
      </c>
      <c r="R9" s="3">
        <f>_xlfn.IFERROR(P9*(1/Q9),"")</f>
      </c>
      <c r="S9" s="8">
        <f>_xlfn.IFERROR(1/R9,"")</f>
      </c>
    </row>
    <row r="10" spans="1:19" ht="15">
      <c r="A10" s="1">
        <v>16</v>
      </c>
      <c r="B10" s="5">
        <v>0.5319444444444444</v>
      </c>
      <c r="C10" s="1" t="s">
        <v>192</v>
      </c>
      <c r="D10" s="1">
        <v>1</v>
      </c>
      <c r="E10" s="1">
        <v>8</v>
      </c>
      <c r="F10" s="1" t="s">
        <v>199</v>
      </c>
      <c r="G10" s="2">
        <v>41.6672</v>
      </c>
      <c r="H10" s="6">
        <f>1+_xlfn.COUNTIFS(A:A,A10,O:O,"&lt;"&amp;O10)</f>
        <v>10</v>
      </c>
      <c r="I10" s="2">
        <f>_xlfn.AVERAGEIF(A:A,A10,G:G)</f>
        <v>48.762471428571395</v>
      </c>
      <c r="J10" s="2">
        <f>G10-I10</f>
        <v>-7.095271428571394</v>
      </c>
      <c r="K10" s="2">
        <f>90+J10</f>
        <v>82.9047285714286</v>
      </c>
      <c r="L10" s="2">
        <f>EXP(0.06*K10)</f>
        <v>144.6451807564979</v>
      </c>
      <c r="M10" s="2">
        <f>SUMIF(A:A,A10,L:L)</f>
        <v>3879.905567417796</v>
      </c>
      <c r="N10" s="3">
        <f>L10/M10</f>
        <v>0.037280593108033805</v>
      </c>
      <c r="O10" s="7">
        <f>1/N10</f>
        <v>26.823607583230867</v>
      </c>
      <c r="P10" s="3">
        <f>IF(O10&gt;21,"",N10)</f>
      </c>
      <c r="Q10" s="3">
        <f>IF(ISNUMBER(P10),SUMIF(A:A,A10,P:P),"")</f>
      </c>
      <c r="R10" s="3">
        <f>_xlfn.IFERROR(P10*(1/Q10),"")</f>
      </c>
      <c r="S10" s="8">
        <f>_xlfn.IFERROR(1/R10,"")</f>
      </c>
    </row>
    <row r="11" spans="1:19" ht="15">
      <c r="A11" s="1">
        <v>16</v>
      </c>
      <c r="B11" s="5">
        <v>0.5319444444444444</v>
      </c>
      <c r="C11" s="1" t="s">
        <v>192</v>
      </c>
      <c r="D11" s="1">
        <v>1</v>
      </c>
      <c r="E11" s="1">
        <v>11</v>
      </c>
      <c r="F11" s="1" t="s">
        <v>202</v>
      </c>
      <c r="G11" s="2">
        <v>37.5832333333333</v>
      </c>
      <c r="H11" s="6">
        <f>1+_xlfn.COUNTIFS(A:A,A11,O:O,"&lt;"&amp;O11)</f>
        <v>12</v>
      </c>
      <c r="I11" s="2">
        <f>_xlfn.AVERAGEIF(A:A,A11,G:G)</f>
        <v>48.762471428571395</v>
      </c>
      <c r="J11" s="2">
        <f>G11-I11</f>
        <v>-11.179238095238098</v>
      </c>
      <c r="K11" s="2">
        <f>90+J11</f>
        <v>78.8207619047619</v>
      </c>
      <c r="L11" s="2">
        <f>EXP(0.06*K11)</f>
        <v>113.21013734596804</v>
      </c>
      <c r="M11" s="2">
        <f>SUMIF(A:A,A11,L:L)</f>
        <v>3879.905567417796</v>
      </c>
      <c r="N11" s="3">
        <f>L11/M11</f>
        <v>0.029178580606876232</v>
      </c>
      <c r="O11" s="7">
        <f>1/N11</f>
        <v>34.271715045807944</v>
      </c>
      <c r="P11" s="3">
        <f>IF(O11&gt;21,"",N11)</f>
      </c>
      <c r="Q11" s="3">
        <f>IF(ISNUMBER(P11),SUMIF(A:A,A11,P:P),"")</f>
      </c>
      <c r="R11" s="3">
        <f>_xlfn.IFERROR(P11*(1/Q11),"")</f>
      </c>
      <c r="S11" s="8">
        <f>_xlfn.IFERROR(1/R11,"")</f>
      </c>
    </row>
    <row r="12" spans="1:19" ht="15">
      <c r="A12" s="1">
        <v>16</v>
      </c>
      <c r="B12" s="5">
        <v>0.5319444444444444</v>
      </c>
      <c r="C12" s="1" t="s">
        <v>192</v>
      </c>
      <c r="D12" s="1">
        <v>1</v>
      </c>
      <c r="E12" s="1">
        <v>12</v>
      </c>
      <c r="F12" s="1" t="s">
        <v>203</v>
      </c>
      <c r="G12" s="2">
        <v>44.444</v>
      </c>
      <c r="H12" s="6">
        <f>1+_xlfn.COUNTIFS(A:A,A12,O:O,"&lt;"&amp;O12)</f>
        <v>8</v>
      </c>
      <c r="I12" s="2">
        <f>_xlfn.AVERAGEIF(A:A,A12,G:G)</f>
        <v>48.762471428571395</v>
      </c>
      <c r="J12" s="2">
        <f>G12-I12</f>
        <v>-4.318471428571392</v>
      </c>
      <c r="K12" s="2">
        <f>90+J12</f>
        <v>85.6815285714286</v>
      </c>
      <c r="L12" s="2">
        <f>EXP(0.06*K12)</f>
        <v>170.86806590360516</v>
      </c>
      <c r="M12" s="2">
        <f>SUMIF(A:A,A12,L:L)</f>
        <v>3879.905567417796</v>
      </c>
      <c r="N12" s="3">
        <f>L12/M12</f>
        <v>0.04403923315518306</v>
      </c>
      <c r="O12" s="7">
        <f>1/N12</f>
        <v>22.707025721275716</v>
      </c>
      <c r="P12" s="3">
        <f>IF(O12&gt;21,"",N12)</f>
      </c>
      <c r="Q12" s="3">
        <f>IF(ISNUMBER(P12),SUMIF(A:A,A12,P:P),"")</f>
      </c>
      <c r="R12" s="3">
        <f>_xlfn.IFERROR(P12*(1/Q12),"")</f>
      </c>
      <c r="S12" s="8">
        <f>_xlfn.IFERROR(1/R12,"")</f>
      </c>
    </row>
    <row r="13" spans="1:19" ht="15">
      <c r="A13" s="1">
        <v>16</v>
      </c>
      <c r="B13" s="5">
        <v>0.5319444444444444</v>
      </c>
      <c r="C13" s="1" t="s">
        <v>192</v>
      </c>
      <c r="D13" s="1">
        <v>1</v>
      </c>
      <c r="E13" s="1">
        <v>13</v>
      </c>
      <c r="F13" s="1" t="s">
        <v>204</v>
      </c>
      <c r="G13" s="2">
        <v>40.690233333333296</v>
      </c>
      <c r="H13" s="6">
        <f>1+_xlfn.COUNTIFS(A:A,A13,O:O,"&lt;"&amp;O13)</f>
        <v>11</v>
      </c>
      <c r="I13" s="2">
        <f>_xlfn.AVERAGEIF(A:A,A13,G:G)</f>
        <v>48.762471428571395</v>
      </c>
      <c r="J13" s="2">
        <f>G13-I13</f>
        <v>-8.072238095238099</v>
      </c>
      <c r="K13" s="2">
        <f>90+J13</f>
        <v>81.9277619047619</v>
      </c>
      <c r="L13" s="2">
        <f>EXP(0.06*K13)</f>
        <v>136.41008972789274</v>
      </c>
      <c r="M13" s="2">
        <f>SUMIF(A:A,A13,L:L)</f>
        <v>3879.905567417796</v>
      </c>
      <c r="N13" s="3">
        <f>L13/M13</f>
        <v>0.03515809530866446</v>
      </c>
      <c r="O13" s="7">
        <f>1/N13</f>
        <v>28.442951508626155</v>
      </c>
      <c r="P13" s="3">
        <f>IF(O13&gt;21,"",N13)</f>
      </c>
      <c r="Q13" s="3">
        <f>IF(ISNUMBER(P13),SUMIF(A:A,A13,P:P),"")</f>
      </c>
      <c r="R13" s="3">
        <f>_xlfn.IFERROR(P13*(1/Q13),"")</f>
      </c>
      <c r="S13" s="8">
        <f>_xlfn.IFERROR(1/R13,"")</f>
      </c>
    </row>
    <row r="14" spans="1:19" ht="15">
      <c r="A14" s="1">
        <v>16</v>
      </c>
      <c r="B14" s="5">
        <v>0.5319444444444444</v>
      </c>
      <c r="C14" s="1" t="s">
        <v>192</v>
      </c>
      <c r="D14" s="1">
        <v>1</v>
      </c>
      <c r="E14" s="1">
        <v>14</v>
      </c>
      <c r="F14" s="1" t="s">
        <v>205</v>
      </c>
      <c r="G14" s="2">
        <v>28.201666666666604</v>
      </c>
      <c r="H14" s="6">
        <f>1+_xlfn.COUNTIFS(A:A,A14,O:O,"&lt;"&amp;O14)</f>
        <v>14</v>
      </c>
      <c r="I14" s="2">
        <f>_xlfn.AVERAGEIF(A:A,A14,G:G)</f>
        <v>48.762471428571395</v>
      </c>
      <c r="J14" s="2">
        <f>G14-I14</f>
        <v>-20.56080476190479</v>
      </c>
      <c r="K14" s="2">
        <f>90+J14</f>
        <v>69.43919523809521</v>
      </c>
      <c r="L14" s="2">
        <f>EXP(0.06*K14)</f>
        <v>64.4797818056808</v>
      </c>
      <c r="M14" s="2">
        <f>SUMIF(A:A,A14,L:L)</f>
        <v>3879.905567417796</v>
      </c>
      <c r="N14" s="3">
        <f>L14/M14</f>
        <v>0.01661890494118242</v>
      </c>
      <c r="O14" s="7">
        <f>1/N14</f>
        <v>60.172436363237956</v>
      </c>
      <c r="P14" s="3">
        <f>IF(O14&gt;21,"",N14)</f>
      </c>
      <c r="Q14" s="3">
        <f>IF(ISNUMBER(P14),SUMIF(A:A,A14,P:P),"")</f>
      </c>
      <c r="R14" s="3">
        <f>_xlfn.IFERROR(P14*(1/Q14),"")</f>
      </c>
      <c r="S14" s="8">
        <f>_xlfn.IFERROR(1/R14,"")</f>
      </c>
    </row>
    <row r="15" spans="1:19" ht="15">
      <c r="A15" s="1">
        <v>16</v>
      </c>
      <c r="B15" s="5">
        <v>0.5319444444444444</v>
      </c>
      <c r="C15" s="1" t="s">
        <v>192</v>
      </c>
      <c r="D15" s="1">
        <v>1</v>
      </c>
      <c r="E15" s="1">
        <v>15</v>
      </c>
      <c r="F15" s="1" t="s">
        <v>206</v>
      </c>
      <c r="G15" s="2">
        <v>37.1916666666667</v>
      </c>
      <c r="H15" s="6">
        <f>1+_xlfn.COUNTIFS(A:A,A15,O:O,"&lt;"&amp;O15)</f>
        <v>13</v>
      </c>
      <c r="I15" s="2">
        <f>_xlfn.AVERAGEIF(A:A,A15,G:G)</f>
        <v>48.762471428571395</v>
      </c>
      <c r="J15" s="2">
        <f>G15-I15</f>
        <v>-11.570804761904697</v>
      </c>
      <c r="K15" s="2">
        <f>90+J15</f>
        <v>78.4291952380953</v>
      </c>
      <c r="L15" s="2">
        <f>EXP(0.06*K15)</f>
        <v>110.58137931451279</v>
      </c>
      <c r="M15" s="2">
        <f>SUMIF(A:A,A15,L:L)</f>
        <v>3879.905567417796</v>
      </c>
      <c r="N15" s="3">
        <f>L15/M15</f>
        <v>0.028501049160355802</v>
      </c>
      <c r="O15" s="7">
        <f>1/N15</f>
        <v>35.0864276740722</v>
      </c>
      <c r="P15" s="3">
        <f>IF(O15&gt;21,"",N15)</f>
      </c>
      <c r="Q15" s="3">
        <f>IF(ISNUMBER(P15),SUMIF(A:A,A15,P:P),"")</f>
      </c>
      <c r="R15" s="3">
        <f>_xlfn.IFERROR(P15*(1/Q15),"")</f>
      </c>
      <c r="S15" s="8">
        <f>_xlfn.IFERROR(1/R15,"")</f>
      </c>
    </row>
    <row r="16" spans="1:19" ht="15">
      <c r="A16" s="1">
        <v>1</v>
      </c>
      <c r="B16" s="5">
        <v>0.5416666666666666</v>
      </c>
      <c r="C16" s="1" t="s">
        <v>25</v>
      </c>
      <c r="D16" s="1">
        <v>2</v>
      </c>
      <c r="E16" s="1">
        <v>5</v>
      </c>
      <c r="F16" s="1" t="s">
        <v>29</v>
      </c>
      <c r="G16" s="2">
        <v>64.87553333333341</v>
      </c>
      <c r="H16" s="6">
        <f>1+_xlfn.COUNTIFS(A:A,A16,O:O,"&lt;"&amp;O16)</f>
        <v>1</v>
      </c>
      <c r="I16" s="2">
        <f>_xlfn.AVERAGEIF(A:A,A16,G:G)</f>
        <v>52.23025555555558</v>
      </c>
      <c r="J16" s="2">
        <f>G16-I16</f>
        <v>12.645277777777828</v>
      </c>
      <c r="K16" s="2">
        <f>90+J16</f>
        <v>102.64527777777784</v>
      </c>
      <c r="L16" s="2">
        <f>EXP(0.06*K16)</f>
        <v>472.8208984936158</v>
      </c>
      <c r="M16" s="2">
        <f>SUMIF(A:A,A16,L:L)</f>
        <v>2319.6854181558588</v>
      </c>
      <c r="N16" s="3">
        <f>L16/M16</f>
        <v>0.2038297498414706</v>
      </c>
      <c r="O16" s="7">
        <f>1/N16</f>
        <v>4.90605517976524</v>
      </c>
      <c r="P16" s="3">
        <f>IF(O16&gt;21,"",N16)</f>
        <v>0.2038297498414706</v>
      </c>
      <c r="Q16" s="3">
        <f>IF(ISNUMBER(P16),SUMIF(A:A,A16,P:P),"")</f>
        <v>0.9159342034080009</v>
      </c>
      <c r="R16" s="3">
        <f>_xlfn.IFERROR(P16*(1/Q16),"")</f>
        <v>0.22253754591002547</v>
      </c>
      <c r="S16" s="8">
        <f>_xlfn.IFERROR(1/R16,"")</f>
        <v>4.493623742953972</v>
      </c>
    </row>
    <row r="17" spans="1:19" ht="15">
      <c r="A17" s="1">
        <v>1</v>
      </c>
      <c r="B17" s="5">
        <v>0.5416666666666666</v>
      </c>
      <c r="C17" s="1" t="s">
        <v>25</v>
      </c>
      <c r="D17" s="1">
        <v>2</v>
      </c>
      <c r="E17" s="1">
        <v>7</v>
      </c>
      <c r="F17" s="1" t="s">
        <v>31</v>
      </c>
      <c r="G17" s="2">
        <v>64.2289333333333</v>
      </c>
      <c r="H17" s="6">
        <f>1+_xlfn.COUNTIFS(A:A,A17,O:O,"&lt;"&amp;O17)</f>
        <v>2</v>
      </c>
      <c r="I17" s="2">
        <f>_xlfn.AVERAGEIF(A:A,A17,G:G)</f>
        <v>52.23025555555558</v>
      </c>
      <c r="J17" s="2">
        <f>G17-I17</f>
        <v>11.998677777777722</v>
      </c>
      <c r="K17" s="2">
        <f>90+J17</f>
        <v>101.99867777777771</v>
      </c>
      <c r="L17" s="2">
        <f>EXP(0.06*K17)</f>
        <v>454.8286099984637</v>
      </c>
      <c r="M17" s="2">
        <f>SUMIF(A:A,A17,L:L)</f>
        <v>2319.6854181558588</v>
      </c>
      <c r="N17" s="3">
        <f>L17/M17</f>
        <v>0.19607340134941692</v>
      </c>
      <c r="O17" s="7">
        <f>1/N17</f>
        <v>5.100130834257973</v>
      </c>
      <c r="P17" s="3">
        <f>IF(O17&gt;21,"",N17)</f>
        <v>0.19607340134941692</v>
      </c>
      <c r="Q17" s="3">
        <f>IF(ISNUMBER(P17),SUMIF(A:A,A17,P:P),"")</f>
        <v>0.9159342034080009</v>
      </c>
      <c r="R17" s="3">
        <f>_xlfn.IFERROR(P17*(1/Q17),"")</f>
        <v>0.2140693082754946</v>
      </c>
      <c r="S17" s="8">
        <f>_xlfn.IFERROR(1/R17,"")</f>
        <v>4.6713842729526585</v>
      </c>
    </row>
    <row r="18" spans="1:19" ht="15">
      <c r="A18" s="1">
        <v>1</v>
      </c>
      <c r="B18" s="5">
        <v>0.5416666666666666</v>
      </c>
      <c r="C18" s="1" t="s">
        <v>25</v>
      </c>
      <c r="D18" s="1">
        <v>2</v>
      </c>
      <c r="E18" s="1">
        <v>1</v>
      </c>
      <c r="F18" s="1" t="s">
        <v>26</v>
      </c>
      <c r="G18" s="2">
        <v>58.7554666666666</v>
      </c>
      <c r="H18" s="6">
        <f>1+_xlfn.COUNTIFS(A:A,A18,O:O,"&lt;"&amp;O18)</f>
        <v>3</v>
      </c>
      <c r="I18" s="2">
        <f>_xlfn.AVERAGEIF(A:A,A18,G:G)</f>
        <v>52.23025555555558</v>
      </c>
      <c r="J18" s="2">
        <f>G18-I18</f>
        <v>6.52521111111102</v>
      </c>
      <c r="K18" s="2">
        <f>90+J18</f>
        <v>96.52521111111102</v>
      </c>
      <c r="L18" s="2">
        <f>EXP(0.06*K18)</f>
        <v>327.5080603953576</v>
      </c>
      <c r="M18" s="2">
        <f>SUMIF(A:A,A18,L:L)</f>
        <v>2319.6854181558588</v>
      </c>
      <c r="N18" s="3">
        <f>L18/M18</f>
        <v>0.14118641167116758</v>
      </c>
      <c r="O18" s="7">
        <f>1/N18</f>
        <v>7.082834588423889</v>
      </c>
      <c r="P18" s="3">
        <f>IF(O18&gt;21,"",N18)</f>
        <v>0.14118641167116758</v>
      </c>
      <c r="Q18" s="3">
        <f>IF(ISNUMBER(P18),SUMIF(A:A,A18,P:P),"")</f>
        <v>0.9159342034080009</v>
      </c>
      <c r="R18" s="3">
        <f>_xlfn.IFERROR(P18*(1/Q18),"")</f>
        <v>0.1541447094625818</v>
      </c>
      <c r="S18" s="8">
        <f>_xlfn.IFERROR(1/R18,"")</f>
        <v>6.48741045661867</v>
      </c>
    </row>
    <row r="19" spans="1:19" ht="15">
      <c r="A19" s="1">
        <v>1</v>
      </c>
      <c r="B19" s="5">
        <v>0.5416666666666666</v>
      </c>
      <c r="C19" s="1" t="s">
        <v>25</v>
      </c>
      <c r="D19" s="1">
        <v>2</v>
      </c>
      <c r="E19" s="1">
        <v>6</v>
      </c>
      <c r="F19" s="1" t="s">
        <v>30</v>
      </c>
      <c r="G19" s="2">
        <v>56.287</v>
      </c>
      <c r="H19" s="6">
        <f>1+_xlfn.COUNTIFS(A:A,A19,O:O,"&lt;"&amp;O19)</f>
        <v>4</v>
      </c>
      <c r="I19" s="2">
        <f>_xlfn.AVERAGEIF(A:A,A19,G:G)</f>
        <v>52.23025555555558</v>
      </c>
      <c r="J19" s="2">
        <f>G19-I19</f>
        <v>4.056744444444419</v>
      </c>
      <c r="K19" s="2">
        <f>90+J19</f>
        <v>94.05674444444442</v>
      </c>
      <c r="L19" s="2">
        <f>EXP(0.06*K19)</f>
        <v>282.4226383871824</v>
      </c>
      <c r="M19" s="2">
        <f>SUMIF(A:A,A19,L:L)</f>
        <v>2319.6854181558588</v>
      </c>
      <c r="N19" s="3">
        <f>L19/M19</f>
        <v>0.12175040467845306</v>
      </c>
      <c r="O19" s="7">
        <f>1/N19</f>
        <v>8.21352506089022</v>
      </c>
      <c r="P19" s="3">
        <f>IF(O19&gt;21,"",N19)</f>
        <v>0.12175040467845306</v>
      </c>
      <c r="Q19" s="3">
        <f>IF(ISNUMBER(P19),SUMIF(A:A,A19,P:P),"")</f>
        <v>0.9159342034080009</v>
      </c>
      <c r="R19" s="3">
        <f>_xlfn.IFERROR(P19*(1/Q19),"")</f>
        <v>0.1329248369865926</v>
      </c>
      <c r="S19" s="8">
        <f>_xlfn.IFERROR(1/R19,"")</f>
        <v>7.523048533818134</v>
      </c>
    </row>
    <row r="20" spans="1:19" ht="15">
      <c r="A20" s="1">
        <v>1</v>
      </c>
      <c r="B20" s="5">
        <v>0.5416666666666666</v>
      </c>
      <c r="C20" s="1" t="s">
        <v>25</v>
      </c>
      <c r="D20" s="1">
        <v>2</v>
      </c>
      <c r="E20" s="1">
        <v>8</v>
      </c>
      <c r="F20" s="1" t="s">
        <v>32</v>
      </c>
      <c r="G20" s="2">
        <v>53.3639</v>
      </c>
      <c r="H20" s="6">
        <f>1+_xlfn.COUNTIFS(A:A,A20,O:O,"&lt;"&amp;O20)</f>
        <v>5</v>
      </c>
      <c r="I20" s="2">
        <f>_xlfn.AVERAGEIF(A:A,A20,G:G)</f>
        <v>52.23025555555558</v>
      </c>
      <c r="J20" s="2">
        <f>G20-I20</f>
        <v>1.1336444444444211</v>
      </c>
      <c r="K20" s="2">
        <f>90+J20</f>
        <v>91.13364444444443</v>
      </c>
      <c r="L20" s="2">
        <f>EXP(0.06*K20)</f>
        <v>236.99017075480646</v>
      </c>
      <c r="M20" s="2">
        <f>SUMIF(A:A,A20,L:L)</f>
        <v>2319.6854181558588</v>
      </c>
      <c r="N20" s="3">
        <f>L20/M20</f>
        <v>0.10216478876830323</v>
      </c>
      <c r="O20" s="7">
        <f>1/N20</f>
        <v>9.788108134475499</v>
      </c>
      <c r="P20" s="3">
        <f>IF(O20&gt;21,"",N20)</f>
        <v>0.10216478876830323</v>
      </c>
      <c r="Q20" s="3">
        <f>IF(ISNUMBER(P20),SUMIF(A:A,A20,P:P),"")</f>
        <v>0.9159342034080009</v>
      </c>
      <c r="R20" s="3">
        <f>_xlfn.IFERROR(P20*(1/Q20),"")</f>
        <v>0.111541624265334</v>
      </c>
      <c r="S20" s="8">
        <f>_xlfn.IFERROR(1/R20,"")</f>
        <v>8.96526302702219</v>
      </c>
    </row>
    <row r="21" spans="1:19" ht="15">
      <c r="A21" s="1">
        <v>1</v>
      </c>
      <c r="B21" s="5">
        <v>0.5416666666666666</v>
      </c>
      <c r="C21" s="1" t="s">
        <v>25</v>
      </c>
      <c r="D21" s="1">
        <v>2</v>
      </c>
      <c r="E21" s="1">
        <v>2</v>
      </c>
      <c r="F21" s="1" t="s">
        <v>27</v>
      </c>
      <c r="G21" s="2">
        <v>52.147233333333396</v>
      </c>
      <c r="H21" s="6">
        <f>1+_xlfn.COUNTIFS(A:A,A21,O:O,"&lt;"&amp;O21)</f>
        <v>6</v>
      </c>
      <c r="I21" s="2">
        <f>_xlfn.AVERAGEIF(A:A,A21,G:G)</f>
        <v>52.23025555555558</v>
      </c>
      <c r="J21" s="2">
        <f>G21-I21</f>
        <v>-0.08302222222218347</v>
      </c>
      <c r="K21" s="2">
        <f>90+J21</f>
        <v>89.91697777777782</v>
      </c>
      <c r="L21" s="2">
        <f>EXP(0.06*K21)</f>
        <v>220.30625944162313</v>
      </c>
      <c r="M21" s="2">
        <f>SUMIF(A:A,A21,L:L)</f>
        <v>2319.6854181558588</v>
      </c>
      <c r="N21" s="3">
        <f>L21/M21</f>
        <v>0.09497247243842477</v>
      </c>
      <c r="O21" s="7">
        <f>1/N21</f>
        <v>10.529366818878472</v>
      </c>
      <c r="P21" s="3">
        <f>IF(O21&gt;21,"",N21)</f>
        <v>0.09497247243842477</v>
      </c>
      <c r="Q21" s="3">
        <f>IF(ISNUMBER(P21),SUMIF(A:A,A21,P:P),"")</f>
        <v>0.9159342034080009</v>
      </c>
      <c r="R21" s="3">
        <f>_xlfn.IFERROR(P21*(1/Q21),"")</f>
        <v>0.10368918649947992</v>
      </c>
      <c r="S21" s="8">
        <f>_xlfn.IFERROR(1/R21,"")</f>
        <v>9.644207209640088</v>
      </c>
    </row>
    <row r="22" spans="1:19" ht="15">
      <c r="A22" s="1">
        <v>1</v>
      </c>
      <c r="B22" s="5">
        <v>0.5416666666666666</v>
      </c>
      <c r="C22" s="1" t="s">
        <v>25</v>
      </c>
      <c r="D22" s="1">
        <v>2</v>
      </c>
      <c r="E22" s="1">
        <v>4</v>
      </c>
      <c r="F22" s="1" t="s">
        <v>28</v>
      </c>
      <c r="G22" s="2">
        <v>43.3305</v>
      </c>
      <c r="H22" s="6">
        <f>1+_xlfn.COUNTIFS(A:A,A22,O:O,"&lt;"&amp;O22)</f>
        <v>7</v>
      </c>
      <c r="I22" s="2">
        <f>_xlfn.AVERAGEIF(A:A,A22,G:G)</f>
        <v>52.23025555555558</v>
      </c>
      <c r="J22" s="2">
        <f>G22-I22</f>
        <v>-8.89975555555558</v>
      </c>
      <c r="K22" s="2">
        <f>90+J22</f>
        <v>81.10024444444443</v>
      </c>
      <c r="L22" s="2">
        <f>EXP(0.06*K22)</f>
        <v>129.80257816469273</v>
      </c>
      <c r="M22" s="2">
        <f>SUMIF(A:A,A22,L:L)</f>
        <v>2319.6854181558588</v>
      </c>
      <c r="N22" s="3">
        <f>L22/M22</f>
        <v>0.05595697466076469</v>
      </c>
      <c r="O22" s="7">
        <f>1/N22</f>
        <v>17.870873221120892</v>
      </c>
      <c r="P22" s="3">
        <f>IF(O22&gt;21,"",N22)</f>
        <v>0.05595697466076469</v>
      </c>
      <c r="Q22" s="3">
        <f>IF(ISNUMBER(P22),SUMIF(A:A,A22,P:P),"")</f>
        <v>0.9159342034080009</v>
      </c>
      <c r="R22" s="3">
        <f>_xlfn.IFERROR(P22*(1/Q22),"")</f>
        <v>0.061092788600491624</v>
      </c>
      <c r="S22" s="8">
        <f>_xlfn.IFERROR(1/R22,"")</f>
        <v>16.368544027992737</v>
      </c>
    </row>
    <row r="23" spans="1:19" ht="15">
      <c r="A23" s="1">
        <v>1</v>
      </c>
      <c r="B23" s="5">
        <v>0.5416666666666666</v>
      </c>
      <c r="C23" s="1" t="s">
        <v>25</v>
      </c>
      <c r="D23" s="1">
        <v>2</v>
      </c>
      <c r="E23" s="1">
        <v>9</v>
      </c>
      <c r="F23" s="1" t="s">
        <v>33</v>
      </c>
      <c r="G23" s="2">
        <v>39.354266666666696</v>
      </c>
      <c r="H23" s="6">
        <f>1+_xlfn.COUNTIFS(A:A,A23,O:O,"&lt;"&amp;O23)</f>
        <v>8</v>
      </c>
      <c r="I23" s="2">
        <f>_xlfn.AVERAGEIF(A:A,A23,G:G)</f>
        <v>52.23025555555558</v>
      </c>
      <c r="J23" s="2">
        <f>G23-I23</f>
        <v>-12.875988888888884</v>
      </c>
      <c r="K23" s="2">
        <f>90+J23</f>
        <v>77.12401111111112</v>
      </c>
      <c r="L23" s="2">
        <f>EXP(0.06*K23)</f>
        <v>102.2520319059877</v>
      </c>
      <c r="M23" s="2">
        <f>SUMIF(A:A,A23,L:L)</f>
        <v>2319.6854181558588</v>
      </c>
      <c r="N23" s="3">
        <f>L23/M23</f>
        <v>0.04408012875611284</v>
      </c>
      <c r="O23" s="7">
        <f>1/N23</f>
        <v>22.685959143468345</v>
      </c>
      <c r="P23" s="3">
        <f>IF(O23&gt;21,"",N23)</f>
      </c>
      <c r="Q23" s="3">
        <f>IF(ISNUMBER(P23),SUMIF(A:A,A23,P:P),"")</f>
      </c>
      <c r="R23" s="3">
        <f>_xlfn.IFERROR(P23*(1/Q23),"")</f>
      </c>
      <c r="S23" s="8">
        <f>_xlfn.IFERROR(1/R23,"")</f>
      </c>
    </row>
    <row r="24" spans="1:19" ht="15">
      <c r="A24" s="1">
        <v>1</v>
      </c>
      <c r="B24" s="5">
        <v>0.5416666666666666</v>
      </c>
      <c r="C24" s="1" t="s">
        <v>25</v>
      </c>
      <c r="D24" s="1">
        <v>2</v>
      </c>
      <c r="E24" s="1">
        <v>10</v>
      </c>
      <c r="F24" s="1" t="s">
        <v>34</v>
      </c>
      <c r="G24" s="2">
        <v>37.7294666666667</v>
      </c>
      <c r="H24" s="6">
        <f>1+_xlfn.COUNTIFS(A:A,A24,O:O,"&lt;"&amp;O24)</f>
        <v>9</v>
      </c>
      <c r="I24" s="2">
        <f>_xlfn.AVERAGEIF(A:A,A24,G:G)</f>
        <v>52.23025555555558</v>
      </c>
      <c r="J24" s="2">
        <f>G24-I24</f>
        <v>-14.500788888888877</v>
      </c>
      <c r="K24" s="2">
        <f>90+J24</f>
        <v>75.49921111111112</v>
      </c>
      <c r="L24" s="2">
        <f>EXP(0.06*K24)</f>
        <v>92.75417061412915</v>
      </c>
      <c r="M24" s="2">
        <f>SUMIF(A:A,A24,L:L)</f>
        <v>2319.6854181558588</v>
      </c>
      <c r="N24" s="3">
        <f>L24/M24</f>
        <v>0.039985667835886286</v>
      </c>
      <c r="O24" s="7">
        <f>1/N24</f>
        <v>25.00896081326723</v>
      </c>
      <c r="P24" s="3">
        <f>IF(O24&gt;21,"",N24)</f>
      </c>
      <c r="Q24" s="3">
        <f>IF(ISNUMBER(P24),SUMIF(A:A,A24,P:P),"")</f>
      </c>
      <c r="R24" s="3">
        <f>_xlfn.IFERROR(P24*(1/Q24),"")</f>
      </c>
      <c r="S24" s="8">
        <f>_xlfn.IFERROR(1/R24,"")</f>
      </c>
    </row>
    <row r="25" spans="1:19" ht="15">
      <c r="A25" s="1">
        <v>51</v>
      </c>
      <c r="B25" s="5">
        <v>0.5555555555555556</v>
      </c>
      <c r="C25" s="1" t="s">
        <v>549</v>
      </c>
      <c r="D25" s="1">
        <v>2</v>
      </c>
      <c r="E25" s="1">
        <v>1</v>
      </c>
      <c r="F25" s="1" t="s">
        <v>550</v>
      </c>
      <c r="G25" s="2">
        <v>68.2051</v>
      </c>
      <c r="H25" s="6">
        <f>1+_xlfn.COUNTIFS(A:A,A25,O:O,"&lt;"&amp;O25)</f>
        <v>1</v>
      </c>
      <c r="I25" s="2">
        <f>_xlfn.AVERAGEIF(A:A,A25,G:G)</f>
        <v>51.2702708333333</v>
      </c>
      <c r="J25" s="2">
        <f>G25-I25</f>
        <v>16.934829166666702</v>
      </c>
      <c r="K25" s="2">
        <f>90+J25</f>
        <v>106.9348291666667</v>
      </c>
      <c r="L25" s="2">
        <f>EXP(0.06*K25)</f>
        <v>611.6068964069017</v>
      </c>
      <c r="M25" s="2">
        <f>SUMIF(A:A,A25,L:L)</f>
        <v>2296.318027439962</v>
      </c>
      <c r="N25" s="3">
        <f>L25/M25</f>
        <v>0.2663424182097061</v>
      </c>
      <c r="O25" s="7">
        <f>1/N25</f>
        <v>3.754565295012996</v>
      </c>
      <c r="P25" s="3">
        <f>IF(O25&gt;21,"",N25)</f>
        <v>0.2663424182097061</v>
      </c>
      <c r="Q25" s="3">
        <f>IF(ISNUMBER(P25),SUMIF(A:A,A25,P:P),"")</f>
        <v>0.9844761000683936</v>
      </c>
      <c r="R25" s="3">
        <f>_xlfn.IFERROR(P25*(1/Q25),"")</f>
        <v>0.2705422896413664</v>
      </c>
      <c r="S25" s="8">
        <f>_xlfn.IFERROR(1/R25,"")</f>
        <v>3.6962797990865317</v>
      </c>
    </row>
    <row r="26" spans="1:19" ht="15">
      <c r="A26" s="1">
        <v>51</v>
      </c>
      <c r="B26" s="5">
        <v>0.5555555555555556</v>
      </c>
      <c r="C26" s="1" t="s">
        <v>549</v>
      </c>
      <c r="D26" s="1">
        <v>2</v>
      </c>
      <c r="E26" s="1">
        <v>2</v>
      </c>
      <c r="F26" s="1" t="s">
        <v>551</v>
      </c>
      <c r="G26" s="2">
        <v>63.2993666666666</v>
      </c>
      <c r="H26" s="6">
        <f>1+_xlfn.COUNTIFS(A:A,A26,O:O,"&lt;"&amp;O26)</f>
        <v>2</v>
      </c>
      <c r="I26" s="2">
        <f>_xlfn.AVERAGEIF(A:A,A26,G:G)</f>
        <v>51.2702708333333</v>
      </c>
      <c r="J26" s="2">
        <f>G26-I26</f>
        <v>12.029095833333301</v>
      </c>
      <c r="K26" s="2">
        <f>90+J26</f>
        <v>102.0290958333333</v>
      </c>
      <c r="L26" s="2">
        <f>EXP(0.06*K26)</f>
        <v>455.65946807608333</v>
      </c>
      <c r="M26" s="2">
        <f>SUMIF(A:A,A26,L:L)</f>
        <v>2296.318027439962</v>
      </c>
      <c r="N26" s="3">
        <f>L26/M26</f>
        <v>0.19843047114169673</v>
      </c>
      <c r="O26" s="7">
        <f>1/N26</f>
        <v>5.039548584682402</v>
      </c>
      <c r="P26" s="3">
        <f>IF(O26&gt;21,"",N26)</f>
        <v>0.19843047114169673</v>
      </c>
      <c r="Q26" s="3">
        <f>IF(ISNUMBER(P26),SUMIF(A:A,A26,P:P),"")</f>
        <v>0.9844761000683936</v>
      </c>
      <c r="R26" s="3">
        <f>_xlfn.IFERROR(P26*(1/Q26),"")</f>
        <v>0.20155946002946273</v>
      </c>
      <c r="S26" s="8">
        <f>_xlfn.IFERROR(1/R26,"")</f>
        <v>4.961315136753324</v>
      </c>
    </row>
    <row r="27" spans="1:19" ht="15">
      <c r="A27" s="1">
        <v>51</v>
      </c>
      <c r="B27" s="5">
        <v>0.5555555555555556</v>
      </c>
      <c r="C27" s="1" t="s">
        <v>549</v>
      </c>
      <c r="D27" s="1">
        <v>2</v>
      </c>
      <c r="E27" s="1">
        <v>3</v>
      </c>
      <c r="F27" s="1" t="s">
        <v>552</v>
      </c>
      <c r="G27" s="2">
        <v>60.4810333333333</v>
      </c>
      <c r="H27" s="6">
        <f>1+_xlfn.COUNTIFS(A:A,A27,O:O,"&lt;"&amp;O27)</f>
        <v>3</v>
      </c>
      <c r="I27" s="2">
        <f>_xlfn.AVERAGEIF(A:A,A27,G:G)</f>
        <v>51.2702708333333</v>
      </c>
      <c r="J27" s="2">
        <f>G27-I27</f>
        <v>9.210762500000001</v>
      </c>
      <c r="K27" s="2">
        <f>90+J27</f>
        <v>99.2107625</v>
      </c>
      <c r="L27" s="2">
        <f>EXP(0.06*K27)</f>
        <v>384.76999877860584</v>
      </c>
      <c r="M27" s="2">
        <f>SUMIF(A:A,A27,L:L)</f>
        <v>2296.318027439962</v>
      </c>
      <c r="N27" s="3">
        <f>L27/M27</f>
        <v>0.1675595427901442</v>
      </c>
      <c r="O27" s="7">
        <f>1/N27</f>
        <v>5.968027743143375</v>
      </c>
      <c r="P27" s="3">
        <f>IF(O27&gt;21,"",N27)</f>
        <v>0.1675595427901442</v>
      </c>
      <c r="Q27" s="3">
        <f>IF(ISNUMBER(P27),SUMIF(A:A,A27,P:P),"")</f>
        <v>0.9844761000683936</v>
      </c>
      <c r="R27" s="3">
        <f>_xlfn.IFERROR(P27*(1/Q27),"")</f>
        <v>0.170201737531773</v>
      </c>
      <c r="S27" s="8">
        <f>_xlfn.IFERROR(1/R27,"")</f>
        <v>5.8753806776697655</v>
      </c>
    </row>
    <row r="28" spans="1:19" ht="15">
      <c r="A28" s="1">
        <v>51</v>
      </c>
      <c r="B28" s="5">
        <v>0.5555555555555556</v>
      </c>
      <c r="C28" s="1" t="s">
        <v>549</v>
      </c>
      <c r="D28" s="1">
        <v>2</v>
      </c>
      <c r="E28" s="1">
        <v>7</v>
      </c>
      <c r="F28" s="1" t="s">
        <v>556</v>
      </c>
      <c r="G28" s="2">
        <v>54.7831333333332</v>
      </c>
      <c r="H28" s="6">
        <f>1+_xlfn.COUNTIFS(A:A,A28,O:O,"&lt;"&amp;O28)</f>
        <v>4</v>
      </c>
      <c r="I28" s="2">
        <f>_xlfn.AVERAGEIF(A:A,A28,G:G)</f>
        <v>51.2702708333333</v>
      </c>
      <c r="J28" s="2">
        <f>G28-I28</f>
        <v>3.5128624999998976</v>
      </c>
      <c r="K28" s="2">
        <f>90+J28</f>
        <v>93.5128624999999</v>
      </c>
      <c r="L28" s="2">
        <f>EXP(0.06*K28)</f>
        <v>273.35511843345387</v>
      </c>
      <c r="M28" s="2">
        <f>SUMIF(A:A,A28,L:L)</f>
        <v>2296.318027439962</v>
      </c>
      <c r="N28" s="3">
        <f>L28/M28</f>
        <v>0.11904061857590448</v>
      </c>
      <c r="O28" s="7">
        <f>1/N28</f>
        <v>8.400493982332298</v>
      </c>
      <c r="P28" s="3">
        <f>IF(O28&gt;21,"",N28)</f>
        <v>0.11904061857590448</v>
      </c>
      <c r="Q28" s="3">
        <f>IF(ISNUMBER(P28),SUMIF(A:A,A28,P:P),"")</f>
        <v>0.9844761000683936</v>
      </c>
      <c r="R28" s="3">
        <f>_xlfn.IFERROR(P28*(1/Q28),"")</f>
        <v>0.12091773336867648</v>
      </c>
      <c r="S28" s="8">
        <f>_xlfn.IFERROR(1/R28,"")</f>
        <v>8.27008555437451</v>
      </c>
    </row>
    <row r="29" spans="1:19" ht="15">
      <c r="A29" s="1">
        <v>51</v>
      </c>
      <c r="B29" s="5">
        <v>0.5555555555555556</v>
      </c>
      <c r="C29" s="1" t="s">
        <v>549</v>
      </c>
      <c r="D29" s="1">
        <v>2</v>
      </c>
      <c r="E29" s="1">
        <v>4</v>
      </c>
      <c r="F29" s="1" t="s">
        <v>553</v>
      </c>
      <c r="G29" s="2">
        <v>49.9664666666667</v>
      </c>
      <c r="H29" s="6">
        <f>1+_xlfn.COUNTIFS(A:A,A29,O:O,"&lt;"&amp;O29)</f>
        <v>5</v>
      </c>
      <c r="I29" s="2">
        <f>_xlfn.AVERAGEIF(A:A,A29,G:G)</f>
        <v>51.2702708333333</v>
      </c>
      <c r="J29" s="2">
        <f>G29-I29</f>
        <v>-1.3038041666666018</v>
      </c>
      <c r="K29" s="2">
        <f>90+J29</f>
        <v>88.6961958333334</v>
      </c>
      <c r="L29" s="2">
        <f>EXP(0.06*K29)</f>
        <v>204.74632011595142</v>
      </c>
      <c r="M29" s="2">
        <f>SUMIF(A:A,A29,L:L)</f>
        <v>2296.318027439962</v>
      </c>
      <c r="N29" s="3">
        <f>L29/M29</f>
        <v>0.08916287625203717</v>
      </c>
      <c r="O29" s="7">
        <f>1/N29</f>
        <v>11.215430031365237</v>
      </c>
      <c r="P29" s="3">
        <f>IF(O29&gt;21,"",N29)</f>
        <v>0.08916287625203717</v>
      </c>
      <c r="Q29" s="3">
        <f>IF(ISNUMBER(P29),SUMIF(A:A,A29,P:P),"")</f>
        <v>0.9844761000683936</v>
      </c>
      <c r="R29" s="3">
        <f>_xlfn.IFERROR(P29*(1/Q29),"")</f>
        <v>0.09056885814276532</v>
      </c>
      <c r="S29" s="8">
        <f>_xlfn.IFERROR(1/R29,"")</f>
        <v>11.041322817868389</v>
      </c>
    </row>
    <row r="30" spans="1:19" ht="15">
      <c r="A30" s="1">
        <v>51</v>
      </c>
      <c r="B30" s="5">
        <v>0.5555555555555556</v>
      </c>
      <c r="C30" s="1" t="s">
        <v>549</v>
      </c>
      <c r="D30" s="1">
        <v>2</v>
      </c>
      <c r="E30" s="1">
        <v>6</v>
      </c>
      <c r="F30" s="1" t="s">
        <v>555</v>
      </c>
      <c r="G30" s="2">
        <v>48.1120333333333</v>
      </c>
      <c r="H30" s="6">
        <f>1+_xlfn.COUNTIFS(A:A,A30,O:O,"&lt;"&amp;O30)</f>
        <v>6</v>
      </c>
      <c r="I30" s="2">
        <f>_xlfn.AVERAGEIF(A:A,A30,G:G)</f>
        <v>51.2702708333333</v>
      </c>
      <c r="J30" s="2">
        <f>G30-I30</f>
        <v>-3.1582374999999985</v>
      </c>
      <c r="K30" s="2">
        <f>90+J30</f>
        <v>86.8417625</v>
      </c>
      <c r="L30" s="2">
        <f>EXP(0.06*K30)</f>
        <v>183.18668143377724</v>
      </c>
      <c r="M30" s="2">
        <f>SUMIF(A:A,A30,L:L)</f>
        <v>2296.318027439962</v>
      </c>
      <c r="N30" s="3">
        <f>L30/M30</f>
        <v>0.07977409019342235</v>
      </c>
      <c r="O30" s="7">
        <f>1/N30</f>
        <v>12.535398367757924</v>
      </c>
      <c r="P30" s="3">
        <f>IF(O30&gt;21,"",N30)</f>
        <v>0.07977409019342235</v>
      </c>
      <c r="Q30" s="3">
        <f>IF(ISNUMBER(P30),SUMIF(A:A,A30,P:P),"")</f>
        <v>0.9844761000683936</v>
      </c>
      <c r="R30" s="3">
        <f>_xlfn.IFERROR(P30*(1/Q30),"")</f>
        <v>0.08103202321303715</v>
      </c>
      <c r="S30" s="8">
        <f>_xlfn.IFERROR(1/R30,"")</f>
        <v>12.340800097894027</v>
      </c>
    </row>
    <row r="31" spans="1:19" ht="15">
      <c r="A31" s="1">
        <v>51</v>
      </c>
      <c r="B31" s="5">
        <v>0.5555555555555556</v>
      </c>
      <c r="C31" s="1" t="s">
        <v>549</v>
      </c>
      <c r="D31" s="1">
        <v>2</v>
      </c>
      <c r="E31" s="1">
        <v>5</v>
      </c>
      <c r="F31" s="1" t="s">
        <v>554</v>
      </c>
      <c r="G31" s="2">
        <v>44.4833</v>
      </c>
      <c r="H31" s="6">
        <f>1+_xlfn.COUNTIFS(A:A,A31,O:O,"&lt;"&amp;O31)</f>
        <v>7</v>
      </c>
      <c r="I31" s="2">
        <f>_xlfn.AVERAGEIF(A:A,A31,G:G)</f>
        <v>51.2702708333333</v>
      </c>
      <c r="J31" s="2">
        <f>G31-I31</f>
        <v>-6.786970833333299</v>
      </c>
      <c r="K31" s="2">
        <f>90+J31</f>
        <v>83.2130291666667</v>
      </c>
      <c r="L31" s="2">
        <f>EXP(0.06*K31)</f>
        <v>147.34573292606729</v>
      </c>
      <c r="M31" s="2">
        <f>SUMIF(A:A,A31,L:L)</f>
        <v>2296.318027439962</v>
      </c>
      <c r="N31" s="3">
        <f>L31/M31</f>
        <v>0.06416608290548279</v>
      </c>
      <c r="O31" s="7">
        <f>1/N31</f>
        <v>15.584557366124546</v>
      </c>
      <c r="P31" s="3">
        <f>IF(O31&gt;21,"",N31)</f>
        <v>0.06416608290548279</v>
      </c>
      <c r="Q31" s="3">
        <f>IF(ISNUMBER(P31),SUMIF(A:A,A31,P:P),"")</f>
        <v>0.9844761000683936</v>
      </c>
      <c r="R31" s="3">
        <f>_xlfn.IFERROR(P31*(1/Q31),"")</f>
        <v>0.06517789807291922</v>
      </c>
      <c r="S31" s="8">
        <f>_xlfn.IFERROR(1/R31,"")</f>
        <v>15.342624257094448</v>
      </c>
    </row>
    <row r="32" spans="1:19" ht="15">
      <c r="A32" s="1">
        <v>51</v>
      </c>
      <c r="B32" s="5">
        <v>0.5555555555555556</v>
      </c>
      <c r="C32" s="1" t="s">
        <v>549</v>
      </c>
      <c r="D32" s="1">
        <v>2</v>
      </c>
      <c r="E32" s="1">
        <v>8</v>
      </c>
      <c r="F32" s="1" t="s">
        <v>557</v>
      </c>
      <c r="G32" s="2">
        <v>20.8317333333333</v>
      </c>
      <c r="H32" s="6">
        <f>1+_xlfn.COUNTIFS(A:A,A32,O:O,"&lt;"&amp;O32)</f>
        <v>8</v>
      </c>
      <c r="I32" s="2">
        <f>_xlfn.AVERAGEIF(A:A,A32,G:G)</f>
        <v>51.2702708333333</v>
      </c>
      <c r="J32" s="2">
        <f>G32-I32</f>
        <v>-30.4385375</v>
      </c>
      <c r="K32" s="2">
        <f>90+J32</f>
        <v>59.561462500000005</v>
      </c>
      <c r="L32" s="2">
        <f>EXP(0.06*K32)</f>
        <v>35.64781126912142</v>
      </c>
      <c r="M32" s="2">
        <f>SUMIF(A:A,A32,L:L)</f>
        <v>2296.318027439962</v>
      </c>
      <c r="N32" s="3">
        <f>L32/M32</f>
        <v>0.015523899931606248</v>
      </c>
      <c r="O32" s="7">
        <f>1/N32</f>
        <v>64.41680276256011</v>
      </c>
      <c r="P32" s="3">
        <f>IF(O32&gt;21,"",N32)</f>
      </c>
      <c r="Q32" s="3">
        <f>IF(ISNUMBER(P32),SUMIF(A:A,A32,P:P),"")</f>
      </c>
      <c r="R32" s="3">
        <f>_xlfn.IFERROR(P32*(1/Q32),"")</f>
      </c>
      <c r="S32" s="8">
        <f>_xlfn.IFERROR(1/R32,"")</f>
      </c>
    </row>
    <row r="33" spans="1:19" ht="15">
      <c r="A33" s="1">
        <v>9</v>
      </c>
      <c r="B33" s="5">
        <v>0.5604166666666667</v>
      </c>
      <c r="C33" s="1" t="s">
        <v>96</v>
      </c>
      <c r="D33" s="1">
        <v>1</v>
      </c>
      <c r="E33" s="1">
        <v>1</v>
      </c>
      <c r="F33" s="1" t="s">
        <v>97</v>
      </c>
      <c r="G33" s="2">
        <v>73.8238666666667</v>
      </c>
      <c r="H33" s="6">
        <f>1+_xlfn.COUNTIFS(A:A,A33,O:O,"&lt;"&amp;O33)</f>
        <v>1</v>
      </c>
      <c r="I33" s="2">
        <f>_xlfn.AVERAGEIF(A:A,A33,G:G)</f>
        <v>48.348615384615385</v>
      </c>
      <c r="J33" s="2">
        <f>G33-I33</f>
        <v>25.475251282051318</v>
      </c>
      <c r="K33" s="2">
        <f>90+J33</f>
        <v>115.47525128205132</v>
      </c>
      <c r="L33" s="2">
        <f>EXP(0.06*K33)</f>
        <v>1020.97678145635</v>
      </c>
      <c r="M33" s="2">
        <f>SUMIF(A:A,A33,L:L)</f>
        <v>3945.441700772695</v>
      </c>
      <c r="N33" s="3">
        <f>L33/M33</f>
        <v>0.25877375941365366</v>
      </c>
      <c r="O33" s="7">
        <f>1/N33</f>
        <v>3.8643794574297825</v>
      </c>
      <c r="P33" s="3">
        <f>IF(O33&gt;21,"",N33)</f>
        <v>0.25877375941365366</v>
      </c>
      <c r="Q33" s="3">
        <f>IF(ISNUMBER(P33),SUMIF(A:A,A33,P:P),"")</f>
        <v>0.8298772262022894</v>
      </c>
      <c r="R33" s="3">
        <f>_xlfn.IFERROR(P33*(1/Q33),"")</f>
        <v>0.3118217384972261</v>
      </c>
      <c r="S33" s="8">
        <f>_xlfn.IFERROR(1/R33,"")</f>
        <v>3.206960505124936</v>
      </c>
    </row>
    <row r="34" spans="1:19" ht="15">
      <c r="A34" s="1">
        <v>9</v>
      </c>
      <c r="B34" s="5">
        <v>0.5604166666666667</v>
      </c>
      <c r="C34" s="1" t="s">
        <v>96</v>
      </c>
      <c r="D34" s="1">
        <v>1</v>
      </c>
      <c r="E34" s="1">
        <v>3</v>
      </c>
      <c r="F34" s="1" t="s">
        <v>99</v>
      </c>
      <c r="G34" s="2">
        <v>61.146666666666604</v>
      </c>
      <c r="H34" s="6">
        <f>1+_xlfn.COUNTIFS(A:A,A34,O:O,"&lt;"&amp;O34)</f>
        <v>2</v>
      </c>
      <c r="I34" s="2">
        <f>_xlfn.AVERAGEIF(A:A,A34,G:G)</f>
        <v>48.348615384615385</v>
      </c>
      <c r="J34" s="2">
        <f>G34-I34</f>
        <v>12.798051282051219</v>
      </c>
      <c r="K34" s="2">
        <f>90+J34</f>
        <v>102.79805128205122</v>
      </c>
      <c r="L34" s="2">
        <f>EXP(0.06*K34)</f>
        <v>477.17489359338293</v>
      </c>
      <c r="M34" s="2">
        <f>SUMIF(A:A,A34,L:L)</f>
        <v>3945.441700772695</v>
      </c>
      <c r="N34" s="3">
        <f>L34/M34</f>
        <v>0.12094333911965563</v>
      </c>
      <c r="O34" s="7">
        <f>1/N34</f>
        <v>8.268334637351522</v>
      </c>
      <c r="P34" s="3">
        <f>IF(O34&gt;21,"",N34)</f>
        <v>0.12094333911965563</v>
      </c>
      <c r="Q34" s="3">
        <f>IF(ISNUMBER(P34),SUMIF(A:A,A34,P:P),"")</f>
        <v>0.8298772262022894</v>
      </c>
      <c r="R34" s="3">
        <f>_xlfn.IFERROR(P34*(1/Q34),"")</f>
        <v>0.14573642377574378</v>
      </c>
      <c r="S34" s="8">
        <f>_xlfn.IFERROR(1/R34,"")</f>
        <v>6.861702614157593</v>
      </c>
    </row>
    <row r="35" spans="1:19" ht="15">
      <c r="A35" s="1">
        <v>9</v>
      </c>
      <c r="B35" s="5">
        <v>0.5604166666666667</v>
      </c>
      <c r="C35" s="1" t="s">
        <v>96</v>
      </c>
      <c r="D35" s="1">
        <v>1</v>
      </c>
      <c r="E35" s="1">
        <v>4</v>
      </c>
      <c r="F35" s="1" t="s">
        <v>100</v>
      </c>
      <c r="G35" s="2">
        <v>60.57996666666659</v>
      </c>
      <c r="H35" s="6">
        <f>1+_xlfn.COUNTIFS(A:A,A35,O:O,"&lt;"&amp;O35)</f>
        <v>3</v>
      </c>
      <c r="I35" s="2">
        <f>_xlfn.AVERAGEIF(A:A,A35,G:G)</f>
        <v>48.348615384615385</v>
      </c>
      <c r="J35" s="2">
        <f>G35-I35</f>
        <v>12.231351282051207</v>
      </c>
      <c r="K35" s="2">
        <f>90+J35</f>
        <v>102.23135128205121</v>
      </c>
      <c r="L35" s="2">
        <f>EXP(0.06*K35)</f>
        <v>461.22273242941054</v>
      </c>
      <c r="M35" s="2">
        <f>SUMIF(A:A,A35,L:L)</f>
        <v>3945.441700772695</v>
      </c>
      <c r="N35" s="3">
        <f>L35/M35</f>
        <v>0.11690015146823292</v>
      </c>
      <c r="O35" s="7">
        <f>1/N35</f>
        <v>8.554308847681394</v>
      </c>
      <c r="P35" s="3">
        <f>IF(O35&gt;21,"",N35)</f>
        <v>0.11690015146823292</v>
      </c>
      <c r="Q35" s="3">
        <f>IF(ISNUMBER(P35),SUMIF(A:A,A35,P:P),"")</f>
        <v>0.8298772262022894</v>
      </c>
      <c r="R35" s="3">
        <f>_xlfn.IFERROR(P35*(1/Q35),"")</f>
        <v>0.14086439268034276</v>
      </c>
      <c r="S35" s="8">
        <f>_xlfn.IFERROR(1/R35,"")</f>
        <v>7.099026098591538</v>
      </c>
    </row>
    <row r="36" spans="1:19" ht="15">
      <c r="A36" s="1">
        <v>9</v>
      </c>
      <c r="B36" s="5">
        <v>0.5604166666666667</v>
      </c>
      <c r="C36" s="1" t="s">
        <v>96</v>
      </c>
      <c r="D36" s="1">
        <v>1</v>
      </c>
      <c r="E36" s="1">
        <v>6</v>
      </c>
      <c r="F36" s="1" t="s">
        <v>102</v>
      </c>
      <c r="G36" s="2">
        <v>59.3592</v>
      </c>
      <c r="H36" s="6">
        <f>1+_xlfn.COUNTIFS(A:A,A36,O:O,"&lt;"&amp;O36)</f>
        <v>4</v>
      </c>
      <c r="I36" s="2">
        <f>_xlfn.AVERAGEIF(A:A,A36,G:G)</f>
        <v>48.348615384615385</v>
      </c>
      <c r="J36" s="2">
        <f>G36-I36</f>
        <v>11.010584615384616</v>
      </c>
      <c r="K36" s="2">
        <f>90+J36</f>
        <v>101.01058461538462</v>
      </c>
      <c r="L36" s="2">
        <f>EXP(0.06*K36)</f>
        <v>428.64757461870784</v>
      </c>
      <c r="M36" s="2">
        <f>SUMIF(A:A,A36,L:L)</f>
        <v>3945.441700772695</v>
      </c>
      <c r="N36" s="3">
        <f>L36/M36</f>
        <v>0.10864374818534496</v>
      </c>
      <c r="O36" s="7">
        <f>1/N36</f>
        <v>9.2043952523988</v>
      </c>
      <c r="P36" s="3">
        <f>IF(O36&gt;21,"",N36)</f>
        <v>0.10864374818534496</v>
      </c>
      <c r="Q36" s="3">
        <f>IF(ISNUMBER(P36),SUMIF(A:A,A36,P:P),"")</f>
        <v>0.8298772262022894</v>
      </c>
      <c r="R36" s="3">
        <f>_xlfn.IFERROR(P36*(1/Q36),"")</f>
        <v>0.1309154471951519</v>
      </c>
      <c r="S36" s="8">
        <f>_xlfn.IFERROR(1/R36,"")</f>
        <v>7.6385180009302385</v>
      </c>
    </row>
    <row r="37" spans="1:19" ht="15">
      <c r="A37" s="1">
        <v>9</v>
      </c>
      <c r="B37" s="5">
        <v>0.5604166666666667</v>
      </c>
      <c r="C37" s="1" t="s">
        <v>96</v>
      </c>
      <c r="D37" s="1">
        <v>1</v>
      </c>
      <c r="E37" s="1">
        <v>2</v>
      </c>
      <c r="F37" s="1" t="s">
        <v>98</v>
      </c>
      <c r="G37" s="2">
        <v>55.7020666666666</v>
      </c>
      <c r="H37" s="6">
        <f>1+_xlfn.COUNTIFS(A:A,A37,O:O,"&lt;"&amp;O37)</f>
        <v>5</v>
      </c>
      <c r="I37" s="2">
        <f>_xlfn.AVERAGEIF(A:A,A37,G:G)</f>
        <v>48.348615384615385</v>
      </c>
      <c r="J37" s="2">
        <f>G37-I37</f>
        <v>7.353451282051218</v>
      </c>
      <c r="K37" s="2">
        <f>90+J37</f>
        <v>97.35345128205122</v>
      </c>
      <c r="L37" s="2">
        <f>EXP(0.06*K37)</f>
        <v>344.19455932372733</v>
      </c>
      <c r="M37" s="2">
        <f>SUMIF(A:A,A37,L:L)</f>
        <v>3945.441700772695</v>
      </c>
      <c r="N37" s="3">
        <f>L37/M37</f>
        <v>0.08723853637384087</v>
      </c>
      <c r="O37" s="7">
        <f>1/N37</f>
        <v>11.462824132155632</v>
      </c>
      <c r="P37" s="3">
        <f>IF(O37&gt;21,"",N37)</f>
        <v>0.08723853637384087</v>
      </c>
      <c r="Q37" s="3">
        <f>IF(ISNUMBER(P37),SUMIF(A:A,A37,P:P),"")</f>
        <v>0.8298772262022894</v>
      </c>
      <c r="R37" s="3">
        <f>_xlfn.IFERROR(P37*(1/Q37),"")</f>
        <v>0.10512222003375685</v>
      </c>
      <c r="S37" s="8">
        <f>_xlfn.IFERROR(1/R37,"")</f>
        <v>9.512736695237981</v>
      </c>
    </row>
    <row r="38" spans="1:19" ht="15">
      <c r="A38" s="1">
        <v>9</v>
      </c>
      <c r="B38" s="5">
        <v>0.5604166666666667</v>
      </c>
      <c r="C38" s="1" t="s">
        <v>96</v>
      </c>
      <c r="D38" s="1">
        <v>1</v>
      </c>
      <c r="E38" s="1">
        <v>8</v>
      </c>
      <c r="F38" s="1" t="s">
        <v>104</v>
      </c>
      <c r="G38" s="2">
        <v>53.010233333333304</v>
      </c>
      <c r="H38" s="6">
        <f>1+_xlfn.COUNTIFS(A:A,A38,O:O,"&lt;"&amp;O38)</f>
        <v>6</v>
      </c>
      <c r="I38" s="2">
        <f>_xlfn.AVERAGEIF(A:A,A38,G:G)</f>
        <v>48.348615384615385</v>
      </c>
      <c r="J38" s="2">
        <f>G38-I38</f>
        <v>4.661617948717918</v>
      </c>
      <c r="K38" s="2">
        <f>90+J38</f>
        <v>94.66161794871792</v>
      </c>
      <c r="L38" s="2">
        <f>EXP(0.06*K38)</f>
        <v>292.86070221936785</v>
      </c>
      <c r="M38" s="2">
        <f>SUMIF(A:A,A38,L:L)</f>
        <v>3945.441700772695</v>
      </c>
      <c r="N38" s="3">
        <f>L38/M38</f>
        <v>0.07422760857472879</v>
      </c>
      <c r="O38" s="7">
        <f>1/N38</f>
        <v>13.472076215324222</v>
      </c>
      <c r="P38" s="3">
        <f>IF(O38&gt;21,"",N38)</f>
        <v>0.07422760857472879</v>
      </c>
      <c r="Q38" s="3">
        <f>IF(ISNUMBER(P38),SUMIF(A:A,A38,P:P),"")</f>
        <v>0.8298772262022894</v>
      </c>
      <c r="R38" s="3">
        <f>_xlfn.IFERROR(P38*(1/Q38),"")</f>
        <v>0.08944408429474748</v>
      </c>
      <c r="S38" s="8">
        <f>_xlfn.IFERROR(1/R38,"")</f>
        <v>11.180169240759101</v>
      </c>
    </row>
    <row r="39" spans="1:19" ht="15">
      <c r="A39" s="1">
        <v>9</v>
      </c>
      <c r="B39" s="5">
        <v>0.5604166666666667</v>
      </c>
      <c r="C39" s="1" t="s">
        <v>96</v>
      </c>
      <c r="D39" s="1">
        <v>1</v>
      </c>
      <c r="E39" s="1">
        <v>12</v>
      </c>
      <c r="F39" s="1" t="s">
        <v>108</v>
      </c>
      <c r="G39" s="2">
        <v>50.316533333333304</v>
      </c>
      <c r="H39" s="6">
        <f>1+_xlfn.COUNTIFS(A:A,A39,O:O,"&lt;"&amp;O39)</f>
        <v>7</v>
      </c>
      <c r="I39" s="2">
        <f>_xlfn.AVERAGEIF(A:A,A39,G:G)</f>
        <v>48.348615384615385</v>
      </c>
      <c r="J39" s="2">
        <f>G39-I39</f>
        <v>1.9679179487179184</v>
      </c>
      <c r="K39" s="2">
        <f>90+J39</f>
        <v>91.96791794871791</v>
      </c>
      <c r="L39" s="2">
        <f>EXP(0.06*K39)</f>
        <v>249.15497113914137</v>
      </c>
      <c r="M39" s="2">
        <f>SUMIF(A:A,A39,L:L)</f>
        <v>3945.441700772695</v>
      </c>
      <c r="N39" s="3">
        <f>L39/M39</f>
        <v>0.0631500830668327</v>
      </c>
      <c r="O39" s="7">
        <f>1/N39</f>
        <v>15.83529191785361</v>
      </c>
      <c r="P39" s="3">
        <f>IF(O39&gt;21,"",N39)</f>
        <v>0.0631500830668327</v>
      </c>
      <c r="Q39" s="3">
        <f>IF(ISNUMBER(P39),SUMIF(A:A,A39,P:P),"")</f>
        <v>0.8298772262022894</v>
      </c>
      <c r="R39" s="3">
        <f>_xlfn.IFERROR(P39*(1/Q39),"")</f>
        <v>0.07609569352303126</v>
      </c>
      <c r="S39" s="8">
        <f>_xlfn.IFERROR(1/R39,"")</f>
        <v>13.141348132891885</v>
      </c>
    </row>
    <row r="40" spans="1:19" ht="15">
      <c r="A40" s="1">
        <v>9</v>
      </c>
      <c r="B40" s="5">
        <v>0.5604166666666667</v>
      </c>
      <c r="C40" s="1" t="s">
        <v>96</v>
      </c>
      <c r="D40" s="1">
        <v>1</v>
      </c>
      <c r="E40" s="1">
        <v>5</v>
      </c>
      <c r="F40" s="1" t="s">
        <v>101</v>
      </c>
      <c r="G40" s="2">
        <v>29.1727333333334</v>
      </c>
      <c r="H40" s="6">
        <f>1+_xlfn.COUNTIFS(A:A,A40,O:O,"&lt;"&amp;O40)</f>
        <v>12</v>
      </c>
      <c r="I40" s="2">
        <f>_xlfn.AVERAGEIF(A:A,A40,G:G)</f>
        <v>48.348615384615385</v>
      </c>
      <c r="J40" s="2">
        <f>G40-I40</f>
        <v>-19.175882051281985</v>
      </c>
      <c r="K40" s="2">
        <f>90+J40</f>
        <v>70.82411794871801</v>
      </c>
      <c r="L40" s="2">
        <f>EXP(0.06*K40)</f>
        <v>70.06666016086061</v>
      </c>
      <c r="M40" s="2">
        <f>SUMIF(A:A,A40,L:L)</f>
        <v>3945.441700772695</v>
      </c>
      <c r="N40" s="3">
        <f>L40/M40</f>
        <v>0.017758888731555303</v>
      </c>
      <c r="O40" s="7">
        <f>1/N40</f>
        <v>56.309829692390956</v>
      </c>
      <c r="P40" s="3">
        <f>IF(O40&gt;21,"",N40)</f>
      </c>
      <c r="Q40" s="3">
        <f>IF(ISNUMBER(P40),SUMIF(A:A,A40,P:P),"")</f>
      </c>
      <c r="R40" s="3">
        <f>_xlfn.IFERROR(P40*(1/Q40),"")</f>
      </c>
      <c r="S40" s="8">
        <f>_xlfn.IFERROR(1/R40,"")</f>
      </c>
    </row>
    <row r="41" spans="1:19" ht="15">
      <c r="A41" s="1">
        <v>9</v>
      </c>
      <c r="B41" s="5">
        <v>0.5604166666666667</v>
      </c>
      <c r="C41" s="1" t="s">
        <v>96</v>
      </c>
      <c r="D41" s="1">
        <v>1</v>
      </c>
      <c r="E41" s="1">
        <v>7</v>
      </c>
      <c r="F41" s="1" t="s">
        <v>103</v>
      </c>
      <c r="G41" s="2">
        <v>44.1191666666667</v>
      </c>
      <c r="H41" s="6">
        <f>1+_xlfn.COUNTIFS(A:A,A41,O:O,"&lt;"&amp;O41)</f>
        <v>8</v>
      </c>
      <c r="I41" s="2">
        <f>_xlfn.AVERAGEIF(A:A,A41,G:G)</f>
        <v>48.348615384615385</v>
      </c>
      <c r="J41" s="2">
        <f>G41-I41</f>
        <v>-4.229448717948685</v>
      </c>
      <c r="K41" s="2">
        <f>90+J41</f>
        <v>85.77055128205131</v>
      </c>
      <c r="L41" s="2">
        <f>EXP(0.06*K41)</f>
        <v>171.78317599849115</v>
      </c>
      <c r="M41" s="2">
        <f>SUMIF(A:A,A41,L:L)</f>
        <v>3945.441700772695</v>
      </c>
      <c r="N41" s="3">
        <f>L41/M41</f>
        <v>0.043539656400156224</v>
      </c>
      <c r="O41" s="7">
        <f>1/N41</f>
        <v>22.96756756207226</v>
      </c>
      <c r="P41" s="3">
        <f>IF(O41&gt;21,"",N41)</f>
      </c>
      <c r="Q41" s="3">
        <f>IF(ISNUMBER(P41),SUMIF(A:A,A41,P:P),"")</f>
      </c>
      <c r="R41" s="3">
        <f>_xlfn.IFERROR(P41*(1/Q41),"")</f>
      </c>
      <c r="S41" s="8">
        <f>_xlfn.IFERROR(1/R41,"")</f>
      </c>
    </row>
    <row r="42" spans="1:19" ht="15">
      <c r="A42" s="1">
        <v>9</v>
      </c>
      <c r="B42" s="5">
        <v>0.5604166666666667</v>
      </c>
      <c r="C42" s="1" t="s">
        <v>96</v>
      </c>
      <c r="D42" s="1">
        <v>1</v>
      </c>
      <c r="E42" s="1">
        <v>9</v>
      </c>
      <c r="F42" s="1" t="s">
        <v>105</v>
      </c>
      <c r="G42" s="2">
        <v>39.4183</v>
      </c>
      <c r="H42" s="6">
        <f>1+_xlfn.COUNTIFS(A:A,A42,O:O,"&lt;"&amp;O42)</f>
        <v>10</v>
      </c>
      <c r="I42" s="2">
        <f>_xlfn.AVERAGEIF(A:A,A42,G:G)</f>
        <v>48.348615384615385</v>
      </c>
      <c r="J42" s="2">
        <f>G42-I42</f>
        <v>-8.930315384615383</v>
      </c>
      <c r="K42" s="2">
        <f>90+J42</f>
        <v>81.06968461538462</v>
      </c>
      <c r="L42" s="2">
        <f>EXP(0.06*K42)</f>
        <v>129.56479155684215</v>
      </c>
      <c r="M42" s="2">
        <f>SUMIF(A:A,A42,L:L)</f>
        <v>3945.441700772695</v>
      </c>
      <c r="N42" s="3">
        <f>L42/M42</f>
        <v>0.03283910937816355</v>
      </c>
      <c r="O42" s="7">
        <f>1/N42</f>
        <v>30.451495760264212</v>
      </c>
      <c r="P42" s="3">
        <f>IF(O42&gt;21,"",N42)</f>
      </c>
      <c r="Q42" s="3">
        <f>IF(ISNUMBER(P42),SUMIF(A:A,A42,P:P),"")</f>
      </c>
      <c r="R42" s="3">
        <f>_xlfn.IFERROR(P42*(1/Q42),"")</f>
      </c>
      <c r="S42" s="8">
        <f>_xlfn.IFERROR(1/R42,"")</f>
      </c>
    </row>
    <row r="43" spans="1:19" ht="15">
      <c r="A43" s="1">
        <v>9</v>
      </c>
      <c r="B43" s="5">
        <v>0.5604166666666667</v>
      </c>
      <c r="C43" s="1" t="s">
        <v>96</v>
      </c>
      <c r="D43" s="1">
        <v>1</v>
      </c>
      <c r="E43" s="1">
        <v>10</v>
      </c>
      <c r="F43" s="1" t="s">
        <v>106</v>
      </c>
      <c r="G43" s="2">
        <v>41.2766666666667</v>
      </c>
      <c r="H43" s="6">
        <f>1+_xlfn.COUNTIFS(A:A,A43,O:O,"&lt;"&amp;O43)</f>
        <v>9</v>
      </c>
      <c r="I43" s="2">
        <f>_xlfn.AVERAGEIF(A:A,A43,G:G)</f>
        <v>48.348615384615385</v>
      </c>
      <c r="J43" s="2">
        <f>G43-I43</f>
        <v>-7.071948717948686</v>
      </c>
      <c r="K43" s="2">
        <f>90+J43</f>
        <v>82.92805128205131</v>
      </c>
      <c r="L43" s="2">
        <f>EXP(0.06*K43)</f>
        <v>144.8477335074454</v>
      </c>
      <c r="M43" s="2">
        <f>SUMIF(A:A,A43,L:L)</f>
        <v>3945.441700772695</v>
      </c>
      <c r="N43" s="3">
        <f>L43/M43</f>
        <v>0.03671267870440911</v>
      </c>
      <c r="O43" s="7">
        <f>1/N43</f>
        <v>27.23854633576226</v>
      </c>
      <c r="P43" s="3">
        <f>IF(O43&gt;21,"",N43)</f>
      </c>
      <c r="Q43" s="3">
        <f>IF(ISNUMBER(P43),SUMIF(A:A,A43,P:P),"")</f>
      </c>
      <c r="R43" s="3">
        <f>_xlfn.IFERROR(P43*(1/Q43),"")</f>
      </c>
      <c r="S43" s="8">
        <f>_xlfn.IFERROR(1/R43,"")</f>
      </c>
    </row>
    <row r="44" spans="1:19" ht="15">
      <c r="A44" s="1">
        <v>9</v>
      </c>
      <c r="B44" s="5">
        <v>0.5604166666666667</v>
      </c>
      <c r="C44" s="1" t="s">
        <v>96</v>
      </c>
      <c r="D44" s="1">
        <v>1</v>
      </c>
      <c r="E44" s="1">
        <v>11</v>
      </c>
      <c r="F44" s="1" t="s">
        <v>107</v>
      </c>
      <c r="G44" s="2">
        <v>34.5858666666666</v>
      </c>
      <c r="H44" s="6">
        <f>1+_xlfn.COUNTIFS(A:A,A44,O:O,"&lt;"&amp;O44)</f>
        <v>11</v>
      </c>
      <c r="I44" s="2">
        <f>_xlfn.AVERAGEIF(A:A,A44,G:G)</f>
        <v>48.348615384615385</v>
      </c>
      <c r="J44" s="2">
        <f>G44-I44</f>
        <v>-13.762748717948789</v>
      </c>
      <c r="K44" s="2">
        <f>90+J44</f>
        <v>76.2372512820512</v>
      </c>
      <c r="L44" s="2">
        <f>EXP(0.06*K44)</f>
        <v>96.95384852935982</v>
      </c>
      <c r="M44" s="2">
        <f>SUMIF(A:A,A44,L:L)</f>
        <v>3945.441700772695</v>
      </c>
      <c r="N44" s="3">
        <f>L44/M44</f>
        <v>0.024573636079927855</v>
      </c>
      <c r="O44" s="7">
        <f>1/N44</f>
        <v>40.69401844917921</v>
      </c>
      <c r="P44" s="3">
        <f>IF(O44&gt;21,"",N44)</f>
      </c>
      <c r="Q44" s="3">
        <f>IF(ISNUMBER(P44),SUMIF(A:A,A44,P:P),"")</f>
      </c>
      <c r="R44" s="3">
        <f>_xlfn.IFERROR(P44*(1/Q44),"")</f>
      </c>
      <c r="S44" s="8">
        <f>_xlfn.IFERROR(1/R44,"")</f>
      </c>
    </row>
    <row r="45" spans="1:19" ht="15">
      <c r="A45" s="1">
        <v>9</v>
      </c>
      <c r="B45" s="5">
        <v>0.5604166666666667</v>
      </c>
      <c r="C45" s="1" t="s">
        <v>96</v>
      </c>
      <c r="D45" s="1">
        <v>1</v>
      </c>
      <c r="E45" s="1">
        <v>13</v>
      </c>
      <c r="F45" s="1" t="s">
        <v>109</v>
      </c>
      <c r="G45" s="2">
        <v>26.0207333333334</v>
      </c>
      <c r="H45" s="6">
        <f>1+_xlfn.COUNTIFS(A:A,A45,O:O,"&lt;"&amp;O45)</f>
        <v>13</v>
      </c>
      <c r="I45" s="2">
        <f>_xlfn.AVERAGEIF(A:A,A45,G:G)</f>
        <v>48.348615384615385</v>
      </c>
      <c r="J45" s="2">
        <f>G45-I45</f>
        <v>-22.327882051281986</v>
      </c>
      <c r="K45" s="2">
        <f>90+J45</f>
        <v>67.67211794871801</v>
      </c>
      <c r="L45" s="2">
        <f>EXP(0.06*K45)</f>
        <v>57.993276239608825</v>
      </c>
      <c r="M45" s="2">
        <f>SUMIF(A:A,A45,L:L)</f>
        <v>3945.441700772695</v>
      </c>
      <c r="N45" s="3">
        <f>L45/M45</f>
        <v>0.01469880450349859</v>
      </c>
      <c r="O45" s="7">
        <f>1/N45</f>
        <v>68.03274373517802</v>
      </c>
      <c r="P45" s="3">
        <f>IF(O45&gt;21,"",N45)</f>
      </c>
      <c r="Q45" s="3">
        <f>IF(ISNUMBER(P45),SUMIF(A:A,A45,P:P),"")</f>
      </c>
      <c r="R45" s="3">
        <f>_xlfn.IFERROR(P45*(1/Q45),"")</f>
      </c>
      <c r="S45" s="8">
        <f>_xlfn.IFERROR(1/R45,"")</f>
      </c>
    </row>
    <row r="46" spans="1:19" ht="15">
      <c r="A46" s="1">
        <v>40</v>
      </c>
      <c r="B46" s="5">
        <v>0.5631944444444444</v>
      </c>
      <c r="C46" s="1" t="s">
        <v>444</v>
      </c>
      <c r="D46" s="1">
        <v>1</v>
      </c>
      <c r="E46" s="1">
        <v>4</v>
      </c>
      <c r="F46" s="1" t="s">
        <v>448</v>
      </c>
      <c r="G46" s="2">
        <v>73.76723333333341</v>
      </c>
      <c r="H46" s="6">
        <f>1+_xlfn.COUNTIFS(A:A,A46,O:O,"&lt;"&amp;O46)</f>
        <v>1</v>
      </c>
      <c r="I46" s="2">
        <f>_xlfn.AVERAGEIF(A:A,A46,G:G)</f>
        <v>48.16994166666666</v>
      </c>
      <c r="J46" s="2">
        <f>G46-I46</f>
        <v>25.59729166666675</v>
      </c>
      <c r="K46" s="2">
        <f>90+J46</f>
        <v>115.59729166666675</v>
      </c>
      <c r="L46" s="2">
        <f>EXP(0.06*K46)</f>
        <v>1028.4802436375933</v>
      </c>
      <c r="M46" s="2">
        <f>SUMIF(A:A,A46,L:L)</f>
        <v>3501.305744893812</v>
      </c>
      <c r="N46" s="3">
        <f>L46/M46</f>
        <v>0.2937419118960104</v>
      </c>
      <c r="O46" s="7">
        <f>1/N46</f>
        <v>3.4043490543971706</v>
      </c>
      <c r="P46" s="3">
        <f>IF(O46&gt;21,"",N46)</f>
        <v>0.2937419118960104</v>
      </c>
      <c r="Q46" s="3">
        <f>IF(ISNUMBER(P46),SUMIF(A:A,A46,P:P),"")</f>
        <v>0.8796450227291313</v>
      </c>
      <c r="R46" s="3">
        <f>_xlfn.IFERROR(P46*(1/Q46),"")</f>
        <v>0.3339323298671835</v>
      </c>
      <c r="S46" s="8">
        <f>_xlfn.IFERROR(1/R46,"")</f>
        <v>2.9946187013330956</v>
      </c>
    </row>
    <row r="47" spans="1:19" ht="15">
      <c r="A47" s="1">
        <v>40</v>
      </c>
      <c r="B47" s="5">
        <v>0.5631944444444444</v>
      </c>
      <c r="C47" s="1" t="s">
        <v>444</v>
      </c>
      <c r="D47" s="1">
        <v>1</v>
      </c>
      <c r="E47" s="1">
        <v>7</v>
      </c>
      <c r="F47" s="1" t="s">
        <v>451</v>
      </c>
      <c r="G47" s="2">
        <v>62.1309</v>
      </c>
      <c r="H47" s="6">
        <f>1+_xlfn.COUNTIFS(A:A,A47,O:O,"&lt;"&amp;O47)</f>
        <v>2</v>
      </c>
      <c r="I47" s="2">
        <f>_xlfn.AVERAGEIF(A:A,A47,G:G)</f>
        <v>48.16994166666666</v>
      </c>
      <c r="J47" s="2">
        <f>G47-I47</f>
        <v>13.960958333333338</v>
      </c>
      <c r="K47" s="2">
        <f>90+J47</f>
        <v>103.96095833333334</v>
      </c>
      <c r="L47" s="2">
        <f>EXP(0.06*K47)</f>
        <v>511.65854588872963</v>
      </c>
      <c r="M47" s="2">
        <f>SUMIF(A:A,A47,L:L)</f>
        <v>3501.305744893812</v>
      </c>
      <c r="N47" s="3">
        <f>L47/M47</f>
        <v>0.1461336378963521</v>
      </c>
      <c r="O47" s="7">
        <f>1/N47</f>
        <v>6.843051431520975</v>
      </c>
      <c r="P47" s="3">
        <f>IF(O47&gt;21,"",N47)</f>
        <v>0.1461336378963521</v>
      </c>
      <c r="Q47" s="3">
        <f>IF(ISNUMBER(P47),SUMIF(A:A,A47,P:P),"")</f>
        <v>0.8796450227291313</v>
      </c>
      <c r="R47" s="3">
        <f>_xlfn.IFERROR(P47*(1/Q47),"")</f>
        <v>0.16612796539559455</v>
      </c>
      <c r="S47" s="8">
        <f>_xlfn.IFERROR(1/R47,"")</f>
        <v>6.019456132016882</v>
      </c>
    </row>
    <row r="48" spans="1:19" ht="15">
      <c r="A48" s="1">
        <v>40</v>
      </c>
      <c r="B48" s="5">
        <v>0.5631944444444444</v>
      </c>
      <c r="C48" s="1" t="s">
        <v>444</v>
      </c>
      <c r="D48" s="1">
        <v>1</v>
      </c>
      <c r="E48" s="1">
        <v>6</v>
      </c>
      <c r="F48" s="1" t="s">
        <v>450</v>
      </c>
      <c r="G48" s="2">
        <v>56.755100000000006</v>
      </c>
      <c r="H48" s="6">
        <f>1+_xlfn.COUNTIFS(A:A,A48,O:O,"&lt;"&amp;O48)</f>
        <v>3</v>
      </c>
      <c r="I48" s="2">
        <f>_xlfn.AVERAGEIF(A:A,A48,G:G)</f>
        <v>48.16994166666666</v>
      </c>
      <c r="J48" s="2">
        <f>G48-I48</f>
        <v>8.585158333333347</v>
      </c>
      <c r="K48" s="2">
        <f>90+J48</f>
        <v>98.58515833333334</v>
      </c>
      <c r="L48" s="2">
        <f>EXP(0.06*K48)</f>
        <v>370.5948806220824</v>
      </c>
      <c r="M48" s="2">
        <f>SUMIF(A:A,A48,L:L)</f>
        <v>3501.305744893812</v>
      </c>
      <c r="N48" s="3">
        <f>L48/M48</f>
        <v>0.10584476410337648</v>
      </c>
      <c r="O48" s="7">
        <f>1/N48</f>
        <v>9.447798466661231</v>
      </c>
      <c r="P48" s="3">
        <f>IF(O48&gt;21,"",N48)</f>
        <v>0.10584476410337648</v>
      </c>
      <c r="Q48" s="3">
        <f>IF(ISNUMBER(P48),SUMIF(A:A,A48,P:P),"")</f>
        <v>0.8796450227291313</v>
      </c>
      <c r="R48" s="3">
        <f>_xlfn.IFERROR(P48*(1/Q48),"")</f>
        <v>0.12032667879480427</v>
      </c>
      <c r="S48" s="8">
        <f>_xlfn.IFERROR(1/R48,"")</f>
        <v>8.31070889694647</v>
      </c>
    </row>
    <row r="49" spans="1:19" ht="15">
      <c r="A49" s="1">
        <v>40</v>
      </c>
      <c r="B49" s="5">
        <v>0.5631944444444444</v>
      </c>
      <c r="C49" s="1" t="s">
        <v>444</v>
      </c>
      <c r="D49" s="1">
        <v>1</v>
      </c>
      <c r="E49" s="1">
        <v>5</v>
      </c>
      <c r="F49" s="1" t="s">
        <v>449</v>
      </c>
      <c r="G49" s="2">
        <v>50.1004</v>
      </c>
      <c r="H49" s="6">
        <f>1+_xlfn.COUNTIFS(A:A,A49,O:O,"&lt;"&amp;O49)</f>
        <v>4</v>
      </c>
      <c r="I49" s="2">
        <f>_xlfn.AVERAGEIF(A:A,A49,G:G)</f>
        <v>48.16994166666666</v>
      </c>
      <c r="J49" s="2">
        <f>G49-I49</f>
        <v>1.9304583333333412</v>
      </c>
      <c r="K49" s="2">
        <f>90+J49</f>
        <v>91.93045833333335</v>
      </c>
      <c r="L49" s="2">
        <f>EXP(0.06*K49)</f>
        <v>248.59560502040435</v>
      </c>
      <c r="M49" s="2">
        <f>SUMIF(A:A,A49,L:L)</f>
        <v>3501.305744893812</v>
      </c>
      <c r="N49" s="3">
        <f>L49/M49</f>
        <v>0.07100082744357528</v>
      </c>
      <c r="O49" s="7">
        <f>1/N49</f>
        <v>14.084342901421891</v>
      </c>
      <c r="P49" s="3">
        <f>IF(O49&gt;21,"",N49)</f>
        <v>0.07100082744357528</v>
      </c>
      <c r="Q49" s="3">
        <f>IF(ISNUMBER(P49),SUMIF(A:A,A49,P:P),"")</f>
        <v>0.8796450227291313</v>
      </c>
      <c r="R49" s="3">
        <f>_xlfn.IFERROR(P49*(1/Q49),"")</f>
        <v>0.08071531766677037</v>
      </c>
      <c r="S49" s="8">
        <f>_xlfn.IFERROR(1/R49,"")</f>
        <v>12.389222131646138</v>
      </c>
    </row>
    <row r="50" spans="1:19" ht="15">
      <c r="A50" s="1">
        <v>40</v>
      </c>
      <c r="B50" s="5">
        <v>0.5631944444444444</v>
      </c>
      <c r="C50" s="1" t="s">
        <v>444</v>
      </c>
      <c r="D50" s="1">
        <v>1</v>
      </c>
      <c r="E50" s="1">
        <v>11</v>
      </c>
      <c r="F50" s="1" t="s">
        <v>455</v>
      </c>
      <c r="G50" s="2">
        <v>50.095466666666596</v>
      </c>
      <c r="H50" s="6">
        <f>1+_xlfn.COUNTIFS(A:A,A50,O:O,"&lt;"&amp;O50)</f>
        <v>5</v>
      </c>
      <c r="I50" s="2">
        <f>_xlfn.AVERAGEIF(A:A,A50,G:G)</f>
        <v>48.16994166666666</v>
      </c>
      <c r="J50" s="2">
        <f>G50-I50</f>
        <v>1.9255249999999364</v>
      </c>
      <c r="K50" s="2">
        <f>90+J50</f>
        <v>91.92552499999994</v>
      </c>
      <c r="L50" s="2">
        <f>EXP(0.06*K50)</f>
        <v>248.52203161071913</v>
      </c>
      <c r="M50" s="2">
        <f>SUMIF(A:A,A50,L:L)</f>
        <v>3501.305744893812</v>
      </c>
      <c r="N50" s="3">
        <f>L50/M50</f>
        <v>0.07097981430874907</v>
      </c>
      <c r="O50" s="7">
        <f>1/N50</f>
        <v>14.088512483988545</v>
      </c>
      <c r="P50" s="3">
        <f>IF(O50&gt;21,"",N50)</f>
        <v>0.07097981430874907</v>
      </c>
      <c r="Q50" s="3">
        <f>IF(ISNUMBER(P50),SUMIF(A:A,A50,P:P),"")</f>
        <v>0.8796450227291313</v>
      </c>
      <c r="R50" s="3">
        <f>_xlfn.IFERROR(P50*(1/Q50),"")</f>
        <v>0.08069142946836846</v>
      </c>
      <c r="S50" s="8">
        <f>_xlfn.IFERROR(1/R50,"")</f>
        <v>12.392889884197754</v>
      </c>
    </row>
    <row r="51" spans="1:19" ht="15">
      <c r="A51" s="1">
        <v>40</v>
      </c>
      <c r="B51" s="5">
        <v>0.5631944444444444</v>
      </c>
      <c r="C51" s="1" t="s">
        <v>444</v>
      </c>
      <c r="D51" s="1">
        <v>1</v>
      </c>
      <c r="E51" s="1">
        <v>1</v>
      </c>
      <c r="F51" s="1" t="s">
        <v>445</v>
      </c>
      <c r="G51" s="2">
        <v>48.996933333333295</v>
      </c>
      <c r="H51" s="6">
        <f>1+_xlfn.COUNTIFS(A:A,A51,O:O,"&lt;"&amp;O51)</f>
        <v>6</v>
      </c>
      <c r="I51" s="2">
        <f>_xlfn.AVERAGEIF(A:A,A51,G:G)</f>
        <v>48.16994166666666</v>
      </c>
      <c r="J51" s="2">
        <f>G51-I51</f>
        <v>0.8269916666666361</v>
      </c>
      <c r="K51" s="2">
        <f>90+J51</f>
        <v>90.82699166666663</v>
      </c>
      <c r="L51" s="2">
        <f>EXP(0.06*K51)</f>
        <v>232.6696182727894</v>
      </c>
      <c r="M51" s="2">
        <f>SUMIF(A:A,A51,L:L)</f>
        <v>3501.305744893812</v>
      </c>
      <c r="N51" s="3">
        <f>L51/M51</f>
        <v>0.06645224245614854</v>
      </c>
      <c r="O51" s="7">
        <f>1/N51</f>
        <v>15.048401122955246</v>
      </c>
      <c r="P51" s="3">
        <f>IF(O51&gt;21,"",N51)</f>
        <v>0.06645224245614854</v>
      </c>
      <c r="Q51" s="3">
        <f>IF(ISNUMBER(P51),SUMIF(A:A,A51,P:P),"")</f>
        <v>0.8796450227291313</v>
      </c>
      <c r="R51" s="3">
        <f>_xlfn.IFERROR(P51*(1/Q51),"")</f>
        <v>0.07554438522255034</v>
      </c>
      <c r="S51" s="8">
        <f>_xlfn.IFERROR(1/R51,"")</f>
        <v>13.237251147839052</v>
      </c>
    </row>
    <row r="52" spans="1:19" ht="15">
      <c r="A52" s="1">
        <v>40</v>
      </c>
      <c r="B52" s="5">
        <v>0.5631944444444444</v>
      </c>
      <c r="C52" s="1" t="s">
        <v>444</v>
      </c>
      <c r="D52" s="1">
        <v>1</v>
      </c>
      <c r="E52" s="1">
        <v>10</v>
      </c>
      <c r="F52" s="1" t="s">
        <v>454</v>
      </c>
      <c r="G52" s="2">
        <v>48.634100000000004</v>
      </c>
      <c r="H52" s="6">
        <f>1+_xlfn.COUNTIFS(A:A,A52,O:O,"&lt;"&amp;O52)</f>
        <v>7</v>
      </c>
      <c r="I52" s="2">
        <f>_xlfn.AVERAGEIF(A:A,A52,G:G)</f>
        <v>48.16994166666666</v>
      </c>
      <c r="J52" s="2">
        <f>G52-I52</f>
        <v>0.46415833333334433</v>
      </c>
      <c r="K52" s="2">
        <f>90+J52</f>
        <v>90.46415833333334</v>
      </c>
      <c r="L52" s="2">
        <f>EXP(0.06*K52)</f>
        <v>227.6591376489863</v>
      </c>
      <c r="M52" s="2">
        <f>SUMIF(A:A,A52,L:L)</f>
        <v>3501.305744893812</v>
      </c>
      <c r="N52" s="3">
        <f>L52/M52</f>
        <v>0.06502121043870471</v>
      </c>
      <c r="O52" s="7">
        <f>1/N52</f>
        <v>15.379596800073369</v>
      </c>
      <c r="P52" s="3">
        <f>IF(O52&gt;21,"",N52)</f>
        <v>0.06502121043870471</v>
      </c>
      <c r="Q52" s="3">
        <f>IF(ISNUMBER(P52),SUMIF(A:A,A52,P:P),"")</f>
        <v>0.8796450227291313</v>
      </c>
      <c r="R52" s="3">
        <f>_xlfn.IFERROR(P52*(1/Q52),"")</f>
        <v>0.07391755623987276</v>
      </c>
      <c r="S52" s="8">
        <f>_xlfn.IFERROR(1/R52,"")</f>
        <v>13.528585776765413</v>
      </c>
    </row>
    <row r="53" spans="1:19" ht="15">
      <c r="A53" s="1">
        <v>40</v>
      </c>
      <c r="B53" s="5">
        <v>0.5631944444444444</v>
      </c>
      <c r="C53" s="1" t="s">
        <v>444</v>
      </c>
      <c r="D53" s="1">
        <v>1</v>
      </c>
      <c r="E53" s="1">
        <v>8</v>
      </c>
      <c r="F53" s="1" t="s">
        <v>452</v>
      </c>
      <c r="G53" s="2">
        <v>47.4248333333333</v>
      </c>
      <c r="H53" s="6">
        <f>1+_xlfn.COUNTIFS(A:A,A53,O:O,"&lt;"&amp;O53)</f>
        <v>8</v>
      </c>
      <c r="I53" s="2">
        <f>_xlfn.AVERAGEIF(A:A,A53,G:G)</f>
        <v>48.16994166666666</v>
      </c>
      <c r="J53" s="2">
        <f>G53-I53</f>
        <v>-0.7451083333333628</v>
      </c>
      <c r="K53" s="2">
        <f>90+J53</f>
        <v>89.25489166666664</v>
      </c>
      <c r="L53" s="2">
        <f>EXP(0.06*K53)</f>
        <v>211.7261088474509</v>
      </c>
      <c r="M53" s="2">
        <f>SUMIF(A:A,A53,L:L)</f>
        <v>3501.305744893812</v>
      </c>
      <c r="N53" s="3">
        <f>L53/M53</f>
        <v>0.06047061418621473</v>
      </c>
      <c r="O53" s="7">
        <f>1/N53</f>
        <v>16.536957883718113</v>
      </c>
      <c r="P53" s="3">
        <f>IF(O53&gt;21,"",N53)</f>
        <v>0.06047061418621473</v>
      </c>
      <c r="Q53" s="3">
        <f>IF(ISNUMBER(P53),SUMIF(A:A,A53,P:P),"")</f>
        <v>0.8796450227291313</v>
      </c>
      <c r="R53" s="3">
        <f>_xlfn.IFERROR(P53*(1/Q53),"")</f>
        <v>0.06874433734485579</v>
      </c>
      <c r="S53" s="8">
        <f>_xlfn.IFERROR(1/R53,"")</f>
        <v>14.546652693493904</v>
      </c>
    </row>
    <row r="54" spans="1:19" ht="15">
      <c r="A54" s="1">
        <v>40</v>
      </c>
      <c r="B54" s="5">
        <v>0.5631944444444444</v>
      </c>
      <c r="C54" s="1" t="s">
        <v>444</v>
      </c>
      <c r="D54" s="1">
        <v>1</v>
      </c>
      <c r="E54" s="1">
        <v>2</v>
      </c>
      <c r="F54" s="1" t="s">
        <v>446</v>
      </c>
      <c r="G54" s="2">
        <v>39.278999999999996</v>
      </c>
      <c r="H54" s="6">
        <f>1+_xlfn.COUNTIFS(A:A,A54,O:O,"&lt;"&amp;O54)</f>
        <v>10</v>
      </c>
      <c r="I54" s="2">
        <f>_xlfn.AVERAGEIF(A:A,A54,G:G)</f>
        <v>48.16994166666666</v>
      </c>
      <c r="J54" s="2">
        <f>G54-I54</f>
        <v>-8.890941666666663</v>
      </c>
      <c r="K54" s="2">
        <f>90+J54</f>
        <v>81.10905833333334</v>
      </c>
      <c r="L54" s="2">
        <f>EXP(0.06*K54)</f>
        <v>129.87124024857806</v>
      </c>
      <c r="M54" s="2">
        <f>SUMIF(A:A,A54,L:L)</f>
        <v>3501.305744893812</v>
      </c>
      <c r="N54" s="3">
        <f>L54/M54</f>
        <v>0.037092230645089465</v>
      </c>
      <c r="O54" s="7">
        <f>1/N54</f>
        <v>26.959823731506617</v>
      </c>
      <c r="P54" s="3">
        <f>IF(O54&gt;21,"",N54)</f>
      </c>
      <c r="Q54" s="3">
        <f>IF(ISNUMBER(P54),SUMIF(A:A,A54,P:P),"")</f>
      </c>
      <c r="R54" s="3">
        <f>_xlfn.IFERROR(P54*(1/Q54),"")</f>
      </c>
      <c r="S54" s="8">
        <f>_xlfn.IFERROR(1/R54,"")</f>
      </c>
    </row>
    <row r="55" spans="1:19" ht="15">
      <c r="A55" s="1">
        <v>40</v>
      </c>
      <c r="B55" s="5">
        <v>0.5631944444444444</v>
      </c>
      <c r="C55" s="1" t="s">
        <v>444</v>
      </c>
      <c r="D55" s="1">
        <v>1</v>
      </c>
      <c r="E55" s="1">
        <v>3</v>
      </c>
      <c r="F55" s="1" t="s">
        <v>447</v>
      </c>
      <c r="G55" s="2">
        <v>30.3234</v>
      </c>
      <c r="H55" s="6">
        <f>1+_xlfn.COUNTIFS(A:A,A55,O:O,"&lt;"&amp;O55)</f>
        <v>11</v>
      </c>
      <c r="I55" s="2">
        <f>_xlfn.AVERAGEIF(A:A,A55,G:G)</f>
        <v>48.16994166666666</v>
      </c>
      <c r="J55" s="2">
        <f>G55-I55</f>
        <v>-17.84654166666666</v>
      </c>
      <c r="K55" s="2">
        <f>90+J55</f>
        <v>72.15345833333333</v>
      </c>
      <c r="L55" s="2">
        <f>EXP(0.06*K55)</f>
        <v>75.88412456442438</v>
      </c>
      <c r="M55" s="2">
        <f>SUMIF(A:A,A55,L:L)</f>
        <v>3501.305744893812</v>
      </c>
      <c r="N55" s="3">
        <f>L55/M55</f>
        <v>0.021673092866880097</v>
      </c>
      <c r="O55" s="7">
        <f>1/N55</f>
        <v>46.14016126549975</v>
      </c>
      <c r="P55" s="3">
        <f>IF(O55&gt;21,"",N55)</f>
      </c>
      <c r="Q55" s="3">
        <f>IF(ISNUMBER(P55),SUMIF(A:A,A55,P:P),"")</f>
      </c>
      <c r="R55" s="3">
        <f>_xlfn.IFERROR(P55*(1/Q55),"")</f>
      </c>
      <c r="S55" s="8">
        <f>_xlfn.IFERROR(1/R55,"")</f>
      </c>
    </row>
    <row r="56" spans="1:19" ht="15">
      <c r="A56" s="1">
        <v>40</v>
      </c>
      <c r="B56" s="5">
        <v>0.5631944444444444</v>
      </c>
      <c r="C56" s="1" t="s">
        <v>444</v>
      </c>
      <c r="D56" s="1">
        <v>1</v>
      </c>
      <c r="E56" s="1">
        <v>9</v>
      </c>
      <c r="F56" s="1" t="s">
        <v>453</v>
      </c>
      <c r="G56" s="2">
        <v>29.7018666666667</v>
      </c>
      <c r="H56" s="6">
        <f>1+_xlfn.COUNTIFS(A:A,A56,O:O,"&lt;"&amp;O56)</f>
        <v>12</v>
      </c>
      <c r="I56" s="2">
        <f>_xlfn.AVERAGEIF(A:A,A56,G:G)</f>
        <v>48.16994166666666</v>
      </c>
      <c r="J56" s="2">
        <f>G56-I56</f>
        <v>-18.46807499999996</v>
      </c>
      <c r="K56" s="2">
        <f>90+J56</f>
        <v>71.53192500000004</v>
      </c>
      <c r="L56" s="2">
        <f>EXP(0.06*K56)</f>
        <v>73.10636971765918</v>
      </c>
      <c r="M56" s="2">
        <f>SUMIF(A:A,A56,L:L)</f>
        <v>3501.305744893812</v>
      </c>
      <c r="N56" s="3">
        <f>L56/M56</f>
        <v>0.020879744599361275</v>
      </c>
      <c r="O56" s="7">
        <f>1/N56</f>
        <v>47.89330612935709</v>
      </c>
      <c r="P56" s="3">
        <f>IF(O56&gt;21,"",N56)</f>
      </c>
      <c r="Q56" s="3">
        <f>IF(ISNUMBER(P56),SUMIF(A:A,A56,P:P),"")</f>
      </c>
      <c r="R56" s="3">
        <f>_xlfn.IFERROR(P56*(1/Q56),"")</f>
      </c>
      <c r="S56" s="8">
        <f>_xlfn.IFERROR(1/R56,"")</f>
      </c>
    </row>
    <row r="57" spans="1:19" ht="15">
      <c r="A57" s="1">
        <v>40</v>
      </c>
      <c r="B57" s="5">
        <v>0.5631944444444444</v>
      </c>
      <c r="C57" s="1" t="s">
        <v>444</v>
      </c>
      <c r="D57" s="1">
        <v>1</v>
      </c>
      <c r="E57" s="1">
        <v>12</v>
      </c>
      <c r="F57" s="1" t="s">
        <v>456</v>
      </c>
      <c r="G57" s="2">
        <v>40.830066666666596</v>
      </c>
      <c r="H57" s="6">
        <f>1+_xlfn.COUNTIFS(A:A,A57,O:O,"&lt;"&amp;O57)</f>
        <v>9</v>
      </c>
      <c r="I57" s="2">
        <f>_xlfn.AVERAGEIF(A:A,A57,G:G)</f>
        <v>48.16994166666666</v>
      </c>
      <c r="J57" s="2">
        <f>G57-I57</f>
        <v>-7.339875000000063</v>
      </c>
      <c r="K57" s="2">
        <f>90+J57</f>
        <v>82.66012499999994</v>
      </c>
      <c r="L57" s="2">
        <f>EXP(0.06*K57)</f>
        <v>142.5378388143948</v>
      </c>
      <c r="M57" s="2">
        <f>SUMIF(A:A,A57,L:L)</f>
        <v>3501.305744893812</v>
      </c>
      <c r="N57" s="3">
        <f>L57/M57</f>
        <v>0.04070990915953777</v>
      </c>
      <c r="O57" s="7">
        <f>1/N57</f>
        <v>24.564044004154056</v>
      </c>
      <c r="P57" s="3">
        <f>IF(O57&gt;21,"",N57)</f>
      </c>
      <c r="Q57" s="3">
        <f>IF(ISNUMBER(P57),SUMIF(A:A,A57,P:P),"")</f>
      </c>
      <c r="R57" s="3">
        <f>_xlfn.IFERROR(P57*(1/Q57),"")</f>
      </c>
      <c r="S57" s="8">
        <f>_xlfn.IFERROR(1/R57,"")</f>
      </c>
    </row>
    <row r="58" spans="1:19" ht="15">
      <c r="A58" s="1">
        <v>2</v>
      </c>
      <c r="B58" s="5">
        <v>0.5659722222222222</v>
      </c>
      <c r="C58" s="1" t="s">
        <v>25</v>
      </c>
      <c r="D58" s="1">
        <v>3</v>
      </c>
      <c r="E58" s="1">
        <v>5</v>
      </c>
      <c r="F58" s="1" t="s">
        <v>38</v>
      </c>
      <c r="G58" s="2">
        <v>75.0084999999999</v>
      </c>
      <c r="H58" s="6">
        <f>1+_xlfn.COUNTIFS(A:A,A58,O:O,"&lt;"&amp;O58)</f>
        <v>1</v>
      </c>
      <c r="I58" s="2">
        <f>_xlfn.AVERAGEIF(A:A,A58,G:G)</f>
        <v>55.17805555555557</v>
      </c>
      <c r="J58" s="2">
        <f>G58-I58</f>
        <v>19.830444444444332</v>
      </c>
      <c r="K58" s="2">
        <f>90+J58</f>
        <v>109.83044444444434</v>
      </c>
      <c r="L58" s="2">
        <f>EXP(0.06*K58)</f>
        <v>727.6547321469621</v>
      </c>
      <c r="M58" s="2">
        <f>SUMIF(A:A,A58,L:L)</f>
        <v>1884.1011278714875</v>
      </c>
      <c r="N58" s="3">
        <f>L58/M58</f>
        <v>0.3862078958410319</v>
      </c>
      <c r="O58" s="7">
        <f>1/N58</f>
        <v>2.5892790146673046</v>
      </c>
      <c r="P58" s="3">
        <f>IF(O58&gt;21,"",N58)</f>
        <v>0.3862078958410319</v>
      </c>
      <c r="Q58" s="3">
        <f>IF(ISNUMBER(P58),SUMIF(A:A,A58,P:P),"")</f>
        <v>0.9641994300117681</v>
      </c>
      <c r="R58" s="3">
        <f>_xlfn.IFERROR(P58*(1/Q58),"")</f>
        <v>0.400547732989552</v>
      </c>
      <c r="S58" s="8">
        <f>_xlfn.IFERROR(1/R58,"")</f>
        <v>2.4965813500836473</v>
      </c>
    </row>
    <row r="59" spans="1:19" ht="15">
      <c r="A59" s="1">
        <v>2</v>
      </c>
      <c r="B59" s="5">
        <v>0.5659722222222222</v>
      </c>
      <c r="C59" s="1" t="s">
        <v>25</v>
      </c>
      <c r="D59" s="1">
        <v>3</v>
      </c>
      <c r="E59" s="1">
        <v>8</v>
      </c>
      <c r="F59" s="1" t="s">
        <v>40</v>
      </c>
      <c r="G59" s="2">
        <v>70.3737333333334</v>
      </c>
      <c r="H59" s="6">
        <f>1+_xlfn.COUNTIFS(A:A,A59,O:O,"&lt;"&amp;O59)</f>
        <v>2</v>
      </c>
      <c r="I59" s="2">
        <f>_xlfn.AVERAGEIF(A:A,A59,G:G)</f>
        <v>55.17805555555557</v>
      </c>
      <c r="J59" s="2">
        <f>G59-I59</f>
        <v>15.195677777777838</v>
      </c>
      <c r="K59" s="2">
        <f>90+J59</f>
        <v>105.19567777777783</v>
      </c>
      <c r="L59" s="2">
        <f>EXP(0.06*K59)</f>
        <v>551.0032274995317</v>
      </c>
      <c r="M59" s="2">
        <f>SUMIF(A:A,A59,L:L)</f>
        <v>1884.1011278714875</v>
      </c>
      <c r="N59" s="3">
        <f>L59/M59</f>
        <v>0.29244886028066486</v>
      </c>
      <c r="O59" s="7">
        <f>1/N59</f>
        <v>3.419401255454695</v>
      </c>
      <c r="P59" s="3">
        <f>IF(O59&gt;21,"",N59)</f>
        <v>0.29244886028066486</v>
      </c>
      <c r="Q59" s="3">
        <f>IF(ISNUMBER(P59),SUMIF(A:A,A59,P:P),"")</f>
        <v>0.9641994300117681</v>
      </c>
      <c r="R59" s="3">
        <f>_xlfn.IFERROR(P59*(1/Q59),"")</f>
        <v>0.30330743949630373</v>
      </c>
      <c r="S59" s="8">
        <f>_xlfn.IFERROR(1/R59,"")</f>
        <v>3.2969847414909403</v>
      </c>
    </row>
    <row r="60" spans="1:19" ht="15">
      <c r="A60" s="1">
        <v>2</v>
      </c>
      <c r="B60" s="5">
        <v>0.5659722222222222</v>
      </c>
      <c r="C60" s="1" t="s">
        <v>25</v>
      </c>
      <c r="D60" s="1">
        <v>3</v>
      </c>
      <c r="E60" s="1">
        <v>6</v>
      </c>
      <c r="F60" s="1" t="s">
        <v>39</v>
      </c>
      <c r="G60" s="2">
        <v>59.206166666666704</v>
      </c>
      <c r="H60" s="6">
        <f>1+_xlfn.COUNTIFS(A:A,A60,O:O,"&lt;"&amp;O60)</f>
        <v>3</v>
      </c>
      <c r="I60" s="2">
        <f>_xlfn.AVERAGEIF(A:A,A60,G:G)</f>
        <v>55.17805555555557</v>
      </c>
      <c r="J60" s="2">
        <f>G60-I60</f>
        <v>4.028111111111137</v>
      </c>
      <c r="K60" s="2">
        <f>90+J60</f>
        <v>94.02811111111114</v>
      </c>
      <c r="L60" s="2">
        <f>EXP(0.06*K60)</f>
        <v>281.93785284445335</v>
      </c>
      <c r="M60" s="2">
        <f>SUMIF(A:A,A60,L:L)</f>
        <v>1884.1011278714875</v>
      </c>
      <c r="N60" s="3">
        <f>L60/M60</f>
        <v>0.14964050956381786</v>
      </c>
      <c r="O60" s="7">
        <f>1/N60</f>
        <v>6.682682402745532</v>
      </c>
      <c r="P60" s="3">
        <f>IF(O60&gt;21,"",N60)</f>
        <v>0.14964050956381786</v>
      </c>
      <c r="Q60" s="3">
        <f>IF(ISNUMBER(P60),SUMIF(A:A,A60,P:P),"")</f>
        <v>0.9641994300117681</v>
      </c>
      <c r="R60" s="3">
        <f>_xlfn.IFERROR(P60*(1/Q60),"")</f>
        <v>0.1551966376520172</v>
      </c>
      <c r="S60" s="8">
        <f>_xlfn.IFERROR(1/R60,"")</f>
        <v>6.443438563676914</v>
      </c>
    </row>
    <row r="61" spans="1:19" ht="15">
      <c r="A61" s="1">
        <v>2</v>
      </c>
      <c r="B61" s="5">
        <v>0.5659722222222222</v>
      </c>
      <c r="C61" s="1" t="s">
        <v>25</v>
      </c>
      <c r="D61" s="1">
        <v>3</v>
      </c>
      <c r="E61" s="1">
        <v>4</v>
      </c>
      <c r="F61" s="1" t="s">
        <v>37</v>
      </c>
      <c r="G61" s="2">
        <v>49.6291666666666</v>
      </c>
      <c r="H61" s="6">
        <f>1+_xlfn.COUNTIFS(A:A,A61,O:O,"&lt;"&amp;O61)</f>
        <v>4</v>
      </c>
      <c r="I61" s="2">
        <f>_xlfn.AVERAGEIF(A:A,A61,G:G)</f>
        <v>55.17805555555557</v>
      </c>
      <c r="J61" s="2">
        <f>G61-I61</f>
        <v>-5.548888888888968</v>
      </c>
      <c r="K61" s="2">
        <f>90+J61</f>
        <v>84.45111111111103</v>
      </c>
      <c r="L61" s="2">
        <f>EXP(0.06*K61)</f>
        <v>158.7081001173229</v>
      </c>
      <c r="M61" s="2">
        <f>SUMIF(A:A,A61,L:L)</f>
        <v>1884.1011278714875</v>
      </c>
      <c r="N61" s="3">
        <f>L61/M61</f>
        <v>0.0842354466910272</v>
      </c>
      <c r="O61" s="7">
        <f>1/N61</f>
        <v>11.871486877347094</v>
      </c>
      <c r="P61" s="3">
        <f>IF(O61&gt;21,"",N61)</f>
        <v>0.0842354466910272</v>
      </c>
      <c r="Q61" s="3">
        <f>IF(ISNUMBER(P61),SUMIF(A:A,A61,P:P),"")</f>
        <v>0.9641994300117681</v>
      </c>
      <c r="R61" s="3">
        <f>_xlfn.IFERROR(P61*(1/Q61),"")</f>
        <v>0.08736309529865528</v>
      </c>
      <c r="S61" s="8">
        <f>_xlfn.IFERROR(1/R61,"")</f>
        <v>11.44648088053025</v>
      </c>
    </row>
    <row r="62" spans="1:19" ht="15">
      <c r="A62" s="1">
        <v>2</v>
      </c>
      <c r="B62" s="5">
        <v>0.5659722222222222</v>
      </c>
      <c r="C62" s="1" t="s">
        <v>25</v>
      </c>
      <c r="D62" s="1">
        <v>3</v>
      </c>
      <c r="E62" s="1">
        <v>3</v>
      </c>
      <c r="F62" s="1" t="s">
        <v>36</v>
      </c>
      <c r="G62" s="2">
        <v>41.4824666666667</v>
      </c>
      <c r="H62" s="6">
        <f>1+_xlfn.COUNTIFS(A:A,A62,O:O,"&lt;"&amp;O62)</f>
        <v>5</v>
      </c>
      <c r="I62" s="2">
        <f>_xlfn.AVERAGEIF(A:A,A62,G:G)</f>
        <v>55.17805555555557</v>
      </c>
      <c r="J62" s="2">
        <f>G62-I62</f>
        <v>-13.695588888888864</v>
      </c>
      <c r="K62" s="2">
        <f>90+J62</f>
        <v>76.30441111111114</v>
      </c>
      <c r="L62" s="2">
        <f>EXP(0.06*K62)</f>
        <v>97.3453209699476</v>
      </c>
      <c r="M62" s="2">
        <f>SUMIF(A:A,A62,L:L)</f>
        <v>1884.1011278714875</v>
      </c>
      <c r="N62" s="3">
        <f>L62/M62</f>
        <v>0.051666717635226324</v>
      </c>
      <c r="O62" s="7">
        <f>1/N62</f>
        <v>19.35481961637526</v>
      </c>
      <c r="P62" s="3">
        <f>IF(O62&gt;21,"",N62)</f>
        <v>0.051666717635226324</v>
      </c>
      <c r="Q62" s="3">
        <f>IF(ISNUMBER(P62),SUMIF(A:A,A62,P:P),"")</f>
        <v>0.9641994300117681</v>
      </c>
      <c r="R62" s="3">
        <f>_xlfn.IFERROR(P62*(1/Q62),"")</f>
        <v>0.05358509456347193</v>
      </c>
      <c r="S62" s="8">
        <f>_xlfn.IFERROR(1/R62,"")</f>
        <v>18.661906042089612</v>
      </c>
    </row>
    <row r="63" spans="1:19" ht="15">
      <c r="A63" s="1">
        <v>2</v>
      </c>
      <c r="B63" s="5">
        <v>0.5659722222222222</v>
      </c>
      <c r="C63" s="1" t="s">
        <v>25</v>
      </c>
      <c r="D63" s="1">
        <v>3</v>
      </c>
      <c r="E63" s="1">
        <v>10</v>
      </c>
      <c r="F63" s="1" t="s">
        <v>41</v>
      </c>
      <c r="G63" s="2">
        <v>35.368300000000005</v>
      </c>
      <c r="H63" s="6">
        <f>1+_xlfn.COUNTIFS(A:A,A63,O:O,"&lt;"&amp;O63)</f>
        <v>6</v>
      </c>
      <c r="I63" s="2">
        <f>_xlfn.AVERAGEIF(A:A,A63,G:G)</f>
        <v>55.17805555555557</v>
      </c>
      <c r="J63" s="2">
        <f>G63-I63</f>
        <v>-19.80975555555556</v>
      </c>
      <c r="K63" s="2">
        <f>90+J63</f>
        <v>70.19024444444443</v>
      </c>
      <c r="L63" s="2">
        <f>EXP(0.06*K63)</f>
        <v>67.45189429326969</v>
      </c>
      <c r="M63" s="2">
        <f>SUMIF(A:A,A63,L:L)</f>
        <v>1884.1011278714875</v>
      </c>
      <c r="N63" s="3">
        <f>L63/M63</f>
        <v>0.03580056998823181</v>
      </c>
      <c r="O63" s="7">
        <f>1/N63</f>
        <v>27.932516167444124</v>
      </c>
      <c r="P63" s="3">
        <f>IF(O63&gt;21,"",N63)</f>
      </c>
      <c r="Q63" s="3">
        <f>IF(ISNUMBER(P63),SUMIF(A:A,A63,P:P),"")</f>
      </c>
      <c r="R63" s="3">
        <f>_xlfn.IFERROR(P63*(1/Q63),"")</f>
      </c>
      <c r="S63" s="8">
        <f>_xlfn.IFERROR(1/R63,"")</f>
      </c>
    </row>
    <row r="64" spans="1:19" ht="15">
      <c r="A64" s="1">
        <v>29</v>
      </c>
      <c r="B64" s="5">
        <v>0.56875</v>
      </c>
      <c r="C64" s="1" t="s">
        <v>317</v>
      </c>
      <c r="D64" s="1">
        <v>1</v>
      </c>
      <c r="E64" s="1">
        <v>5</v>
      </c>
      <c r="F64" s="1" t="s">
        <v>322</v>
      </c>
      <c r="G64" s="2">
        <v>68.4854333333333</v>
      </c>
      <c r="H64" s="6">
        <f>1+_xlfn.COUNTIFS(A:A,A64,O:O,"&lt;"&amp;O64)</f>
        <v>1</v>
      </c>
      <c r="I64" s="2">
        <f>_xlfn.AVERAGEIF(A:A,A64,G:G)</f>
        <v>51.37409999999996</v>
      </c>
      <c r="J64" s="2">
        <f>G64-I64</f>
        <v>17.11133333333334</v>
      </c>
      <c r="K64" s="2">
        <f>90+J64</f>
        <v>107.11133333333333</v>
      </c>
      <c r="L64" s="2">
        <f>EXP(0.06*K64)</f>
        <v>618.1183846286316</v>
      </c>
      <c r="M64" s="2">
        <f>SUMIF(A:A,A64,L:L)</f>
        <v>1379.8034534362573</v>
      </c>
      <c r="N64" s="3">
        <f>L64/M64</f>
        <v>0.447975675875627</v>
      </c>
      <c r="O64" s="7">
        <f>1/N64</f>
        <v>2.2322640577423525</v>
      </c>
      <c r="P64" s="3">
        <f>IF(O64&gt;21,"",N64)</f>
        <v>0.447975675875627</v>
      </c>
      <c r="Q64" s="3">
        <f>IF(ISNUMBER(P64),SUMIF(A:A,A64,P:P),"")</f>
        <v>1</v>
      </c>
      <c r="R64" s="3">
        <f>_xlfn.IFERROR(P64*(1/Q64),"")</f>
        <v>0.447975675875627</v>
      </c>
      <c r="S64" s="8">
        <f>_xlfn.IFERROR(1/R64,"")</f>
        <v>2.2322640577423525</v>
      </c>
    </row>
    <row r="65" spans="1:19" ht="15">
      <c r="A65" s="1">
        <v>29</v>
      </c>
      <c r="B65" s="5">
        <v>0.56875</v>
      </c>
      <c r="C65" s="1" t="s">
        <v>317</v>
      </c>
      <c r="D65" s="1">
        <v>1</v>
      </c>
      <c r="E65" s="1">
        <v>1</v>
      </c>
      <c r="F65" s="1" t="s">
        <v>318</v>
      </c>
      <c r="G65" s="2">
        <v>54.1228666666666</v>
      </c>
      <c r="H65" s="6">
        <f>1+_xlfn.COUNTIFS(A:A,A65,O:O,"&lt;"&amp;O65)</f>
        <v>2</v>
      </c>
      <c r="I65" s="2">
        <f>_xlfn.AVERAGEIF(A:A,A65,G:G)</f>
        <v>51.37409999999996</v>
      </c>
      <c r="J65" s="2">
        <f>G65-I65</f>
        <v>2.74876666666664</v>
      </c>
      <c r="K65" s="2">
        <f>90+J65</f>
        <v>92.74876666666664</v>
      </c>
      <c r="L65" s="2">
        <f>EXP(0.06*K65)</f>
        <v>261.1058811596365</v>
      </c>
      <c r="M65" s="2">
        <f>SUMIF(A:A,A65,L:L)</f>
        <v>1379.8034534362573</v>
      </c>
      <c r="N65" s="3">
        <f>L65/M65</f>
        <v>0.1892341119377397</v>
      </c>
      <c r="O65" s="7">
        <f>1/N65</f>
        <v>5.284459497075305</v>
      </c>
      <c r="P65" s="3">
        <f>IF(O65&gt;21,"",N65)</f>
        <v>0.1892341119377397</v>
      </c>
      <c r="Q65" s="3">
        <f>IF(ISNUMBER(P65),SUMIF(A:A,A65,P:P),"")</f>
        <v>1</v>
      </c>
      <c r="R65" s="3">
        <f>_xlfn.IFERROR(P65*(1/Q65),"")</f>
        <v>0.1892341119377397</v>
      </c>
      <c r="S65" s="8">
        <f>_xlfn.IFERROR(1/R65,"")</f>
        <v>5.284459497075305</v>
      </c>
    </row>
    <row r="66" spans="1:19" ht="15">
      <c r="A66" s="1">
        <v>29</v>
      </c>
      <c r="B66" s="5">
        <v>0.56875</v>
      </c>
      <c r="C66" s="1" t="s">
        <v>317</v>
      </c>
      <c r="D66" s="1">
        <v>1</v>
      </c>
      <c r="E66" s="1">
        <v>2</v>
      </c>
      <c r="F66" s="1" t="s">
        <v>319</v>
      </c>
      <c r="G66" s="2">
        <v>53.831700000000005</v>
      </c>
      <c r="H66" s="6">
        <f>1+_xlfn.COUNTIFS(A:A,A66,O:O,"&lt;"&amp;O66)</f>
        <v>3</v>
      </c>
      <c r="I66" s="2">
        <f>_xlfn.AVERAGEIF(A:A,A66,G:G)</f>
        <v>51.37409999999996</v>
      </c>
      <c r="J66" s="2">
        <f>G66-I66</f>
        <v>2.457600000000042</v>
      </c>
      <c r="K66" s="2">
        <f>90+J66</f>
        <v>92.45760000000004</v>
      </c>
      <c r="L66" s="2">
        <f>EXP(0.06*K66)</f>
        <v>256.5839752706133</v>
      </c>
      <c r="M66" s="2">
        <f>SUMIF(A:A,A66,L:L)</f>
        <v>1379.8034534362573</v>
      </c>
      <c r="N66" s="3">
        <f>L66/M66</f>
        <v>0.18595690178308913</v>
      </c>
      <c r="O66" s="7">
        <f>1/N66</f>
        <v>5.377590131967556</v>
      </c>
      <c r="P66" s="3">
        <f>IF(O66&gt;21,"",N66)</f>
        <v>0.18595690178308913</v>
      </c>
      <c r="Q66" s="3">
        <f>IF(ISNUMBER(P66),SUMIF(A:A,A66,P:P),"")</f>
        <v>1</v>
      </c>
      <c r="R66" s="3">
        <f>_xlfn.IFERROR(P66*(1/Q66),"")</f>
        <v>0.18595690178308913</v>
      </c>
      <c r="S66" s="8">
        <f>_xlfn.IFERROR(1/R66,"")</f>
        <v>5.377590131967556</v>
      </c>
    </row>
    <row r="67" spans="1:19" ht="15">
      <c r="A67" s="1">
        <v>29</v>
      </c>
      <c r="B67" s="5">
        <v>0.56875</v>
      </c>
      <c r="C67" s="1" t="s">
        <v>317</v>
      </c>
      <c r="D67" s="1">
        <v>1</v>
      </c>
      <c r="E67" s="1">
        <v>3</v>
      </c>
      <c r="F67" s="1" t="s">
        <v>320</v>
      </c>
      <c r="G67" s="2">
        <v>46.6853666666666</v>
      </c>
      <c r="H67" s="6">
        <f>1+_xlfn.COUNTIFS(A:A,A67,O:O,"&lt;"&amp;O67)</f>
        <v>4</v>
      </c>
      <c r="I67" s="2">
        <f>_xlfn.AVERAGEIF(A:A,A67,G:G)</f>
        <v>51.37409999999996</v>
      </c>
      <c r="J67" s="2">
        <f>G67-I67</f>
        <v>-4.68873333333336</v>
      </c>
      <c r="K67" s="2">
        <f>90+J67</f>
        <v>85.31126666666664</v>
      </c>
      <c r="L67" s="2">
        <f>EXP(0.06*K67)</f>
        <v>167.11396419446103</v>
      </c>
      <c r="M67" s="2">
        <f>SUMIF(A:A,A67,L:L)</f>
        <v>1379.8034534362573</v>
      </c>
      <c r="N67" s="3">
        <f>L67/M67</f>
        <v>0.12111432521659592</v>
      </c>
      <c r="O67" s="7">
        <f>1/N67</f>
        <v>8.256661614649142</v>
      </c>
      <c r="P67" s="3">
        <f>IF(O67&gt;21,"",N67)</f>
        <v>0.12111432521659592</v>
      </c>
      <c r="Q67" s="3">
        <f>IF(ISNUMBER(P67),SUMIF(A:A,A67,P:P),"")</f>
        <v>1</v>
      </c>
      <c r="R67" s="3">
        <f>_xlfn.IFERROR(P67*(1/Q67),"")</f>
        <v>0.12111432521659592</v>
      </c>
      <c r="S67" s="8">
        <f>_xlfn.IFERROR(1/R67,"")</f>
        <v>8.256661614649142</v>
      </c>
    </row>
    <row r="68" spans="1:19" ht="15">
      <c r="A68" s="1">
        <v>29</v>
      </c>
      <c r="B68" s="5">
        <v>0.56875</v>
      </c>
      <c r="C68" s="1" t="s">
        <v>317</v>
      </c>
      <c r="D68" s="1">
        <v>1</v>
      </c>
      <c r="E68" s="1">
        <v>4</v>
      </c>
      <c r="F68" s="1" t="s">
        <v>321</v>
      </c>
      <c r="G68" s="2">
        <v>33.7451333333333</v>
      </c>
      <c r="H68" s="6">
        <f>1+_xlfn.COUNTIFS(A:A,A68,O:O,"&lt;"&amp;O68)</f>
        <v>5</v>
      </c>
      <c r="I68" s="2">
        <f>_xlfn.AVERAGEIF(A:A,A68,G:G)</f>
        <v>51.37409999999996</v>
      </c>
      <c r="J68" s="2">
        <f>G68-I68</f>
        <v>-17.628966666666663</v>
      </c>
      <c r="K68" s="2">
        <f>90+J68</f>
        <v>72.37103333333334</v>
      </c>
      <c r="L68" s="2">
        <f>EXP(0.06*K68)</f>
        <v>76.88124818291496</v>
      </c>
      <c r="M68" s="2">
        <f>SUMIF(A:A,A68,L:L)</f>
        <v>1379.8034534362573</v>
      </c>
      <c r="N68" s="3">
        <f>L68/M68</f>
        <v>0.055718985186948324</v>
      </c>
      <c r="O68" s="7">
        <f>1/N68</f>
        <v>17.947204110857374</v>
      </c>
      <c r="P68" s="3">
        <f>IF(O68&gt;21,"",N68)</f>
        <v>0.055718985186948324</v>
      </c>
      <c r="Q68" s="3">
        <f>IF(ISNUMBER(P68),SUMIF(A:A,A68,P:P),"")</f>
        <v>1</v>
      </c>
      <c r="R68" s="3">
        <f>_xlfn.IFERROR(P68*(1/Q68),"")</f>
        <v>0.055718985186948324</v>
      </c>
      <c r="S68" s="8">
        <f>_xlfn.IFERROR(1/R68,"")</f>
        <v>17.947204110857374</v>
      </c>
    </row>
    <row r="69" spans="1:19" ht="15">
      <c r="A69" s="1">
        <v>46</v>
      </c>
      <c r="B69" s="5">
        <v>0.5743055555555555</v>
      </c>
      <c r="C69" s="1" t="s">
        <v>503</v>
      </c>
      <c r="D69" s="1">
        <v>1</v>
      </c>
      <c r="E69" s="1">
        <v>2</v>
      </c>
      <c r="F69" s="1" t="s">
        <v>505</v>
      </c>
      <c r="G69" s="2">
        <v>83.9342</v>
      </c>
      <c r="H69" s="6">
        <f>1+_xlfn.COUNTIFS(A:A,A69,O:O,"&lt;"&amp;O69)</f>
        <v>1</v>
      </c>
      <c r="I69" s="2">
        <f>_xlfn.AVERAGEIF(A:A,A69,G:G)</f>
        <v>50.90932333333332</v>
      </c>
      <c r="J69" s="2">
        <f>G69-I69</f>
        <v>33.024876666666685</v>
      </c>
      <c r="K69" s="2">
        <f>90+J69</f>
        <v>123.02487666666669</v>
      </c>
      <c r="L69" s="2">
        <f>EXP(0.06*K69)</f>
        <v>1605.9850730915987</v>
      </c>
      <c r="M69" s="2">
        <f>SUMIF(A:A,A69,L:L)</f>
        <v>3657.043326177094</v>
      </c>
      <c r="N69" s="3">
        <f>L69/M69</f>
        <v>0.43914849506867126</v>
      </c>
      <c r="O69" s="7">
        <f>1/N69</f>
        <v>2.2771340702047183</v>
      </c>
      <c r="P69" s="3">
        <f>IF(O69&gt;21,"",N69)</f>
        <v>0.43914849506867126</v>
      </c>
      <c r="Q69" s="3">
        <f>IF(ISNUMBER(P69),SUMIF(A:A,A69,P:P),"")</f>
        <v>0.9382664131917937</v>
      </c>
      <c r="R69" s="3">
        <f>_xlfn.IFERROR(P69*(1/Q69),"")</f>
        <v>0.4680424332517418</v>
      </c>
      <c r="S69" s="8">
        <f>_xlfn.IFERROR(1/R69,"")</f>
        <v>2.136558416407811</v>
      </c>
    </row>
    <row r="70" spans="1:19" ht="15">
      <c r="A70" s="1">
        <v>46</v>
      </c>
      <c r="B70" s="5">
        <v>0.5743055555555555</v>
      </c>
      <c r="C70" s="1" t="s">
        <v>503</v>
      </c>
      <c r="D70" s="1">
        <v>1</v>
      </c>
      <c r="E70" s="1">
        <v>3</v>
      </c>
      <c r="F70" s="1" t="s">
        <v>506</v>
      </c>
      <c r="G70" s="2">
        <v>62.616666666666696</v>
      </c>
      <c r="H70" s="6">
        <f>1+_xlfn.COUNTIFS(A:A,A70,O:O,"&lt;"&amp;O70)</f>
        <v>2</v>
      </c>
      <c r="I70" s="2">
        <f>_xlfn.AVERAGEIF(A:A,A70,G:G)</f>
        <v>50.90932333333332</v>
      </c>
      <c r="J70" s="2">
        <f>G70-I70</f>
        <v>11.707343333333377</v>
      </c>
      <c r="K70" s="2">
        <f>90+J70</f>
        <v>101.70734333333337</v>
      </c>
      <c r="L70" s="2">
        <f>EXP(0.06*K70)</f>
        <v>446.9472595193432</v>
      </c>
      <c r="M70" s="2">
        <f>SUMIF(A:A,A70,L:L)</f>
        <v>3657.043326177094</v>
      </c>
      <c r="N70" s="3">
        <f>L70/M70</f>
        <v>0.12221546742968491</v>
      </c>
      <c r="O70" s="7">
        <f>1/N70</f>
        <v>8.182270387136859</v>
      </c>
      <c r="P70" s="3">
        <f>IF(O70&gt;21,"",N70)</f>
        <v>0.12221546742968491</v>
      </c>
      <c r="Q70" s="3">
        <f>IF(ISNUMBER(P70),SUMIF(A:A,A70,P:P),"")</f>
        <v>0.9382664131917937</v>
      </c>
      <c r="R70" s="3">
        <f>_xlfn.IFERROR(P70*(1/Q70),"")</f>
        <v>0.13025667945837735</v>
      </c>
      <c r="S70" s="8">
        <f>_xlfn.IFERROR(1/R70,"")</f>
        <v>7.677149487904329</v>
      </c>
    </row>
    <row r="71" spans="1:19" ht="15">
      <c r="A71" s="1">
        <v>46</v>
      </c>
      <c r="B71" s="5">
        <v>0.5743055555555555</v>
      </c>
      <c r="C71" s="1" t="s">
        <v>503</v>
      </c>
      <c r="D71" s="1">
        <v>1</v>
      </c>
      <c r="E71" s="1">
        <v>5</v>
      </c>
      <c r="F71" s="1" t="s">
        <v>508</v>
      </c>
      <c r="G71" s="2">
        <v>60.1878666666666</v>
      </c>
      <c r="H71" s="6">
        <f>1+_xlfn.COUNTIFS(A:A,A71,O:O,"&lt;"&amp;O71)</f>
        <v>3</v>
      </c>
      <c r="I71" s="2">
        <f>_xlfn.AVERAGEIF(A:A,A71,G:G)</f>
        <v>50.90932333333332</v>
      </c>
      <c r="J71" s="2">
        <f>G71-I71</f>
        <v>9.278543333333282</v>
      </c>
      <c r="K71" s="2">
        <f>90+J71</f>
        <v>99.27854333333329</v>
      </c>
      <c r="L71" s="2">
        <f>EXP(0.06*K71)</f>
        <v>386.3379868732144</v>
      </c>
      <c r="M71" s="2">
        <f>SUMIF(A:A,A71,L:L)</f>
        <v>3657.043326177094</v>
      </c>
      <c r="N71" s="3">
        <f>L71/M71</f>
        <v>0.10564216838991472</v>
      </c>
      <c r="O71" s="7">
        <f>1/N71</f>
        <v>9.465917021970807</v>
      </c>
      <c r="P71" s="3">
        <f>IF(O71&gt;21,"",N71)</f>
        <v>0.10564216838991472</v>
      </c>
      <c r="Q71" s="3">
        <f>IF(ISNUMBER(P71),SUMIF(A:A,A71,P:P),"")</f>
        <v>0.9382664131917937</v>
      </c>
      <c r="R71" s="3">
        <f>_xlfn.IFERROR(P71*(1/Q71),"")</f>
        <v>0.11259293405861273</v>
      </c>
      <c r="S71" s="8">
        <f>_xlfn.IFERROR(1/R71,"")</f>
        <v>8.881552011775694</v>
      </c>
    </row>
    <row r="72" spans="1:19" ht="15">
      <c r="A72" s="1">
        <v>46</v>
      </c>
      <c r="B72" s="5">
        <v>0.5743055555555555</v>
      </c>
      <c r="C72" s="1" t="s">
        <v>503</v>
      </c>
      <c r="D72" s="1">
        <v>1</v>
      </c>
      <c r="E72" s="1">
        <v>10</v>
      </c>
      <c r="F72" s="1" t="s">
        <v>512</v>
      </c>
      <c r="G72" s="2">
        <v>57.4701666666666</v>
      </c>
      <c r="H72" s="6">
        <f>1+_xlfn.COUNTIFS(A:A,A72,O:O,"&lt;"&amp;O72)</f>
        <v>4</v>
      </c>
      <c r="I72" s="2">
        <f>_xlfn.AVERAGEIF(A:A,A72,G:G)</f>
        <v>50.90932333333332</v>
      </c>
      <c r="J72" s="2">
        <f>G72-I72</f>
        <v>6.560843333333281</v>
      </c>
      <c r="K72" s="2">
        <f>90+J72</f>
        <v>96.56084333333328</v>
      </c>
      <c r="L72" s="2">
        <f>EXP(0.06*K72)</f>
        <v>328.2089998084957</v>
      </c>
      <c r="M72" s="2">
        <f>SUMIF(A:A,A72,L:L)</f>
        <v>3657.043326177094</v>
      </c>
      <c r="N72" s="3">
        <f>L72/M72</f>
        <v>0.08974709089694882</v>
      </c>
      <c r="O72" s="7">
        <f>1/N72</f>
        <v>11.142422445182538</v>
      </c>
      <c r="P72" s="3">
        <f>IF(O72&gt;21,"",N72)</f>
        <v>0.08974709089694882</v>
      </c>
      <c r="Q72" s="3">
        <f>IF(ISNUMBER(P72),SUMIF(A:A,A72,P:P),"")</f>
        <v>0.9382664131917937</v>
      </c>
      <c r="R72" s="3">
        <f>_xlfn.IFERROR(P72*(1/Q72),"")</f>
        <v>0.09565203404398466</v>
      </c>
      <c r="S72" s="8">
        <f>_xlfn.IFERROR(1/R72,"")</f>
        <v>10.454560741909155</v>
      </c>
    </row>
    <row r="73" spans="1:19" ht="15">
      <c r="A73" s="1">
        <v>46</v>
      </c>
      <c r="B73" s="5">
        <v>0.5743055555555555</v>
      </c>
      <c r="C73" s="1" t="s">
        <v>503</v>
      </c>
      <c r="D73" s="1">
        <v>1</v>
      </c>
      <c r="E73" s="1">
        <v>7</v>
      </c>
      <c r="F73" s="1" t="s">
        <v>510</v>
      </c>
      <c r="G73" s="2">
        <v>53.1316</v>
      </c>
      <c r="H73" s="6">
        <f>1+_xlfn.COUNTIFS(A:A,A73,O:O,"&lt;"&amp;O73)</f>
        <v>5</v>
      </c>
      <c r="I73" s="2">
        <f>_xlfn.AVERAGEIF(A:A,A73,G:G)</f>
        <v>50.90932333333332</v>
      </c>
      <c r="J73" s="2">
        <f>G73-I73</f>
        <v>2.22227666666668</v>
      </c>
      <c r="K73" s="2">
        <f>90+J73</f>
        <v>92.22227666666669</v>
      </c>
      <c r="L73" s="2">
        <f>EXP(0.06*K73)</f>
        <v>252.98661950577943</v>
      </c>
      <c r="M73" s="2">
        <f>SUMIF(A:A,A73,L:L)</f>
        <v>3657.043326177094</v>
      </c>
      <c r="N73" s="3">
        <f>L73/M73</f>
        <v>0.06917791148245435</v>
      </c>
      <c r="O73" s="7">
        <f>1/N73</f>
        <v>14.455481216047275</v>
      </c>
      <c r="P73" s="3">
        <f>IF(O73&gt;21,"",N73)</f>
        <v>0.06917791148245435</v>
      </c>
      <c r="Q73" s="3">
        <f>IF(ISNUMBER(P73),SUMIF(A:A,A73,P:P),"")</f>
        <v>0.9382664131917937</v>
      </c>
      <c r="R73" s="3">
        <f>_xlfn.IFERROR(P73*(1/Q73),"")</f>
        <v>0.07372949783753316</v>
      </c>
      <c r="S73" s="8">
        <f>_xlfn.IFERROR(1/R73,"")</f>
        <v>13.563092511542026</v>
      </c>
    </row>
    <row r="74" spans="1:19" ht="15">
      <c r="A74" s="1">
        <v>46</v>
      </c>
      <c r="B74" s="5">
        <v>0.5743055555555555</v>
      </c>
      <c r="C74" s="1" t="s">
        <v>503</v>
      </c>
      <c r="D74" s="1">
        <v>1</v>
      </c>
      <c r="E74" s="1">
        <v>11</v>
      </c>
      <c r="F74" s="1" t="s">
        <v>513</v>
      </c>
      <c r="G74" s="2">
        <v>49.882799999999996</v>
      </c>
      <c r="H74" s="6">
        <f>1+_xlfn.COUNTIFS(A:A,A74,O:O,"&lt;"&amp;O74)</f>
        <v>6</v>
      </c>
      <c r="I74" s="2">
        <f>_xlfn.AVERAGEIF(A:A,A74,G:G)</f>
        <v>50.90932333333332</v>
      </c>
      <c r="J74" s="2">
        <f>G74-I74</f>
        <v>-1.0265233333333228</v>
      </c>
      <c r="K74" s="2">
        <f>90+J74</f>
        <v>88.97347666666667</v>
      </c>
      <c r="L74" s="2">
        <f>EXP(0.06*K74)</f>
        <v>208.18114705678136</v>
      </c>
      <c r="M74" s="2">
        <f>SUMIF(A:A,A74,L:L)</f>
        <v>3657.043326177094</v>
      </c>
      <c r="N74" s="3">
        <f>L74/M74</f>
        <v>0.056926081670026156</v>
      </c>
      <c r="O74" s="7">
        <f>1/N74</f>
        <v>17.56664029322327</v>
      </c>
      <c r="P74" s="3">
        <f>IF(O74&gt;21,"",N74)</f>
        <v>0.056926081670026156</v>
      </c>
      <c r="Q74" s="3">
        <f>IF(ISNUMBER(P74),SUMIF(A:A,A74,P:P),"")</f>
        <v>0.9382664131917937</v>
      </c>
      <c r="R74" s="3">
        <f>_xlfn.IFERROR(P74*(1/Q74),"")</f>
        <v>0.06067155433644381</v>
      </c>
      <c r="S74" s="8">
        <f>_xlfn.IFERROR(1/R74,"")</f>
        <v>16.482188579753036</v>
      </c>
    </row>
    <row r="75" spans="1:19" ht="15">
      <c r="A75" s="1">
        <v>46</v>
      </c>
      <c r="B75" s="5">
        <v>0.5743055555555555</v>
      </c>
      <c r="C75" s="1" t="s">
        <v>503</v>
      </c>
      <c r="D75" s="1">
        <v>1</v>
      </c>
      <c r="E75" s="1">
        <v>6</v>
      </c>
      <c r="F75" s="1" t="s">
        <v>509</v>
      </c>
      <c r="G75" s="2">
        <v>49.432666666666705</v>
      </c>
      <c r="H75" s="6">
        <f>1+_xlfn.COUNTIFS(A:A,A75,O:O,"&lt;"&amp;O75)</f>
        <v>7</v>
      </c>
      <c r="I75" s="2">
        <f>_xlfn.AVERAGEIF(A:A,A75,G:G)</f>
        <v>50.90932333333332</v>
      </c>
      <c r="J75" s="2">
        <f>G75-I75</f>
        <v>-1.4766566666666137</v>
      </c>
      <c r="K75" s="2">
        <f>90+J75</f>
        <v>88.52334333333339</v>
      </c>
      <c r="L75" s="2">
        <f>EXP(0.06*K75)</f>
        <v>202.63383868395613</v>
      </c>
      <c r="M75" s="2">
        <f>SUMIF(A:A,A75,L:L)</f>
        <v>3657.043326177094</v>
      </c>
      <c r="N75" s="3">
        <f>L75/M75</f>
        <v>0.0554091982540935</v>
      </c>
      <c r="O75" s="7">
        <f>1/N75</f>
        <v>18.047545019767945</v>
      </c>
      <c r="P75" s="3">
        <f>IF(O75&gt;21,"",N75)</f>
        <v>0.0554091982540935</v>
      </c>
      <c r="Q75" s="3">
        <f>IF(ISNUMBER(P75),SUMIF(A:A,A75,P:P),"")</f>
        <v>0.9382664131917937</v>
      </c>
      <c r="R75" s="3">
        <f>_xlfn.IFERROR(P75*(1/Q75),"")</f>
        <v>0.05905486701330654</v>
      </c>
      <c r="S75" s="8">
        <f>_xlfn.IFERROR(1/R75,"")</f>
        <v>16.93340533261509</v>
      </c>
    </row>
    <row r="76" spans="1:19" ht="15">
      <c r="A76" s="1">
        <v>46</v>
      </c>
      <c r="B76" s="5">
        <v>0.5743055555555555</v>
      </c>
      <c r="C76" s="1" t="s">
        <v>503</v>
      </c>
      <c r="D76" s="1">
        <v>1</v>
      </c>
      <c r="E76" s="1">
        <v>1</v>
      </c>
      <c r="F76" s="1" t="s">
        <v>504</v>
      </c>
      <c r="G76" s="2">
        <v>29.7145333333333</v>
      </c>
      <c r="H76" s="6">
        <f>1+_xlfn.COUNTIFS(A:A,A76,O:O,"&lt;"&amp;O76)</f>
        <v>9</v>
      </c>
      <c r="I76" s="2">
        <f>_xlfn.AVERAGEIF(A:A,A76,G:G)</f>
        <v>50.90932333333332</v>
      </c>
      <c r="J76" s="2">
        <f>G76-I76</f>
        <v>-21.19479000000002</v>
      </c>
      <c r="K76" s="2">
        <f>90+J76</f>
        <v>68.80520999999999</v>
      </c>
      <c r="L76" s="2">
        <f>EXP(0.06*K76)</f>
        <v>62.0730923780152</v>
      </c>
      <c r="M76" s="2">
        <f>SUMIF(A:A,A76,L:L)</f>
        <v>3657.043326177094</v>
      </c>
      <c r="N76" s="3">
        <f>L76/M76</f>
        <v>0.016973573141367066</v>
      </c>
      <c r="O76" s="7">
        <f>1/N76</f>
        <v>58.91511419966457</v>
      </c>
      <c r="P76" s="3">
        <f>IF(O76&gt;21,"",N76)</f>
      </c>
      <c r="Q76" s="3">
        <f>IF(ISNUMBER(P76),SUMIF(A:A,A76,P:P),"")</f>
      </c>
      <c r="R76" s="3">
        <f>_xlfn.IFERROR(P76*(1/Q76),"")</f>
      </c>
      <c r="S76" s="8">
        <f>_xlfn.IFERROR(1/R76,"")</f>
      </c>
    </row>
    <row r="77" spans="1:19" ht="15">
      <c r="A77" s="1">
        <v>46</v>
      </c>
      <c r="B77" s="5">
        <v>0.5743055555555555</v>
      </c>
      <c r="C77" s="1" t="s">
        <v>503</v>
      </c>
      <c r="D77" s="1">
        <v>1</v>
      </c>
      <c r="E77" s="1">
        <v>4</v>
      </c>
      <c r="F77" s="1" t="s">
        <v>507</v>
      </c>
      <c r="G77" s="2">
        <v>21.1287333333333</v>
      </c>
      <c r="H77" s="6">
        <f>1+_xlfn.COUNTIFS(A:A,A77,O:O,"&lt;"&amp;O77)</f>
        <v>10</v>
      </c>
      <c r="I77" s="2">
        <f>_xlfn.AVERAGEIF(A:A,A77,G:G)</f>
        <v>50.90932333333332</v>
      </c>
      <c r="J77" s="2">
        <f>G77-I77</f>
        <v>-29.780590000000018</v>
      </c>
      <c r="K77" s="2">
        <f>90+J77</f>
        <v>60.21940999999998</v>
      </c>
      <c r="L77" s="2">
        <f>EXP(0.06*K77)</f>
        <v>37.08322088281072</v>
      </c>
      <c r="M77" s="2">
        <f>SUMIF(A:A,A77,L:L)</f>
        <v>3657.043326177094</v>
      </c>
      <c r="N77" s="3">
        <f>L77/M77</f>
        <v>0.010140219181262976</v>
      </c>
      <c r="O77" s="7">
        <f>1/N77</f>
        <v>98.61719772761843</v>
      </c>
      <c r="P77" s="3">
        <f>IF(O77&gt;21,"",N77)</f>
      </c>
      <c r="Q77" s="3">
        <f>IF(ISNUMBER(P77),SUMIF(A:A,A77,P:P),"")</f>
      </c>
      <c r="R77" s="3">
        <f>_xlfn.IFERROR(P77*(1/Q77),"")</f>
      </c>
      <c r="S77" s="8">
        <f>_xlfn.IFERROR(1/R77,"")</f>
      </c>
    </row>
    <row r="78" spans="1:19" ht="15">
      <c r="A78" s="1">
        <v>46</v>
      </c>
      <c r="B78" s="5">
        <v>0.5743055555555555</v>
      </c>
      <c r="C78" s="1" t="s">
        <v>503</v>
      </c>
      <c r="D78" s="1">
        <v>1</v>
      </c>
      <c r="E78" s="1">
        <v>9</v>
      </c>
      <c r="F78" s="1" t="s">
        <v>511</v>
      </c>
      <c r="G78" s="2">
        <v>41.593999999999994</v>
      </c>
      <c r="H78" s="6">
        <f>1+_xlfn.COUNTIFS(A:A,A78,O:O,"&lt;"&amp;O78)</f>
        <v>8</v>
      </c>
      <c r="I78" s="2">
        <f>_xlfn.AVERAGEIF(A:A,A78,G:G)</f>
        <v>50.90932333333332</v>
      </c>
      <c r="J78" s="2">
        <f>G78-I78</f>
        <v>-9.315323333333325</v>
      </c>
      <c r="K78" s="2">
        <f>90+J78</f>
        <v>80.68467666666668</v>
      </c>
      <c r="L78" s="2">
        <f>EXP(0.06*K78)</f>
        <v>126.60608837709921</v>
      </c>
      <c r="M78" s="2">
        <f>SUMIF(A:A,A78,L:L)</f>
        <v>3657.043326177094</v>
      </c>
      <c r="N78" s="3">
        <f>L78/M78</f>
        <v>0.034619794485576255</v>
      </c>
      <c r="O78" s="7">
        <f>1/N78</f>
        <v>28.88520902157963</v>
      </c>
      <c r="P78" s="3">
        <f>IF(O78&gt;21,"",N78)</f>
      </c>
      <c r="Q78" s="3">
        <f>IF(ISNUMBER(P78),SUMIF(A:A,A78,P:P),"")</f>
      </c>
      <c r="R78" s="3">
        <f>_xlfn.IFERROR(P78*(1/Q78),"")</f>
      </c>
      <c r="S78" s="8">
        <f>_xlfn.IFERROR(1/R78,"")</f>
      </c>
    </row>
    <row r="79" spans="1:19" ht="15">
      <c r="A79" s="1">
        <v>17</v>
      </c>
      <c r="B79" s="5">
        <v>0.5770833333333333</v>
      </c>
      <c r="C79" s="1" t="s">
        <v>192</v>
      </c>
      <c r="D79" s="1">
        <v>3</v>
      </c>
      <c r="E79" s="1">
        <v>4</v>
      </c>
      <c r="F79" s="1" t="s">
        <v>209</v>
      </c>
      <c r="G79" s="2">
        <v>74.0713</v>
      </c>
      <c r="H79" s="6">
        <f>1+_xlfn.COUNTIFS(A:A,A79,O:O,"&lt;"&amp;O79)</f>
        <v>1</v>
      </c>
      <c r="I79" s="2">
        <f>_xlfn.AVERAGEIF(A:A,A79,G:G)</f>
        <v>43.40516666666666</v>
      </c>
      <c r="J79" s="2">
        <f>G79-I79</f>
        <v>30.666133333333335</v>
      </c>
      <c r="K79" s="2">
        <f>90+J79</f>
        <v>120.66613333333333</v>
      </c>
      <c r="L79" s="2">
        <f>EXP(0.06*K79)</f>
        <v>1394.0493605731574</v>
      </c>
      <c r="M79" s="2">
        <f>SUMIF(A:A,A79,L:L)</f>
        <v>4214.838542338366</v>
      </c>
      <c r="N79" s="3">
        <f>L79/M79</f>
        <v>0.33074798632731195</v>
      </c>
      <c r="O79" s="7">
        <f>1/N79</f>
        <v>3.023450002233388</v>
      </c>
      <c r="P79" s="3">
        <f>IF(O79&gt;21,"",N79)</f>
        <v>0.33074798632731195</v>
      </c>
      <c r="Q79" s="3">
        <f>IF(ISNUMBER(P79),SUMIF(A:A,A79,P:P),"")</f>
        <v>0.8286032613105628</v>
      </c>
      <c r="R79" s="3">
        <f>_xlfn.IFERROR(P79*(1/Q79),"")</f>
        <v>0.39916326880512565</v>
      </c>
      <c r="S79" s="8">
        <f>_xlfn.IFERROR(1/R79,"")</f>
        <v>2.505240532260014</v>
      </c>
    </row>
    <row r="80" spans="1:19" ht="15">
      <c r="A80" s="1">
        <v>17</v>
      </c>
      <c r="B80" s="5">
        <v>0.5770833333333333</v>
      </c>
      <c r="C80" s="1" t="s">
        <v>192</v>
      </c>
      <c r="D80" s="1">
        <v>3</v>
      </c>
      <c r="E80" s="1">
        <v>8</v>
      </c>
      <c r="F80" s="1" t="s">
        <v>213</v>
      </c>
      <c r="G80" s="2">
        <v>55.478133333333304</v>
      </c>
      <c r="H80" s="6">
        <f>1+_xlfn.COUNTIFS(A:A,A80,O:O,"&lt;"&amp;O80)</f>
        <v>2</v>
      </c>
      <c r="I80" s="2">
        <f>_xlfn.AVERAGEIF(A:A,A80,G:G)</f>
        <v>43.40516666666666</v>
      </c>
      <c r="J80" s="2">
        <f>G80-I80</f>
        <v>12.072966666666645</v>
      </c>
      <c r="K80" s="2">
        <f>90+J80</f>
        <v>102.07296666666664</v>
      </c>
      <c r="L80" s="2">
        <f>EXP(0.06*K80)</f>
        <v>456.8604576699107</v>
      </c>
      <c r="M80" s="2">
        <f>SUMIF(A:A,A80,L:L)</f>
        <v>4214.838542338366</v>
      </c>
      <c r="N80" s="3">
        <f>L80/M80</f>
        <v>0.10839334723755453</v>
      </c>
      <c r="O80" s="7">
        <f>1/N80</f>
        <v>9.225658451236892</v>
      </c>
      <c r="P80" s="3">
        <f>IF(O80&gt;21,"",N80)</f>
        <v>0.10839334723755453</v>
      </c>
      <c r="Q80" s="3">
        <f>IF(ISNUMBER(P80),SUMIF(A:A,A80,P:P),"")</f>
        <v>0.8286032613105628</v>
      </c>
      <c r="R80" s="3">
        <f>_xlfn.IFERROR(P80*(1/Q80),"")</f>
        <v>0.1308145312705068</v>
      </c>
      <c r="S80" s="8">
        <f>_xlfn.IFERROR(1/R80,"")</f>
        <v>7.6444106804322445</v>
      </c>
    </row>
    <row r="81" spans="1:19" ht="15">
      <c r="A81" s="1">
        <v>17</v>
      </c>
      <c r="B81" s="5">
        <v>0.5770833333333333</v>
      </c>
      <c r="C81" s="1" t="s">
        <v>192</v>
      </c>
      <c r="D81" s="1">
        <v>3</v>
      </c>
      <c r="E81" s="1">
        <v>11</v>
      </c>
      <c r="F81" s="1" t="s">
        <v>216</v>
      </c>
      <c r="G81" s="2">
        <v>51.87126666666661</v>
      </c>
      <c r="H81" s="6">
        <f>1+_xlfn.COUNTIFS(A:A,A81,O:O,"&lt;"&amp;O81)</f>
        <v>3</v>
      </c>
      <c r="I81" s="2">
        <f>_xlfn.AVERAGEIF(A:A,A81,G:G)</f>
        <v>43.40516666666666</v>
      </c>
      <c r="J81" s="2">
        <f>G81-I81</f>
        <v>8.466099999999948</v>
      </c>
      <c r="K81" s="2">
        <f>90+J81</f>
        <v>98.46609999999995</v>
      </c>
      <c r="L81" s="2">
        <f>EXP(0.06*K81)</f>
        <v>367.9569692698489</v>
      </c>
      <c r="M81" s="2">
        <f>SUMIF(A:A,A81,L:L)</f>
        <v>4214.838542338366</v>
      </c>
      <c r="N81" s="3">
        <f>L81/M81</f>
        <v>0.08730037119422104</v>
      </c>
      <c r="O81" s="7">
        <f>1/N81</f>
        <v>11.454705018095</v>
      </c>
      <c r="P81" s="3">
        <f>IF(O81&gt;21,"",N81)</f>
        <v>0.08730037119422104</v>
      </c>
      <c r="Q81" s="3">
        <f>IF(ISNUMBER(P81),SUMIF(A:A,A81,P:P),"")</f>
        <v>0.8286032613105628</v>
      </c>
      <c r="R81" s="3">
        <f>_xlfn.IFERROR(P81*(1/Q81),"")</f>
        <v>0.10535846921015271</v>
      </c>
      <c r="S81" s="8">
        <f>_xlfn.IFERROR(1/R81,"")</f>
        <v>9.491405935343986</v>
      </c>
    </row>
    <row r="82" spans="1:19" ht="15">
      <c r="A82" s="1">
        <v>17</v>
      </c>
      <c r="B82" s="5">
        <v>0.5770833333333333</v>
      </c>
      <c r="C82" s="1" t="s">
        <v>192</v>
      </c>
      <c r="D82" s="1">
        <v>3</v>
      </c>
      <c r="E82" s="1">
        <v>5</v>
      </c>
      <c r="F82" s="1" t="s">
        <v>210</v>
      </c>
      <c r="G82" s="2">
        <v>51.5242666666666</v>
      </c>
      <c r="H82" s="6">
        <f>1+_xlfn.COUNTIFS(A:A,A82,O:O,"&lt;"&amp;O82)</f>
        <v>4</v>
      </c>
      <c r="I82" s="2">
        <f>_xlfn.AVERAGEIF(A:A,A82,G:G)</f>
        <v>43.40516666666666</v>
      </c>
      <c r="J82" s="2">
        <f>G82-I82</f>
        <v>8.11909999999994</v>
      </c>
      <c r="K82" s="2">
        <f>90+J82</f>
        <v>98.11909999999995</v>
      </c>
      <c r="L82" s="2">
        <f>EXP(0.06*K82)</f>
        <v>360.3753041715589</v>
      </c>
      <c r="M82" s="2">
        <f>SUMIF(A:A,A82,L:L)</f>
        <v>4214.838542338366</v>
      </c>
      <c r="N82" s="3">
        <f>L82/M82</f>
        <v>0.08550156798452947</v>
      </c>
      <c r="O82" s="7">
        <f>1/N82</f>
        <v>11.69569194544992</v>
      </c>
      <c r="P82" s="3">
        <f>IF(O82&gt;21,"",N82)</f>
        <v>0.08550156798452947</v>
      </c>
      <c r="Q82" s="3">
        <f>IF(ISNUMBER(P82),SUMIF(A:A,A82,P:P),"")</f>
        <v>0.8286032613105628</v>
      </c>
      <c r="R82" s="3">
        <f>_xlfn.IFERROR(P82*(1/Q82),"")</f>
        <v>0.10318758322203037</v>
      </c>
      <c r="S82" s="8">
        <f>_xlfn.IFERROR(1/R82,"")</f>
        <v>9.691088489283484</v>
      </c>
    </row>
    <row r="83" spans="1:19" ht="15">
      <c r="A83" s="1">
        <v>17</v>
      </c>
      <c r="B83" s="5">
        <v>0.5770833333333333</v>
      </c>
      <c r="C83" s="1" t="s">
        <v>192</v>
      </c>
      <c r="D83" s="1">
        <v>3</v>
      </c>
      <c r="E83" s="1">
        <v>14</v>
      </c>
      <c r="F83" s="1" t="s">
        <v>218</v>
      </c>
      <c r="G83" s="2">
        <v>49.8326666666667</v>
      </c>
      <c r="H83" s="6">
        <f>1+_xlfn.COUNTIFS(A:A,A83,O:O,"&lt;"&amp;O83)</f>
        <v>5</v>
      </c>
      <c r="I83" s="2">
        <f>_xlfn.AVERAGEIF(A:A,A83,G:G)</f>
        <v>43.40516666666666</v>
      </c>
      <c r="J83" s="2">
        <f>G83-I83</f>
        <v>6.4275000000000375</v>
      </c>
      <c r="K83" s="2">
        <f>90+J83</f>
        <v>96.42750000000004</v>
      </c>
      <c r="L83" s="2">
        <f>EXP(0.06*K83)</f>
        <v>325.5936071905573</v>
      </c>
      <c r="M83" s="2">
        <f>SUMIF(A:A,A83,L:L)</f>
        <v>4214.838542338366</v>
      </c>
      <c r="N83" s="3">
        <f>L83/M83</f>
        <v>0.07724936647512007</v>
      </c>
      <c r="O83" s="7">
        <f>1/N83</f>
        <v>12.945089981056</v>
      </c>
      <c r="P83" s="3">
        <f>IF(O83&gt;21,"",N83)</f>
        <v>0.07724936647512007</v>
      </c>
      <c r="Q83" s="3">
        <f>IF(ISNUMBER(P83),SUMIF(A:A,A83,P:P),"")</f>
        <v>0.8286032613105628</v>
      </c>
      <c r="R83" s="3">
        <f>_xlfn.IFERROR(P83*(1/Q83),"")</f>
        <v>0.0932284122958174</v>
      </c>
      <c r="S83" s="8">
        <f>_xlfn.IFERROR(1/R83,"")</f>
        <v>10.726343776261693</v>
      </c>
    </row>
    <row r="84" spans="1:19" ht="15">
      <c r="A84" s="1">
        <v>17</v>
      </c>
      <c r="B84" s="5">
        <v>0.5770833333333333</v>
      </c>
      <c r="C84" s="1" t="s">
        <v>192</v>
      </c>
      <c r="D84" s="1">
        <v>3</v>
      </c>
      <c r="E84" s="1">
        <v>1</v>
      </c>
      <c r="F84" s="1" t="s">
        <v>207</v>
      </c>
      <c r="G84" s="2">
        <v>47.972500000000004</v>
      </c>
      <c r="H84" s="6">
        <f>1+_xlfn.COUNTIFS(A:A,A84,O:O,"&lt;"&amp;O84)</f>
        <v>7</v>
      </c>
      <c r="I84" s="2">
        <f>_xlfn.AVERAGEIF(A:A,A84,G:G)</f>
        <v>43.40516666666666</v>
      </c>
      <c r="J84" s="2">
        <f>G84-I84</f>
        <v>4.567333333333345</v>
      </c>
      <c r="K84" s="2">
        <f>90+J84</f>
        <v>94.56733333333335</v>
      </c>
      <c r="L84" s="2">
        <f>EXP(0.06*K84)</f>
        <v>291.2086440151716</v>
      </c>
      <c r="M84" s="2">
        <f>SUMIF(A:A,A84,L:L)</f>
        <v>4214.838542338366</v>
      </c>
      <c r="N84" s="3">
        <f>L84/M84</f>
        <v>0.0690912928431206</v>
      </c>
      <c r="O84" s="7">
        <f>1/N84</f>
        <v>14.473603819668135</v>
      </c>
      <c r="P84" s="3">
        <f>IF(O84&gt;21,"",N84)</f>
        <v>0.0690912928431206</v>
      </c>
      <c r="Q84" s="3">
        <f>IF(ISNUMBER(P84),SUMIF(A:A,A84,P:P),"")</f>
        <v>0.8286032613105628</v>
      </c>
      <c r="R84" s="3">
        <f>_xlfn.IFERROR(P84*(1/Q84),"")</f>
        <v>0.08338283961596066</v>
      </c>
      <c r="S84" s="8">
        <f>_xlfn.IFERROR(1/R84,"")</f>
        <v>11.992875327894037</v>
      </c>
    </row>
    <row r="85" spans="1:19" ht="15">
      <c r="A85" s="1">
        <v>17</v>
      </c>
      <c r="B85" s="5">
        <v>0.5770833333333333</v>
      </c>
      <c r="C85" s="1" t="s">
        <v>192</v>
      </c>
      <c r="D85" s="1">
        <v>3</v>
      </c>
      <c r="E85" s="1">
        <v>3</v>
      </c>
      <c r="F85" s="1" t="s">
        <v>208</v>
      </c>
      <c r="G85" s="2">
        <v>41.0495</v>
      </c>
      <c r="H85" s="6">
        <f>1+_xlfn.COUNTIFS(A:A,A85,O:O,"&lt;"&amp;O85)</f>
        <v>8</v>
      </c>
      <c r="I85" s="2">
        <f>_xlfn.AVERAGEIF(A:A,A85,G:G)</f>
        <v>43.40516666666666</v>
      </c>
      <c r="J85" s="2">
        <f>G85-I85</f>
        <v>-2.3556666666666572</v>
      </c>
      <c r="K85" s="2">
        <f>90+J85</f>
        <v>87.64433333333335</v>
      </c>
      <c r="L85" s="2">
        <f>EXP(0.06*K85)</f>
        <v>192.22373883162783</v>
      </c>
      <c r="M85" s="2">
        <f>SUMIF(A:A,A85,L:L)</f>
        <v>4214.838542338366</v>
      </c>
      <c r="N85" s="3">
        <f>L85/M85</f>
        <v>0.045606429973705065</v>
      </c>
      <c r="O85" s="7">
        <f>1/N85</f>
        <v>21.926732712395204</v>
      </c>
      <c r="P85" s="3">
        <f>IF(O85&gt;21,"",N85)</f>
      </c>
      <c r="Q85" s="3">
        <f>IF(ISNUMBER(P85),SUMIF(A:A,A85,P:P),"")</f>
      </c>
      <c r="R85" s="3">
        <f>_xlfn.IFERROR(P85*(1/Q85),"")</f>
      </c>
      <c r="S85" s="8">
        <f>_xlfn.IFERROR(1/R85,"")</f>
      </c>
    </row>
    <row r="86" spans="1:19" ht="15">
      <c r="A86" s="1">
        <v>17</v>
      </c>
      <c r="B86" s="5">
        <v>0.5770833333333333</v>
      </c>
      <c r="C86" s="1" t="s">
        <v>192</v>
      </c>
      <c r="D86" s="1">
        <v>3</v>
      </c>
      <c r="E86" s="1">
        <v>6</v>
      </c>
      <c r="F86" s="1" t="s">
        <v>211</v>
      </c>
      <c r="G86" s="2">
        <v>27.6698666666666</v>
      </c>
      <c r="H86" s="6">
        <f>1+_xlfn.COUNTIFS(A:A,A86,O:O,"&lt;"&amp;O86)</f>
        <v>11</v>
      </c>
      <c r="I86" s="2">
        <f>_xlfn.AVERAGEIF(A:A,A86,G:G)</f>
        <v>43.40516666666666</v>
      </c>
      <c r="J86" s="2">
        <f>G86-I86</f>
        <v>-15.73530000000006</v>
      </c>
      <c r="K86" s="2">
        <f>90+J86</f>
        <v>74.26469999999995</v>
      </c>
      <c r="L86" s="2">
        <f>EXP(0.06*K86)</f>
        <v>86.13208585259912</v>
      </c>
      <c r="M86" s="2">
        <f>SUMIF(A:A,A86,L:L)</f>
        <v>4214.838542338366</v>
      </c>
      <c r="N86" s="3">
        <f>L86/M86</f>
        <v>0.02043544135496435</v>
      </c>
      <c r="O86" s="7">
        <f>1/N86</f>
        <v>48.93459273181156</v>
      </c>
      <c r="P86" s="3">
        <f>IF(O86&gt;21,"",N86)</f>
      </c>
      <c r="Q86" s="3">
        <f>IF(ISNUMBER(P86),SUMIF(A:A,A86,P:P),"")</f>
      </c>
      <c r="R86" s="3">
        <f>_xlfn.IFERROR(P86*(1/Q86),"")</f>
      </c>
      <c r="S86" s="8">
        <f>_xlfn.IFERROR(1/R86,"")</f>
      </c>
    </row>
    <row r="87" spans="1:19" ht="15">
      <c r="A87" s="1">
        <v>17</v>
      </c>
      <c r="B87" s="5">
        <v>0.5770833333333333</v>
      </c>
      <c r="C87" s="1" t="s">
        <v>192</v>
      </c>
      <c r="D87" s="1">
        <v>3</v>
      </c>
      <c r="E87" s="1">
        <v>7</v>
      </c>
      <c r="F87" s="1" t="s">
        <v>212</v>
      </c>
      <c r="G87" s="2">
        <v>38.6112333333333</v>
      </c>
      <c r="H87" s="6">
        <f>1+_xlfn.COUNTIFS(A:A,A87,O:O,"&lt;"&amp;O87)</f>
        <v>10</v>
      </c>
      <c r="I87" s="2">
        <f>_xlfn.AVERAGEIF(A:A,A87,G:G)</f>
        <v>43.40516666666666</v>
      </c>
      <c r="J87" s="2">
        <f>G87-I87</f>
        <v>-4.7939333333333565</v>
      </c>
      <c r="K87" s="2">
        <f>90+J87</f>
        <v>85.20606666666664</v>
      </c>
      <c r="L87" s="2">
        <f>EXP(0.06*K87)</f>
        <v>166.06246288170854</v>
      </c>
      <c r="M87" s="2">
        <f>SUMIF(A:A,A87,L:L)</f>
        <v>4214.838542338366</v>
      </c>
      <c r="N87" s="3">
        <f>L87/M87</f>
        <v>0.0393994838031395</v>
      </c>
      <c r="O87" s="7">
        <f>1/N87</f>
        <v>25.381043188193146</v>
      </c>
      <c r="P87" s="3">
        <f>IF(O87&gt;21,"",N87)</f>
      </c>
      <c r="Q87" s="3">
        <f>IF(ISNUMBER(P87),SUMIF(A:A,A87,P:P),"")</f>
      </c>
      <c r="R87" s="3">
        <f>_xlfn.IFERROR(P87*(1/Q87),"")</f>
      </c>
      <c r="S87" s="8">
        <f>_xlfn.IFERROR(1/R87,"")</f>
      </c>
    </row>
    <row r="88" spans="1:19" ht="15">
      <c r="A88" s="1">
        <v>17</v>
      </c>
      <c r="B88" s="5">
        <v>0.5770833333333333</v>
      </c>
      <c r="C88" s="1" t="s">
        <v>192</v>
      </c>
      <c r="D88" s="1">
        <v>3</v>
      </c>
      <c r="E88" s="1">
        <v>9</v>
      </c>
      <c r="F88" s="1" t="s">
        <v>214</v>
      </c>
      <c r="G88" s="2">
        <v>48.2661333333333</v>
      </c>
      <c r="H88" s="6">
        <f>1+_xlfn.COUNTIFS(A:A,A88,O:O,"&lt;"&amp;O88)</f>
        <v>6</v>
      </c>
      <c r="I88" s="2">
        <f>_xlfn.AVERAGEIF(A:A,A88,G:G)</f>
        <v>43.40516666666666</v>
      </c>
      <c r="J88" s="2">
        <f>G88-I88</f>
        <v>4.860966666666641</v>
      </c>
      <c r="K88" s="2">
        <f>90+J88</f>
        <v>94.86096666666664</v>
      </c>
      <c r="L88" s="2">
        <f>EXP(0.06*K88)</f>
        <v>296.3846191888239</v>
      </c>
      <c r="M88" s="2">
        <f>SUMIF(A:A,A88,L:L)</f>
        <v>4214.838542338366</v>
      </c>
      <c r="N88" s="3">
        <f>L88/M88</f>
        <v>0.07031932924870511</v>
      </c>
      <c r="O88" s="7">
        <f>1/N88</f>
        <v>14.220840993280868</v>
      </c>
      <c r="P88" s="3">
        <f>IF(O88&gt;21,"",N88)</f>
        <v>0.07031932924870511</v>
      </c>
      <c r="Q88" s="3">
        <f>IF(ISNUMBER(P88),SUMIF(A:A,A88,P:P),"")</f>
        <v>0.8286032613105628</v>
      </c>
      <c r="R88" s="3">
        <f>_xlfn.IFERROR(P88*(1/Q88),"")</f>
        <v>0.0848648955804064</v>
      </c>
      <c r="S88" s="8">
        <f>_xlfn.IFERROR(1/R88,"")</f>
        <v>11.783435225611472</v>
      </c>
    </row>
    <row r="89" spans="1:19" ht="15">
      <c r="A89" s="1">
        <v>17</v>
      </c>
      <c r="B89" s="5">
        <v>0.5770833333333333</v>
      </c>
      <c r="C89" s="1" t="s">
        <v>192</v>
      </c>
      <c r="D89" s="1">
        <v>3</v>
      </c>
      <c r="E89" s="1">
        <v>10</v>
      </c>
      <c r="F89" s="1" t="s">
        <v>215</v>
      </c>
      <c r="G89" s="2">
        <v>16.6766666666667</v>
      </c>
      <c r="H89" s="6">
        <f>1+_xlfn.COUNTIFS(A:A,A89,O:O,"&lt;"&amp;O89)</f>
        <v>13</v>
      </c>
      <c r="I89" s="2">
        <f>_xlfn.AVERAGEIF(A:A,A89,G:G)</f>
        <v>43.40516666666666</v>
      </c>
      <c r="J89" s="2">
        <f>G89-I89</f>
        <v>-26.728499999999958</v>
      </c>
      <c r="K89" s="2">
        <f>90+J89</f>
        <v>63.271500000000046</v>
      </c>
      <c r="L89" s="2">
        <f>EXP(0.06*K89)</f>
        <v>44.53565035452721</v>
      </c>
      <c r="M89" s="2">
        <f>SUMIF(A:A,A89,L:L)</f>
        <v>4214.838542338366</v>
      </c>
      <c r="N89" s="3">
        <f>L89/M89</f>
        <v>0.01056639534519847</v>
      </c>
      <c r="O89" s="7">
        <f>1/N89</f>
        <v>94.63965404762327</v>
      </c>
      <c r="P89" s="3">
        <f>IF(O89&gt;21,"",N89)</f>
      </c>
      <c r="Q89" s="3">
        <f>IF(ISNUMBER(P89),SUMIF(A:A,A89,P:P),"")</f>
      </c>
      <c r="R89" s="3">
        <f>_xlfn.IFERROR(P89*(1/Q89),"")</f>
      </c>
      <c r="S89" s="8">
        <f>_xlfn.IFERROR(1/R89,"")</f>
      </c>
    </row>
    <row r="90" spans="1:19" ht="15">
      <c r="A90" s="1">
        <v>17</v>
      </c>
      <c r="B90" s="5">
        <v>0.5770833333333333</v>
      </c>
      <c r="C90" s="1" t="s">
        <v>192</v>
      </c>
      <c r="D90" s="1">
        <v>3</v>
      </c>
      <c r="E90" s="1">
        <v>12</v>
      </c>
      <c r="F90" s="1" t="s">
        <v>217</v>
      </c>
      <c r="G90" s="2">
        <v>39.195</v>
      </c>
      <c r="H90" s="6">
        <f>1+_xlfn.COUNTIFS(A:A,A90,O:O,"&lt;"&amp;O90)</f>
        <v>9</v>
      </c>
      <c r="I90" s="2">
        <f>_xlfn.AVERAGEIF(A:A,A90,G:G)</f>
        <v>43.40516666666666</v>
      </c>
      <c r="J90" s="2">
        <f>G90-I90</f>
        <v>-4.210166666666659</v>
      </c>
      <c r="K90" s="2">
        <f>90+J90</f>
        <v>85.78983333333335</v>
      </c>
      <c r="L90" s="2">
        <f>EXP(0.06*K90)</f>
        <v>171.98203092677826</v>
      </c>
      <c r="M90" s="2">
        <f>SUMIF(A:A,A90,L:L)</f>
        <v>4214.838542338366</v>
      </c>
      <c r="N90" s="3">
        <f>L90/M90</f>
        <v>0.040803942831784894</v>
      </c>
      <c r="O90" s="7">
        <f>1/N90</f>
        <v>24.507435571178032</v>
      </c>
      <c r="P90" s="3">
        <f>IF(O90&gt;21,"",N90)</f>
      </c>
      <c r="Q90" s="3">
        <f>IF(ISNUMBER(P90),SUMIF(A:A,A90,P:P),"")</f>
      </c>
      <c r="R90" s="3">
        <f>_xlfn.IFERROR(P90*(1/Q90),"")</f>
      </c>
      <c r="S90" s="8">
        <f>_xlfn.IFERROR(1/R90,"")</f>
      </c>
    </row>
    <row r="91" spans="1:19" ht="15">
      <c r="A91" s="1">
        <v>17</v>
      </c>
      <c r="B91" s="5">
        <v>0.5770833333333333</v>
      </c>
      <c r="C91" s="1" t="s">
        <v>192</v>
      </c>
      <c r="D91" s="1">
        <v>3</v>
      </c>
      <c r="E91" s="1">
        <v>15</v>
      </c>
      <c r="F91" s="1" t="s">
        <v>219</v>
      </c>
      <c r="G91" s="2">
        <v>22.0486333333333</v>
      </c>
      <c r="H91" s="6">
        <f>1+_xlfn.COUNTIFS(A:A,A91,O:O,"&lt;"&amp;O91)</f>
        <v>12</v>
      </c>
      <c r="I91" s="2">
        <f>_xlfn.AVERAGEIF(A:A,A91,G:G)</f>
        <v>43.40516666666666</v>
      </c>
      <c r="J91" s="2">
        <f>G91-I91</f>
        <v>-21.35653333333336</v>
      </c>
      <c r="K91" s="2">
        <f>90+J91</f>
        <v>68.64346666666664</v>
      </c>
      <c r="L91" s="2">
        <f>EXP(0.06*K91)</f>
        <v>61.47361141209653</v>
      </c>
      <c r="M91" s="2">
        <f>SUMIF(A:A,A91,L:L)</f>
        <v>4214.838542338366</v>
      </c>
      <c r="N91" s="3">
        <f>L91/M91</f>
        <v>0.014585045380644961</v>
      </c>
      <c r="O91" s="7">
        <f>1/N91</f>
        <v>68.56337940004265</v>
      </c>
      <c r="P91" s="3">
        <f>IF(O91&gt;21,"",N91)</f>
      </c>
      <c r="Q91" s="3">
        <f>IF(ISNUMBER(P91),SUMIF(A:A,A91,P:P),"")</f>
      </c>
      <c r="R91" s="3">
        <f>_xlfn.IFERROR(P91*(1/Q91),"")</f>
      </c>
      <c r="S91" s="8">
        <f>_xlfn.IFERROR(1/R91,"")</f>
      </c>
    </row>
    <row r="92" spans="1:19" ht="15">
      <c r="A92" s="1">
        <v>52</v>
      </c>
      <c r="B92" s="5">
        <v>0.579861111111111</v>
      </c>
      <c r="C92" s="1" t="s">
        <v>549</v>
      </c>
      <c r="D92" s="1">
        <v>3</v>
      </c>
      <c r="E92" s="1">
        <v>1</v>
      </c>
      <c r="F92" s="1" t="s">
        <v>558</v>
      </c>
      <c r="G92" s="2">
        <v>68.2609</v>
      </c>
      <c r="H92" s="6">
        <f>1+_xlfn.COUNTIFS(A:A,A92,O:O,"&lt;"&amp;O92)</f>
        <v>1</v>
      </c>
      <c r="I92" s="2">
        <f>_xlfn.AVERAGEIF(A:A,A92,G:G)</f>
        <v>50.3899380952381</v>
      </c>
      <c r="J92" s="2">
        <f>G92-I92</f>
        <v>17.870961904761906</v>
      </c>
      <c r="K92" s="2">
        <f>90+J92</f>
        <v>107.87096190476191</v>
      </c>
      <c r="L92" s="2">
        <f>EXP(0.06*K92)</f>
        <v>646.9426911390279</v>
      </c>
      <c r="M92" s="2">
        <f>SUMIF(A:A,A92,L:L)</f>
        <v>2021.8116145204783</v>
      </c>
      <c r="N92" s="3">
        <f>L92/M92</f>
        <v>0.3199816869646711</v>
      </c>
      <c r="O92" s="7">
        <f>1/N92</f>
        <v>3.1251788484708163</v>
      </c>
      <c r="P92" s="3">
        <f>IF(O92&gt;21,"",N92)</f>
        <v>0.3199816869646711</v>
      </c>
      <c r="Q92" s="3">
        <f>IF(ISNUMBER(P92),SUMIF(A:A,A92,P:P),"")</f>
        <v>0.9822786918481355</v>
      </c>
      <c r="R92" s="3">
        <f>_xlfn.IFERROR(P92*(1/Q92),"")</f>
        <v>0.32575448253146233</v>
      </c>
      <c r="S92" s="8">
        <f>_xlfn.IFERROR(1/R92,"")</f>
        <v>3.0697965910673757</v>
      </c>
    </row>
    <row r="93" spans="1:19" ht="15">
      <c r="A93" s="1">
        <v>52</v>
      </c>
      <c r="B93" s="5">
        <v>0.579861111111111</v>
      </c>
      <c r="C93" s="1" t="s">
        <v>549</v>
      </c>
      <c r="D93" s="1">
        <v>3</v>
      </c>
      <c r="E93" s="1">
        <v>3</v>
      </c>
      <c r="F93" s="1" t="s">
        <v>560</v>
      </c>
      <c r="G93" s="2">
        <v>57.102799999999995</v>
      </c>
      <c r="H93" s="6">
        <f>1+_xlfn.COUNTIFS(A:A,A93,O:O,"&lt;"&amp;O93)</f>
        <v>2</v>
      </c>
      <c r="I93" s="2">
        <f>_xlfn.AVERAGEIF(A:A,A93,G:G)</f>
        <v>50.3899380952381</v>
      </c>
      <c r="J93" s="2">
        <f>G93-I93</f>
        <v>6.712861904761894</v>
      </c>
      <c r="K93" s="2">
        <f>90+J93</f>
        <v>96.7128619047619</v>
      </c>
      <c r="L93" s="2">
        <f>EXP(0.06*K93)</f>
        <v>331.2163258381118</v>
      </c>
      <c r="M93" s="2">
        <f>SUMIF(A:A,A93,L:L)</f>
        <v>2021.8116145204783</v>
      </c>
      <c r="N93" s="3">
        <f>L93/M93</f>
        <v>0.1638215565977287</v>
      </c>
      <c r="O93" s="7">
        <f>1/N93</f>
        <v>6.104202772627448</v>
      </c>
      <c r="P93" s="3">
        <f>IF(O93&gt;21,"",N93)</f>
        <v>0.1638215565977287</v>
      </c>
      <c r="Q93" s="3">
        <f>IF(ISNUMBER(P93),SUMIF(A:A,A93,P:P),"")</f>
        <v>0.9822786918481355</v>
      </c>
      <c r="R93" s="3">
        <f>_xlfn.IFERROR(P93*(1/Q93),"")</f>
        <v>0.1667770643476976</v>
      </c>
      <c r="S93" s="8">
        <f>_xlfn.IFERROR(1/R93,"")</f>
        <v>5.996028314272252</v>
      </c>
    </row>
    <row r="94" spans="1:19" ht="15">
      <c r="A94" s="1">
        <v>52</v>
      </c>
      <c r="B94" s="5">
        <v>0.579861111111111</v>
      </c>
      <c r="C94" s="1" t="s">
        <v>549</v>
      </c>
      <c r="D94" s="1">
        <v>3</v>
      </c>
      <c r="E94" s="1">
        <v>2</v>
      </c>
      <c r="F94" s="1" t="s">
        <v>559</v>
      </c>
      <c r="G94" s="2">
        <v>55.4743</v>
      </c>
      <c r="H94" s="6">
        <f>1+_xlfn.COUNTIFS(A:A,A94,O:O,"&lt;"&amp;O94)</f>
        <v>3</v>
      </c>
      <c r="I94" s="2">
        <f>_xlfn.AVERAGEIF(A:A,A94,G:G)</f>
        <v>50.3899380952381</v>
      </c>
      <c r="J94" s="2">
        <f>G94-I94</f>
        <v>5.084361904761899</v>
      </c>
      <c r="K94" s="2">
        <f>90+J94</f>
        <v>95.08436190476189</v>
      </c>
      <c r="L94" s="2">
        <f>EXP(0.06*K94)</f>
        <v>300.3840174616623</v>
      </c>
      <c r="M94" s="2">
        <f>SUMIF(A:A,A94,L:L)</f>
        <v>2021.8116145204783</v>
      </c>
      <c r="N94" s="3">
        <f>L94/M94</f>
        <v>0.14857171425088767</v>
      </c>
      <c r="O94" s="7">
        <f>1/N94</f>
        <v>6.730756288584893</v>
      </c>
      <c r="P94" s="3">
        <f>IF(O94&gt;21,"",N94)</f>
        <v>0.14857171425088767</v>
      </c>
      <c r="Q94" s="3">
        <f>IF(ISNUMBER(P94),SUMIF(A:A,A94,P:P),"")</f>
        <v>0.9822786918481355</v>
      </c>
      <c r="R94" s="3">
        <f>_xlfn.IFERROR(P94*(1/Q94),"")</f>
        <v>0.15125209931140143</v>
      </c>
      <c r="S94" s="8">
        <f>_xlfn.IFERROR(1/R94,"")</f>
        <v>6.6114784822997805</v>
      </c>
    </row>
    <row r="95" spans="1:19" ht="15">
      <c r="A95" s="1">
        <v>52</v>
      </c>
      <c r="B95" s="5">
        <v>0.579861111111111</v>
      </c>
      <c r="C95" s="1" t="s">
        <v>549</v>
      </c>
      <c r="D95" s="1">
        <v>3</v>
      </c>
      <c r="E95" s="1">
        <v>6</v>
      </c>
      <c r="F95" s="1" t="s">
        <v>563</v>
      </c>
      <c r="G95" s="2">
        <v>54.988899999999994</v>
      </c>
      <c r="H95" s="6">
        <f>1+_xlfn.COUNTIFS(A:A,A95,O:O,"&lt;"&amp;O95)</f>
        <v>4</v>
      </c>
      <c r="I95" s="2">
        <f>_xlfn.AVERAGEIF(A:A,A95,G:G)</f>
        <v>50.3899380952381</v>
      </c>
      <c r="J95" s="2">
        <f>G95-I95</f>
        <v>4.598961904761893</v>
      </c>
      <c r="K95" s="2">
        <f>90+J95</f>
        <v>94.5989619047619</v>
      </c>
      <c r="L95" s="2">
        <f>EXP(0.06*K95)</f>
        <v>291.76179951858535</v>
      </c>
      <c r="M95" s="2">
        <f>SUMIF(A:A,A95,L:L)</f>
        <v>2021.8116145204783</v>
      </c>
      <c r="N95" s="3">
        <f>L95/M95</f>
        <v>0.14430711418570208</v>
      </c>
      <c r="O95" s="7">
        <f>1/N95</f>
        <v>6.9296652881100975</v>
      </c>
      <c r="P95" s="3">
        <f>IF(O95&gt;21,"",N95)</f>
        <v>0.14430711418570208</v>
      </c>
      <c r="Q95" s="3">
        <f>IF(ISNUMBER(P95),SUMIF(A:A,A95,P:P),"")</f>
        <v>0.9822786918481355</v>
      </c>
      <c r="R95" s="3">
        <f>_xlfn.IFERROR(P95*(1/Q95),"")</f>
        <v>0.14691056151711024</v>
      </c>
      <c r="S95" s="8">
        <f>_xlfn.IFERROR(1/R95,"")</f>
        <v>6.80686255415022</v>
      </c>
    </row>
    <row r="96" spans="1:19" ht="15">
      <c r="A96" s="1">
        <v>52</v>
      </c>
      <c r="B96" s="5">
        <v>0.579861111111111</v>
      </c>
      <c r="C96" s="1" t="s">
        <v>549</v>
      </c>
      <c r="D96" s="1">
        <v>3</v>
      </c>
      <c r="E96" s="1">
        <v>4</v>
      </c>
      <c r="F96" s="1" t="s">
        <v>561</v>
      </c>
      <c r="G96" s="2">
        <v>53.9682333333333</v>
      </c>
      <c r="H96" s="6">
        <f>1+_xlfn.COUNTIFS(A:A,A96,O:O,"&lt;"&amp;O96)</f>
        <v>5</v>
      </c>
      <c r="I96" s="2">
        <f>_xlfn.AVERAGEIF(A:A,A96,G:G)</f>
        <v>50.3899380952381</v>
      </c>
      <c r="J96" s="2">
        <f>G96-I96</f>
        <v>3.578295238095201</v>
      </c>
      <c r="K96" s="2">
        <f>90+J96</f>
        <v>93.5782952380952</v>
      </c>
      <c r="L96" s="2">
        <f>EXP(0.06*K96)</f>
        <v>274.4304102632621</v>
      </c>
      <c r="M96" s="2">
        <f>SUMIF(A:A,A96,L:L)</f>
        <v>2021.8116145204783</v>
      </c>
      <c r="N96" s="3">
        <f>L96/M96</f>
        <v>0.13573490640390348</v>
      </c>
      <c r="O96" s="7">
        <f>1/N96</f>
        <v>7.3673016506477795</v>
      </c>
      <c r="P96" s="3">
        <f>IF(O96&gt;21,"",N96)</f>
        <v>0.13573490640390348</v>
      </c>
      <c r="Q96" s="3">
        <f>IF(ISNUMBER(P96),SUMIF(A:A,A96,P:P),"")</f>
        <v>0.9822786918481355</v>
      </c>
      <c r="R96" s="3">
        <f>_xlfn.IFERROR(P96*(1/Q96),"")</f>
        <v>0.138183702375261</v>
      </c>
      <c r="S96" s="8">
        <f>_xlfn.IFERROR(1/R96,"")</f>
        <v>7.236743427848911</v>
      </c>
    </row>
    <row r="97" spans="1:19" ht="15">
      <c r="A97" s="1">
        <v>52</v>
      </c>
      <c r="B97" s="5">
        <v>0.579861111111111</v>
      </c>
      <c r="C97" s="1" t="s">
        <v>549</v>
      </c>
      <c r="D97" s="1">
        <v>3</v>
      </c>
      <c r="E97" s="1">
        <v>5</v>
      </c>
      <c r="F97" s="1" t="s">
        <v>562</v>
      </c>
      <c r="G97" s="2">
        <v>42.8984666666667</v>
      </c>
      <c r="H97" s="6">
        <f>1+_xlfn.COUNTIFS(A:A,A97,O:O,"&lt;"&amp;O97)</f>
        <v>6</v>
      </c>
      <c r="I97" s="2">
        <f>_xlfn.AVERAGEIF(A:A,A97,G:G)</f>
        <v>50.3899380952381</v>
      </c>
      <c r="J97" s="2">
        <f>G97-I97</f>
        <v>-7.491471428571401</v>
      </c>
      <c r="K97" s="2">
        <f>90+J97</f>
        <v>82.5085285714286</v>
      </c>
      <c r="L97" s="2">
        <f>EXP(0.06*K97)</f>
        <v>141.24722365389275</v>
      </c>
      <c r="M97" s="2">
        <f>SUMIF(A:A,A97,L:L)</f>
        <v>2021.8116145204783</v>
      </c>
      <c r="N97" s="3">
        <f>L97/M97</f>
        <v>0.0698617134452425</v>
      </c>
      <c r="O97" s="7">
        <f>1/N97</f>
        <v>14.313991894627641</v>
      </c>
      <c r="P97" s="3">
        <f>IF(O97&gt;21,"",N97)</f>
        <v>0.0698617134452425</v>
      </c>
      <c r="Q97" s="3">
        <f>IF(ISNUMBER(P97),SUMIF(A:A,A97,P:P),"")</f>
        <v>0.9822786918481355</v>
      </c>
      <c r="R97" s="3">
        <f>_xlfn.IFERROR(P97*(1/Q97),"")</f>
        <v>0.07112208991706748</v>
      </c>
      <c r="S97" s="8">
        <f>_xlfn.IFERROR(1/R97,"")</f>
        <v>14.060329233379651</v>
      </c>
    </row>
    <row r="98" spans="1:19" ht="15">
      <c r="A98" s="1">
        <v>52</v>
      </c>
      <c r="B98" s="5">
        <v>0.579861111111111</v>
      </c>
      <c r="C98" s="1" t="s">
        <v>549</v>
      </c>
      <c r="D98" s="1">
        <v>3</v>
      </c>
      <c r="E98" s="1">
        <v>7</v>
      </c>
      <c r="F98" s="1" t="s">
        <v>564</v>
      </c>
      <c r="G98" s="2">
        <v>20.0359666666667</v>
      </c>
      <c r="H98" s="6">
        <f>1+_xlfn.COUNTIFS(A:A,A98,O:O,"&lt;"&amp;O98)</f>
        <v>7</v>
      </c>
      <c r="I98" s="2">
        <f>_xlfn.AVERAGEIF(A:A,A98,G:G)</f>
        <v>50.3899380952381</v>
      </c>
      <c r="J98" s="2">
        <f>G98-I98</f>
        <v>-30.353971428571402</v>
      </c>
      <c r="K98" s="2">
        <f>90+J98</f>
        <v>59.6460285714286</v>
      </c>
      <c r="L98" s="2">
        <f>EXP(0.06*K98)</f>
        <v>35.82914664593624</v>
      </c>
      <c r="M98" s="2">
        <f>SUMIF(A:A,A98,L:L)</f>
        <v>2021.8116145204783</v>
      </c>
      <c r="N98" s="3">
        <f>L98/M98</f>
        <v>0.01772130815186458</v>
      </c>
      <c r="O98" s="7">
        <f>1/N98</f>
        <v>56.429242775442795</v>
      </c>
      <c r="P98" s="3">
        <f>IF(O98&gt;21,"",N98)</f>
      </c>
      <c r="Q98" s="3">
        <f>IF(ISNUMBER(P98),SUMIF(A:A,A98,P:P),"")</f>
      </c>
      <c r="R98" s="3">
        <f>_xlfn.IFERROR(P98*(1/Q98),"")</f>
      </c>
      <c r="S98" s="8">
        <f>_xlfn.IFERROR(1/R98,"")</f>
      </c>
    </row>
    <row r="99" spans="1:19" ht="15">
      <c r="A99" s="1">
        <v>41</v>
      </c>
      <c r="B99" s="5">
        <v>0.5875</v>
      </c>
      <c r="C99" s="1" t="s">
        <v>444</v>
      </c>
      <c r="D99" s="1">
        <v>2</v>
      </c>
      <c r="E99" s="1">
        <v>1</v>
      </c>
      <c r="F99" s="1" t="s">
        <v>457</v>
      </c>
      <c r="G99" s="2">
        <v>72.8227333333332</v>
      </c>
      <c r="H99" s="6">
        <f>1+_xlfn.COUNTIFS(A:A,A99,O:O,"&lt;"&amp;O99)</f>
        <v>1</v>
      </c>
      <c r="I99" s="2">
        <f>_xlfn.AVERAGEIF(A:A,A99,G:G)</f>
        <v>50.55178666666662</v>
      </c>
      <c r="J99" s="2">
        <f>G99-I99</f>
        <v>22.270946666666582</v>
      </c>
      <c r="K99" s="2">
        <f>90+J99</f>
        <v>112.27094666666659</v>
      </c>
      <c r="L99" s="2">
        <f>EXP(0.06*K99)</f>
        <v>842.40154932685</v>
      </c>
      <c r="M99" s="2">
        <f>SUMIF(A:A,A99,L:L)</f>
        <v>1612.4645318676783</v>
      </c>
      <c r="N99" s="3">
        <f>L99/M99</f>
        <v>0.5224310567322166</v>
      </c>
      <c r="O99" s="7">
        <f>1/N99</f>
        <v>1.9141281650730266</v>
      </c>
      <c r="P99" s="3">
        <f>IF(O99&gt;21,"",N99)</f>
        <v>0.5224310567322166</v>
      </c>
      <c r="Q99" s="3">
        <f>IF(ISNUMBER(P99),SUMIF(A:A,A99,P:P),"")</f>
        <v>0.9999999999999999</v>
      </c>
      <c r="R99" s="3">
        <f>_xlfn.IFERROR(P99*(1/Q99),"")</f>
        <v>0.5224310567322166</v>
      </c>
      <c r="S99" s="8">
        <f>_xlfn.IFERROR(1/R99,"")</f>
        <v>1.9141281650730266</v>
      </c>
    </row>
    <row r="100" spans="1:19" ht="15">
      <c r="A100" s="1">
        <v>41</v>
      </c>
      <c r="B100" s="5">
        <v>0.5875</v>
      </c>
      <c r="C100" s="1" t="s">
        <v>444</v>
      </c>
      <c r="D100" s="1">
        <v>2</v>
      </c>
      <c r="E100" s="1">
        <v>5</v>
      </c>
      <c r="F100" s="1" t="s">
        <v>459</v>
      </c>
      <c r="G100" s="2">
        <v>57.50316666666661</v>
      </c>
      <c r="H100" s="6">
        <f>1+_xlfn.COUNTIFS(A:A,A100,O:O,"&lt;"&amp;O100)</f>
        <v>2</v>
      </c>
      <c r="I100" s="2">
        <f>_xlfn.AVERAGEIF(A:A,A100,G:G)</f>
        <v>50.55178666666662</v>
      </c>
      <c r="J100" s="2">
        <f>G100-I100</f>
        <v>6.951379999999986</v>
      </c>
      <c r="K100" s="2">
        <f>90+J100</f>
        <v>96.95137999999999</v>
      </c>
      <c r="L100" s="2">
        <f>EXP(0.06*K100)</f>
        <v>335.990471187482</v>
      </c>
      <c r="M100" s="2">
        <f>SUMIF(A:A,A100,L:L)</f>
        <v>1612.4645318676783</v>
      </c>
      <c r="N100" s="3">
        <f>L100/M100</f>
        <v>0.20837076695157594</v>
      </c>
      <c r="O100" s="7">
        <f>1/N100</f>
        <v>4.79913768437774</v>
      </c>
      <c r="P100" s="3">
        <f>IF(O100&gt;21,"",N100)</f>
        <v>0.20837076695157594</v>
      </c>
      <c r="Q100" s="3">
        <f>IF(ISNUMBER(P100),SUMIF(A:A,A100,P:P),"")</f>
        <v>0.9999999999999999</v>
      </c>
      <c r="R100" s="3">
        <f>_xlfn.IFERROR(P100*(1/Q100),"")</f>
        <v>0.20837076695157594</v>
      </c>
      <c r="S100" s="8">
        <f>_xlfn.IFERROR(1/R100,"")</f>
        <v>4.79913768437774</v>
      </c>
    </row>
    <row r="101" spans="1:19" ht="15">
      <c r="A101" s="1">
        <v>41</v>
      </c>
      <c r="B101" s="5">
        <v>0.5875</v>
      </c>
      <c r="C101" s="1" t="s">
        <v>444</v>
      </c>
      <c r="D101" s="1">
        <v>2</v>
      </c>
      <c r="E101" s="1">
        <v>2</v>
      </c>
      <c r="F101" s="1" t="s">
        <v>458</v>
      </c>
      <c r="G101" s="2">
        <v>53.5452333333333</v>
      </c>
      <c r="H101" s="6">
        <f>1+_xlfn.COUNTIFS(A:A,A101,O:O,"&lt;"&amp;O101)</f>
        <v>3</v>
      </c>
      <c r="I101" s="2">
        <f>_xlfn.AVERAGEIF(A:A,A101,G:G)</f>
        <v>50.55178666666662</v>
      </c>
      <c r="J101" s="2">
        <f>G101-I101</f>
        <v>2.993446666666678</v>
      </c>
      <c r="K101" s="2">
        <f>90+J101</f>
        <v>92.99344666666667</v>
      </c>
      <c r="L101" s="2">
        <f>EXP(0.06*K101)</f>
        <v>264.9674001190084</v>
      </c>
      <c r="M101" s="2">
        <f>SUMIF(A:A,A101,L:L)</f>
        <v>1612.4645318676783</v>
      </c>
      <c r="N101" s="3">
        <f>L101/M101</f>
        <v>0.16432448272961586</v>
      </c>
      <c r="O101" s="7">
        <f>1/N101</f>
        <v>6.085520449472086</v>
      </c>
      <c r="P101" s="3">
        <f>IF(O101&gt;21,"",N101)</f>
        <v>0.16432448272961586</v>
      </c>
      <c r="Q101" s="3">
        <f>IF(ISNUMBER(P101),SUMIF(A:A,A101,P:P),"")</f>
        <v>0.9999999999999999</v>
      </c>
      <c r="R101" s="3">
        <f>_xlfn.IFERROR(P101*(1/Q101),"")</f>
        <v>0.16432448272961586</v>
      </c>
      <c r="S101" s="8">
        <f>_xlfn.IFERROR(1/R101,"")</f>
        <v>6.085520449472086</v>
      </c>
    </row>
    <row r="102" spans="1:19" ht="15">
      <c r="A102" s="1">
        <v>41</v>
      </c>
      <c r="B102" s="5">
        <v>0.5875</v>
      </c>
      <c r="C102" s="1" t="s">
        <v>444</v>
      </c>
      <c r="D102" s="1">
        <v>2</v>
      </c>
      <c r="E102" s="1">
        <v>6</v>
      </c>
      <c r="F102" s="1" t="s">
        <v>460</v>
      </c>
      <c r="G102" s="2">
        <v>35.906666666666695</v>
      </c>
      <c r="H102" s="6">
        <f>1+_xlfn.COUNTIFS(A:A,A102,O:O,"&lt;"&amp;O102)</f>
        <v>4</v>
      </c>
      <c r="I102" s="2">
        <f>_xlfn.AVERAGEIF(A:A,A102,G:G)</f>
        <v>50.55178666666662</v>
      </c>
      <c r="J102" s="2">
        <f>G102-I102</f>
        <v>-14.645119999999928</v>
      </c>
      <c r="K102" s="2">
        <f>90+J102</f>
        <v>75.35488000000007</v>
      </c>
      <c r="L102" s="2">
        <f>EXP(0.06*K102)</f>
        <v>91.95439981618496</v>
      </c>
      <c r="M102" s="2">
        <f>SUMIF(A:A,A102,L:L)</f>
        <v>1612.4645318676783</v>
      </c>
      <c r="N102" s="3">
        <f>L102/M102</f>
        <v>0.057027238738502004</v>
      </c>
      <c r="O102" s="7">
        <f>1/N102</f>
        <v>17.535479923646538</v>
      </c>
      <c r="P102" s="3">
        <f>IF(O102&gt;21,"",N102)</f>
        <v>0.057027238738502004</v>
      </c>
      <c r="Q102" s="3">
        <f>IF(ISNUMBER(P102),SUMIF(A:A,A102,P:P),"")</f>
        <v>0.9999999999999999</v>
      </c>
      <c r="R102" s="3">
        <f>_xlfn.IFERROR(P102*(1/Q102),"")</f>
        <v>0.057027238738502004</v>
      </c>
      <c r="S102" s="8">
        <f>_xlfn.IFERROR(1/R102,"")</f>
        <v>17.535479923646538</v>
      </c>
    </row>
    <row r="103" spans="1:19" ht="15">
      <c r="A103" s="1">
        <v>41</v>
      </c>
      <c r="B103" s="5">
        <v>0.5875</v>
      </c>
      <c r="C103" s="1" t="s">
        <v>444</v>
      </c>
      <c r="D103" s="1">
        <v>2</v>
      </c>
      <c r="E103" s="1">
        <v>7</v>
      </c>
      <c r="F103" s="1" t="s">
        <v>461</v>
      </c>
      <c r="G103" s="2">
        <v>32.981133333333304</v>
      </c>
      <c r="H103" s="6">
        <f>1+_xlfn.COUNTIFS(A:A,A103,O:O,"&lt;"&amp;O103)</f>
        <v>5</v>
      </c>
      <c r="I103" s="2">
        <f>_xlfn.AVERAGEIF(A:A,A103,G:G)</f>
        <v>50.55178666666662</v>
      </c>
      <c r="J103" s="2">
        <f>G103-I103</f>
        <v>-17.57065333333332</v>
      </c>
      <c r="K103" s="2">
        <f>90+J103</f>
        <v>72.42934666666667</v>
      </c>
      <c r="L103" s="2">
        <f>EXP(0.06*K103)</f>
        <v>77.1507114181526</v>
      </c>
      <c r="M103" s="2">
        <f>SUMIF(A:A,A103,L:L)</f>
        <v>1612.4645318676783</v>
      </c>
      <c r="N103" s="3">
        <f>L103/M103</f>
        <v>0.04784645484808947</v>
      </c>
      <c r="O103" s="7">
        <f>1/N103</f>
        <v>20.900190059534378</v>
      </c>
      <c r="P103" s="3">
        <f>IF(O103&gt;21,"",N103)</f>
        <v>0.04784645484808947</v>
      </c>
      <c r="Q103" s="3">
        <f>IF(ISNUMBER(P103),SUMIF(A:A,A103,P:P),"")</f>
        <v>0.9999999999999999</v>
      </c>
      <c r="R103" s="3">
        <f>_xlfn.IFERROR(P103*(1/Q103),"")</f>
        <v>0.04784645484808947</v>
      </c>
      <c r="S103" s="8">
        <f>_xlfn.IFERROR(1/R103,"")</f>
        <v>20.900190059534378</v>
      </c>
    </row>
    <row r="104" spans="1:19" ht="15">
      <c r="A104" s="1">
        <v>3</v>
      </c>
      <c r="B104" s="5">
        <v>0.5902777777777778</v>
      </c>
      <c r="C104" s="1" t="s">
        <v>25</v>
      </c>
      <c r="D104" s="1">
        <v>4</v>
      </c>
      <c r="E104" s="1">
        <v>2</v>
      </c>
      <c r="F104" s="1" t="s">
        <v>42</v>
      </c>
      <c r="G104" s="2">
        <v>74.1136</v>
      </c>
      <c r="H104" s="6">
        <f>1+_xlfn.COUNTIFS(A:A,A104,O:O,"&lt;"&amp;O104)</f>
        <v>1</v>
      </c>
      <c r="I104" s="2">
        <f>_xlfn.AVERAGEIF(A:A,A104,G:G)</f>
        <v>54.969823809523824</v>
      </c>
      <c r="J104" s="2">
        <f>G104-I104</f>
        <v>19.14377619047618</v>
      </c>
      <c r="K104" s="2">
        <f>90+J104</f>
        <v>109.14377619047619</v>
      </c>
      <c r="L104" s="2">
        <f>EXP(0.06*K104)</f>
        <v>698.2844710815966</v>
      </c>
      <c r="M104" s="2">
        <f>SUMIF(A:A,A104,L:L)</f>
        <v>1995.897954402183</v>
      </c>
      <c r="N104" s="3">
        <f>L104/M104</f>
        <v>0.34985980597928357</v>
      </c>
      <c r="O104" s="7">
        <f>1/N104</f>
        <v>2.8582877567227984</v>
      </c>
      <c r="P104" s="3">
        <f>IF(O104&gt;21,"",N104)</f>
        <v>0.34985980597928357</v>
      </c>
      <c r="Q104" s="3">
        <f>IF(ISNUMBER(P104),SUMIF(A:A,A104,P:P),"")</f>
        <v>0.9705774166716681</v>
      </c>
      <c r="R104" s="3">
        <f>_xlfn.IFERROR(P104*(1/Q104),"")</f>
        <v>0.36046563619729877</v>
      </c>
      <c r="S104" s="8">
        <f>_xlfn.IFERROR(1/R104,"")</f>
        <v>2.774189547024271</v>
      </c>
    </row>
    <row r="105" spans="1:19" ht="15">
      <c r="A105" s="1">
        <v>3</v>
      </c>
      <c r="B105" s="5">
        <v>0.5902777777777778</v>
      </c>
      <c r="C105" s="1" t="s">
        <v>25</v>
      </c>
      <c r="D105" s="1">
        <v>4</v>
      </c>
      <c r="E105" s="1">
        <v>7</v>
      </c>
      <c r="F105" s="1" t="s">
        <v>46</v>
      </c>
      <c r="G105" s="2">
        <v>66.2621333333334</v>
      </c>
      <c r="H105" s="6">
        <f>1+_xlfn.COUNTIFS(A:A,A105,O:O,"&lt;"&amp;O105)</f>
        <v>2</v>
      </c>
      <c r="I105" s="2">
        <f>_xlfn.AVERAGEIF(A:A,A105,G:G)</f>
        <v>54.969823809523824</v>
      </c>
      <c r="J105" s="2">
        <f>G105-I105</f>
        <v>11.292309523809571</v>
      </c>
      <c r="K105" s="2">
        <f>90+J105</f>
        <v>101.29230952380956</v>
      </c>
      <c r="L105" s="2">
        <f>EXP(0.06*K105)</f>
        <v>435.9548013856331</v>
      </c>
      <c r="M105" s="2">
        <f>SUMIF(A:A,A105,L:L)</f>
        <v>1995.897954402183</v>
      </c>
      <c r="N105" s="3">
        <f>L105/M105</f>
        <v>0.21842539616020176</v>
      </c>
      <c r="O105" s="7">
        <f>1/N105</f>
        <v>4.578222210326499</v>
      </c>
      <c r="P105" s="3">
        <f>IF(O105&gt;21,"",N105)</f>
        <v>0.21842539616020176</v>
      </c>
      <c r="Q105" s="3">
        <f>IF(ISNUMBER(P105),SUMIF(A:A,A105,P:P),"")</f>
        <v>0.9705774166716681</v>
      </c>
      <c r="R105" s="3">
        <f>_xlfn.IFERROR(P105*(1/Q105),"")</f>
        <v>0.2250468560346607</v>
      </c>
      <c r="S105" s="8">
        <f>_xlfn.IFERROR(1/R105,"")</f>
        <v>4.443519085847547</v>
      </c>
    </row>
    <row r="106" spans="1:19" ht="15">
      <c r="A106" s="1">
        <v>3</v>
      </c>
      <c r="B106" s="5">
        <v>0.5902777777777778</v>
      </c>
      <c r="C106" s="1" t="s">
        <v>25</v>
      </c>
      <c r="D106" s="1">
        <v>4</v>
      </c>
      <c r="E106" s="1">
        <v>9</v>
      </c>
      <c r="F106" s="1" t="s">
        <v>48</v>
      </c>
      <c r="G106" s="2">
        <v>56.14916666666671</v>
      </c>
      <c r="H106" s="6">
        <f>1+_xlfn.COUNTIFS(A:A,A106,O:O,"&lt;"&amp;O106)</f>
        <v>3</v>
      </c>
      <c r="I106" s="2">
        <f>_xlfn.AVERAGEIF(A:A,A106,G:G)</f>
        <v>54.969823809523824</v>
      </c>
      <c r="J106" s="2">
        <f>G106-I106</f>
        <v>1.1793428571428848</v>
      </c>
      <c r="K106" s="2">
        <f>90+J106</f>
        <v>91.17934285714288</v>
      </c>
      <c r="L106" s="2">
        <f>EXP(0.06*K106)</f>
        <v>237.64086689828815</v>
      </c>
      <c r="M106" s="2">
        <f>SUMIF(A:A,A106,L:L)</f>
        <v>1995.897954402183</v>
      </c>
      <c r="N106" s="3">
        <f>L106/M106</f>
        <v>0.11906463773568375</v>
      </c>
      <c r="O106" s="7">
        <f>1/N106</f>
        <v>8.39879933301388</v>
      </c>
      <c r="P106" s="3">
        <f>IF(O106&gt;21,"",N106)</f>
        <v>0.11906463773568375</v>
      </c>
      <c r="Q106" s="3">
        <f>IF(ISNUMBER(P106),SUMIF(A:A,A106,P:P),"")</f>
        <v>0.9705774166716681</v>
      </c>
      <c r="R106" s="3">
        <f>_xlfn.IFERROR(P106*(1/Q106),"")</f>
        <v>0.12267402444205186</v>
      </c>
      <c r="S106" s="8">
        <f>_xlfn.IFERROR(1/R106,"")</f>
        <v>8.15168495978034</v>
      </c>
    </row>
    <row r="107" spans="1:19" ht="15">
      <c r="A107" s="1">
        <v>3</v>
      </c>
      <c r="B107" s="5">
        <v>0.5902777777777778</v>
      </c>
      <c r="C107" s="1" t="s">
        <v>25</v>
      </c>
      <c r="D107" s="1">
        <v>4</v>
      </c>
      <c r="E107" s="1">
        <v>8</v>
      </c>
      <c r="F107" s="1" t="s">
        <v>47</v>
      </c>
      <c r="G107" s="2">
        <v>55.4288333333333</v>
      </c>
      <c r="H107" s="6">
        <f>1+_xlfn.COUNTIFS(A:A,A107,O:O,"&lt;"&amp;O107)</f>
        <v>4</v>
      </c>
      <c r="I107" s="2">
        <f>_xlfn.AVERAGEIF(A:A,A107,G:G)</f>
        <v>54.969823809523824</v>
      </c>
      <c r="J107" s="2">
        <f>G107-I107</f>
        <v>0.45900952380947757</v>
      </c>
      <c r="K107" s="2">
        <f>90+J107</f>
        <v>90.45900952380947</v>
      </c>
      <c r="L107" s="2">
        <f>EXP(0.06*K107)</f>
        <v>227.5888180992371</v>
      </c>
      <c r="M107" s="2">
        <f>SUMIF(A:A,A107,L:L)</f>
        <v>1995.897954402183</v>
      </c>
      <c r="N107" s="3">
        <f>L107/M107</f>
        <v>0.11402828365912382</v>
      </c>
      <c r="O107" s="7">
        <f>1/N107</f>
        <v>8.769754028653104</v>
      </c>
      <c r="P107" s="3">
        <f>IF(O107&gt;21,"",N107)</f>
        <v>0.11402828365912382</v>
      </c>
      <c r="Q107" s="3">
        <f>IF(ISNUMBER(P107),SUMIF(A:A,A107,P:P),"")</f>
        <v>0.9705774166716681</v>
      </c>
      <c r="R107" s="3">
        <f>_xlfn.IFERROR(P107*(1/Q107),"")</f>
        <v>0.11748499573599486</v>
      </c>
      <c r="S107" s="8">
        <f>_xlfn.IFERROR(1/R107,"")</f>
        <v>8.511725209976083</v>
      </c>
    </row>
    <row r="108" spans="1:19" ht="15">
      <c r="A108" s="1">
        <v>3</v>
      </c>
      <c r="B108" s="5">
        <v>0.5902777777777778</v>
      </c>
      <c r="C108" s="1" t="s">
        <v>25</v>
      </c>
      <c r="D108" s="1">
        <v>4</v>
      </c>
      <c r="E108" s="1">
        <v>4</v>
      </c>
      <c r="F108" s="1" t="s">
        <v>44</v>
      </c>
      <c r="G108" s="2">
        <v>53.932100000000005</v>
      </c>
      <c r="H108" s="6">
        <f>1+_xlfn.COUNTIFS(A:A,A108,O:O,"&lt;"&amp;O108)</f>
        <v>5</v>
      </c>
      <c r="I108" s="2">
        <f>_xlfn.AVERAGEIF(A:A,A108,G:G)</f>
        <v>54.969823809523824</v>
      </c>
      <c r="J108" s="2">
        <f>G108-I108</f>
        <v>-1.0377238095238184</v>
      </c>
      <c r="K108" s="2">
        <f>90+J108</f>
        <v>88.96227619047619</v>
      </c>
      <c r="L108" s="2">
        <f>EXP(0.06*K108)</f>
        <v>208.04129037703214</v>
      </c>
      <c r="M108" s="2">
        <f>SUMIF(A:A,A108,L:L)</f>
        <v>1995.897954402183</v>
      </c>
      <c r="N108" s="3">
        <f>L108/M108</f>
        <v>0.10423443238577058</v>
      </c>
      <c r="O108" s="7">
        <f>1/N108</f>
        <v>9.59375877156418</v>
      </c>
      <c r="P108" s="3">
        <f>IF(O108&gt;21,"",N108)</f>
        <v>0.10423443238577058</v>
      </c>
      <c r="Q108" s="3">
        <f>IF(ISNUMBER(P108),SUMIF(A:A,A108,P:P),"")</f>
        <v>0.9705774166716681</v>
      </c>
      <c r="R108" s="3">
        <f>_xlfn.IFERROR(P108*(1/Q108),"")</f>
        <v>0.10739424861461777</v>
      </c>
      <c r="S108" s="8">
        <f>_xlfn.IFERROR(1/R108,"")</f>
        <v>9.311485604675918</v>
      </c>
    </row>
    <row r="109" spans="1:19" ht="15">
      <c r="A109" s="1">
        <v>3</v>
      </c>
      <c r="B109" s="5">
        <v>0.5902777777777778</v>
      </c>
      <c r="C109" s="1" t="s">
        <v>25</v>
      </c>
      <c r="D109" s="1">
        <v>4</v>
      </c>
      <c r="E109" s="1">
        <v>3</v>
      </c>
      <c r="F109" s="1" t="s">
        <v>43</v>
      </c>
      <c r="G109" s="2">
        <v>46.0521666666667</v>
      </c>
      <c r="H109" s="6">
        <f>1+_xlfn.COUNTIFS(A:A,A109,O:O,"&lt;"&amp;O109)</f>
        <v>6</v>
      </c>
      <c r="I109" s="2">
        <f>_xlfn.AVERAGEIF(A:A,A109,G:G)</f>
        <v>54.969823809523824</v>
      </c>
      <c r="J109" s="2">
        <f>G109-I109</f>
        <v>-8.917657142857124</v>
      </c>
      <c r="K109" s="2">
        <f>90+J109</f>
        <v>81.08234285714288</v>
      </c>
      <c r="L109" s="2">
        <f>EXP(0.06*K109)</f>
        <v>129.66323268215015</v>
      </c>
      <c r="M109" s="2">
        <f>SUMIF(A:A,A109,L:L)</f>
        <v>1995.897954402183</v>
      </c>
      <c r="N109" s="3">
        <f>L109/M109</f>
        <v>0.06496486075160454</v>
      </c>
      <c r="O109" s="7">
        <f>1/N109</f>
        <v>15.392936865108286</v>
      </c>
      <c r="P109" s="3">
        <f>IF(O109&gt;21,"",N109)</f>
        <v>0.06496486075160454</v>
      </c>
      <c r="Q109" s="3">
        <f>IF(ISNUMBER(P109),SUMIF(A:A,A109,P:P),"")</f>
        <v>0.9705774166716681</v>
      </c>
      <c r="R109" s="3">
        <f>_xlfn.IFERROR(P109*(1/Q109),"")</f>
        <v>0.06693423897537602</v>
      </c>
      <c r="S109" s="8">
        <f>_xlfn.IFERROR(1/R109,"")</f>
        <v>14.940036897526886</v>
      </c>
    </row>
    <row r="110" spans="1:19" ht="15">
      <c r="A110" s="1">
        <v>3</v>
      </c>
      <c r="B110" s="5">
        <v>0.5902777777777778</v>
      </c>
      <c r="C110" s="1" t="s">
        <v>25</v>
      </c>
      <c r="D110" s="1">
        <v>4</v>
      </c>
      <c r="E110" s="1">
        <v>5</v>
      </c>
      <c r="F110" s="1" t="s">
        <v>45</v>
      </c>
      <c r="G110" s="2">
        <v>32.8507666666666</v>
      </c>
      <c r="H110" s="6">
        <f>1+_xlfn.COUNTIFS(A:A,A110,O:O,"&lt;"&amp;O110)</f>
        <v>7</v>
      </c>
      <c r="I110" s="2">
        <f>_xlfn.AVERAGEIF(A:A,A110,G:G)</f>
        <v>54.969823809523824</v>
      </c>
      <c r="J110" s="2">
        <f>G110-I110</f>
        <v>-22.119057142857223</v>
      </c>
      <c r="K110" s="2">
        <f>90+J110</f>
        <v>67.88094285714277</v>
      </c>
      <c r="L110" s="2">
        <f>EXP(0.06*K110)</f>
        <v>58.72447387824562</v>
      </c>
      <c r="M110" s="2">
        <f>SUMIF(A:A,A110,L:L)</f>
        <v>1995.897954402183</v>
      </c>
      <c r="N110" s="3">
        <f>L110/M110</f>
        <v>0.029422583328332006</v>
      </c>
      <c r="O110" s="7">
        <f>1/N110</f>
        <v>33.98749827099873</v>
      </c>
      <c r="P110" s="3">
        <f>IF(O110&gt;21,"",N110)</f>
      </c>
      <c r="Q110" s="3">
        <f>IF(ISNUMBER(P110),SUMIF(A:A,A110,P:P),"")</f>
      </c>
      <c r="R110" s="3">
        <f>_xlfn.IFERROR(P110*(1/Q110),"")</f>
      </c>
      <c r="S110" s="8">
        <f>_xlfn.IFERROR(1/R110,"")</f>
      </c>
    </row>
    <row r="111" spans="1:19" ht="15">
      <c r="A111" s="1">
        <v>22</v>
      </c>
      <c r="B111" s="5">
        <v>0.5958333333333333</v>
      </c>
      <c r="C111" s="1" t="s">
        <v>263</v>
      </c>
      <c r="D111" s="1">
        <v>2</v>
      </c>
      <c r="E111" s="1">
        <v>2</v>
      </c>
      <c r="F111" s="1" t="s">
        <v>265</v>
      </c>
      <c r="G111" s="2">
        <v>72.0213</v>
      </c>
      <c r="H111" s="6">
        <f>1+_xlfn.COUNTIFS(A:A,A111,O:O,"&lt;"&amp;O111)</f>
        <v>1</v>
      </c>
      <c r="I111" s="2">
        <f>_xlfn.AVERAGEIF(A:A,A111,G:G)</f>
        <v>50.98452857142854</v>
      </c>
      <c r="J111" s="2">
        <f>G111-I111</f>
        <v>21.036771428571456</v>
      </c>
      <c r="K111" s="2">
        <f>90+J111</f>
        <v>111.03677142857146</v>
      </c>
      <c r="L111" s="2">
        <f>EXP(0.06*K111)</f>
        <v>782.2749566491485</v>
      </c>
      <c r="M111" s="2">
        <f>SUMIF(A:A,A111,L:L)</f>
        <v>2097.421617705397</v>
      </c>
      <c r="N111" s="3">
        <f>L111/M111</f>
        <v>0.3729698168673241</v>
      </c>
      <c r="O111" s="7">
        <f>1/N111</f>
        <v>2.681182108512894</v>
      </c>
      <c r="P111" s="3">
        <f>IF(O111&gt;21,"",N111)</f>
        <v>0.3729698168673241</v>
      </c>
      <c r="Q111" s="3">
        <f>IF(ISNUMBER(P111),SUMIF(A:A,A111,P:P),"")</f>
        <v>0.9227922672892234</v>
      </c>
      <c r="R111" s="3">
        <f>_xlfn.IFERROR(P111*(1/Q111),"")</f>
        <v>0.40417527333963577</v>
      </c>
      <c r="S111" s="8">
        <f>_xlfn.IFERROR(1/R111,"")</f>
        <v>2.4741741169299143</v>
      </c>
    </row>
    <row r="112" spans="1:19" ht="15">
      <c r="A112" s="1">
        <v>22</v>
      </c>
      <c r="B112" s="5">
        <v>0.5958333333333333</v>
      </c>
      <c r="C112" s="1" t="s">
        <v>263</v>
      </c>
      <c r="D112" s="1">
        <v>2</v>
      </c>
      <c r="E112" s="1">
        <v>1</v>
      </c>
      <c r="F112" s="1" t="s">
        <v>264</v>
      </c>
      <c r="G112" s="2">
        <v>60.351299999999995</v>
      </c>
      <c r="H112" s="6">
        <f>1+_xlfn.COUNTIFS(A:A,A112,O:O,"&lt;"&amp;O112)</f>
        <v>2</v>
      </c>
      <c r="I112" s="2">
        <f>_xlfn.AVERAGEIF(A:A,A112,G:G)</f>
        <v>50.98452857142854</v>
      </c>
      <c r="J112" s="2">
        <f>G112-I112</f>
        <v>9.366771428571454</v>
      </c>
      <c r="K112" s="2">
        <f>90+J112</f>
        <v>99.36677142857145</v>
      </c>
      <c r="L112" s="2">
        <f>EXP(0.06*K112)</f>
        <v>388.38856151543666</v>
      </c>
      <c r="M112" s="2">
        <f>SUMIF(A:A,A112,L:L)</f>
        <v>2097.421617705397</v>
      </c>
      <c r="N112" s="3">
        <f>L112/M112</f>
        <v>0.18517429125210322</v>
      </c>
      <c r="O112" s="7">
        <f>1/N112</f>
        <v>5.400317685777247</v>
      </c>
      <c r="P112" s="3">
        <f>IF(O112&gt;21,"",N112)</f>
        <v>0.18517429125210322</v>
      </c>
      <c r="Q112" s="3">
        <f>IF(ISNUMBER(P112),SUMIF(A:A,A112,P:P),"")</f>
        <v>0.9227922672892234</v>
      </c>
      <c r="R112" s="3">
        <f>_xlfn.IFERROR(P112*(1/Q112),"")</f>
        <v>0.20066736341004202</v>
      </c>
      <c r="S112" s="8">
        <f>_xlfn.IFERROR(1/R112,"")</f>
        <v>4.983371401340478</v>
      </c>
    </row>
    <row r="113" spans="1:19" ht="15">
      <c r="A113" s="1">
        <v>22</v>
      </c>
      <c r="B113" s="5">
        <v>0.5958333333333333</v>
      </c>
      <c r="C113" s="1" t="s">
        <v>263</v>
      </c>
      <c r="D113" s="1">
        <v>2</v>
      </c>
      <c r="E113" s="1">
        <v>5</v>
      </c>
      <c r="F113" s="1" t="s">
        <v>268</v>
      </c>
      <c r="G113" s="2">
        <v>60.138966666666605</v>
      </c>
      <c r="H113" s="6">
        <f>1+_xlfn.COUNTIFS(A:A,A113,O:O,"&lt;"&amp;O113)</f>
        <v>3</v>
      </c>
      <c r="I113" s="2">
        <f>_xlfn.AVERAGEIF(A:A,A113,G:G)</f>
        <v>50.98452857142854</v>
      </c>
      <c r="J113" s="2">
        <f>G113-I113</f>
        <v>9.154438095238064</v>
      </c>
      <c r="K113" s="2">
        <f>90+J113</f>
        <v>99.15443809523806</v>
      </c>
      <c r="L113" s="2">
        <f>EXP(0.06*K113)</f>
        <v>383.47187702303734</v>
      </c>
      <c r="M113" s="2">
        <f>SUMIF(A:A,A113,L:L)</f>
        <v>2097.421617705397</v>
      </c>
      <c r="N113" s="3">
        <f>L113/M113</f>
        <v>0.1828301347644924</v>
      </c>
      <c r="O113" s="7">
        <f>1/N113</f>
        <v>5.469557856466728</v>
      </c>
      <c r="P113" s="3">
        <f>IF(O113&gt;21,"",N113)</f>
        <v>0.1828301347644924</v>
      </c>
      <c r="Q113" s="3">
        <f>IF(ISNUMBER(P113),SUMIF(A:A,A113,P:P),"")</f>
        <v>0.9227922672892234</v>
      </c>
      <c r="R113" s="3">
        <f>_xlfn.IFERROR(P113*(1/Q113),"")</f>
        <v>0.19812707718235506</v>
      </c>
      <c r="S113" s="8">
        <f>_xlfn.IFERROR(1/R113,"")</f>
        <v>5.047265695438517</v>
      </c>
    </row>
    <row r="114" spans="1:19" ht="15">
      <c r="A114" s="1">
        <v>22</v>
      </c>
      <c r="B114" s="5">
        <v>0.5958333333333333</v>
      </c>
      <c r="C114" s="1" t="s">
        <v>263</v>
      </c>
      <c r="D114" s="1">
        <v>2</v>
      </c>
      <c r="E114" s="1">
        <v>4</v>
      </c>
      <c r="F114" s="1" t="s">
        <v>267</v>
      </c>
      <c r="G114" s="2">
        <v>51.6130666666666</v>
      </c>
      <c r="H114" s="6">
        <f>1+_xlfn.COUNTIFS(A:A,A114,O:O,"&lt;"&amp;O114)</f>
        <v>4</v>
      </c>
      <c r="I114" s="2">
        <f>_xlfn.AVERAGEIF(A:A,A114,G:G)</f>
        <v>50.98452857142854</v>
      </c>
      <c r="J114" s="2">
        <f>G114-I114</f>
        <v>0.6285380952380564</v>
      </c>
      <c r="K114" s="2">
        <f>90+J114</f>
        <v>90.62853809523806</v>
      </c>
      <c r="L114" s="2">
        <f>EXP(0.06*K114)</f>
        <v>229.91560015124918</v>
      </c>
      <c r="M114" s="2">
        <f>SUMIF(A:A,A114,L:L)</f>
        <v>2097.421617705397</v>
      </c>
      <c r="N114" s="3">
        <f>L114/M114</f>
        <v>0.10961820847578536</v>
      </c>
      <c r="O114" s="7">
        <f>1/N114</f>
        <v>9.122572006099697</v>
      </c>
      <c r="P114" s="3">
        <f>IF(O114&gt;21,"",N114)</f>
        <v>0.10961820847578536</v>
      </c>
      <c r="Q114" s="3">
        <f>IF(ISNUMBER(P114),SUMIF(A:A,A114,P:P),"")</f>
        <v>0.9227922672892234</v>
      </c>
      <c r="R114" s="3">
        <f>_xlfn.IFERROR(P114*(1/Q114),"")</f>
        <v>0.1187896912029808</v>
      </c>
      <c r="S114" s="8">
        <f>_xlfn.IFERROR(1/R114,"")</f>
        <v>8.418238905017937</v>
      </c>
    </row>
    <row r="115" spans="1:19" ht="15">
      <c r="A115" s="1">
        <v>22</v>
      </c>
      <c r="B115" s="5">
        <v>0.5958333333333333</v>
      </c>
      <c r="C115" s="1" t="s">
        <v>263</v>
      </c>
      <c r="D115" s="1">
        <v>2</v>
      </c>
      <c r="E115" s="1">
        <v>3</v>
      </c>
      <c r="F115" s="1" t="s">
        <v>266</v>
      </c>
      <c r="G115" s="2">
        <v>44.653633333333296</v>
      </c>
      <c r="H115" s="6">
        <f>1+_xlfn.COUNTIFS(A:A,A115,O:O,"&lt;"&amp;O115)</f>
        <v>5</v>
      </c>
      <c r="I115" s="2">
        <f>_xlfn.AVERAGEIF(A:A,A115,G:G)</f>
        <v>50.98452857142854</v>
      </c>
      <c r="J115" s="2">
        <f>G115-I115</f>
        <v>-6.330895238095245</v>
      </c>
      <c r="K115" s="2">
        <f>90+J115</f>
        <v>83.66910476190475</v>
      </c>
      <c r="L115" s="2">
        <f>EXP(0.06*K115)</f>
        <v>151.43345472492192</v>
      </c>
      <c r="M115" s="2">
        <f>SUMIF(A:A,A115,L:L)</f>
        <v>2097.421617705397</v>
      </c>
      <c r="N115" s="3">
        <f>L115/M115</f>
        <v>0.07219981592951819</v>
      </c>
      <c r="O115" s="7">
        <f>1/N115</f>
        <v>13.850450823534024</v>
      </c>
      <c r="P115" s="3">
        <f>IF(O115&gt;21,"",N115)</f>
        <v>0.07219981592951819</v>
      </c>
      <c r="Q115" s="3">
        <f>IF(ISNUMBER(P115),SUMIF(A:A,A115,P:P),"")</f>
        <v>0.9227922672892234</v>
      </c>
      <c r="R115" s="3">
        <f>_xlfn.IFERROR(P115*(1/Q115),"")</f>
        <v>0.0782405948649862</v>
      </c>
      <c r="S115" s="8">
        <f>_xlfn.IFERROR(1/R115,"")</f>
        <v>12.781088918426851</v>
      </c>
    </row>
    <row r="116" spans="1:19" ht="15">
      <c r="A116" s="1">
        <v>22</v>
      </c>
      <c r="B116" s="5">
        <v>0.5958333333333333</v>
      </c>
      <c r="C116" s="1" t="s">
        <v>263</v>
      </c>
      <c r="D116" s="1">
        <v>2</v>
      </c>
      <c r="E116" s="1">
        <v>7</v>
      </c>
      <c r="F116" s="1" t="s">
        <v>269</v>
      </c>
      <c r="G116" s="2">
        <v>31.727966666666703</v>
      </c>
      <c r="H116" s="6">
        <f>1+_xlfn.COUNTIFS(A:A,A116,O:O,"&lt;"&amp;O116)</f>
        <v>7</v>
      </c>
      <c r="I116" s="2">
        <f>_xlfn.AVERAGEIF(A:A,A116,G:G)</f>
        <v>50.98452857142854</v>
      </c>
      <c r="J116" s="2">
        <f>G116-I116</f>
        <v>-19.25656190476184</v>
      </c>
      <c r="K116" s="2">
        <f>90+J116</f>
        <v>70.74343809523816</v>
      </c>
      <c r="L116" s="2">
        <f>EXP(0.06*K116)</f>
        <v>69.7283017103674</v>
      </c>
      <c r="M116" s="2">
        <f>SUMIF(A:A,A116,L:L)</f>
        <v>2097.421617705397</v>
      </c>
      <c r="N116" s="3">
        <f>L116/M116</f>
        <v>0.03324477116177098</v>
      </c>
      <c r="O116" s="7">
        <f>1/N116</f>
        <v>30.07991828651616</v>
      </c>
      <c r="P116" s="3">
        <f>IF(O116&gt;21,"",N116)</f>
      </c>
      <c r="Q116" s="3">
        <f>IF(ISNUMBER(P116),SUMIF(A:A,A116,P:P),"")</f>
      </c>
      <c r="R116" s="3">
        <f>_xlfn.IFERROR(P116*(1/Q116),"")</f>
      </c>
      <c r="S116" s="8">
        <f>_xlfn.IFERROR(1/R116,"")</f>
      </c>
    </row>
    <row r="117" spans="1:19" ht="15">
      <c r="A117" s="1">
        <v>22</v>
      </c>
      <c r="B117" s="5">
        <v>0.5958333333333333</v>
      </c>
      <c r="C117" s="1" t="s">
        <v>263</v>
      </c>
      <c r="D117" s="1">
        <v>2</v>
      </c>
      <c r="E117" s="1">
        <v>8</v>
      </c>
      <c r="F117" s="1" t="s">
        <v>270</v>
      </c>
      <c r="G117" s="2">
        <v>36.3854666666666</v>
      </c>
      <c r="H117" s="6">
        <f>1+_xlfn.COUNTIFS(A:A,A117,O:O,"&lt;"&amp;O117)</f>
        <v>6</v>
      </c>
      <c r="I117" s="2">
        <f>_xlfn.AVERAGEIF(A:A,A117,G:G)</f>
        <v>50.98452857142854</v>
      </c>
      <c r="J117" s="2">
        <f>G117-I117</f>
        <v>-14.599061904761939</v>
      </c>
      <c r="K117" s="2">
        <f>90+J117</f>
        <v>75.40093809523806</v>
      </c>
      <c r="L117" s="2">
        <f>EXP(0.06*K117)</f>
        <v>92.20886593123562</v>
      </c>
      <c r="M117" s="2">
        <f>SUMIF(A:A,A117,L:L)</f>
        <v>2097.421617705397</v>
      </c>
      <c r="N117" s="3">
        <f>L117/M117</f>
        <v>0.04396296154900567</v>
      </c>
      <c r="O117" s="7">
        <f>1/N117</f>
        <v>22.746420276652575</v>
      </c>
      <c r="P117" s="3">
        <f>IF(O117&gt;21,"",N117)</f>
      </c>
      <c r="Q117" s="3">
        <f>IF(ISNUMBER(P117),SUMIF(A:A,A117,P:P),"")</f>
      </c>
      <c r="R117" s="3">
        <f>_xlfn.IFERROR(P117*(1/Q117),"")</f>
      </c>
      <c r="S117" s="8">
        <f>_xlfn.IFERROR(1/R117,"")</f>
      </c>
    </row>
    <row r="118" spans="1:19" ht="15">
      <c r="A118" s="1">
        <v>47</v>
      </c>
      <c r="B118" s="5">
        <v>0.5986111111111111</v>
      </c>
      <c r="C118" s="1" t="s">
        <v>503</v>
      </c>
      <c r="D118" s="1">
        <v>2</v>
      </c>
      <c r="E118" s="1">
        <v>3</v>
      </c>
      <c r="F118" s="1" t="s">
        <v>515</v>
      </c>
      <c r="G118" s="2">
        <v>66.3215</v>
      </c>
      <c r="H118" s="6">
        <f>1+_xlfn.COUNTIFS(A:A,A118,O:O,"&lt;"&amp;O118)</f>
        <v>1</v>
      </c>
      <c r="I118" s="2">
        <f>_xlfn.AVERAGEIF(A:A,A118,G:G)</f>
        <v>48.183386666666635</v>
      </c>
      <c r="J118" s="2">
        <f>G118-I118</f>
        <v>18.138113333333365</v>
      </c>
      <c r="K118" s="2">
        <f>90+J118</f>
        <v>108.13811333333337</v>
      </c>
      <c r="L118" s="2">
        <f>EXP(0.06*K118)</f>
        <v>657.396146838613</v>
      </c>
      <c r="M118" s="2">
        <f>SUMIF(A:A,A118,L:L)</f>
        <v>1664.4990990730978</v>
      </c>
      <c r="N118" s="3">
        <f>L118/M118</f>
        <v>0.3949513383363766</v>
      </c>
      <c r="O118" s="7">
        <f>1/N118</f>
        <v>2.5319574918070256</v>
      </c>
      <c r="P118" s="3">
        <f>IF(O118&gt;21,"",N118)</f>
        <v>0.3949513383363766</v>
      </c>
      <c r="Q118" s="3">
        <f>IF(ISNUMBER(P118),SUMIF(A:A,A118,P:P),"")</f>
        <v>0.983550409829938</v>
      </c>
      <c r="R118" s="3">
        <f>_xlfn.IFERROR(P118*(1/Q118),"")</f>
        <v>0.40155678284417184</v>
      </c>
      <c r="S118" s="8">
        <f>_xlfn.IFERROR(1/R118,"")</f>
        <v>2.4903078287387816</v>
      </c>
    </row>
    <row r="119" spans="1:19" ht="15">
      <c r="A119" s="1">
        <v>47</v>
      </c>
      <c r="B119" s="5">
        <v>0.5986111111111111</v>
      </c>
      <c r="C119" s="1" t="s">
        <v>503</v>
      </c>
      <c r="D119" s="1">
        <v>2</v>
      </c>
      <c r="E119" s="1">
        <v>7</v>
      </c>
      <c r="F119" s="1" t="s">
        <v>517</v>
      </c>
      <c r="G119" s="2">
        <v>59.6642666666666</v>
      </c>
      <c r="H119" s="6">
        <f>1+_xlfn.COUNTIFS(A:A,A119,O:O,"&lt;"&amp;O119)</f>
        <v>2</v>
      </c>
      <c r="I119" s="2">
        <f>_xlfn.AVERAGEIF(A:A,A119,G:G)</f>
        <v>48.183386666666635</v>
      </c>
      <c r="J119" s="2">
        <f>G119-I119</f>
        <v>11.480879999999964</v>
      </c>
      <c r="K119" s="2">
        <f>90+J119</f>
        <v>101.48087999999996</v>
      </c>
      <c r="L119" s="2">
        <f>EXP(0.06*K119)</f>
        <v>440.9153028623203</v>
      </c>
      <c r="M119" s="2">
        <f>SUMIF(A:A,A119,L:L)</f>
        <v>1664.4990990730978</v>
      </c>
      <c r="N119" s="3">
        <f>L119/M119</f>
        <v>0.26489368670001134</v>
      </c>
      <c r="O119" s="7">
        <f>1/N119</f>
        <v>3.775099408588348</v>
      </c>
      <c r="P119" s="3">
        <f>IF(O119&gt;21,"",N119)</f>
        <v>0.26489368670001134</v>
      </c>
      <c r="Q119" s="3">
        <f>IF(ISNUMBER(P119),SUMIF(A:A,A119,P:P),"")</f>
        <v>0.983550409829938</v>
      </c>
      <c r="R119" s="3">
        <f>_xlfn.IFERROR(P119*(1/Q119),"")</f>
        <v>0.26932395538914283</v>
      </c>
      <c r="S119" s="8">
        <f>_xlfn.IFERROR(1/R119,"")</f>
        <v>3.7130005704658258</v>
      </c>
    </row>
    <row r="120" spans="1:19" ht="15">
      <c r="A120" s="1">
        <v>47</v>
      </c>
      <c r="B120" s="5">
        <v>0.5986111111111111</v>
      </c>
      <c r="C120" s="1" t="s">
        <v>503</v>
      </c>
      <c r="D120" s="1">
        <v>2</v>
      </c>
      <c r="E120" s="1">
        <v>4</v>
      </c>
      <c r="F120" s="1" t="s">
        <v>516</v>
      </c>
      <c r="G120" s="2">
        <v>55.5190666666666</v>
      </c>
      <c r="H120" s="6">
        <f>1+_xlfn.COUNTIFS(A:A,A120,O:O,"&lt;"&amp;O120)</f>
        <v>3</v>
      </c>
      <c r="I120" s="2">
        <f>_xlfn.AVERAGEIF(A:A,A120,G:G)</f>
        <v>48.183386666666635</v>
      </c>
      <c r="J120" s="2">
        <f>G120-I120</f>
        <v>7.335679999999968</v>
      </c>
      <c r="K120" s="2">
        <f>90+J120</f>
        <v>97.33567999999997</v>
      </c>
      <c r="L120" s="2">
        <f>EXP(0.06*K120)</f>
        <v>343.8277482039421</v>
      </c>
      <c r="M120" s="2">
        <f>SUMIF(A:A,A120,L:L)</f>
        <v>1664.4990990730978</v>
      </c>
      <c r="N120" s="3">
        <f>L120/M120</f>
        <v>0.20656529546661093</v>
      </c>
      <c r="O120" s="7">
        <f>1/N120</f>
        <v>4.841084257358417</v>
      </c>
      <c r="P120" s="3">
        <f>IF(O120&gt;21,"",N120)</f>
        <v>0.20656529546661093</v>
      </c>
      <c r="Q120" s="3">
        <f>IF(ISNUMBER(P120),SUMIF(A:A,A120,P:P),"")</f>
        <v>0.983550409829938</v>
      </c>
      <c r="R120" s="3">
        <f>_xlfn.IFERROR(P120*(1/Q120),"")</f>
        <v>0.2100200390362578</v>
      </c>
      <c r="S120" s="8">
        <f>_xlfn.IFERROR(1/R120,"")</f>
        <v>4.761450405346132</v>
      </c>
    </row>
    <row r="121" spans="1:19" ht="15">
      <c r="A121" s="1">
        <v>47</v>
      </c>
      <c r="B121" s="5">
        <v>0.5986111111111111</v>
      </c>
      <c r="C121" s="1" t="s">
        <v>503</v>
      </c>
      <c r="D121" s="1">
        <v>2</v>
      </c>
      <c r="E121" s="1">
        <v>2</v>
      </c>
      <c r="F121" s="1" t="s">
        <v>514</v>
      </c>
      <c r="G121" s="2">
        <v>46.0649666666667</v>
      </c>
      <c r="H121" s="6">
        <f>1+_xlfn.COUNTIFS(A:A,A121,O:O,"&lt;"&amp;O121)</f>
        <v>4</v>
      </c>
      <c r="I121" s="2">
        <f>_xlfn.AVERAGEIF(A:A,A121,G:G)</f>
        <v>48.183386666666635</v>
      </c>
      <c r="J121" s="2">
        <f>G121-I121</f>
        <v>-2.1184199999999365</v>
      </c>
      <c r="K121" s="2">
        <f>90+J121</f>
        <v>87.88158000000007</v>
      </c>
      <c r="L121" s="2">
        <f>EXP(0.06*K121)</f>
        <v>194.97957315003256</v>
      </c>
      <c r="M121" s="2">
        <f>SUMIF(A:A,A121,L:L)</f>
        <v>1664.4990990730978</v>
      </c>
      <c r="N121" s="3">
        <f>L121/M121</f>
        <v>0.11714008932693924</v>
      </c>
      <c r="O121" s="7">
        <f>1/N121</f>
        <v>8.53678707047072</v>
      </c>
      <c r="P121" s="3">
        <f>IF(O121&gt;21,"",N121)</f>
        <v>0.11714008932693924</v>
      </c>
      <c r="Q121" s="3">
        <f>IF(ISNUMBER(P121),SUMIF(A:A,A121,P:P),"")</f>
        <v>0.983550409829938</v>
      </c>
      <c r="R121" s="3">
        <f>_xlfn.IFERROR(P121*(1/Q121),"")</f>
        <v>0.11909922273042772</v>
      </c>
      <c r="S121" s="8">
        <f>_xlfn.IFERROR(1/R121,"")</f>
        <v>8.39636042179239</v>
      </c>
    </row>
    <row r="122" spans="1:19" ht="15">
      <c r="A122" s="1">
        <v>47</v>
      </c>
      <c r="B122" s="5">
        <v>0.5986111111111111</v>
      </c>
      <c r="C122" s="1" t="s">
        <v>503</v>
      </c>
      <c r="D122" s="1">
        <v>2</v>
      </c>
      <c r="E122" s="1">
        <v>8</v>
      </c>
      <c r="F122" s="1" t="s">
        <v>518</v>
      </c>
      <c r="G122" s="2">
        <v>13.3471333333333</v>
      </c>
      <c r="H122" s="6">
        <f>1+_xlfn.COUNTIFS(A:A,A122,O:O,"&lt;"&amp;O122)</f>
        <v>5</v>
      </c>
      <c r="I122" s="2">
        <f>_xlfn.AVERAGEIF(A:A,A122,G:G)</f>
        <v>48.183386666666635</v>
      </c>
      <c r="J122" s="2">
        <f>G122-I122</f>
        <v>-34.83625333333333</v>
      </c>
      <c r="K122" s="2">
        <f>90+J122</f>
        <v>55.16374666666667</v>
      </c>
      <c r="L122" s="2">
        <f>EXP(0.06*K122)</f>
        <v>27.380328018189754</v>
      </c>
      <c r="M122" s="2">
        <f>SUMIF(A:A,A122,L:L)</f>
        <v>1664.4990990730978</v>
      </c>
      <c r="N122" s="3">
        <f>L122/M122</f>
        <v>0.016449590170061923</v>
      </c>
      <c r="O122" s="7">
        <f>1/N122</f>
        <v>60.79178810302455</v>
      </c>
      <c r="P122" s="3">
        <f>IF(O122&gt;21,"",N122)</f>
      </c>
      <c r="Q122" s="3">
        <f>IF(ISNUMBER(P122),SUMIF(A:A,A122,P:P),"")</f>
      </c>
      <c r="R122" s="3">
        <f>_xlfn.IFERROR(P122*(1/Q122),"")</f>
      </c>
      <c r="S122" s="8">
        <f>_xlfn.IFERROR(1/R122,"")</f>
      </c>
    </row>
    <row r="123" spans="1:19" ht="15">
      <c r="A123" s="1">
        <v>18</v>
      </c>
      <c r="B123" s="5">
        <v>0.6013888888888889</v>
      </c>
      <c r="C123" s="1" t="s">
        <v>192</v>
      </c>
      <c r="D123" s="1">
        <v>4</v>
      </c>
      <c r="E123" s="1">
        <v>3</v>
      </c>
      <c r="F123" s="1" t="s">
        <v>221</v>
      </c>
      <c r="G123" s="2">
        <v>69.7207666666667</v>
      </c>
      <c r="H123" s="6">
        <f>1+_xlfn.COUNTIFS(A:A,A123,O:O,"&lt;"&amp;O123)</f>
        <v>1</v>
      </c>
      <c r="I123" s="2">
        <f>_xlfn.AVERAGEIF(A:A,A123,G:G)</f>
        <v>48.09862820512822</v>
      </c>
      <c r="J123" s="2">
        <f>G123-I123</f>
        <v>21.622138461538484</v>
      </c>
      <c r="K123" s="2">
        <f>90+J123</f>
        <v>111.62213846153848</v>
      </c>
      <c r="L123" s="2">
        <f>EXP(0.06*K123)</f>
        <v>810.2382236452266</v>
      </c>
      <c r="M123" s="2">
        <f>SUMIF(A:A,A123,L:L)</f>
        <v>3618.5942206518234</v>
      </c>
      <c r="N123" s="3">
        <f>L123/M123</f>
        <v>0.22390966608554333</v>
      </c>
      <c r="O123" s="7">
        <f>1/N123</f>
        <v>4.466086781702207</v>
      </c>
      <c r="P123" s="3">
        <f>IF(O123&gt;21,"",N123)</f>
        <v>0.22390966608554333</v>
      </c>
      <c r="Q123" s="3">
        <f>IF(ISNUMBER(P123),SUMIF(A:A,A123,P:P),"")</f>
        <v>0.8322560769103255</v>
      </c>
      <c r="R123" s="3">
        <f>_xlfn.IFERROR(P123*(1/Q123),"")</f>
        <v>0.2690393885939379</v>
      </c>
      <c r="S123" s="8">
        <f>_xlfn.IFERROR(1/R123,"")</f>
        <v>3.71692786408054</v>
      </c>
    </row>
    <row r="124" spans="1:19" ht="15">
      <c r="A124" s="1">
        <v>18</v>
      </c>
      <c r="B124" s="5">
        <v>0.6013888888888889</v>
      </c>
      <c r="C124" s="1" t="s">
        <v>192</v>
      </c>
      <c r="D124" s="1">
        <v>4</v>
      </c>
      <c r="E124" s="1">
        <v>12</v>
      </c>
      <c r="F124" s="1" t="s">
        <v>228</v>
      </c>
      <c r="G124" s="2">
        <v>66.9077333333334</v>
      </c>
      <c r="H124" s="6">
        <f>1+_xlfn.COUNTIFS(A:A,A124,O:O,"&lt;"&amp;O124)</f>
        <v>2</v>
      </c>
      <c r="I124" s="2">
        <f>_xlfn.AVERAGEIF(A:A,A124,G:G)</f>
        <v>48.09862820512822</v>
      </c>
      <c r="J124" s="2">
        <f>G124-I124</f>
        <v>18.809105128205175</v>
      </c>
      <c r="K124" s="2">
        <f>90+J124</f>
        <v>108.80910512820518</v>
      </c>
      <c r="L124" s="2">
        <f>EXP(0.06*K124)</f>
        <v>684.4025772323241</v>
      </c>
      <c r="M124" s="2">
        <f>SUMIF(A:A,A124,L:L)</f>
        <v>3618.5942206518234</v>
      </c>
      <c r="N124" s="3">
        <f>L124/M124</f>
        <v>0.1891349334850376</v>
      </c>
      <c r="O124" s="7">
        <f>1/N124</f>
        <v>5.28723055848966</v>
      </c>
      <c r="P124" s="3">
        <f>IF(O124&gt;21,"",N124)</f>
        <v>0.1891349334850376</v>
      </c>
      <c r="Q124" s="3">
        <f>IF(ISNUMBER(P124),SUMIF(A:A,A124,P:P),"")</f>
        <v>0.8322560769103255</v>
      </c>
      <c r="R124" s="3">
        <f>_xlfn.IFERROR(P124*(1/Q124),"")</f>
        <v>0.2272556953710494</v>
      </c>
      <c r="S124" s="8">
        <f>_xlfn.IFERROR(1/R124,"")</f>
        <v>4.400329762328994</v>
      </c>
    </row>
    <row r="125" spans="1:19" ht="15">
      <c r="A125" s="1">
        <v>18</v>
      </c>
      <c r="B125" s="5">
        <v>0.6013888888888889</v>
      </c>
      <c r="C125" s="1" t="s">
        <v>192</v>
      </c>
      <c r="D125" s="1">
        <v>4</v>
      </c>
      <c r="E125" s="1">
        <v>7</v>
      </c>
      <c r="F125" s="1" t="s">
        <v>224</v>
      </c>
      <c r="G125" s="2">
        <v>54.6148333333333</v>
      </c>
      <c r="H125" s="6">
        <f>1+_xlfn.COUNTIFS(A:A,A125,O:O,"&lt;"&amp;O125)</f>
        <v>3</v>
      </c>
      <c r="I125" s="2">
        <f>_xlfn.AVERAGEIF(A:A,A125,G:G)</f>
        <v>48.09862820512822</v>
      </c>
      <c r="J125" s="2">
        <f>G125-I125</f>
        <v>6.51620512820508</v>
      </c>
      <c r="K125" s="2">
        <f>90+J125</f>
        <v>96.51620512820509</v>
      </c>
      <c r="L125" s="2">
        <f>EXP(0.06*K125)</f>
        <v>327.3311362813207</v>
      </c>
      <c r="M125" s="2">
        <f>SUMIF(A:A,A125,L:L)</f>
        <v>3618.5942206518234</v>
      </c>
      <c r="N125" s="3">
        <f>L125/M125</f>
        <v>0.09045809403364327</v>
      </c>
      <c r="O125" s="7">
        <f>1/N125</f>
        <v>11.054842694652388</v>
      </c>
      <c r="P125" s="3">
        <f>IF(O125&gt;21,"",N125)</f>
        <v>0.09045809403364327</v>
      </c>
      <c r="Q125" s="3">
        <f>IF(ISNUMBER(P125),SUMIF(A:A,A125,P:P),"")</f>
        <v>0.8322560769103255</v>
      </c>
      <c r="R125" s="3">
        <f>_xlfn.IFERROR(P125*(1/Q125),"")</f>
        <v>0.10869021752230473</v>
      </c>
      <c r="S125" s="8">
        <f>_xlfn.IFERROR(1/R125,"")</f>
        <v>9.200460011912169</v>
      </c>
    </row>
    <row r="126" spans="1:19" ht="15">
      <c r="A126" s="1">
        <v>18</v>
      </c>
      <c r="B126" s="5">
        <v>0.6013888888888889</v>
      </c>
      <c r="C126" s="1" t="s">
        <v>192</v>
      </c>
      <c r="D126" s="1">
        <v>4</v>
      </c>
      <c r="E126" s="1">
        <v>6</v>
      </c>
      <c r="F126" s="1" t="s">
        <v>223</v>
      </c>
      <c r="G126" s="2">
        <v>52.512499999999996</v>
      </c>
      <c r="H126" s="6">
        <f>1+_xlfn.COUNTIFS(A:A,A126,O:O,"&lt;"&amp;O126)</f>
        <v>4</v>
      </c>
      <c r="I126" s="2">
        <f>_xlfn.AVERAGEIF(A:A,A126,G:G)</f>
        <v>48.09862820512822</v>
      </c>
      <c r="J126" s="2">
        <f>G126-I126</f>
        <v>4.413871794871774</v>
      </c>
      <c r="K126" s="2">
        <f>90+J126</f>
        <v>94.41387179487177</v>
      </c>
      <c r="L126" s="2">
        <f>EXP(0.06*K126)</f>
        <v>288.53959118951167</v>
      </c>
      <c r="M126" s="2">
        <f>SUMIF(A:A,A126,L:L)</f>
        <v>3618.5942206518234</v>
      </c>
      <c r="N126" s="3">
        <f>L126/M126</f>
        <v>0.07973803460547631</v>
      </c>
      <c r="O126" s="7">
        <f>1/N126</f>
        <v>12.541066568140886</v>
      </c>
      <c r="P126" s="3">
        <f>IF(O126&gt;21,"",N126)</f>
        <v>0.07973803460547631</v>
      </c>
      <c r="Q126" s="3">
        <f>IF(ISNUMBER(P126),SUMIF(A:A,A126,P:P),"")</f>
        <v>0.8322560769103255</v>
      </c>
      <c r="R126" s="3">
        <f>_xlfn.IFERROR(P126*(1/Q126),"")</f>
        <v>0.0958094951994781</v>
      </c>
      <c r="S126" s="8">
        <f>_xlfn.IFERROR(1/R126,"")</f>
        <v>10.437378862272174</v>
      </c>
    </row>
    <row r="127" spans="1:19" ht="15">
      <c r="A127" s="1">
        <v>18</v>
      </c>
      <c r="B127" s="5">
        <v>0.6013888888888889</v>
      </c>
      <c r="C127" s="1" t="s">
        <v>192</v>
      </c>
      <c r="D127" s="1">
        <v>4</v>
      </c>
      <c r="E127" s="1">
        <v>1</v>
      </c>
      <c r="F127" s="1" t="s">
        <v>220</v>
      </c>
      <c r="G127" s="2">
        <v>51.5517666666667</v>
      </c>
      <c r="H127" s="6">
        <f>1+_xlfn.COUNTIFS(A:A,A127,O:O,"&lt;"&amp;O127)</f>
        <v>5</v>
      </c>
      <c r="I127" s="2">
        <f>_xlfn.AVERAGEIF(A:A,A127,G:G)</f>
        <v>48.09862820512822</v>
      </c>
      <c r="J127" s="2">
        <f>G127-I127</f>
        <v>3.4531384615384795</v>
      </c>
      <c r="K127" s="2">
        <f>90+J127</f>
        <v>93.45313846153849</v>
      </c>
      <c r="L127" s="2">
        <f>EXP(0.06*K127)</f>
        <v>272.3773191270701</v>
      </c>
      <c r="M127" s="2">
        <f>SUMIF(A:A,A127,L:L)</f>
        <v>3618.5942206518234</v>
      </c>
      <c r="N127" s="3">
        <f>L127/M127</f>
        <v>0.07527158407885987</v>
      </c>
      <c r="O127" s="7">
        <f>1/N127</f>
        <v>13.285225922073446</v>
      </c>
      <c r="P127" s="3">
        <f>IF(O127&gt;21,"",N127)</f>
        <v>0.07527158407885987</v>
      </c>
      <c r="Q127" s="3">
        <f>IF(ISNUMBER(P127),SUMIF(A:A,A127,P:P),"")</f>
        <v>0.8322560769103255</v>
      </c>
      <c r="R127" s="3">
        <f>_xlfn.IFERROR(P127*(1/Q127),"")</f>
        <v>0.09044281702129316</v>
      </c>
      <c r="S127" s="8">
        <f>_xlfn.IFERROR(1/R127,"")</f>
        <v>11.05671000677221</v>
      </c>
    </row>
    <row r="128" spans="1:19" ht="15">
      <c r="A128" s="1">
        <v>18</v>
      </c>
      <c r="B128" s="5">
        <v>0.6013888888888889</v>
      </c>
      <c r="C128" s="1" t="s">
        <v>192</v>
      </c>
      <c r="D128" s="1">
        <v>4</v>
      </c>
      <c r="E128" s="1">
        <v>10</v>
      </c>
      <c r="F128" s="1" t="s">
        <v>227</v>
      </c>
      <c r="G128" s="2">
        <v>50.5994333333333</v>
      </c>
      <c r="H128" s="6">
        <f>1+_xlfn.COUNTIFS(A:A,A128,O:O,"&lt;"&amp;O128)</f>
        <v>6</v>
      </c>
      <c r="I128" s="2">
        <f>_xlfn.AVERAGEIF(A:A,A128,G:G)</f>
        <v>48.09862820512822</v>
      </c>
      <c r="J128" s="2">
        <f>G128-I128</f>
        <v>2.50080512820508</v>
      </c>
      <c r="K128" s="2">
        <f>90+J128</f>
        <v>92.50080512820509</v>
      </c>
      <c r="L128" s="2">
        <f>EXP(0.06*K128)</f>
        <v>257.2499827586286</v>
      </c>
      <c r="M128" s="2">
        <f>SUMIF(A:A,A128,L:L)</f>
        <v>3618.5942206518234</v>
      </c>
      <c r="N128" s="3">
        <f>L128/M128</f>
        <v>0.07109113845660477</v>
      </c>
      <c r="O128" s="7">
        <f>1/N128</f>
        <v>14.066450780084454</v>
      </c>
      <c r="P128" s="3">
        <f>IF(O128&gt;21,"",N128)</f>
        <v>0.07109113845660477</v>
      </c>
      <c r="Q128" s="3">
        <f>IF(ISNUMBER(P128),SUMIF(A:A,A128,P:P),"")</f>
        <v>0.8322560769103255</v>
      </c>
      <c r="R128" s="3">
        <f>_xlfn.IFERROR(P128*(1/Q128),"")</f>
        <v>0.08541978896750638</v>
      </c>
      <c r="S128" s="8">
        <f>_xlfn.IFERROR(1/R128,"")</f>
        <v>11.706889142285275</v>
      </c>
    </row>
    <row r="129" spans="1:19" ht="15">
      <c r="A129" s="1">
        <v>18</v>
      </c>
      <c r="B129" s="5">
        <v>0.6013888888888889</v>
      </c>
      <c r="C129" s="1" t="s">
        <v>192</v>
      </c>
      <c r="D129" s="1">
        <v>4</v>
      </c>
      <c r="E129" s="1">
        <v>4</v>
      </c>
      <c r="F129" s="1" t="s">
        <v>222</v>
      </c>
      <c r="G129" s="2">
        <v>41.7139666666667</v>
      </c>
      <c r="H129" s="6">
        <f>1+_xlfn.COUNTIFS(A:A,A129,O:O,"&lt;"&amp;O129)</f>
        <v>9</v>
      </c>
      <c r="I129" s="2">
        <f>_xlfn.AVERAGEIF(A:A,A129,G:G)</f>
        <v>48.09862820512822</v>
      </c>
      <c r="J129" s="2">
        <f>G129-I129</f>
        <v>-6.384661538461522</v>
      </c>
      <c r="K129" s="2">
        <f>90+J129</f>
        <v>83.61533846153847</v>
      </c>
      <c r="L129" s="2">
        <f>EXP(0.06*K129)</f>
        <v>150.9457208605353</v>
      </c>
      <c r="M129" s="2">
        <f>SUMIF(A:A,A129,L:L)</f>
        <v>3618.5942206518234</v>
      </c>
      <c r="N129" s="3">
        <f>L129/M129</f>
        <v>0.04171391199352139</v>
      </c>
      <c r="O129" s="7">
        <f>1/N129</f>
        <v>23.972817513622566</v>
      </c>
      <c r="P129" s="3">
        <f>IF(O129&gt;21,"",N129)</f>
      </c>
      <c r="Q129" s="3">
        <f>IF(ISNUMBER(P129),SUMIF(A:A,A129,P:P),"")</f>
      </c>
      <c r="R129" s="3">
        <f>_xlfn.IFERROR(P129*(1/Q129),"")</f>
      </c>
      <c r="S129" s="8">
        <f>_xlfn.IFERROR(1/R129,"")</f>
      </c>
    </row>
    <row r="130" spans="1:19" ht="15">
      <c r="A130" s="1">
        <v>18</v>
      </c>
      <c r="B130" s="5">
        <v>0.6013888888888889</v>
      </c>
      <c r="C130" s="1" t="s">
        <v>192</v>
      </c>
      <c r="D130" s="1">
        <v>4</v>
      </c>
      <c r="E130" s="1">
        <v>8</v>
      </c>
      <c r="F130" s="1" t="s">
        <v>225</v>
      </c>
      <c r="G130" s="2">
        <v>40.6126333333333</v>
      </c>
      <c r="H130" s="6">
        <f>1+_xlfn.COUNTIFS(A:A,A130,O:O,"&lt;"&amp;O130)</f>
        <v>10</v>
      </c>
      <c r="I130" s="2">
        <f>_xlfn.AVERAGEIF(A:A,A130,G:G)</f>
        <v>48.09862820512822</v>
      </c>
      <c r="J130" s="2">
        <f>G130-I130</f>
        <v>-7.485994871794922</v>
      </c>
      <c r="K130" s="2">
        <f>90+J130</f>
        <v>82.51400512820507</v>
      </c>
      <c r="L130" s="2">
        <f>EXP(0.06*K130)</f>
        <v>141.29364418660714</v>
      </c>
      <c r="M130" s="2">
        <f>SUMIF(A:A,A130,L:L)</f>
        <v>3618.5942206518234</v>
      </c>
      <c r="N130" s="3">
        <f>L130/M130</f>
        <v>0.0390465566379962</v>
      </c>
      <c r="O130" s="7">
        <f>1/N130</f>
        <v>25.610452908077946</v>
      </c>
      <c r="P130" s="3">
        <f>IF(O130&gt;21,"",N130)</f>
      </c>
      <c r="Q130" s="3">
        <f>IF(ISNUMBER(P130),SUMIF(A:A,A130,P:P),"")</f>
      </c>
      <c r="R130" s="3">
        <f>_xlfn.IFERROR(P130*(1/Q130),"")</f>
      </c>
      <c r="S130" s="8">
        <f>_xlfn.IFERROR(1/R130,"")</f>
      </c>
    </row>
    <row r="131" spans="1:19" ht="15">
      <c r="A131" s="1">
        <v>18</v>
      </c>
      <c r="B131" s="5">
        <v>0.6013888888888889</v>
      </c>
      <c r="C131" s="1" t="s">
        <v>192</v>
      </c>
      <c r="D131" s="1">
        <v>4</v>
      </c>
      <c r="E131" s="1">
        <v>9</v>
      </c>
      <c r="F131" s="1" t="s">
        <v>226</v>
      </c>
      <c r="G131" s="2">
        <v>45.6290333333334</v>
      </c>
      <c r="H131" s="6">
        <f>1+_xlfn.COUNTIFS(A:A,A131,O:O,"&lt;"&amp;O131)</f>
        <v>7</v>
      </c>
      <c r="I131" s="2">
        <f>_xlfn.AVERAGEIF(A:A,A131,G:G)</f>
        <v>48.09862820512822</v>
      </c>
      <c r="J131" s="2">
        <f>G131-I131</f>
        <v>-2.4695948717948184</v>
      </c>
      <c r="K131" s="2">
        <f>90+J131</f>
        <v>87.53040512820519</v>
      </c>
      <c r="L131" s="2">
        <f>EXP(0.06*K131)</f>
        <v>190.9142372726599</v>
      </c>
      <c r="M131" s="2">
        <f>SUMIF(A:A,A131,L:L)</f>
        <v>3618.5942206518234</v>
      </c>
      <c r="N131" s="3">
        <f>L131/M131</f>
        <v>0.052759227929753946</v>
      </c>
      <c r="O131" s="7">
        <f>1/N131</f>
        <v>18.954030209301884</v>
      </c>
      <c r="P131" s="3">
        <f>IF(O131&gt;21,"",N131)</f>
        <v>0.052759227929753946</v>
      </c>
      <c r="Q131" s="3">
        <f>IF(ISNUMBER(P131),SUMIF(A:A,A131,P:P),"")</f>
        <v>0.8322560769103255</v>
      </c>
      <c r="R131" s="3">
        <f>_xlfn.IFERROR(P131*(1/Q131),"")</f>
        <v>0.06339302216406487</v>
      </c>
      <c r="S131" s="8">
        <f>_xlfn.IFERROR(1/R131,"")</f>
        <v>15.774606823633384</v>
      </c>
    </row>
    <row r="132" spans="1:19" ht="15">
      <c r="A132" s="1">
        <v>18</v>
      </c>
      <c r="B132" s="5">
        <v>0.6013888888888889</v>
      </c>
      <c r="C132" s="1" t="s">
        <v>192</v>
      </c>
      <c r="D132" s="1">
        <v>4</v>
      </c>
      <c r="E132" s="1">
        <v>13</v>
      </c>
      <c r="F132" s="1" t="s">
        <v>229</v>
      </c>
      <c r="G132" s="2">
        <v>33.2853666666666</v>
      </c>
      <c r="H132" s="6">
        <f>1+_xlfn.COUNTIFS(A:A,A132,O:O,"&lt;"&amp;O132)</f>
        <v>13</v>
      </c>
      <c r="I132" s="2">
        <f>_xlfn.AVERAGEIF(A:A,A132,G:G)</f>
        <v>48.09862820512822</v>
      </c>
      <c r="J132" s="2">
        <f>G132-I132</f>
        <v>-14.813261538461624</v>
      </c>
      <c r="K132" s="2">
        <f>90+J132</f>
        <v>75.18673846153837</v>
      </c>
      <c r="L132" s="2">
        <f>EXP(0.06*K132)</f>
        <v>91.03138231698512</v>
      </c>
      <c r="M132" s="2">
        <f>SUMIF(A:A,A132,L:L)</f>
        <v>3618.5942206518234</v>
      </c>
      <c r="N132" s="3">
        <f>L132/M132</f>
        <v>0.025156559914194382</v>
      </c>
      <c r="O132" s="7">
        <f>1/N132</f>
        <v>39.751063079008595</v>
      </c>
      <c r="P132" s="3">
        <f>IF(O132&gt;21,"",N132)</f>
      </c>
      <c r="Q132" s="3">
        <f>IF(ISNUMBER(P132),SUMIF(A:A,A132,P:P),"")</f>
      </c>
      <c r="R132" s="3">
        <f>_xlfn.IFERROR(P132*(1/Q132),"")</f>
      </c>
      <c r="S132" s="8">
        <f>_xlfn.IFERROR(1/R132,"")</f>
      </c>
    </row>
    <row r="133" spans="1:19" ht="15">
      <c r="A133" s="1">
        <v>18</v>
      </c>
      <c r="B133" s="5">
        <v>0.6013888888888889</v>
      </c>
      <c r="C133" s="1" t="s">
        <v>192</v>
      </c>
      <c r="D133" s="1">
        <v>4</v>
      </c>
      <c r="E133" s="1">
        <v>14</v>
      </c>
      <c r="F133" s="1" t="s">
        <v>230</v>
      </c>
      <c r="G133" s="2">
        <v>36.4634666666667</v>
      </c>
      <c r="H133" s="6">
        <f>1+_xlfn.COUNTIFS(A:A,A133,O:O,"&lt;"&amp;O133)</f>
        <v>12</v>
      </c>
      <c r="I133" s="2">
        <f>_xlfn.AVERAGEIF(A:A,A133,G:G)</f>
        <v>48.09862820512822</v>
      </c>
      <c r="J133" s="2">
        <f>G133-I133</f>
        <v>-11.635161538461524</v>
      </c>
      <c r="K133" s="2">
        <f>90+J133</f>
        <v>78.36483846153848</v>
      </c>
      <c r="L133" s="2">
        <f>EXP(0.06*K133)</f>
        <v>110.15520299688117</v>
      </c>
      <c r="M133" s="2">
        <f>SUMIF(A:A,A133,L:L)</f>
        <v>3618.5942206518234</v>
      </c>
      <c r="N133" s="3">
        <f>L133/M133</f>
        <v>0.03044143561834317</v>
      </c>
      <c r="O133" s="7">
        <f>1/N133</f>
        <v>32.84996189198868</v>
      </c>
      <c r="P133" s="3">
        <f>IF(O133&gt;21,"",N133)</f>
      </c>
      <c r="Q133" s="3">
        <f>IF(ISNUMBER(P133),SUMIF(A:A,A133,P:P),"")</f>
      </c>
      <c r="R133" s="3">
        <f>_xlfn.IFERROR(P133*(1/Q133),"")</f>
      </c>
      <c r="S133" s="8">
        <f>_xlfn.IFERROR(1/R133,"")</f>
      </c>
    </row>
    <row r="134" spans="1:19" ht="15">
      <c r="A134" s="1">
        <v>18</v>
      </c>
      <c r="B134" s="5">
        <v>0.6013888888888889</v>
      </c>
      <c r="C134" s="1" t="s">
        <v>192</v>
      </c>
      <c r="D134" s="1">
        <v>4</v>
      </c>
      <c r="E134" s="1">
        <v>16</v>
      </c>
      <c r="F134" s="1" t="s">
        <v>231</v>
      </c>
      <c r="G134" s="2">
        <v>44.6982</v>
      </c>
      <c r="H134" s="6">
        <f>1+_xlfn.COUNTIFS(A:A,A134,O:O,"&lt;"&amp;O134)</f>
        <v>8</v>
      </c>
      <c r="I134" s="2">
        <f>_xlfn.AVERAGEIF(A:A,A134,G:G)</f>
        <v>48.09862820512822</v>
      </c>
      <c r="J134" s="2">
        <f>G134-I134</f>
        <v>-3.4004282051282217</v>
      </c>
      <c r="K134" s="2">
        <f>90+J134</f>
        <v>86.59957179487178</v>
      </c>
      <c r="L134" s="2">
        <f>EXP(0.06*K134)</f>
        <v>180.54396250332167</v>
      </c>
      <c r="M134" s="2">
        <f>SUMIF(A:A,A134,L:L)</f>
        <v>3618.5942206518234</v>
      </c>
      <c r="N134" s="3">
        <f>L134/M134</f>
        <v>0.04989339823540645</v>
      </c>
      <c r="O134" s="7">
        <f>1/N134</f>
        <v>20.04273181156777</v>
      </c>
      <c r="P134" s="3">
        <f>IF(O134&gt;21,"",N134)</f>
        <v>0.04989339823540645</v>
      </c>
      <c r="Q134" s="3">
        <f>IF(ISNUMBER(P134),SUMIF(A:A,A134,P:P),"")</f>
        <v>0.8322560769103255</v>
      </c>
      <c r="R134" s="3">
        <f>_xlfn.IFERROR(P134*(1/Q134),"")</f>
        <v>0.05994957516036545</v>
      </c>
      <c r="S134" s="8">
        <f>_xlfn.IFERROR(1/R134,"")</f>
        <v>16.680685348061175</v>
      </c>
    </row>
    <row r="135" spans="1:19" ht="15">
      <c r="A135" s="1">
        <v>18</v>
      </c>
      <c r="B135" s="5">
        <v>0.6013888888888889</v>
      </c>
      <c r="C135" s="1" t="s">
        <v>192</v>
      </c>
      <c r="D135" s="1">
        <v>4</v>
      </c>
      <c r="E135" s="1">
        <v>17</v>
      </c>
      <c r="F135" s="1" t="s">
        <v>232</v>
      </c>
      <c r="G135" s="2">
        <v>36.9724666666667</v>
      </c>
      <c r="H135" s="6">
        <f>1+_xlfn.COUNTIFS(A:A,A135,O:O,"&lt;"&amp;O135)</f>
        <v>11</v>
      </c>
      <c r="I135" s="2">
        <f>_xlfn.AVERAGEIF(A:A,A135,G:G)</f>
        <v>48.09862820512822</v>
      </c>
      <c r="J135" s="2">
        <f>G135-I135</f>
        <v>-11.126161538461524</v>
      </c>
      <c r="K135" s="2">
        <f>90+J135</f>
        <v>78.87383846153847</v>
      </c>
      <c r="L135" s="2">
        <f>EXP(0.06*K135)</f>
        <v>113.5712402807511</v>
      </c>
      <c r="M135" s="2">
        <f>SUMIF(A:A,A135,L:L)</f>
        <v>3618.5942206518234</v>
      </c>
      <c r="N135" s="3">
        <f>L135/M135</f>
        <v>0.031385458925619274</v>
      </c>
      <c r="O135" s="7">
        <f>1/N135</f>
        <v>31.861888729105743</v>
      </c>
      <c r="P135" s="3">
        <f>IF(O135&gt;21,"",N135)</f>
      </c>
      <c r="Q135" s="3">
        <f>IF(ISNUMBER(P135),SUMIF(A:A,A135,P:P),"")</f>
      </c>
      <c r="R135" s="3">
        <f>_xlfn.IFERROR(P135*(1/Q135),"")</f>
      </c>
      <c r="S135" s="8">
        <f>_xlfn.IFERROR(1/R135,"")</f>
      </c>
    </row>
    <row r="136" spans="1:19" ht="15">
      <c r="A136" s="1">
        <v>53</v>
      </c>
      <c r="B136" s="5">
        <v>0.6041666666666666</v>
      </c>
      <c r="C136" s="1" t="s">
        <v>549</v>
      </c>
      <c r="D136" s="1">
        <v>4</v>
      </c>
      <c r="E136" s="1">
        <v>2</v>
      </c>
      <c r="F136" s="1" t="s">
        <v>566</v>
      </c>
      <c r="G136" s="2">
        <v>71.63289999999989</v>
      </c>
      <c r="H136" s="6">
        <f>1+_xlfn.COUNTIFS(A:A,A136,O:O,"&lt;"&amp;O136)</f>
        <v>1</v>
      </c>
      <c r="I136" s="2">
        <f>_xlfn.AVERAGEIF(A:A,A136,G:G)</f>
        <v>51.71738749999999</v>
      </c>
      <c r="J136" s="2">
        <f>G136-I136</f>
        <v>19.915512499999906</v>
      </c>
      <c r="K136" s="2">
        <f>90+J136</f>
        <v>109.9155124999999</v>
      </c>
      <c r="L136" s="2">
        <f>EXP(0.06*K136)</f>
        <v>731.378236993628</v>
      </c>
      <c r="M136" s="2">
        <f>SUMIF(A:A,A136,L:L)</f>
        <v>2189.614834354359</v>
      </c>
      <c r="N136" s="3">
        <f>L136/M136</f>
        <v>0.33402141121741435</v>
      </c>
      <c r="O136" s="7">
        <f>1/N136</f>
        <v>2.993820055891868</v>
      </c>
      <c r="P136" s="3">
        <f>IF(O136&gt;21,"",N136)</f>
        <v>0.33402141121741435</v>
      </c>
      <c r="Q136" s="3">
        <f>IF(ISNUMBER(P136),SUMIF(A:A,A136,P:P),"")</f>
        <v>0.9621603650717583</v>
      </c>
      <c r="R136" s="3">
        <f>_xlfn.IFERROR(P136*(1/Q136),"")</f>
        <v>0.3471577331004514</v>
      </c>
      <c r="S136" s="8">
        <f>_xlfn.IFERROR(1/R136,"")</f>
        <v>2.8805349979360715</v>
      </c>
    </row>
    <row r="137" spans="1:19" ht="15">
      <c r="A137" s="1">
        <v>53</v>
      </c>
      <c r="B137" s="5">
        <v>0.6041666666666666</v>
      </c>
      <c r="C137" s="1" t="s">
        <v>549</v>
      </c>
      <c r="D137" s="1">
        <v>4</v>
      </c>
      <c r="E137" s="1">
        <v>5</v>
      </c>
      <c r="F137" s="1" t="s">
        <v>569</v>
      </c>
      <c r="G137" s="2">
        <v>58.910366666666604</v>
      </c>
      <c r="H137" s="6">
        <f>1+_xlfn.COUNTIFS(A:A,A137,O:O,"&lt;"&amp;O137)</f>
        <v>2</v>
      </c>
      <c r="I137" s="2">
        <f>_xlfn.AVERAGEIF(A:A,A137,G:G)</f>
        <v>51.71738749999999</v>
      </c>
      <c r="J137" s="2">
        <f>G137-I137</f>
        <v>7.192979166666618</v>
      </c>
      <c r="K137" s="2">
        <f>90+J137</f>
        <v>97.19297916666662</v>
      </c>
      <c r="L137" s="2">
        <f>EXP(0.06*K137)</f>
        <v>340.89644472339717</v>
      </c>
      <c r="M137" s="2">
        <f>SUMIF(A:A,A137,L:L)</f>
        <v>2189.614834354359</v>
      </c>
      <c r="N137" s="3">
        <f>L137/M137</f>
        <v>0.1556878586018146</v>
      </c>
      <c r="O137" s="7">
        <f>1/N137</f>
        <v>6.423108449051174</v>
      </c>
      <c r="P137" s="3">
        <f>IF(O137&gt;21,"",N137)</f>
        <v>0.1556878586018146</v>
      </c>
      <c r="Q137" s="3">
        <f>IF(ISNUMBER(P137),SUMIF(A:A,A137,P:P),"")</f>
        <v>0.9621603650717583</v>
      </c>
      <c r="R137" s="3">
        <f>_xlfn.IFERROR(P137*(1/Q137),"")</f>
        <v>0.1618107170629538</v>
      </c>
      <c r="S137" s="8">
        <f>_xlfn.IFERROR(1/R137,"")</f>
        <v>6.180060370234573</v>
      </c>
    </row>
    <row r="138" spans="1:19" ht="15">
      <c r="A138" s="1">
        <v>53</v>
      </c>
      <c r="B138" s="5">
        <v>0.6041666666666666</v>
      </c>
      <c r="C138" s="1" t="s">
        <v>549</v>
      </c>
      <c r="D138" s="1">
        <v>4</v>
      </c>
      <c r="E138" s="1">
        <v>4</v>
      </c>
      <c r="F138" s="1" t="s">
        <v>568</v>
      </c>
      <c r="G138" s="2">
        <v>56.2077333333334</v>
      </c>
      <c r="H138" s="6">
        <f>1+_xlfn.COUNTIFS(A:A,A138,O:O,"&lt;"&amp;O138)</f>
        <v>3</v>
      </c>
      <c r="I138" s="2">
        <f>_xlfn.AVERAGEIF(A:A,A138,G:G)</f>
        <v>51.71738749999999</v>
      </c>
      <c r="J138" s="2">
        <f>G138-I138</f>
        <v>4.490345833333414</v>
      </c>
      <c r="K138" s="2">
        <f>90+J138</f>
        <v>94.49034583333341</v>
      </c>
      <c r="L138" s="2">
        <f>EXP(0.06*K138)</f>
        <v>289.86658053602105</v>
      </c>
      <c r="M138" s="2">
        <f>SUMIF(A:A,A138,L:L)</f>
        <v>2189.614834354359</v>
      </c>
      <c r="N138" s="3">
        <f>L138/M138</f>
        <v>0.13238245192172923</v>
      </c>
      <c r="O138" s="7">
        <f>1/N138</f>
        <v>7.553871268310148</v>
      </c>
      <c r="P138" s="3">
        <f>IF(O138&gt;21,"",N138)</f>
        <v>0.13238245192172923</v>
      </c>
      <c r="Q138" s="3">
        <f>IF(ISNUMBER(P138),SUMIF(A:A,A138,P:P),"")</f>
        <v>0.9621603650717583</v>
      </c>
      <c r="R138" s="3">
        <f>_xlfn.IFERROR(P138*(1/Q138),"")</f>
        <v>0.13758876038492407</v>
      </c>
      <c r="S138" s="8">
        <f>_xlfn.IFERROR(1/R138,"")</f>
        <v>7.268035537222358</v>
      </c>
    </row>
    <row r="139" spans="1:19" ht="15">
      <c r="A139" s="1">
        <v>53</v>
      </c>
      <c r="B139" s="5">
        <v>0.6041666666666666</v>
      </c>
      <c r="C139" s="1" t="s">
        <v>549</v>
      </c>
      <c r="D139" s="1">
        <v>4</v>
      </c>
      <c r="E139" s="1">
        <v>1</v>
      </c>
      <c r="F139" s="1" t="s">
        <v>565</v>
      </c>
      <c r="G139" s="2">
        <v>56.0274333333334</v>
      </c>
      <c r="H139" s="6">
        <f>1+_xlfn.COUNTIFS(A:A,A139,O:O,"&lt;"&amp;O139)</f>
        <v>4</v>
      </c>
      <c r="I139" s="2">
        <f>_xlfn.AVERAGEIF(A:A,A139,G:G)</f>
        <v>51.71738749999999</v>
      </c>
      <c r="J139" s="2">
        <f>G139-I139</f>
        <v>4.310045833333412</v>
      </c>
      <c r="K139" s="2">
        <f>90+J139</f>
        <v>94.31004583333342</v>
      </c>
      <c r="L139" s="2">
        <f>EXP(0.06*K139)</f>
        <v>286.7477042859729</v>
      </c>
      <c r="M139" s="2">
        <f>SUMIF(A:A,A139,L:L)</f>
        <v>2189.614834354359</v>
      </c>
      <c r="N139" s="3">
        <f>L139/M139</f>
        <v>0.1309580570002508</v>
      </c>
      <c r="O139" s="7">
        <f>1/N139</f>
        <v>7.636032657372772</v>
      </c>
      <c r="P139" s="3">
        <f>IF(O139&gt;21,"",N139)</f>
        <v>0.1309580570002508</v>
      </c>
      <c r="Q139" s="3">
        <f>IF(ISNUMBER(P139),SUMIF(A:A,A139,P:P),"")</f>
        <v>0.9621603650717583</v>
      </c>
      <c r="R139" s="3">
        <f>_xlfn.IFERROR(P139*(1/Q139),"")</f>
        <v>0.1361083471677654</v>
      </c>
      <c r="S139" s="8">
        <f>_xlfn.IFERROR(1/R139,"")</f>
        <v>7.347087969317656</v>
      </c>
    </row>
    <row r="140" spans="1:19" ht="15">
      <c r="A140" s="1">
        <v>53</v>
      </c>
      <c r="B140" s="5">
        <v>0.6041666666666666</v>
      </c>
      <c r="C140" s="1" t="s">
        <v>549</v>
      </c>
      <c r="D140" s="1">
        <v>4</v>
      </c>
      <c r="E140" s="1">
        <v>6</v>
      </c>
      <c r="F140" s="1" t="s">
        <v>570</v>
      </c>
      <c r="G140" s="2">
        <v>48.0993</v>
      </c>
      <c r="H140" s="6">
        <f>1+_xlfn.COUNTIFS(A:A,A140,O:O,"&lt;"&amp;O140)</f>
        <v>5</v>
      </c>
      <c r="I140" s="2">
        <f>_xlfn.AVERAGEIF(A:A,A140,G:G)</f>
        <v>51.71738749999999</v>
      </c>
      <c r="J140" s="2">
        <f>G140-I140</f>
        <v>-3.6180874999999872</v>
      </c>
      <c r="K140" s="2">
        <f>90+J140</f>
        <v>86.38191250000001</v>
      </c>
      <c r="L140" s="2">
        <f>EXP(0.06*K140)</f>
        <v>178.20146747650094</v>
      </c>
      <c r="M140" s="2">
        <f>SUMIF(A:A,A140,L:L)</f>
        <v>2189.614834354359</v>
      </c>
      <c r="N140" s="3">
        <f>L140/M140</f>
        <v>0.08138484663173481</v>
      </c>
      <c r="O140" s="7">
        <f>1/N140</f>
        <v>12.28729968030762</v>
      </c>
      <c r="P140" s="3">
        <f>IF(O140&gt;21,"",N140)</f>
        <v>0.08138484663173481</v>
      </c>
      <c r="Q140" s="3">
        <f>IF(ISNUMBER(P140),SUMIF(A:A,A140,P:P),"")</f>
        <v>0.9621603650717583</v>
      </c>
      <c r="R140" s="3">
        <f>_xlfn.IFERROR(P140*(1/Q140),"")</f>
        <v>0.08458553229394883</v>
      </c>
      <c r="S140" s="8">
        <f>_xlfn.IFERROR(1/R140,"")</f>
        <v>11.822352746150882</v>
      </c>
    </row>
    <row r="141" spans="1:19" ht="15">
      <c r="A141" s="1">
        <v>53</v>
      </c>
      <c r="B141" s="5">
        <v>0.6041666666666666</v>
      </c>
      <c r="C141" s="1" t="s">
        <v>549</v>
      </c>
      <c r="D141" s="1">
        <v>4</v>
      </c>
      <c r="E141" s="1">
        <v>12</v>
      </c>
      <c r="F141" s="1" t="s">
        <v>572</v>
      </c>
      <c r="G141" s="2">
        <v>46.9106333333333</v>
      </c>
      <c r="H141" s="6">
        <f>1+_xlfn.COUNTIFS(A:A,A141,O:O,"&lt;"&amp;O141)</f>
        <v>6</v>
      </c>
      <c r="I141" s="2">
        <f>_xlfn.AVERAGEIF(A:A,A141,G:G)</f>
        <v>51.71738749999999</v>
      </c>
      <c r="J141" s="2">
        <f>G141-I141</f>
        <v>-4.8067541666666855</v>
      </c>
      <c r="K141" s="2">
        <f>90+J141</f>
        <v>85.19324583333332</v>
      </c>
      <c r="L141" s="2">
        <f>EXP(0.06*K141)</f>
        <v>165.93476845290346</v>
      </c>
      <c r="M141" s="2">
        <f>SUMIF(A:A,A141,L:L)</f>
        <v>2189.614834354359</v>
      </c>
      <c r="N141" s="3">
        <f>L141/M141</f>
        <v>0.07578262891237299</v>
      </c>
      <c r="O141" s="7">
        <f>1/N141</f>
        <v>13.195636181430103</v>
      </c>
      <c r="P141" s="3">
        <f>IF(O141&gt;21,"",N141)</f>
        <v>0.07578262891237299</v>
      </c>
      <c r="Q141" s="3">
        <f>IF(ISNUMBER(P141),SUMIF(A:A,A141,P:P),"")</f>
        <v>0.9621603650717583</v>
      </c>
      <c r="R141" s="3">
        <f>_xlfn.IFERROR(P141*(1/Q141),"")</f>
        <v>0.07876299176668028</v>
      </c>
      <c r="S141" s="8">
        <f>_xlfn.IFERROR(1/R141,"")</f>
        <v>12.69631812567889</v>
      </c>
    </row>
    <row r="142" spans="1:19" ht="15">
      <c r="A142" s="1">
        <v>53</v>
      </c>
      <c r="B142" s="5">
        <v>0.6041666666666666</v>
      </c>
      <c r="C142" s="1" t="s">
        <v>549</v>
      </c>
      <c r="D142" s="1">
        <v>4</v>
      </c>
      <c r="E142" s="1">
        <v>3</v>
      </c>
      <c r="F142" s="1" t="s">
        <v>567</v>
      </c>
      <c r="G142" s="2">
        <v>40.6153</v>
      </c>
      <c r="H142" s="6">
        <f>1+_xlfn.COUNTIFS(A:A,A142,O:O,"&lt;"&amp;O142)</f>
        <v>7</v>
      </c>
      <c r="I142" s="2">
        <f>_xlfn.AVERAGEIF(A:A,A142,G:G)</f>
        <v>51.71738749999999</v>
      </c>
      <c r="J142" s="2">
        <f>G142-I142</f>
        <v>-11.102087499999989</v>
      </c>
      <c r="K142" s="2">
        <f>90+J142</f>
        <v>78.89791250000002</v>
      </c>
      <c r="L142" s="2">
        <f>EXP(0.06*K142)</f>
        <v>113.73540592050442</v>
      </c>
      <c r="M142" s="2">
        <f>SUMIF(A:A,A142,L:L)</f>
        <v>2189.614834354359</v>
      </c>
      <c r="N142" s="3">
        <f>L142/M142</f>
        <v>0.051943110786441586</v>
      </c>
      <c r="O142" s="7">
        <f>1/N142</f>
        <v>19.25183118337657</v>
      </c>
      <c r="P142" s="3">
        <f>IF(O142&gt;21,"",N142)</f>
        <v>0.051943110786441586</v>
      </c>
      <c r="Q142" s="3">
        <f>IF(ISNUMBER(P142),SUMIF(A:A,A142,P:P),"")</f>
        <v>0.9621603650717583</v>
      </c>
      <c r="R142" s="3">
        <f>_xlfn.IFERROR(P142*(1/Q142),"")</f>
        <v>0.05398591822327627</v>
      </c>
      <c r="S142" s="8">
        <f>_xlfn.IFERROR(1/R142,"")</f>
        <v>18.52334891969746</v>
      </c>
    </row>
    <row r="143" spans="1:19" ht="15">
      <c r="A143" s="1">
        <v>53</v>
      </c>
      <c r="B143" s="5">
        <v>0.6041666666666666</v>
      </c>
      <c r="C143" s="1" t="s">
        <v>549</v>
      </c>
      <c r="D143" s="1">
        <v>4</v>
      </c>
      <c r="E143" s="1">
        <v>11</v>
      </c>
      <c r="F143" s="1" t="s">
        <v>571</v>
      </c>
      <c r="G143" s="2">
        <v>35.3354333333333</v>
      </c>
      <c r="H143" s="6">
        <f>1+_xlfn.COUNTIFS(A:A,A143,O:O,"&lt;"&amp;O143)</f>
        <v>8</v>
      </c>
      <c r="I143" s="2">
        <f>_xlfn.AVERAGEIF(A:A,A143,G:G)</f>
        <v>51.71738749999999</v>
      </c>
      <c r="J143" s="2">
        <f>G143-I143</f>
        <v>-16.381954166666688</v>
      </c>
      <c r="K143" s="2">
        <f>90+J143</f>
        <v>73.61804583333331</v>
      </c>
      <c r="L143" s="2">
        <f>EXP(0.06*K143)</f>
        <v>82.85422596543145</v>
      </c>
      <c r="M143" s="2">
        <f>SUMIF(A:A,A143,L:L)</f>
        <v>2189.614834354359</v>
      </c>
      <c r="N143" s="3">
        <f>L143/M143</f>
        <v>0.03783963492824174</v>
      </c>
      <c r="O143" s="7">
        <f>1/N143</f>
        <v>26.427316275550183</v>
      </c>
      <c r="P143" s="3">
        <f>IF(O143&gt;21,"",N143)</f>
      </c>
      <c r="Q143" s="3">
        <f>IF(ISNUMBER(P143),SUMIF(A:A,A143,P:P),"")</f>
      </c>
      <c r="R143" s="3">
        <f>_xlfn.IFERROR(P143*(1/Q143),"")</f>
      </c>
      <c r="S143" s="8">
        <f>_xlfn.IFERROR(1/R143,"")</f>
      </c>
    </row>
    <row r="144" spans="1:19" ht="15">
      <c r="A144" s="1">
        <v>10</v>
      </c>
      <c r="B144" s="5">
        <v>0.6090277777777778</v>
      </c>
      <c r="C144" s="1" t="s">
        <v>96</v>
      </c>
      <c r="D144" s="1">
        <v>3</v>
      </c>
      <c r="E144" s="1">
        <v>1</v>
      </c>
      <c r="F144" s="1" t="s">
        <v>110</v>
      </c>
      <c r="G144" s="2">
        <v>62.7017666666666</v>
      </c>
      <c r="H144" s="6">
        <f>1+_xlfn.COUNTIFS(A:A,A144,O:O,"&lt;"&amp;O144)</f>
        <v>1</v>
      </c>
      <c r="I144" s="2">
        <f>_xlfn.AVERAGEIF(A:A,A144,G:G)</f>
        <v>49.510345238095205</v>
      </c>
      <c r="J144" s="2">
        <f>G144-I144</f>
        <v>13.191421428571395</v>
      </c>
      <c r="K144" s="2">
        <f>90+J144</f>
        <v>103.1914214285714</v>
      </c>
      <c r="L144" s="2">
        <f>EXP(0.06*K144)</f>
        <v>488.5712354455065</v>
      </c>
      <c r="M144" s="2">
        <f>SUMIF(A:A,A144,L:L)</f>
        <v>3376.9542612607606</v>
      </c>
      <c r="N144" s="3">
        <f>L144/M144</f>
        <v>0.14467807309391928</v>
      </c>
      <c r="O144" s="7">
        <f>1/N144</f>
        <v>6.9118974189740525</v>
      </c>
      <c r="P144" s="3">
        <f>IF(O144&gt;21,"",N144)</f>
        <v>0.14467807309391928</v>
      </c>
      <c r="Q144" s="3">
        <f>IF(ISNUMBER(P144),SUMIF(A:A,A144,P:P),"")</f>
        <v>0.8904837812504335</v>
      </c>
      <c r="R144" s="3">
        <f>_xlfn.IFERROR(P144*(1/Q144),"")</f>
        <v>0.1624713174346193</v>
      </c>
      <c r="S144" s="8">
        <f>_xlfn.IFERROR(1/R144,"")</f>
        <v>6.154932549263127</v>
      </c>
    </row>
    <row r="145" spans="1:19" ht="15">
      <c r="A145" s="1">
        <v>10</v>
      </c>
      <c r="B145" s="5">
        <v>0.6090277777777778</v>
      </c>
      <c r="C145" s="1" t="s">
        <v>96</v>
      </c>
      <c r="D145" s="1">
        <v>3</v>
      </c>
      <c r="E145" s="1">
        <v>10</v>
      </c>
      <c r="F145" s="1" t="s">
        <v>119</v>
      </c>
      <c r="G145" s="2">
        <v>58.9649666666666</v>
      </c>
      <c r="H145" s="6">
        <f>1+_xlfn.COUNTIFS(A:A,A145,O:O,"&lt;"&amp;O145)</f>
        <v>2</v>
      </c>
      <c r="I145" s="2">
        <f>_xlfn.AVERAGEIF(A:A,A145,G:G)</f>
        <v>49.510345238095205</v>
      </c>
      <c r="J145" s="2">
        <f>G145-I145</f>
        <v>9.454621428571393</v>
      </c>
      <c r="K145" s="2">
        <f>90+J145</f>
        <v>99.45462142857139</v>
      </c>
      <c r="L145" s="2">
        <f>EXP(0.06*K145)</f>
        <v>390.44116250072204</v>
      </c>
      <c r="M145" s="2">
        <f>SUMIF(A:A,A145,L:L)</f>
        <v>3376.9542612607606</v>
      </c>
      <c r="N145" s="3">
        <f>L145/M145</f>
        <v>0.11561932211511616</v>
      </c>
      <c r="O145" s="7">
        <f>1/N145</f>
        <v>8.649073370317392</v>
      </c>
      <c r="P145" s="3">
        <f>IF(O145&gt;21,"",N145)</f>
        <v>0.11561932211511616</v>
      </c>
      <c r="Q145" s="3">
        <f>IF(ISNUMBER(P145),SUMIF(A:A,A145,P:P),"")</f>
        <v>0.8904837812504335</v>
      </c>
      <c r="R145" s="3">
        <f>_xlfn.IFERROR(P145*(1/Q145),"")</f>
        <v>0.1298387736526334</v>
      </c>
      <c r="S145" s="8">
        <f>_xlfn.IFERROR(1/R145,"")</f>
        <v>7.701859559112663</v>
      </c>
    </row>
    <row r="146" spans="1:19" ht="15">
      <c r="A146" s="1">
        <v>10</v>
      </c>
      <c r="B146" s="5">
        <v>0.6090277777777778</v>
      </c>
      <c r="C146" s="1" t="s">
        <v>96</v>
      </c>
      <c r="D146" s="1">
        <v>3</v>
      </c>
      <c r="E146" s="1">
        <v>6</v>
      </c>
      <c r="F146" s="1" t="s">
        <v>115</v>
      </c>
      <c r="G146" s="2">
        <v>57.3174333333333</v>
      </c>
      <c r="H146" s="6">
        <f>1+_xlfn.COUNTIFS(A:A,A146,O:O,"&lt;"&amp;O146)</f>
        <v>3</v>
      </c>
      <c r="I146" s="2">
        <f>_xlfn.AVERAGEIF(A:A,A146,G:G)</f>
        <v>49.510345238095205</v>
      </c>
      <c r="J146" s="2">
        <f>G146-I146</f>
        <v>7.807088095238093</v>
      </c>
      <c r="K146" s="2">
        <f>90+J146</f>
        <v>97.8070880952381</v>
      </c>
      <c r="L146" s="2">
        <f>EXP(0.06*K146)</f>
        <v>353.691578327421</v>
      </c>
      <c r="M146" s="2">
        <f>SUMIF(A:A,A146,L:L)</f>
        <v>3376.9542612607606</v>
      </c>
      <c r="N146" s="3">
        <f>L146/M146</f>
        <v>0.10473685782032857</v>
      </c>
      <c r="O146" s="7">
        <f>1/N146</f>
        <v>9.547737260892967</v>
      </c>
      <c r="P146" s="3">
        <f>IF(O146&gt;21,"",N146)</f>
        <v>0.10473685782032857</v>
      </c>
      <c r="Q146" s="3">
        <f>IF(ISNUMBER(P146),SUMIF(A:A,A146,P:P),"")</f>
        <v>0.8904837812504335</v>
      </c>
      <c r="R146" s="3">
        <f>_xlfn.IFERROR(P146*(1/Q146),"")</f>
        <v>0.11761792861994091</v>
      </c>
      <c r="S146" s="8">
        <f>_xlfn.IFERROR(1/R146,"")</f>
        <v>8.502105178465627</v>
      </c>
    </row>
    <row r="147" spans="1:19" ht="15">
      <c r="A147" s="1">
        <v>10</v>
      </c>
      <c r="B147" s="5">
        <v>0.6090277777777778</v>
      </c>
      <c r="C147" s="1" t="s">
        <v>96</v>
      </c>
      <c r="D147" s="1">
        <v>3</v>
      </c>
      <c r="E147" s="1">
        <v>5</v>
      </c>
      <c r="F147" s="1" t="s">
        <v>114</v>
      </c>
      <c r="G147" s="2">
        <v>53.091533333333395</v>
      </c>
      <c r="H147" s="6">
        <f>1+_xlfn.COUNTIFS(A:A,A147,O:O,"&lt;"&amp;O147)</f>
        <v>4</v>
      </c>
      <c r="I147" s="2">
        <f>_xlfn.AVERAGEIF(A:A,A147,G:G)</f>
        <v>49.510345238095205</v>
      </c>
      <c r="J147" s="2">
        <f>G147-I147</f>
        <v>3.58118809523819</v>
      </c>
      <c r="K147" s="2">
        <f>90+J147</f>
        <v>93.58118809523819</v>
      </c>
      <c r="L147" s="2">
        <f>EXP(0.06*K147)</f>
        <v>274.4780476757446</v>
      </c>
      <c r="M147" s="2">
        <f>SUMIF(A:A,A147,L:L)</f>
        <v>3376.9542612607606</v>
      </c>
      <c r="N147" s="3">
        <f>L147/M147</f>
        <v>0.08127976467566081</v>
      </c>
      <c r="O147" s="7">
        <f>1/N147</f>
        <v>12.303185226856957</v>
      </c>
      <c r="P147" s="3">
        <f>IF(O147&gt;21,"",N147)</f>
        <v>0.08127976467566081</v>
      </c>
      <c r="Q147" s="3">
        <f>IF(ISNUMBER(P147),SUMIF(A:A,A147,P:P),"")</f>
        <v>0.8904837812504335</v>
      </c>
      <c r="R147" s="3">
        <f>_xlfn.IFERROR(P147*(1/Q147),"")</f>
        <v>0.09127596300690202</v>
      </c>
      <c r="S147" s="8">
        <f>_xlfn.IFERROR(1/R147,"")</f>
        <v>10.955786902236056</v>
      </c>
    </row>
    <row r="148" spans="1:19" ht="15">
      <c r="A148" s="1">
        <v>10</v>
      </c>
      <c r="B148" s="5">
        <v>0.6090277777777778</v>
      </c>
      <c r="C148" s="1" t="s">
        <v>96</v>
      </c>
      <c r="D148" s="1">
        <v>3</v>
      </c>
      <c r="E148" s="1">
        <v>9</v>
      </c>
      <c r="F148" s="1" t="s">
        <v>118</v>
      </c>
      <c r="G148" s="2">
        <v>51.2889666666666</v>
      </c>
      <c r="H148" s="6">
        <f>1+_xlfn.COUNTIFS(A:A,A148,O:O,"&lt;"&amp;O148)</f>
        <v>5</v>
      </c>
      <c r="I148" s="2">
        <f>_xlfn.AVERAGEIF(A:A,A148,G:G)</f>
        <v>49.510345238095205</v>
      </c>
      <c r="J148" s="2">
        <f>G148-I148</f>
        <v>1.7786214285713982</v>
      </c>
      <c r="K148" s="2">
        <f>90+J148</f>
        <v>91.7786214285714</v>
      </c>
      <c r="L148" s="2">
        <f>EXP(0.06*K148)</f>
        <v>246.34113075269605</v>
      </c>
      <c r="M148" s="2">
        <f>SUMIF(A:A,A148,L:L)</f>
        <v>3376.9542612607606</v>
      </c>
      <c r="N148" s="3">
        <f>L148/M148</f>
        <v>0.07294772498953729</v>
      </c>
      <c r="O148" s="7">
        <f>1/N148</f>
        <v>13.70844670129778</v>
      </c>
      <c r="P148" s="3">
        <f>IF(O148&gt;21,"",N148)</f>
        <v>0.07294772498953729</v>
      </c>
      <c r="Q148" s="3">
        <f>IF(ISNUMBER(P148),SUMIF(A:A,A148,P:P),"")</f>
        <v>0.8904837812504335</v>
      </c>
      <c r="R148" s="3">
        <f>_xlfn.IFERROR(P148*(1/Q148),"")</f>
        <v>0.0819192067564698</v>
      </c>
      <c r="S148" s="8">
        <f>_xlfn.IFERROR(1/R148,"")</f>
        <v>12.207149453641678</v>
      </c>
    </row>
    <row r="149" spans="1:19" ht="15">
      <c r="A149" s="1">
        <v>10</v>
      </c>
      <c r="B149" s="5">
        <v>0.6090277777777778</v>
      </c>
      <c r="C149" s="1" t="s">
        <v>96</v>
      </c>
      <c r="D149" s="1">
        <v>3</v>
      </c>
      <c r="E149" s="1">
        <v>2</v>
      </c>
      <c r="F149" s="1" t="s">
        <v>111</v>
      </c>
      <c r="G149" s="2">
        <v>50.313733333333296</v>
      </c>
      <c r="H149" s="6">
        <f>1+_xlfn.COUNTIFS(A:A,A149,O:O,"&lt;"&amp;O149)</f>
        <v>6</v>
      </c>
      <c r="I149" s="2">
        <f>_xlfn.AVERAGEIF(A:A,A149,G:G)</f>
        <v>49.510345238095205</v>
      </c>
      <c r="J149" s="2">
        <f>G149-I149</f>
        <v>0.8033880952380912</v>
      </c>
      <c r="K149" s="2">
        <f>90+J149</f>
        <v>90.80338809523809</v>
      </c>
      <c r="L149" s="2">
        <f>EXP(0.06*K149)</f>
        <v>232.3403414538427</v>
      </c>
      <c r="M149" s="2">
        <f>SUMIF(A:A,A149,L:L)</f>
        <v>3376.9542612607606</v>
      </c>
      <c r="N149" s="3">
        <f>L149/M149</f>
        <v>0.0688017436656368</v>
      </c>
      <c r="O149" s="7">
        <f>1/N149</f>
        <v>14.534515358503226</v>
      </c>
      <c r="P149" s="3">
        <f>IF(O149&gt;21,"",N149)</f>
        <v>0.0688017436656368</v>
      </c>
      <c r="Q149" s="3">
        <f>IF(ISNUMBER(P149),SUMIF(A:A,A149,P:P),"")</f>
        <v>0.8904837812504335</v>
      </c>
      <c r="R149" s="3">
        <f>_xlfn.IFERROR(P149*(1/Q149),"")</f>
        <v>0.07726333158928973</v>
      </c>
      <c r="S149" s="8">
        <f>_xlfn.IFERROR(1/R149,"")</f>
        <v>12.942750195082454</v>
      </c>
    </row>
    <row r="150" spans="1:19" ht="15">
      <c r="A150" s="1">
        <v>10</v>
      </c>
      <c r="B150" s="5">
        <v>0.6090277777777778</v>
      </c>
      <c r="C150" s="1" t="s">
        <v>96</v>
      </c>
      <c r="D150" s="1">
        <v>3</v>
      </c>
      <c r="E150" s="1">
        <v>7</v>
      </c>
      <c r="F150" s="1" t="s">
        <v>116</v>
      </c>
      <c r="G150" s="2">
        <v>49.682499999999905</v>
      </c>
      <c r="H150" s="6">
        <f>1+_xlfn.COUNTIFS(A:A,A150,O:O,"&lt;"&amp;O150)</f>
        <v>7</v>
      </c>
      <c r="I150" s="2">
        <f>_xlfn.AVERAGEIF(A:A,A150,G:G)</f>
        <v>49.510345238095205</v>
      </c>
      <c r="J150" s="2">
        <f>G150-I150</f>
        <v>0.17215476190470014</v>
      </c>
      <c r="K150" s="2">
        <f>90+J150</f>
        <v>90.1721547619047</v>
      </c>
      <c r="L150" s="2">
        <f>EXP(0.06*K150)</f>
        <v>223.70523849304604</v>
      </c>
      <c r="M150" s="2">
        <f>SUMIF(A:A,A150,L:L)</f>
        <v>3376.9542612607606</v>
      </c>
      <c r="N150" s="3">
        <f>L150/M150</f>
        <v>0.06624467528604529</v>
      </c>
      <c r="O150" s="7">
        <f>1/N150</f>
        <v>15.09555289813088</v>
      </c>
      <c r="P150" s="3">
        <f>IF(O150&gt;21,"",N150)</f>
        <v>0.06624467528604529</v>
      </c>
      <c r="Q150" s="3">
        <f>IF(ISNUMBER(P150),SUMIF(A:A,A150,P:P),"")</f>
        <v>0.8904837812504335</v>
      </c>
      <c r="R150" s="3">
        <f>_xlfn.IFERROR(P150*(1/Q150),"")</f>
        <v>0.07439178195140546</v>
      </c>
      <c r="S150" s="8">
        <f>_xlfn.IFERROR(1/R150,"")</f>
        <v>13.442345024793527</v>
      </c>
    </row>
    <row r="151" spans="1:19" ht="15">
      <c r="A151" s="1">
        <v>10</v>
      </c>
      <c r="B151" s="5">
        <v>0.6090277777777778</v>
      </c>
      <c r="C151" s="1" t="s">
        <v>96</v>
      </c>
      <c r="D151" s="1">
        <v>3</v>
      </c>
      <c r="E151" s="1">
        <v>12</v>
      </c>
      <c r="F151" s="1" t="s">
        <v>121</v>
      </c>
      <c r="G151" s="2">
        <v>49.1921333333333</v>
      </c>
      <c r="H151" s="6">
        <f>1+_xlfn.COUNTIFS(A:A,A151,O:O,"&lt;"&amp;O151)</f>
        <v>8</v>
      </c>
      <c r="I151" s="2">
        <f>_xlfn.AVERAGEIF(A:A,A151,G:G)</f>
        <v>49.510345238095205</v>
      </c>
      <c r="J151" s="2">
        <f>G151-I151</f>
        <v>-0.31821190476190253</v>
      </c>
      <c r="K151" s="2">
        <f>90+J151</f>
        <v>89.68178809523809</v>
      </c>
      <c r="L151" s="2">
        <f>EXP(0.06*K151)</f>
        <v>217.21926598496955</v>
      </c>
      <c r="M151" s="2">
        <f>SUMIF(A:A,A151,L:L)</f>
        <v>3376.9542612607606</v>
      </c>
      <c r="N151" s="3">
        <f>L151/M151</f>
        <v>0.06432401779225531</v>
      </c>
      <c r="O151" s="7">
        <f>1/N151</f>
        <v>15.546292571923285</v>
      </c>
      <c r="P151" s="3">
        <f>IF(O151&gt;21,"",N151)</f>
        <v>0.06432401779225531</v>
      </c>
      <c r="Q151" s="3">
        <f>IF(ISNUMBER(P151),SUMIF(A:A,A151,P:P),"")</f>
        <v>0.8904837812504335</v>
      </c>
      <c r="R151" s="3">
        <f>_xlfn.IFERROR(P151*(1/Q151),"")</f>
        <v>0.07223491224279274</v>
      </c>
      <c r="S151" s="8">
        <f>_xlfn.IFERROR(1/R151,"")</f>
        <v>13.843721393871773</v>
      </c>
    </row>
    <row r="152" spans="1:19" ht="15">
      <c r="A152" s="1">
        <v>10</v>
      </c>
      <c r="B152" s="5">
        <v>0.6090277777777778</v>
      </c>
      <c r="C152" s="1" t="s">
        <v>96</v>
      </c>
      <c r="D152" s="1">
        <v>3</v>
      </c>
      <c r="E152" s="1">
        <v>4</v>
      </c>
      <c r="F152" s="1" t="s">
        <v>113</v>
      </c>
      <c r="G152" s="2">
        <v>48.7961333333333</v>
      </c>
      <c r="H152" s="6">
        <f>1+_xlfn.COUNTIFS(A:A,A152,O:O,"&lt;"&amp;O152)</f>
        <v>9</v>
      </c>
      <c r="I152" s="2">
        <f>_xlfn.AVERAGEIF(A:A,A152,G:G)</f>
        <v>49.510345238095205</v>
      </c>
      <c r="J152" s="2">
        <f>G152-I152</f>
        <v>-0.7142119047619033</v>
      </c>
      <c r="K152" s="2">
        <f>90+J152</f>
        <v>89.2857880952381</v>
      </c>
      <c r="L152" s="2">
        <f>EXP(0.06*K152)</f>
        <v>212.118967708941</v>
      </c>
      <c r="M152" s="2">
        <f>SUMIF(A:A,A152,L:L)</f>
        <v>3376.9542612607606</v>
      </c>
      <c r="N152" s="3">
        <f>L152/M152</f>
        <v>0.06281369284218495</v>
      </c>
      <c r="O152" s="7">
        <f>1/N152</f>
        <v>15.920095679017482</v>
      </c>
      <c r="P152" s="3">
        <f>IF(O152&gt;21,"",N152)</f>
        <v>0.06281369284218495</v>
      </c>
      <c r="Q152" s="3">
        <f>IF(ISNUMBER(P152),SUMIF(A:A,A152,P:P),"")</f>
        <v>0.8904837812504335</v>
      </c>
      <c r="R152" s="3">
        <f>_xlfn.IFERROR(P152*(1/Q152),"")</f>
        <v>0.07053883985846528</v>
      </c>
      <c r="S152" s="8">
        <f>_xlfn.IFERROR(1/R152,"")</f>
        <v>14.176586998120175</v>
      </c>
    </row>
    <row r="153" spans="1:19" ht="15">
      <c r="A153" s="1">
        <v>10</v>
      </c>
      <c r="B153" s="5">
        <v>0.6090277777777778</v>
      </c>
      <c r="C153" s="1" t="s">
        <v>96</v>
      </c>
      <c r="D153" s="1">
        <v>3</v>
      </c>
      <c r="E153" s="1">
        <v>3</v>
      </c>
      <c r="F153" s="1" t="s">
        <v>112</v>
      </c>
      <c r="G153" s="2">
        <v>46.7700666666666</v>
      </c>
      <c r="H153" s="6">
        <f>1+_xlfn.COUNTIFS(A:A,A153,O:O,"&lt;"&amp;O153)</f>
        <v>10</v>
      </c>
      <c r="I153" s="2">
        <f>_xlfn.AVERAGEIF(A:A,A153,G:G)</f>
        <v>49.510345238095205</v>
      </c>
      <c r="J153" s="2">
        <f>G153-I153</f>
        <v>-2.740278571428604</v>
      </c>
      <c r="K153" s="2">
        <f>90+J153</f>
        <v>87.2597214285714</v>
      </c>
      <c r="L153" s="2">
        <f>EXP(0.06*K153)</f>
        <v>187.83863799110173</v>
      </c>
      <c r="M153" s="2">
        <f>SUMIF(A:A,A153,L:L)</f>
        <v>3376.9542612607606</v>
      </c>
      <c r="N153" s="3">
        <f>L153/M153</f>
        <v>0.05562368437912262</v>
      </c>
      <c r="O153" s="7">
        <f>1/N153</f>
        <v>17.977953297450618</v>
      </c>
      <c r="P153" s="3">
        <f>IF(O153&gt;21,"",N153)</f>
        <v>0.05562368437912262</v>
      </c>
      <c r="Q153" s="3">
        <f>IF(ISNUMBER(P153),SUMIF(A:A,A153,P:P),"")</f>
        <v>0.8904837812504335</v>
      </c>
      <c r="R153" s="3">
        <f>_xlfn.IFERROR(P153*(1/Q153),"")</f>
        <v>0.062464567632006536</v>
      </c>
      <c r="S153" s="8">
        <f>_xlfn.IFERROR(1/R153,"")</f>
        <v>16.009075831457526</v>
      </c>
    </row>
    <row r="154" spans="1:19" ht="15">
      <c r="A154" s="1">
        <v>10</v>
      </c>
      <c r="B154" s="5">
        <v>0.6090277777777778</v>
      </c>
      <c r="C154" s="1" t="s">
        <v>96</v>
      </c>
      <c r="D154" s="1">
        <v>3</v>
      </c>
      <c r="E154" s="1">
        <v>8</v>
      </c>
      <c r="F154" s="1" t="s">
        <v>117</v>
      </c>
      <c r="G154" s="2">
        <v>46.094533333333295</v>
      </c>
      <c r="H154" s="6">
        <f>1+_xlfn.COUNTIFS(A:A,A154,O:O,"&lt;"&amp;O154)</f>
        <v>11</v>
      </c>
      <c r="I154" s="2">
        <f>_xlfn.AVERAGEIF(A:A,A154,G:G)</f>
        <v>49.510345238095205</v>
      </c>
      <c r="J154" s="2">
        <f>G154-I154</f>
        <v>-3.4158119047619095</v>
      </c>
      <c r="K154" s="2">
        <f>90+J154</f>
        <v>86.58418809523809</v>
      </c>
      <c r="L154" s="2">
        <f>EXP(0.06*K154)</f>
        <v>180.37739334325582</v>
      </c>
      <c r="M154" s="2">
        <f>SUMIF(A:A,A154,L:L)</f>
        <v>3376.9542612607606</v>
      </c>
      <c r="N154" s="3">
        <f>L154/M154</f>
        <v>0.053414224590626606</v>
      </c>
      <c r="O154" s="7">
        <f>1/N154</f>
        <v>18.721604734771063</v>
      </c>
      <c r="P154" s="3">
        <f>IF(O154&gt;21,"",N154)</f>
        <v>0.053414224590626606</v>
      </c>
      <c r="Q154" s="3">
        <f>IF(ISNUMBER(P154),SUMIF(A:A,A154,P:P),"")</f>
        <v>0.8904837812504335</v>
      </c>
      <c r="R154" s="3">
        <f>_xlfn.IFERROR(P154*(1/Q154),"")</f>
        <v>0.05998337725547497</v>
      </c>
      <c r="S154" s="8">
        <f>_xlfn.IFERROR(1/R154,"")</f>
        <v>16.671285375294957</v>
      </c>
    </row>
    <row r="155" spans="1:19" ht="15">
      <c r="A155" s="1">
        <v>10</v>
      </c>
      <c r="B155" s="5">
        <v>0.6090277777777778</v>
      </c>
      <c r="C155" s="1" t="s">
        <v>96</v>
      </c>
      <c r="D155" s="1">
        <v>3</v>
      </c>
      <c r="E155" s="1">
        <v>11</v>
      </c>
      <c r="F155" s="1" t="s">
        <v>120</v>
      </c>
      <c r="G155" s="2">
        <v>42.0665666666667</v>
      </c>
      <c r="H155" s="6">
        <f>1+_xlfn.COUNTIFS(A:A,A155,O:O,"&lt;"&amp;O155)</f>
        <v>12</v>
      </c>
      <c r="I155" s="2">
        <f>_xlfn.AVERAGEIF(A:A,A155,G:G)</f>
        <v>49.510345238095205</v>
      </c>
      <c r="J155" s="2">
        <f>G155-I155</f>
        <v>-7.443778571428503</v>
      </c>
      <c r="K155" s="2">
        <f>90+J155</f>
        <v>82.55622142857149</v>
      </c>
      <c r="L155" s="2">
        <f>EXP(0.06*K155)</f>
        <v>141.65199153335917</v>
      </c>
      <c r="M155" s="2">
        <f>SUMIF(A:A,A155,L:L)</f>
        <v>3376.9542612607606</v>
      </c>
      <c r="N155" s="3">
        <f>L155/M155</f>
        <v>0.04194667163791388</v>
      </c>
      <c r="O155" s="7">
        <f>1/N155</f>
        <v>23.83979374173137</v>
      </c>
      <c r="P155" s="3">
        <f>IF(O155&gt;21,"",N155)</f>
      </c>
      <c r="Q155" s="3">
        <f>IF(ISNUMBER(P155),SUMIF(A:A,A155,P:P),"")</f>
      </c>
      <c r="R155" s="3">
        <f>_xlfn.IFERROR(P155*(1/Q155),"")</f>
      </c>
      <c r="S155" s="8">
        <f>_xlfn.IFERROR(1/R155,"")</f>
      </c>
    </row>
    <row r="156" spans="1:19" ht="15">
      <c r="A156" s="1">
        <v>10</v>
      </c>
      <c r="B156" s="5">
        <v>0.6090277777777778</v>
      </c>
      <c r="C156" s="1" t="s">
        <v>96</v>
      </c>
      <c r="D156" s="1">
        <v>3</v>
      </c>
      <c r="E156" s="1">
        <v>13</v>
      </c>
      <c r="F156" s="1" t="s">
        <v>122</v>
      </c>
      <c r="G156" s="2">
        <v>39.395766666666695</v>
      </c>
      <c r="H156" s="6">
        <f>1+_xlfn.COUNTIFS(A:A,A156,O:O,"&lt;"&amp;O156)</f>
        <v>13</v>
      </c>
      <c r="I156" s="2">
        <f>_xlfn.AVERAGEIF(A:A,A156,G:G)</f>
        <v>49.510345238095205</v>
      </c>
      <c r="J156" s="2">
        <f>G156-I156</f>
        <v>-10.11457857142851</v>
      </c>
      <c r="K156" s="2">
        <f>90+J156</f>
        <v>79.88542142857149</v>
      </c>
      <c r="L156" s="2">
        <f>EXP(0.06*K156)</f>
        <v>120.67793294108236</v>
      </c>
      <c r="M156" s="2">
        <f>SUMIF(A:A,A156,L:L)</f>
        <v>3376.9542612607606</v>
      </c>
      <c r="N156" s="3">
        <f>L156/M156</f>
        <v>0.03573573214344578</v>
      </c>
      <c r="O156" s="7">
        <f>1/N156</f>
        <v>27.983196090286565</v>
      </c>
      <c r="P156" s="3">
        <f>IF(O156&gt;21,"",N156)</f>
      </c>
      <c r="Q156" s="3">
        <f>IF(ISNUMBER(P156),SUMIF(A:A,A156,P:P),"")</f>
      </c>
      <c r="R156" s="3">
        <f>_xlfn.IFERROR(P156*(1/Q156),"")</f>
      </c>
      <c r="S156" s="8">
        <f>_xlfn.IFERROR(1/R156,"")</f>
      </c>
    </row>
    <row r="157" spans="1:19" ht="15">
      <c r="A157" s="1">
        <v>10</v>
      </c>
      <c r="B157" s="5">
        <v>0.6090277777777778</v>
      </c>
      <c r="C157" s="1" t="s">
        <v>96</v>
      </c>
      <c r="D157" s="1">
        <v>3</v>
      </c>
      <c r="E157" s="1">
        <v>14</v>
      </c>
      <c r="F157" s="1" t="s">
        <v>123</v>
      </c>
      <c r="G157" s="2">
        <v>37.4687333333333</v>
      </c>
      <c r="H157" s="6">
        <f>1+_xlfn.COUNTIFS(A:A,A157,O:O,"&lt;"&amp;O157)</f>
        <v>14</v>
      </c>
      <c r="I157" s="2">
        <f>_xlfn.AVERAGEIF(A:A,A157,G:G)</f>
        <v>49.510345238095205</v>
      </c>
      <c r="J157" s="2">
        <f>G157-I157</f>
        <v>-12.041611904761908</v>
      </c>
      <c r="K157" s="2">
        <f>90+J157</f>
        <v>77.95838809523809</v>
      </c>
      <c r="L157" s="2">
        <f>EXP(0.06*K157)</f>
        <v>107.50133710907166</v>
      </c>
      <c r="M157" s="2">
        <f>SUMIF(A:A,A157,L:L)</f>
        <v>3376.9542612607606</v>
      </c>
      <c r="N157" s="3">
        <f>L157/M157</f>
        <v>0.03183381496820654</v>
      </c>
      <c r="O157" s="7">
        <f>1/N157</f>
        <v>31.41313728809231</v>
      </c>
      <c r="P157" s="3">
        <f>IF(O157&gt;21,"",N157)</f>
      </c>
      <c r="Q157" s="3">
        <f>IF(ISNUMBER(P157),SUMIF(A:A,A157,P:P),"")</f>
      </c>
      <c r="R157" s="3">
        <f>_xlfn.IFERROR(P157*(1/Q157),"")</f>
      </c>
      <c r="S157" s="8">
        <f>_xlfn.IFERROR(1/R157,"")</f>
      </c>
    </row>
    <row r="158" spans="1:19" ht="15">
      <c r="A158" s="1">
        <v>42</v>
      </c>
      <c r="B158" s="5">
        <v>0.6118055555555556</v>
      </c>
      <c r="C158" s="1" t="s">
        <v>444</v>
      </c>
      <c r="D158" s="1">
        <v>3</v>
      </c>
      <c r="E158" s="1">
        <v>7</v>
      </c>
      <c r="F158" s="1" t="s">
        <v>468</v>
      </c>
      <c r="G158" s="2">
        <v>66.5923333333334</v>
      </c>
      <c r="H158" s="6">
        <f>1+_xlfn.COUNTIFS(A:A,A158,O:O,"&lt;"&amp;O158)</f>
        <v>1</v>
      </c>
      <c r="I158" s="2">
        <f>_xlfn.AVERAGEIF(A:A,A158,G:G)</f>
        <v>49.05386190476191</v>
      </c>
      <c r="J158" s="2">
        <f>G158-I158</f>
        <v>17.53847142857149</v>
      </c>
      <c r="K158" s="2">
        <f>90+J158</f>
        <v>107.53847142857148</v>
      </c>
      <c r="L158" s="2">
        <f>EXP(0.06*K158)</f>
        <v>634.1644373506106</v>
      </c>
      <c r="M158" s="2">
        <f>SUMIF(A:A,A158,L:L)</f>
        <v>1954.9105037262461</v>
      </c>
      <c r="N158" s="3">
        <f>L158/M158</f>
        <v>0.3243956365991346</v>
      </c>
      <c r="O158" s="7">
        <f>1/N158</f>
        <v>3.0826555205356536</v>
      </c>
      <c r="P158" s="3">
        <f>IF(O158&gt;21,"",N158)</f>
        <v>0.3243956365991346</v>
      </c>
      <c r="Q158" s="3">
        <f>IF(ISNUMBER(P158),SUMIF(A:A,A158,P:P),"")</f>
        <v>0.9624310514988006</v>
      </c>
      <c r="R158" s="3">
        <f>_xlfn.IFERROR(P158*(1/Q158),"")</f>
        <v>0.33705857276108353</v>
      </c>
      <c r="S158" s="8">
        <f>_xlfn.IFERROR(1/R158,"")</f>
        <v>2.9668433940377117</v>
      </c>
    </row>
    <row r="159" spans="1:19" ht="15">
      <c r="A159" s="1">
        <v>42</v>
      </c>
      <c r="B159" s="5">
        <v>0.6118055555555556</v>
      </c>
      <c r="C159" s="1" t="s">
        <v>444</v>
      </c>
      <c r="D159" s="1">
        <v>3</v>
      </c>
      <c r="E159" s="1">
        <v>1</v>
      </c>
      <c r="F159" s="1" t="s">
        <v>462</v>
      </c>
      <c r="G159" s="2">
        <v>61.7036</v>
      </c>
      <c r="H159" s="6">
        <f>1+_xlfn.COUNTIFS(A:A,A159,O:O,"&lt;"&amp;O159)</f>
        <v>2</v>
      </c>
      <c r="I159" s="2">
        <f>_xlfn.AVERAGEIF(A:A,A159,G:G)</f>
        <v>49.05386190476191</v>
      </c>
      <c r="J159" s="2">
        <f>G159-I159</f>
        <v>12.649738095238092</v>
      </c>
      <c r="K159" s="2">
        <f>90+J159</f>
        <v>102.64973809523809</v>
      </c>
      <c r="L159" s="2">
        <f>EXP(0.06*K159)</f>
        <v>472.9474513053797</v>
      </c>
      <c r="M159" s="2">
        <f>SUMIF(A:A,A159,L:L)</f>
        <v>1954.9105037262461</v>
      </c>
      <c r="N159" s="3">
        <f>L159/M159</f>
        <v>0.24192792989955123</v>
      </c>
      <c r="O159" s="7">
        <f>1/N159</f>
        <v>4.133462392767967</v>
      </c>
      <c r="P159" s="3">
        <f>IF(O159&gt;21,"",N159)</f>
        <v>0.24192792989955123</v>
      </c>
      <c r="Q159" s="3">
        <f>IF(ISNUMBER(P159),SUMIF(A:A,A159,P:P),"")</f>
        <v>0.9624310514988006</v>
      </c>
      <c r="R159" s="3">
        <f>_xlfn.IFERROR(P159*(1/Q159),"")</f>
        <v>0.25137170036523154</v>
      </c>
      <c r="S159" s="8">
        <f>_xlfn.IFERROR(1/R159,"")</f>
        <v>3.9781725570024227</v>
      </c>
    </row>
    <row r="160" spans="1:19" ht="15">
      <c r="A160" s="1">
        <v>42</v>
      </c>
      <c r="B160" s="5">
        <v>0.6118055555555556</v>
      </c>
      <c r="C160" s="1" t="s">
        <v>444</v>
      </c>
      <c r="D160" s="1">
        <v>3</v>
      </c>
      <c r="E160" s="1">
        <v>3</v>
      </c>
      <c r="F160" s="1" t="s">
        <v>464</v>
      </c>
      <c r="G160" s="2">
        <v>52.6426333333333</v>
      </c>
      <c r="H160" s="6">
        <f>1+_xlfn.COUNTIFS(A:A,A160,O:O,"&lt;"&amp;O160)</f>
        <v>3</v>
      </c>
      <c r="I160" s="2">
        <f>_xlfn.AVERAGEIF(A:A,A160,G:G)</f>
        <v>49.05386190476191</v>
      </c>
      <c r="J160" s="2">
        <f>G160-I160</f>
        <v>3.588771428571391</v>
      </c>
      <c r="K160" s="2">
        <f>90+J160</f>
        <v>93.58877142857139</v>
      </c>
      <c r="L160" s="2">
        <f>EXP(0.06*K160)</f>
        <v>274.60296360365334</v>
      </c>
      <c r="M160" s="2">
        <f>SUMIF(A:A,A160,L:L)</f>
        <v>1954.9105037262461</v>
      </c>
      <c r="N160" s="3">
        <f>L160/M160</f>
        <v>0.14046830434448732</v>
      </c>
      <c r="O160" s="7">
        <f>1/N160</f>
        <v>7.119043720692888</v>
      </c>
      <c r="P160" s="3">
        <f>IF(O160&gt;21,"",N160)</f>
        <v>0.14046830434448732</v>
      </c>
      <c r="Q160" s="3">
        <f>IF(ISNUMBER(P160),SUMIF(A:A,A160,P:P),"")</f>
        <v>0.9624310514988006</v>
      </c>
      <c r="R160" s="3">
        <f>_xlfn.IFERROR(P160*(1/Q160),"")</f>
        <v>0.14595155063392337</v>
      </c>
      <c r="S160" s="8">
        <f>_xlfn.IFERROR(1/R160,"")</f>
        <v>6.851588733772391</v>
      </c>
    </row>
    <row r="161" spans="1:19" ht="15">
      <c r="A161" s="1">
        <v>42</v>
      </c>
      <c r="B161" s="5">
        <v>0.6118055555555556</v>
      </c>
      <c r="C161" s="1" t="s">
        <v>444</v>
      </c>
      <c r="D161" s="1">
        <v>3</v>
      </c>
      <c r="E161" s="1">
        <v>2</v>
      </c>
      <c r="F161" s="1" t="s">
        <v>463</v>
      </c>
      <c r="G161" s="2">
        <v>48.1832333333334</v>
      </c>
      <c r="H161" s="6">
        <f>1+_xlfn.COUNTIFS(A:A,A161,O:O,"&lt;"&amp;O161)</f>
        <v>4</v>
      </c>
      <c r="I161" s="2">
        <f>_xlfn.AVERAGEIF(A:A,A161,G:G)</f>
        <v>49.05386190476191</v>
      </c>
      <c r="J161" s="2">
        <f>G161-I161</f>
        <v>-0.8706285714285116</v>
      </c>
      <c r="K161" s="2">
        <f>90+J161</f>
        <v>89.12937142857149</v>
      </c>
      <c r="L161" s="2">
        <f>EXP(0.06*K161)</f>
        <v>210.13754357308937</v>
      </c>
      <c r="M161" s="2">
        <f>SUMIF(A:A,A161,L:L)</f>
        <v>1954.9105037262461</v>
      </c>
      <c r="N161" s="3">
        <f>L161/M161</f>
        <v>0.10749215535572966</v>
      </c>
      <c r="O161" s="7">
        <f>1/N161</f>
        <v>9.303004453586826</v>
      </c>
      <c r="P161" s="3">
        <f>IF(O161&gt;21,"",N161)</f>
        <v>0.10749215535572966</v>
      </c>
      <c r="Q161" s="3">
        <f>IF(ISNUMBER(P161),SUMIF(A:A,A161,P:P),"")</f>
        <v>0.9624310514988006</v>
      </c>
      <c r="R161" s="3">
        <f>_xlfn.IFERROR(P161*(1/Q161),"")</f>
        <v>0.11168816216842897</v>
      </c>
      <c r="S161" s="8">
        <f>_xlfn.IFERROR(1/R161,"")</f>
        <v>8.953500358363593</v>
      </c>
    </row>
    <row r="162" spans="1:19" ht="15">
      <c r="A162" s="1">
        <v>42</v>
      </c>
      <c r="B162" s="5">
        <v>0.6118055555555556</v>
      </c>
      <c r="C162" s="1" t="s">
        <v>444</v>
      </c>
      <c r="D162" s="1">
        <v>3</v>
      </c>
      <c r="E162" s="1">
        <v>4</v>
      </c>
      <c r="F162" s="1" t="s">
        <v>465</v>
      </c>
      <c r="G162" s="2">
        <v>44.2564</v>
      </c>
      <c r="H162" s="6">
        <f>1+_xlfn.COUNTIFS(A:A,A162,O:O,"&lt;"&amp;O162)</f>
        <v>5</v>
      </c>
      <c r="I162" s="2">
        <f>_xlfn.AVERAGEIF(A:A,A162,G:G)</f>
        <v>49.05386190476191</v>
      </c>
      <c r="J162" s="2">
        <f>G162-I162</f>
        <v>-4.79746190476191</v>
      </c>
      <c r="K162" s="2">
        <f>90+J162</f>
        <v>85.20253809523808</v>
      </c>
      <c r="L162" s="2">
        <f>EXP(0.06*K162)</f>
        <v>166.02730880743692</v>
      </c>
      <c r="M162" s="2">
        <f>SUMIF(A:A,A162,L:L)</f>
        <v>1954.9105037262461</v>
      </c>
      <c r="N162" s="3">
        <f>L162/M162</f>
        <v>0.08492834249494952</v>
      </c>
      <c r="O162" s="7">
        <f>1/N162</f>
        <v>11.774632244347258</v>
      </c>
      <c r="P162" s="3">
        <f>IF(O162&gt;21,"",N162)</f>
        <v>0.08492834249494952</v>
      </c>
      <c r="Q162" s="3">
        <f>IF(ISNUMBER(P162),SUMIF(A:A,A162,P:P),"")</f>
        <v>0.9624310514988006</v>
      </c>
      <c r="R162" s="3">
        <f>_xlfn.IFERROR(P162*(1/Q162),"")</f>
        <v>0.08824356026615103</v>
      </c>
      <c r="S162" s="8">
        <f>_xlfn.IFERROR(1/R162,"")</f>
        <v>11.332271691938814</v>
      </c>
    </row>
    <row r="163" spans="1:19" ht="15">
      <c r="A163" s="1">
        <v>42</v>
      </c>
      <c r="B163" s="5">
        <v>0.6118055555555556</v>
      </c>
      <c r="C163" s="1" t="s">
        <v>444</v>
      </c>
      <c r="D163" s="1">
        <v>3</v>
      </c>
      <c r="E163" s="1">
        <v>5</v>
      </c>
      <c r="F163" s="1" t="s">
        <v>466</v>
      </c>
      <c r="G163" s="2">
        <v>39.3362666666666</v>
      </c>
      <c r="H163" s="6">
        <f>1+_xlfn.COUNTIFS(A:A,A163,O:O,"&lt;"&amp;O163)</f>
        <v>6</v>
      </c>
      <c r="I163" s="2">
        <f>_xlfn.AVERAGEIF(A:A,A163,G:G)</f>
        <v>49.05386190476191</v>
      </c>
      <c r="J163" s="2">
        <f>G163-I163</f>
        <v>-9.717595238095306</v>
      </c>
      <c r="K163" s="2">
        <f>90+J163</f>
        <v>80.2824047619047</v>
      </c>
      <c r="L163" s="2">
        <f>EXP(0.06*K163)</f>
        <v>123.58686704713108</v>
      </c>
      <c r="M163" s="2">
        <f>SUMIF(A:A,A163,L:L)</f>
        <v>1954.9105037262461</v>
      </c>
      <c r="N163" s="3">
        <f>L163/M163</f>
        <v>0.0632186828049482</v>
      </c>
      <c r="O163" s="7">
        <f>1/N163</f>
        <v>15.818108755687785</v>
      </c>
      <c r="P163" s="3">
        <f>IF(O163&gt;21,"",N163)</f>
        <v>0.0632186828049482</v>
      </c>
      <c r="Q163" s="3">
        <f>IF(ISNUMBER(P163),SUMIF(A:A,A163,P:P),"")</f>
        <v>0.9624310514988006</v>
      </c>
      <c r="R163" s="3">
        <f>_xlfn.IFERROR(P163*(1/Q163),"")</f>
        <v>0.06568645380518148</v>
      </c>
      <c r="S163" s="8">
        <f>_xlfn.IFERROR(1/R163,"")</f>
        <v>15.223839042458978</v>
      </c>
    </row>
    <row r="164" spans="1:19" ht="15">
      <c r="A164" s="1">
        <v>42</v>
      </c>
      <c r="B164" s="5">
        <v>0.6118055555555556</v>
      </c>
      <c r="C164" s="1" t="s">
        <v>444</v>
      </c>
      <c r="D164" s="1">
        <v>3</v>
      </c>
      <c r="E164" s="1">
        <v>6</v>
      </c>
      <c r="F164" s="1" t="s">
        <v>467</v>
      </c>
      <c r="G164" s="2">
        <v>30.662566666666702</v>
      </c>
      <c r="H164" s="6">
        <f>1+_xlfn.COUNTIFS(A:A,A164,O:O,"&lt;"&amp;O164)</f>
        <v>7</v>
      </c>
      <c r="I164" s="2">
        <f>_xlfn.AVERAGEIF(A:A,A164,G:G)</f>
        <v>49.05386190476191</v>
      </c>
      <c r="J164" s="2">
        <f>G164-I164</f>
        <v>-18.391295238095207</v>
      </c>
      <c r="K164" s="2">
        <f>90+J164</f>
        <v>71.60870476190479</v>
      </c>
      <c r="L164" s="2">
        <f>EXP(0.06*K164)</f>
        <v>73.44393203894529</v>
      </c>
      <c r="M164" s="2">
        <f>SUMIF(A:A,A164,L:L)</f>
        <v>1954.9105037262461</v>
      </c>
      <c r="N164" s="3">
        <f>L164/M164</f>
        <v>0.03756894850119949</v>
      </c>
      <c r="O164" s="7">
        <f>1/N164</f>
        <v>26.617726603875333</v>
      </c>
      <c r="P164" s="3">
        <f>IF(O164&gt;21,"",N164)</f>
      </c>
      <c r="Q164" s="3">
        <f>IF(ISNUMBER(P164),SUMIF(A:A,A164,P:P),"")</f>
      </c>
      <c r="R164" s="3">
        <f>_xlfn.IFERROR(P164*(1/Q164),"")</f>
      </c>
      <c r="S164" s="8">
        <f>_xlfn.IFERROR(1/R164,"")</f>
      </c>
    </row>
    <row r="165" spans="1:19" ht="15">
      <c r="A165" s="1">
        <v>4</v>
      </c>
      <c r="B165" s="5">
        <v>0.6145833333333334</v>
      </c>
      <c r="C165" s="1" t="s">
        <v>25</v>
      </c>
      <c r="D165" s="1">
        <v>5</v>
      </c>
      <c r="E165" s="1">
        <v>2</v>
      </c>
      <c r="F165" s="1" t="s">
        <v>50</v>
      </c>
      <c r="G165" s="2">
        <v>69.4833000000001</v>
      </c>
      <c r="H165" s="6">
        <f>1+_xlfn.COUNTIFS(A:A,A165,O:O,"&lt;"&amp;O165)</f>
        <v>1</v>
      </c>
      <c r="I165" s="2">
        <f>_xlfn.AVERAGEIF(A:A,A165,G:G)</f>
        <v>49.23554444444446</v>
      </c>
      <c r="J165" s="2">
        <f>G165-I165</f>
        <v>20.247755555555642</v>
      </c>
      <c r="K165" s="2">
        <f>90+J165</f>
        <v>110.24775555555564</v>
      </c>
      <c r="L165" s="2">
        <f>EXP(0.06*K165)</f>
        <v>746.1042481979589</v>
      </c>
      <c r="M165" s="2">
        <f>SUMIF(A:A,A165,L:L)</f>
        <v>2651.280310104958</v>
      </c>
      <c r="N165" s="3">
        <f>L165/M165</f>
        <v>0.28141281227575005</v>
      </c>
      <c r="O165" s="7">
        <f>1/N165</f>
        <v>3.5534984776035095</v>
      </c>
      <c r="P165" s="3">
        <f>IF(O165&gt;21,"",N165)</f>
        <v>0.28141281227575005</v>
      </c>
      <c r="Q165" s="3">
        <f>IF(ISNUMBER(P165),SUMIF(A:A,A165,P:P),"")</f>
        <v>0.941417375298401</v>
      </c>
      <c r="R165" s="3">
        <f>_xlfn.IFERROR(P165*(1/Q165),"")</f>
        <v>0.29892459992737086</v>
      </c>
      <c r="S165" s="8">
        <f>_xlfn.IFERROR(1/R165,"")</f>
        <v>3.3453252099123594</v>
      </c>
    </row>
    <row r="166" spans="1:19" ht="15">
      <c r="A166" s="1">
        <v>4</v>
      </c>
      <c r="B166" s="5">
        <v>0.6145833333333334</v>
      </c>
      <c r="C166" s="1" t="s">
        <v>25</v>
      </c>
      <c r="D166" s="1">
        <v>5</v>
      </c>
      <c r="E166" s="1">
        <v>3</v>
      </c>
      <c r="F166" s="1" t="s">
        <v>51</v>
      </c>
      <c r="G166" s="2">
        <v>60.9096</v>
      </c>
      <c r="H166" s="6">
        <f>1+_xlfn.COUNTIFS(A:A,A166,O:O,"&lt;"&amp;O166)</f>
        <v>2</v>
      </c>
      <c r="I166" s="2">
        <f>_xlfn.AVERAGEIF(A:A,A166,G:G)</f>
        <v>49.23554444444446</v>
      </c>
      <c r="J166" s="2">
        <f>G166-I166</f>
        <v>11.67405555555554</v>
      </c>
      <c r="K166" s="2">
        <f>90+J166</f>
        <v>101.67405555555554</v>
      </c>
      <c r="L166" s="2">
        <f>EXP(0.06*K166)</f>
        <v>446.05547751582907</v>
      </c>
      <c r="M166" s="2">
        <f>SUMIF(A:A,A166,L:L)</f>
        <v>2651.280310104958</v>
      </c>
      <c r="N166" s="3">
        <f>L166/M166</f>
        <v>0.1682415381790282</v>
      </c>
      <c r="O166" s="7">
        <f>1/N166</f>
        <v>5.943835338309174</v>
      </c>
      <c r="P166" s="3">
        <f>IF(O166&gt;21,"",N166)</f>
        <v>0.1682415381790282</v>
      </c>
      <c r="Q166" s="3">
        <f>IF(ISNUMBER(P166),SUMIF(A:A,A166,P:P),"")</f>
        <v>0.941417375298401</v>
      </c>
      <c r="R166" s="3">
        <f>_xlfn.IFERROR(P166*(1/Q166),"")</f>
        <v>0.17871089125129086</v>
      </c>
      <c r="S166" s="8">
        <f>_xlfn.IFERROR(1/R166,"")</f>
        <v>5.595629863396906</v>
      </c>
    </row>
    <row r="167" spans="1:19" ht="15">
      <c r="A167" s="1">
        <v>4</v>
      </c>
      <c r="B167" s="5">
        <v>0.6145833333333334</v>
      </c>
      <c r="C167" s="1" t="s">
        <v>25</v>
      </c>
      <c r="D167" s="1">
        <v>5</v>
      </c>
      <c r="E167" s="1">
        <v>10</v>
      </c>
      <c r="F167" s="1" t="s">
        <v>56</v>
      </c>
      <c r="G167" s="2">
        <v>59.8953</v>
      </c>
      <c r="H167" s="6">
        <f>1+_xlfn.COUNTIFS(A:A,A167,O:O,"&lt;"&amp;O167)</f>
        <v>3</v>
      </c>
      <c r="I167" s="2">
        <f>_xlfn.AVERAGEIF(A:A,A167,G:G)</f>
        <v>49.23554444444446</v>
      </c>
      <c r="J167" s="2">
        <f>G167-I167</f>
        <v>10.659755555555542</v>
      </c>
      <c r="K167" s="2">
        <f>90+J167</f>
        <v>100.65975555555553</v>
      </c>
      <c r="L167" s="2">
        <f>EXP(0.06*K167)</f>
        <v>419.71895533652906</v>
      </c>
      <c r="M167" s="2">
        <f>SUMIF(A:A,A167,L:L)</f>
        <v>2651.280310104958</v>
      </c>
      <c r="N167" s="3">
        <f>L167/M167</f>
        <v>0.15830802715836312</v>
      </c>
      <c r="O167" s="7">
        <f>1/N167</f>
        <v>6.316799078038235</v>
      </c>
      <c r="P167" s="3">
        <f>IF(O167&gt;21,"",N167)</f>
        <v>0.15830802715836312</v>
      </c>
      <c r="Q167" s="3">
        <f>IF(ISNUMBER(P167),SUMIF(A:A,A167,P:P),"")</f>
        <v>0.941417375298401</v>
      </c>
      <c r="R167" s="3">
        <f>_xlfn.IFERROR(P167*(1/Q167),"")</f>
        <v>0.16815923660659465</v>
      </c>
      <c r="S167" s="8">
        <f>_xlfn.IFERROR(1/R167,"")</f>
        <v>5.946744408334114</v>
      </c>
    </row>
    <row r="168" spans="1:19" ht="15">
      <c r="A168" s="1">
        <v>4</v>
      </c>
      <c r="B168" s="5">
        <v>0.6145833333333334</v>
      </c>
      <c r="C168" s="1" t="s">
        <v>25</v>
      </c>
      <c r="D168" s="1">
        <v>5</v>
      </c>
      <c r="E168" s="1">
        <v>9</v>
      </c>
      <c r="F168" s="1" t="s">
        <v>55</v>
      </c>
      <c r="G168" s="2">
        <v>54.9699333333333</v>
      </c>
      <c r="H168" s="6">
        <f>1+_xlfn.COUNTIFS(A:A,A168,O:O,"&lt;"&amp;O168)</f>
        <v>4</v>
      </c>
      <c r="I168" s="2">
        <f>_xlfn.AVERAGEIF(A:A,A168,G:G)</f>
        <v>49.23554444444446</v>
      </c>
      <c r="J168" s="2">
        <f>G168-I168</f>
        <v>5.734388888888844</v>
      </c>
      <c r="K168" s="2">
        <f>90+J168</f>
        <v>95.73438888888884</v>
      </c>
      <c r="L168" s="2">
        <f>EXP(0.06*K168)</f>
        <v>312.3309407951463</v>
      </c>
      <c r="M168" s="2">
        <f>SUMIF(A:A,A168,L:L)</f>
        <v>2651.280310104958</v>
      </c>
      <c r="N168" s="3">
        <f>L168/M168</f>
        <v>0.11780381712365294</v>
      </c>
      <c r="O168" s="7">
        <f>1/N168</f>
        <v>8.488689283729649</v>
      </c>
      <c r="P168" s="3">
        <f>IF(O168&gt;21,"",N168)</f>
        <v>0.11780381712365294</v>
      </c>
      <c r="Q168" s="3">
        <f>IF(ISNUMBER(P168),SUMIF(A:A,A168,P:P),"")</f>
        <v>0.941417375298401</v>
      </c>
      <c r="R168" s="3">
        <f>_xlfn.IFERROR(P168*(1/Q168),"")</f>
        <v>0.12513452610359213</v>
      </c>
      <c r="S168" s="8">
        <f>_xlfn.IFERROR(1/R168,"")</f>
        <v>7.991399585212429</v>
      </c>
    </row>
    <row r="169" spans="1:19" ht="15">
      <c r="A169" s="1">
        <v>4</v>
      </c>
      <c r="B169" s="5">
        <v>0.6145833333333334</v>
      </c>
      <c r="C169" s="1" t="s">
        <v>25</v>
      </c>
      <c r="D169" s="1">
        <v>5</v>
      </c>
      <c r="E169" s="1">
        <v>5</v>
      </c>
      <c r="F169" s="1" t="s">
        <v>53</v>
      </c>
      <c r="G169" s="2">
        <v>52.1903666666667</v>
      </c>
      <c r="H169" s="6">
        <f>1+_xlfn.COUNTIFS(A:A,A169,O:O,"&lt;"&amp;O169)</f>
        <v>5</v>
      </c>
      <c r="I169" s="2">
        <f>_xlfn.AVERAGEIF(A:A,A169,G:G)</f>
        <v>49.23554444444446</v>
      </c>
      <c r="J169" s="2">
        <f>G169-I169</f>
        <v>2.9548222222222407</v>
      </c>
      <c r="K169" s="2">
        <f>90+J169</f>
        <v>92.95482222222225</v>
      </c>
      <c r="L169" s="2">
        <f>EXP(0.06*K169)</f>
        <v>264.35405797596945</v>
      </c>
      <c r="M169" s="2">
        <f>SUMIF(A:A,A169,L:L)</f>
        <v>2651.280310104958</v>
      </c>
      <c r="N169" s="3">
        <f>L169/M169</f>
        <v>0.09970807574303762</v>
      </c>
      <c r="O169" s="7">
        <f>1/N169</f>
        <v>10.029277894973593</v>
      </c>
      <c r="P169" s="3">
        <f>IF(O169&gt;21,"",N169)</f>
        <v>0.09970807574303762</v>
      </c>
      <c r="Q169" s="3">
        <f>IF(ISNUMBER(P169),SUMIF(A:A,A169,P:P),"")</f>
        <v>0.941417375298401</v>
      </c>
      <c r="R169" s="3">
        <f>_xlfn.IFERROR(P169*(1/Q169),"")</f>
        <v>0.10591272092405685</v>
      </c>
      <c r="S169" s="8">
        <f>_xlfn.IFERROR(1/R169,"")</f>
        <v>9.441736472024312</v>
      </c>
    </row>
    <row r="170" spans="1:19" ht="15">
      <c r="A170" s="1">
        <v>4</v>
      </c>
      <c r="B170" s="5">
        <v>0.6145833333333334</v>
      </c>
      <c r="C170" s="1" t="s">
        <v>25</v>
      </c>
      <c r="D170" s="1">
        <v>5</v>
      </c>
      <c r="E170" s="1">
        <v>1</v>
      </c>
      <c r="F170" s="1" t="s">
        <v>49</v>
      </c>
      <c r="G170" s="2">
        <v>44.9345</v>
      </c>
      <c r="H170" s="6">
        <f>1+_xlfn.COUNTIFS(A:A,A170,O:O,"&lt;"&amp;O170)</f>
        <v>6</v>
      </c>
      <c r="I170" s="2">
        <f>_xlfn.AVERAGEIF(A:A,A170,G:G)</f>
        <v>49.23554444444446</v>
      </c>
      <c r="J170" s="2">
        <f>G170-I170</f>
        <v>-4.301044444444457</v>
      </c>
      <c r="K170" s="2">
        <f>90+J170</f>
        <v>85.69895555555554</v>
      </c>
      <c r="L170" s="2">
        <f>EXP(0.06*K170)</f>
        <v>171.0468222471757</v>
      </c>
      <c r="M170" s="2">
        <f>SUMIF(A:A,A170,L:L)</f>
        <v>2651.280310104958</v>
      </c>
      <c r="N170" s="3">
        <f>L170/M170</f>
        <v>0.06451480124348087</v>
      </c>
      <c r="O170" s="7">
        <f>1/N170</f>
        <v>15.500319007819133</v>
      </c>
      <c r="P170" s="3">
        <f>IF(O170&gt;21,"",N170)</f>
        <v>0.06451480124348087</v>
      </c>
      <c r="Q170" s="3">
        <f>IF(ISNUMBER(P170),SUMIF(A:A,A170,P:P),"")</f>
        <v>0.941417375298401</v>
      </c>
      <c r="R170" s="3">
        <f>_xlfn.IFERROR(P170*(1/Q170),"")</f>
        <v>0.06852943544092929</v>
      </c>
      <c r="S170" s="8">
        <f>_xlfn.IFERROR(1/R170,"")</f>
        <v>14.592269636629004</v>
      </c>
    </row>
    <row r="171" spans="1:19" ht="15">
      <c r="A171" s="1">
        <v>4</v>
      </c>
      <c r="B171" s="5">
        <v>0.6145833333333334</v>
      </c>
      <c r="C171" s="1" t="s">
        <v>25</v>
      </c>
      <c r="D171" s="1">
        <v>5</v>
      </c>
      <c r="E171" s="1">
        <v>4</v>
      </c>
      <c r="F171" s="1" t="s">
        <v>52</v>
      </c>
      <c r="G171" s="2">
        <v>38.084966666666695</v>
      </c>
      <c r="H171" s="6">
        <f>1+_xlfn.COUNTIFS(A:A,A171,O:O,"&lt;"&amp;O171)</f>
        <v>8</v>
      </c>
      <c r="I171" s="2">
        <f>_xlfn.AVERAGEIF(A:A,A171,G:G)</f>
        <v>49.23554444444446</v>
      </c>
      <c r="J171" s="2">
        <f>G171-I171</f>
        <v>-11.150577777777762</v>
      </c>
      <c r="K171" s="2">
        <f>90+J171</f>
        <v>78.84942222222224</v>
      </c>
      <c r="L171" s="2">
        <f>EXP(0.06*K171)</f>
        <v>113.40498313678384</v>
      </c>
      <c r="M171" s="2">
        <f>SUMIF(A:A,A171,L:L)</f>
        <v>2651.280310104958</v>
      </c>
      <c r="N171" s="3">
        <f>L171/M171</f>
        <v>0.04277366776517659</v>
      </c>
      <c r="O171" s="7">
        <f>1/N171</f>
        <v>23.378869576719627</v>
      </c>
      <c r="P171" s="3">
        <f>IF(O171&gt;21,"",N171)</f>
      </c>
      <c r="Q171" s="3">
        <f>IF(ISNUMBER(P171),SUMIF(A:A,A171,P:P),"")</f>
      </c>
      <c r="R171" s="3">
        <f>_xlfn.IFERROR(P171*(1/Q171),"")</f>
      </c>
      <c r="S171" s="8">
        <f>_xlfn.IFERROR(1/R171,"")</f>
      </c>
    </row>
    <row r="172" spans="1:19" ht="15">
      <c r="A172" s="1">
        <v>4</v>
      </c>
      <c r="B172" s="5">
        <v>0.6145833333333334</v>
      </c>
      <c r="C172" s="1" t="s">
        <v>25</v>
      </c>
      <c r="D172" s="1">
        <v>5</v>
      </c>
      <c r="E172" s="1">
        <v>7</v>
      </c>
      <c r="F172" s="1" t="s">
        <v>54</v>
      </c>
      <c r="G172" s="2">
        <v>41.1560666666667</v>
      </c>
      <c r="H172" s="6">
        <f>1+_xlfn.COUNTIFS(A:A,A172,O:O,"&lt;"&amp;O172)</f>
        <v>7</v>
      </c>
      <c r="I172" s="2">
        <f>_xlfn.AVERAGEIF(A:A,A172,G:G)</f>
        <v>49.23554444444446</v>
      </c>
      <c r="J172" s="2">
        <f>G172-I172</f>
        <v>-8.079477777777754</v>
      </c>
      <c r="K172" s="2">
        <f>90+J172</f>
        <v>81.92052222222225</v>
      </c>
      <c r="L172" s="2">
        <f>EXP(0.06*K172)</f>
        <v>136.35084865073188</v>
      </c>
      <c r="M172" s="2">
        <f>SUMIF(A:A,A172,L:L)</f>
        <v>2651.280310104958</v>
      </c>
      <c r="N172" s="3">
        <f>L172/M172</f>
        <v>0.05142830357508824</v>
      </c>
      <c r="O172" s="7">
        <f>1/N172</f>
        <v>19.444545716736375</v>
      </c>
      <c r="P172" s="3">
        <f>IF(O172&gt;21,"",N172)</f>
        <v>0.05142830357508824</v>
      </c>
      <c r="Q172" s="3">
        <f>IF(ISNUMBER(P172),SUMIF(A:A,A172,P:P),"")</f>
        <v>0.941417375298401</v>
      </c>
      <c r="R172" s="3">
        <f>_xlfn.IFERROR(P172*(1/Q172),"")</f>
        <v>0.05462858974616548</v>
      </c>
      <c r="S172" s="8">
        <f>_xlfn.IFERROR(1/R172,"")</f>
        <v>18.30543319251972</v>
      </c>
    </row>
    <row r="173" spans="1:19" ht="15">
      <c r="A173" s="1">
        <v>4</v>
      </c>
      <c r="B173" s="5">
        <v>0.6145833333333334</v>
      </c>
      <c r="C173" s="1" t="s">
        <v>25</v>
      </c>
      <c r="D173" s="1">
        <v>5</v>
      </c>
      <c r="E173" s="1">
        <v>12</v>
      </c>
      <c r="F173" s="1" t="s">
        <v>57</v>
      </c>
      <c r="G173" s="2">
        <v>21.4958666666666</v>
      </c>
      <c r="H173" s="6">
        <f>1+_xlfn.COUNTIFS(A:A,A173,O:O,"&lt;"&amp;O173)</f>
        <v>9</v>
      </c>
      <c r="I173" s="2">
        <f>_xlfn.AVERAGEIF(A:A,A173,G:G)</f>
        <v>49.23554444444446</v>
      </c>
      <c r="J173" s="2">
        <f>G173-I173</f>
        <v>-27.739677777777857</v>
      </c>
      <c r="K173" s="2">
        <f>90+J173</f>
        <v>62.26032222222214</v>
      </c>
      <c r="L173" s="2">
        <f>EXP(0.06*K173)</f>
        <v>41.91397624883411</v>
      </c>
      <c r="M173" s="2">
        <f>SUMIF(A:A,A173,L:L)</f>
        <v>2651.280310104958</v>
      </c>
      <c r="N173" s="3">
        <f>L173/M173</f>
        <v>0.015808956936422477</v>
      </c>
      <c r="O173" s="7">
        <f>1/N173</f>
        <v>63.255280156787954</v>
      </c>
      <c r="P173" s="3">
        <f>IF(O173&gt;21,"",N173)</f>
      </c>
      <c r="Q173" s="3">
        <f>IF(ISNUMBER(P173),SUMIF(A:A,A173,P:P),"")</f>
      </c>
      <c r="R173" s="3">
        <f>_xlfn.IFERROR(P173*(1/Q173),"")</f>
      </c>
      <c r="S173" s="8">
        <f>_xlfn.IFERROR(1/R173,"")</f>
      </c>
    </row>
    <row r="174" spans="1:19" ht="15">
      <c r="A174" s="1">
        <v>30</v>
      </c>
      <c r="B174" s="5">
        <v>0.6173611111111111</v>
      </c>
      <c r="C174" s="1" t="s">
        <v>317</v>
      </c>
      <c r="D174" s="1">
        <v>3</v>
      </c>
      <c r="E174" s="1">
        <v>4</v>
      </c>
      <c r="F174" s="1" t="s">
        <v>326</v>
      </c>
      <c r="G174" s="2">
        <v>66.86223333333339</v>
      </c>
      <c r="H174" s="6">
        <f>1+_xlfn.COUNTIFS(A:A,A174,O:O,"&lt;"&amp;O174)</f>
        <v>1</v>
      </c>
      <c r="I174" s="2">
        <f>_xlfn.AVERAGEIF(A:A,A174,G:G)</f>
        <v>47.805937037037026</v>
      </c>
      <c r="J174" s="2">
        <f>G174-I174</f>
        <v>19.056296296296367</v>
      </c>
      <c r="K174" s="2">
        <f>90+J174</f>
        <v>109.05629629629637</v>
      </c>
      <c r="L174" s="2">
        <f>EXP(0.06*K174)</f>
        <v>694.6289219872548</v>
      </c>
      <c r="M174" s="2">
        <f>SUMIF(A:A,A174,L:L)</f>
        <v>2521.2833673998102</v>
      </c>
      <c r="N174" s="3">
        <f>L174/M174</f>
        <v>0.2755060898623319</v>
      </c>
      <c r="O174" s="7">
        <f>1/N174</f>
        <v>3.6296838320332294</v>
      </c>
      <c r="P174" s="3">
        <f>IF(O174&gt;21,"",N174)</f>
        <v>0.2755060898623319</v>
      </c>
      <c r="Q174" s="3">
        <f>IF(ISNUMBER(P174),SUMIF(A:A,A174,P:P),"")</f>
        <v>0.980328168623762</v>
      </c>
      <c r="R174" s="3">
        <f>_xlfn.IFERROR(P174*(1/Q174),"")</f>
        <v>0.28103455422392104</v>
      </c>
      <c r="S174" s="8">
        <f>_xlfn.IFERROR(1/R174,"")</f>
        <v>3.5582813037404146</v>
      </c>
    </row>
    <row r="175" spans="1:19" ht="15">
      <c r="A175" s="1">
        <v>30</v>
      </c>
      <c r="B175" s="5">
        <v>0.6173611111111111</v>
      </c>
      <c r="C175" s="1" t="s">
        <v>317</v>
      </c>
      <c r="D175" s="1">
        <v>3</v>
      </c>
      <c r="E175" s="1">
        <v>9</v>
      </c>
      <c r="F175" s="1" t="s">
        <v>330</v>
      </c>
      <c r="G175" s="2">
        <v>62.57509999999999</v>
      </c>
      <c r="H175" s="6">
        <f>1+_xlfn.COUNTIFS(A:A,A175,O:O,"&lt;"&amp;O175)</f>
        <v>2</v>
      </c>
      <c r="I175" s="2">
        <f>_xlfn.AVERAGEIF(A:A,A175,G:G)</f>
        <v>47.805937037037026</v>
      </c>
      <c r="J175" s="2">
        <f>G175-I175</f>
        <v>14.769162962962966</v>
      </c>
      <c r="K175" s="2">
        <f>90+J175</f>
        <v>104.76916296296297</v>
      </c>
      <c r="L175" s="2">
        <f>EXP(0.06*K175)</f>
        <v>537.0814600933165</v>
      </c>
      <c r="M175" s="2">
        <f>SUMIF(A:A,A175,L:L)</f>
        <v>2521.2833673998102</v>
      </c>
      <c r="N175" s="3">
        <f>L175/M175</f>
        <v>0.213019078711175</v>
      </c>
      <c r="O175" s="7">
        <f>1/N175</f>
        <v>4.694415195344377</v>
      </c>
      <c r="P175" s="3">
        <f>IF(O175&gt;21,"",N175)</f>
        <v>0.213019078711175</v>
      </c>
      <c r="Q175" s="3">
        <f>IF(ISNUMBER(P175),SUMIF(A:A,A175,P:P),"")</f>
        <v>0.980328168623762</v>
      </c>
      <c r="R175" s="3">
        <f>_xlfn.IFERROR(P175*(1/Q175),"")</f>
        <v>0.21729364260768183</v>
      </c>
      <c r="S175" s="8">
        <f>_xlfn.IFERROR(1/R175,"")</f>
        <v>4.602067451211514</v>
      </c>
    </row>
    <row r="176" spans="1:19" ht="15">
      <c r="A176" s="1">
        <v>30</v>
      </c>
      <c r="B176" s="5">
        <v>0.6173611111111111</v>
      </c>
      <c r="C176" s="1" t="s">
        <v>317</v>
      </c>
      <c r="D176" s="1">
        <v>3</v>
      </c>
      <c r="E176" s="1">
        <v>8</v>
      </c>
      <c r="F176" s="1" t="s">
        <v>329</v>
      </c>
      <c r="G176" s="2">
        <v>51.8688333333333</v>
      </c>
      <c r="H176" s="6">
        <f>1+_xlfn.COUNTIFS(A:A,A176,O:O,"&lt;"&amp;O176)</f>
        <v>3</v>
      </c>
      <c r="I176" s="2">
        <f>_xlfn.AVERAGEIF(A:A,A176,G:G)</f>
        <v>47.805937037037026</v>
      </c>
      <c r="J176" s="2">
        <f>G176-I176</f>
        <v>4.062896296296273</v>
      </c>
      <c r="K176" s="2">
        <f>90+J176</f>
        <v>94.06289629629627</v>
      </c>
      <c r="L176" s="2">
        <f>EXP(0.06*K176)</f>
        <v>282.5269029624631</v>
      </c>
      <c r="M176" s="2">
        <f>SUMIF(A:A,A176,L:L)</f>
        <v>2521.2833673998102</v>
      </c>
      <c r="N176" s="3">
        <f>L176/M176</f>
        <v>0.11205678291283538</v>
      </c>
      <c r="O176" s="7">
        <f>1/N176</f>
        <v>8.924047023354767</v>
      </c>
      <c r="P176" s="3">
        <f>IF(O176&gt;21,"",N176)</f>
        <v>0.11205678291283538</v>
      </c>
      <c r="Q176" s="3">
        <f>IF(ISNUMBER(P176),SUMIF(A:A,A176,P:P),"")</f>
        <v>0.980328168623762</v>
      </c>
      <c r="R176" s="3">
        <f>_xlfn.IFERROR(P176*(1/Q176),"")</f>
        <v>0.11430537905500235</v>
      </c>
      <c r="S176" s="8">
        <f>_xlfn.IFERROR(1/R176,"")</f>
        <v>8.748494675117716</v>
      </c>
    </row>
    <row r="177" spans="1:19" ht="15">
      <c r="A177" s="1">
        <v>30</v>
      </c>
      <c r="B177" s="5">
        <v>0.6173611111111111</v>
      </c>
      <c r="C177" s="1" t="s">
        <v>317</v>
      </c>
      <c r="D177" s="1">
        <v>3</v>
      </c>
      <c r="E177" s="1">
        <v>3</v>
      </c>
      <c r="F177" s="1" t="s">
        <v>325</v>
      </c>
      <c r="G177" s="2">
        <v>48.2249666666667</v>
      </c>
      <c r="H177" s="6">
        <f>1+_xlfn.COUNTIFS(A:A,A177,O:O,"&lt;"&amp;O177)</f>
        <v>4</v>
      </c>
      <c r="I177" s="2">
        <f>_xlfn.AVERAGEIF(A:A,A177,G:G)</f>
        <v>47.805937037037026</v>
      </c>
      <c r="J177" s="2">
        <f>G177-I177</f>
        <v>0.4190296296296765</v>
      </c>
      <c r="K177" s="2">
        <f>90+J177</f>
        <v>90.41902962962968</v>
      </c>
      <c r="L177" s="2">
        <f>EXP(0.06*K177)</f>
        <v>227.0435337611677</v>
      </c>
      <c r="M177" s="2">
        <f>SUMIF(A:A,A177,L:L)</f>
        <v>2521.2833673998102</v>
      </c>
      <c r="N177" s="3">
        <f>L177/M177</f>
        <v>0.09005077997056588</v>
      </c>
      <c r="O177" s="7">
        <f>1/N177</f>
        <v>11.104845514129488</v>
      </c>
      <c r="P177" s="3">
        <f>IF(O177&gt;21,"",N177)</f>
        <v>0.09005077997056588</v>
      </c>
      <c r="Q177" s="3">
        <f>IF(ISNUMBER(P177),SUMIF(A:A,A177,P:P),"")</f>
        <v>0.980328168623762</v>
      </c>
      <c r="R177" s="3">
        <f>_xlfn.IFERROR(P177*(1/Q177),"")</f>
        <v>0.0918577909446222</v>
      </c>
      <c r="S177" s="8">
        <f>_xlfn.IFERROR(1/R177,"")</f>
        <v>10.886392865716362</v>
      </c>
    </row>
    <row r="178" spans="1:19" ht="15">
      <c r="A178" s="1">
        <v>30</v>
      </c>
      <c r="B178" s="5">
        <v>0.6173611111111111</v>
      </c>
      <c r="C178" s="1" t="s">
        <v>317</v>
      </c>
      <c r="D178" s="1">
        <v>3</v>
      </c>
      <c r="E178" s="1">
        <v>10</v>
      </c>
      <c r="F178" s="1" t="s">
        <v>331</v>
      </c>
      <c r="G178" s="2">
        <v>47.847733333333295</v>
      </c>
      <c r="H178" s="6">
        <f>1+_xlfn.COUNTIFS(A:A,A178,O:O,"&lt;"&amp;O178)</f>
        <v>5</v>
      </c>
      <c r="I178" s="2">
        <f>_xlfn.AVERAGEIF(A:A,A178,G:G)</f>
        <v>47.805937037037026</v>
      </c>
      <c r="J178" s="2">
        <f>G178-I178</f>
        <v>0.04179629629626902</v>
      </c>
      <c r="K178" s="2">
        <f>90+J178</f>
        <v>90.04179629629627</v>
      </c>
      <c r="L178" s="2">
        <f>EXP(0.06*K178)</f>
        <v>221.96235108381572</v>
      </c>
      <c r="M178" s="2">
        <f>SUMIF(A:A,A178,L:L)</f>
        <v>2521.2833673998102</v>
      </c>
      <c r="N178" s="3">
        <f>L178/M178</f>
        <v>0.08803546398385384</v>
      </c>
      <c r="O178" s="7">
        <f>1/N178</f>
        <v>11.359058665078487</v>
      </c>
      <c r="P178" s="3">
        <f>IF(O178&gt;21,"",N178)</f>
        <v>0.08803546398385384</v>
      </c>
      <c r="Q178" s="3">
        <f>IF(ISNUMBER(P178),SUMIF(A:A,A178,P:P),"")</f>
        <v>0.980328168623762</v>
      </c>
      <c r="R178" s="3">
        <f>_xlfn.IFERROR(P178*(1/Q178),"")</f>
        <v>0.08980203446305415</v>
      </c>
      <c r="S178" s="8">
        <f>_xlfn.IFERROR(1/R178,"")</f>
        <v>11.135605178426268</v>
      </c>
    </row>
    <row r="179" spans="1:19" ht="15">
      <c r="A179" s="1">
        <v>30</v>
      </c>
      <c r="B179" s="5">
        <v>0.6173611111111111</v>
      </c>
      <c r="C179" s="1" t="s">
        <v>317</v>
      </c>
      <c r="D179" s="1">
        <v>3</v>
      </c>
      <c r="E179" s="1">
        <v>6</v>
      </c>
      <c r="F179" s="1" t="s">
        <v>327</v>
      </c>
      <c r="G179" s="2">
        <v>44.1240333333333</v>
      </c>
      <c r="H179" s="6">
        <f>1+_xlfn.COUNTIFS(A:A,A179,O:O,"&lt;"&amp;O179)</f>
        <v>6</v>
      </c>
      <c r="I179" s="2">
        <f>_xlfn.AVERAGEIF(A:A,A179,G:G)</f>
        <v>47.805937037037026</v>
      </c>
      <c r="J179" s="2">
        <f>G179-I179</f>
        <v>-3.6819037037037248</v>
      </c>
      <c r="K179" s="2">
        <f>90+J179</f>
        <v>86.31809629629628</v>
      </c>
      <c r="L179" s="2">
        <f>EXP(0.06*K179)</f>
        <v>177.52044365027263</v>
      </c>
      <c r="M179" s="2">
        <f>SUMIF(A:A,A179,L:L)</f>
        <v>2521.2833673998102</v>
      </c>
      <c r="N179" s="3">
        <f>L179/M179</f>
        <v>0.07040876322971534</v>
      </c>
      <c r="O179" s="7">
        <f>1/N179</f>
        <v>14.20277752553903</v>
      </c>
      <c r="P179" s="3">
        <f>IF(O179&gt;21,"",N179)</f>
        <v>0.07040876322971534</v>
      </c>
      <c r="Q179" s="3">
        <f>IF(ISNUMBER(P179),SUMIF(A:A,A179,P:P),"")</f>
        <v>0.980328168623762</v>
      </c>
      <c r="R179" s="3">
        <f>_xlfn.IFERROR(P179*(1/Q179),"")</f>
        <v>0.07182162614847536</v>
      </c>
      <c r="S179" s="8">
        <f>_xlfn.IFERROR(1/R179,"")</f>
        <v>13.923382880982404</v>
      </c>
    </row>
    <row r="180" spans="1:19" ht="15">
      <c r="A180" s="1">
        <v>30</v>
      </c>
      <c r="B180" s="5">
        <v>0.6173611111111111</v>
      </c>
      <c r="C180" s="1" t="s">
        <v>317</v>
      </c>
      <c r="D180" s="1">
        <v>3</v>
      </c>
      <c r="E180" s="1">
        <v>2</v>
      </c>
      <c r="F180" s="1" t="s">
        <v>324</v>
      </c>
      <c r="G180" s="2">
        <v>43.5763333333333</v>
      </c>
      <c r="H180" s="6">
        <f>1+_xlfn.COUNTIFS(A:A,A180,O:O,"&lt;"&amp;O180)</f>
        <v>7</v>
      </c>
      <c r="I180" s="2">
        <f>_xlfn.AVERAGEIF(A:A,A180,G:G)</f>
        <v>47.805937037037026</v>
      </c>
      <c r="J180" s="2">
        <f>G180-I180</f>
        <v>-4.229603703703724</v>
      </c>
      <c r="K180" s="2">
        <f>90+J180</f>
        <v>85.77039629629627</v>
      </c>
      <c r="L180" s="2">
        <f>EXP(0.06*K180)</f>
        <v>171.78157856920436</v>
      </c>
      <c r="M180" s="2">
        <f>SUMIF(A:A,A180,L:L)</f>
        <v>2521.2833673998102</v>
      </c>
      <c r="N180" s="3">
        <f>L180/M180</f>
        <v>0.06813259500710625</v>
      </c>
      <c r="O180" s="7">
        <f>1/N180</f>
        <v>14.677262768219817</v>
      </c>
      <c r="P180" s="3">
        <f>IF(O180&gt;21,"",N180)</f>
        <v>0.06813259500710625</v>
      </c>
      <c r="Q180" s="3">
        <f>IF(ISNUMBER(P180),SUMIF(A:A,A180,P:P),"")</f>
        <v>0.980328168623762</v>
      </c>
      <c r="R180" s="3">
        <f>_xlfn.IFERROR(P180*(1/Q180),"")</f>
        <v>0.06949978301934799</v>
      </c>
      <c r="S180" s="8">
        <f>_xlfn.IFERROR(1/R180,"")</f>
        <v>14.38853412997866</v>
      </c>
    </row>
    <row r="181" spans="1:19" ht="15">
      <c r="A181" s="1">
        <v>30</v>
      </c>
      <c r="B181" s="5">
        <v>0.6173611111111111</v>
      </c>
      <c r="C181" s="1" t="s">
        <v>317</v>
      </c>
      <c r="D181" s="1">
        <v>3</v>
      </c>
      <c r="E181" s="1">
        <v>1</v>
      </c>
      <c r="F181" s="1" t="s">
        <v>323</v>
      </c>
      <c r="G181" s="2">
        <v>42.302333333333294</v>
      </c>
      <c r="H181" s="6">
        <f>1+_xlfn.COUNTIFS(A:A,A181,O:O,"&lt;"&amp;O181)</f>
        <v>8</v>
      </c>
      <c r="I181" s="2">
        <f>_xlfn.AVERAGEIF(A:A,A181,G:G)</f>
        <v>47.805937037037026</v>
      </c>
      <c r="J181" s="2">
        <f>G181-I181</f>
        <v>-5.503603703703732</v>
      </c>
      <c r="K181" s="2">
        <f>90+J181</f>
        <v>84.49639629629627</v>
      </c>
      <c r="L181" s="2">
        <f>EXP(0.06*K181)</f>
        <v>159.1399140371127</v>
      </c>
      <c r="M181" s="2">
        <f>SUMIF(A:A,A181,L:L)</f>
        <v>2521.2833673998102</v>
      </c>
      <c r="N181" s="3">
        <f>L181/M181</f>
        <v>0.06311861494617842</v>
      </c>
      <c r="O181" s="7">
        <f>1/N181</f>
        <v>15.843186686727924</v>
      </c>
      <c r="P181" s="3">
        <f>IF(O181&gt;21,"",N181)</f>
        <v>0.06311861494617842</v>
      </c>
      <c r="Q181" s="3">
        <f>IF(ISNUMBER(P181),SUMIF(A:A,A181,P:P),"")</f>
        <v>0.980328168623762</v>
      </c>
      <c r="R181" s="3">
        <f>_xlfn.IFERROR(P181*(1/Q181),"")</f>
        <v>0.064385189537895</v>
      </c>
      <c r="S181" s="8">
        <f>_xlfn.IFERROR(1/R181,"")</f>
        <v>15.531522189764354</v>
      </c>
    </row>
    <row r="182" spans="1:19" ht="15">
      <c r="A182" s="1">
        <v>30</v>
      </c>
      <c r="B182" s="5">
        <v>0.6173611111111111</v>
      </c>
      <c r="C182" s="1" t="s">
        <v>317</v>
      </c>
      <c r="D182" s="1">
        <v>3</v>
      </c>
      <c r="E182" s="1">
        <v>7</v>
      </c>
      <c r="F182" s="1" t="s">
        <v>328</v>
      </c>
      <c r="G182" s="2">
        <v>22.871866666666698</v>
      </c>
      <c r="H182" s="6">
        <f>1+_xlfn.COUNTIFS(A:A,A182,O:O,"&lt;"&amp;O182)</f>
        <v>9</v>
      </c>
      <c r="I182" s="2">
        <f>_xlfn.AVERAGEIF(A:A,A182,G:G)</f>
        <v>47.805937037037026</v>
      </c>
      <c r="J182" s="2">
        <f>G182-I182</f>
        <v>-24.93407037037033</v>
      </c>
      <c r="K182" s="2">
        <f>90+J182</f>
        <v>65.06592962962966</v>
      </c>
      <c r="L182" s="2">
        <f>EXP(0.06*K182)</f>
        <v>49.598261255203</v>
      </c>
      <c r="M182" s="2">
        <f>SUMIF(A:A,A182,L:L)</f>
        <v>2521.2833673998102</v>
      </c>
      <c r="N182" s="3">
        <f>L182/M182</f>
        <v>0.019671831376238163</v>
      </c>
      <c r="O182" s="7">
        <f>1/N182</f>
        <v>50.83410796251089</v>
      </c>
      <c r="P182" s="3">
        <f>IF(O182&gt;21,"",N182)</f>
      </c>
      <c r="Q182" s="3">
        <f>IF(ISNUMBER(P182),SUMIF(A:A,A182,P:P),"")</f>
      </c>
      <c r="R182" s="3">
        <f>_xlfn.IFERROR(P182*(1/Q182),"")</f>
      </c>
      <c r="S182" s="8">
        <f>_xlfn.IFERROR(1/R182,"")</f>
      </c>
    </row>
    <row r="183" spans="1:19" ht="15">
      <c r="A183" s="1">
        <v>23</v>
      </c>
      <c r="B183" s="5">
        <v>0.6201388888888889</v>
      </c>
      <c r="C183" s="1" t="s">
        <v>263</v>
      </c>
      <c r="D183" s="1">
        <v>3</v>
      </c>
      <c r="E183" s="1">
        <v>5</v>
      </c>
      <c r="F183" s="1" t="s">
        <v>273</v>
      </c>
      <c r="G183" s="2">
        <v>64.8997333333333</v>
      </c>
      <c r="H183" s="6">
        <f>1+_xlfn.COUNTIFS(A:A,A183,O:O,"&lt;"&amp;O183)</f>
        <v>1</v>
      </c>
      <c r="I183" s="2">
        <f>_xlfn.AVERAGEIF(A:A,A183,G:G)</f>
        <v>52.0337083333333</v>
      </c>
      <c r="J183" s="2">
        <f>G183-I183</f>
        <v>12.866025</v>
      </c>
      <c r="K183" s="2">
        <f>90+J183</f>
        <v>102.86602500000001</v>
      </c>
      <c r="L183" s="2">
        <f>EXP(0.06*K183)</f>
        <v>479.1249886443931</v>
      </c>
      <c r="M183" s="2">
        <f>SUMIF(A:A,A183,L:L)</f>
        <v>1038.652435304001</v>
      </c>
      <c r="N183" s="3">
        <f>L183/M183</f>
        <v>0.4612948204412181</v>
      </c>
      <c r="O183" s="7">
        <f>1/N183</f>
        <v>2.167811030359115</v>
      </c>
      <c r="P183" s="3">
        <f>IF(O183&gt;21,"",N183)</f>
        <v>0.4612948204412181</v>
      </c>
      <c r="Q183" s="3">
        <f>IF(ISNUMBER(P183),SUMIF(A:A,A183,P:P),"")</f>
        <v>1</v>
      </c>
      <c r="R183" s="3">
        <f>_xlfn.IFERROR(P183*(1/Q183),"")</f>
        <v>0.4612948204412181</v>
      </c>
      <c r="S183" s="8">
        <f>_xlfn.IFERROR(1/R183,"")</f>
        <v>2.167811030359115</v>
      </c>
    </row>
    <row r="184" spans="1:19" ht="15">
      <c r="A184" s="1">
        <v>23</v>
      </c>
      <c r="B184" s="5">
        <v>0.6201388888888889</v>
      </c>
      <c r="C184" s="1" t="s">
        <v>263</v>
      </c>
      <c r="D184" s="1">
        <v>3</v>
      </c>
      <c r="E184" s="1">
        <v>2</v>
      </c>
      <c r="F184" s="1" t="s">
        <v>271</v>
      </c>
      <c r="G184" s="2">
        <v>56.3068666666666</v>
      </c>
      <c r="H184" s="6">
        <f>1+_xlfn.COUNTIFS(A:A,A184,O:O,"&lt;"&amp;O184)</f>
        <v>2</v>
      </c>
      <c r="I184" s="2">
        <f>_xlfn.AVERAGEIF(A:A,A184,G:G)</f>
        <v>52.0337083333333</v>
      </c>
      <c r="J184" s="2">
        <f>G184-I184</f>
        <v>4.273158333333299</v>
      </c>
      <c r="K184" s="2">
        <f>90+J184</f>
        <v>94.2731583333333</v>
      </c>
      <c r="L184" s="2">
        <f>EXP(0.06*K184)</f>
        <v>286.1137617249257</v>
      </c>
      <c r="M184" s="2">
        <f>SUMIF(A:A,A184,L:L)</f>
        <v>1038.652435304001</v>
      </c>
      <c r="N184" s="3">
        <f>L184/M184</f>
        <v>0.27546631770153573</v>
      </c>
      <c r="O184" s="7">
        <f>1/N184</f>
        <v>3.6302078901838275</v>
      </c>
      <c r="P184" s="3">
        <f>IF(O184&gt;21,"",N184)</f>
        <v>0.27546631770153573</v>
      </c>
      <c r="Q184" s="3">
        <f>IF(ISNUMBER(P184),SUMIF(A:A,A184,P:P),"")</f>
        <v>1</v>
      </c>
      <c r="R184" s="3">
        <f>_xlfn.IFERROR(P184*(1/Q184),"")</f>
        <v>0.27546631770153573</v>
      </c>
      <c r="S184" s="8">
        <f>_xlfn.IFERROR(1/R184,"")</f>
        <v>3.6302078901838275</v>
      </c>
    </row>
    <row r="185" spans="1:19" ht="15">
      <c r="A185" s="1">
        <v>23</v>
      </c>
      <c r="B185" s="5">
        <v>0.6201388888888889</v>
      </c>
      <c r="C185" s="1" t="s">
        <v>263</v>
      </c>
      <c r="D185" s="1">
        <v>3</v>
      </c>
      <c r="E185" s="1">
        <v>3</v>
      </c>
      <c r="F185" s="1" t="s">
        <v>35</v>
      </c>
      <c r="G185" s="2">
        <v>47.703966666666695</v>
      </c>
      <c r="H185" s="6">
        <f>1+_xlfn.COUNTIFS(A:A,A185,O:O,"&lt;"&amp;O185)</f>
        <v>3</v>
      </c>
      <c r="I185" s="2">
        <f>_xlfn.AVERAGEIF(A:A,A185,G:G)</f>
        <v>52.0337083333333</v>
      </c>
      <c r="J185" s="2">
        <f>G185-I185</f>
        <v>-4.329741666666607</v>
      </c>
      <c r="K185" s="2">
        <f>90+J185</f>
        <v>85.6702583333334</v>
      </c>
      <c r="L185" s="2">
        <f>EXP(0.06*K185)</f>
        <v>170.75256153372297</v>
      </c>
      <c r="M185" s="2">
        <f>SUMIF(A:A,A185,L:L)</f>
        <v>1038.652435304001</v>
      </c>
      <c r="N185" s="3">
        <f>L185/M185</f>
        <v>0.1643981718328574</v>
      </c>
      <c r="O185" s="7">
        <f>1/N185</f>
        <v>6.082792702930382</v>
      </c>
      <c r="P185" s="3">
        <f>IF(O185&gt;21,"",N185)</f>
        <v>0.1643981718328574</v>
      </c>
      <c r="Q185" s="3">
        <f>IF(ISNUMBER(P185),SUMIF(A:A,A185,P:P),"")</f>
        <v>1</v>
      </c>
      <c r="R185" s="3">
        <f>_xlfn.IFERROR(P185*(1/Q185),"")</f>
        <v>0.1643981718328574</v>
      </c>
      <c r="S185" s="8">
        <f>_xlfn.IFERROR(1/R185,"")</f>
        <v>6.082792702930382</v>
      </c>
    </row>
    <row r="186" spans="1:19" ht="15">
      <c r="A186" s="1">
        <v>23</v>
      </c>
      <c r="B186" s="5">
        <v>0.6201388888888889</v>
      </c>
      <c r="C186" s="1" t="s">
        <v>263</v>
      </c>
      <c r="D186" s="1">
        <v>3</v>
      </c>
      <c r="E186" s="1">
        <v>4</v>
      </c>
      <c r="F186" s="1" t="s">
        <v>272</v>
      </c>
      <c r="G186" s="2">
        <v>39.2242666666666</v>
      </c>
      <c r="H186" s="6">
        <f>1+_xlfn.COUNTIFS(A:A,A186,O:O,"&lt;"&amp;O186)</f>
        <v>4</v>
      </c>
      <c r="I186" s="2">
        <f>_xlfn.AVERAGEIF(A:A,A186,G:G)</f>
        <v>52.0337083333333</v>
      </c>
      <c r="J186" s="2">
        <f>G186-I186</f>
        <v>-12.8094416666667</v>
      </c>
      <c r="K186" s="2">
        <f>90+J186</f>
        <v>77.1905583333333</v>
      </c>
      <c r="L186" s="2">
        <f>EXP(0.06*K186)</f>
        <v>102.66112340095917</v>
      </c>
      <c r="M186" s="2">
        <f>SUMIF(A:A,A186,L:L)</f>
        <v>1038.652435304001</v>
      </c>
      <c r="N186" s="3">
        <f>L186/M186</f>
        <v>0.09884069002438867</v>
      </c>
      <c r="O186" s="7">
        <f>1/N186</f>
        <v>10.117290761054509</v>
      </c>
      <c r="P186" s="3">
        <f>IF(O186&gt;21,"",N186)</f>
        <v>0.09884069002438867</v>
      </c>
      <c r="Q186" s="3">
        <f>IF(ISNUMBER(P186),SUMIF(A:A,A186,P:P),"")</f>
        <v>1</v>
      </c>
      <c r="R186" s="3">
        <f>_xlfn.IFERROR(P186*(1/Q186),"")</f>
        <v>0.09884069002438867</v>
      </c>
      <c r="S186" s="8">
        <f>_xlfn.IFERROR(1/R186,"")</f>
        <v>10.117290761054509</v>
      </c>
    </row>
    <row r="187" spans="1:19" ht="15">
      <c r="A187" s="1">
        <v>19</v>
      </c>
      <c r="B187" s="5">
        <v>0.6256944444444444</v>
      </c>
      <c r="C187" s="1" t="s">
        <v>192</v>
      </c>
      <c r="D187" s="1">
        <v>5</v>
      </c>
      <c r="E187" s="1">
        <v>4</v>
      </c>
      <c r="F187" s="1" t="s">
        <v>234</v>
      </c>
      <c r="G187" s="2">
        <v>63.357</v>
      </c>
      <c r="H187" s="6">
        <f>1+_xlfn.COUNTIFS(A:A,A187,O:O,"&lt;"&amp;O187)</f>
        <v>1</v>
      </c>
      <c r="I187" s="2">
        <f>_xlfn.AVERAGEIF(A:A,A187,G:G)</f>
        <v>47.34324444444447</v>
      </c>
      <c r="J187" s="2">
        <f>G187-I187</f>
        <v>16.013755555555527</v>
      </c>
      <c r="K187" s="2">
        <f>90+J187</f>
        <v>106.01375555555552</v>
      </c>
      <c r="L187" s="2">
        <f>EXP(0.06*K187)</f>
        <v>578.7237993842409</v>
      </c>
      <c r="M187" s="2">
        <f>SUMIF(A:A,A187,L:L)</f>
        <v>2623.7986048192897</v>
      </c>
      <c r="N187" s="3">
        <f>L187/M187</f>
        <v>0.22056715722055187</v>
      </c>
      <c r="O187" s="7">
        <f>1/N187</f>
        <v>4.533766552560993</v>
      </c>
      <c r="P187" s="3">
        <f>IF(O187&gt;21,"",N187)</f>
        <v>0.22056715722055187</v>
      </c>
      <c r="Q187" s="3">
        <f>IF(ISNUMBER(P187),SUMIF(A:A,A187,P:P),"")</f>
        <v>0.9417339956620804</v>
      </c>
      <c r="R187" s="3">
        <f>_xlfn.IFERROR(P187*(1/Q187),"")</f>
        <v>0.23421386318913065</v>
      </c>
      <c r="S187" s="8">
        <f>_xlfn.IFERROR(1/R187,"")</f>
        <v>4.269602090942359</v>
      </c>
    </row>
    <row r="188" spans="1:19" ht="15">
      <c r="A188" s="1">
        <v>19</v>
      </c>
      <c r="B188" s="5">
        <v>0.6256944444444444</v>
      </c>
      <c r="C188" s="1" t="s">
        <v>192</v>
      </c>
      <c r="D188" s="1">
        <v>5</v>
      </c>
      <c r="E188" s="1">
        <v>5</v>
      </c>
      <c r="F188" s="1" t="s">
        <v>24</v>
      </c>
      <c r="G188" s="2">
        <v>61.856766666666694</v>
      </c>
      <c r="H188" s="6">
        <f>1+_xlfn.COUNTIFS(A:A,A188,O:O,"&lt;"&amp;O188)</f>
        <v>2</v>
      </c>
      <c r="I188" s="2">
        <f>_xlfn.AVERAGEIF(A:A,A188,G:G)</f>
        <v>47.34324444444447</v>
      </c>
      <c r="J188" s="2">
        <f>G188-I188</f>
        <v>14.513522222222221</v>
      </c>
      <c r="K188" s="2">
        <f>90+J188</f>
        <v>104.51352222222222</v>
      </c>
      <c r="L188" s="2">
        <f>EXP(0.06*K188)</f>
        <v>528.9063231755512</v>
      </c>
      <c r="M188" s="2">
        <f>SUMIF(A:A,A188,L:L)</f>
        <v>2623.7986048192897</v>
      </c>
      <c r="N188" s="3">
        <f>L188/M188</f>
        <v>0.20158038128539169</v>
      </c>
      <c r="O188" s="7">
        <f>1/N188</f>
        <v>4.960800220851993</v>
      </c>
      <c r="P188" s="3">
        <f>IF(O188&gt;21,"",N188)</f>
        <v>0.20158038128539169</v>
      </c>
      <c r="Q188" s="3">
        <f>IF(ISNUMBER(P188),SUMIF(A:A,A188,P:P),"")</f>
        <v>0.9417339956620804</v>
      </c>
      <c r="R188" s="3">
        <f>_xlfn.IFERROR(P188*(1/Q188),"")</f>
        <v>0.21405235683742288</v>
      </c>
      <c r="S188" s="8">
        <f>_xlfn.IFERROR(1/R188,"")</f>
        <v>4.671754213664278</v>
      </c>
    </row>
    <row r="189" spans="1:19" ht="15">
      <c r="A189" s="1">
        <v>19</v>
      </c>
      <c r="B189" s="5">
        <v>0.6256944444444444</v>
      </c>
      <c r="C189" s="1" t="s">
        <v>192</v>
      </c>
      <c r="D189" s="1">
        <v>5</v>
      </c>
      <c r="E189" s="1">
        <v>7</v>
      </c>
      <c r="F189" s="1" t="s">
        <v>236</v>
      </c>
      <c r="G189" s="2">
        <v>59.1863</v>
      </c>
      <c r="H189" s="6">
        <f>1+_xlfn.COUNTIFS(A:A,A189,O:O,"&lt;"&amp;O189)</f>
        <v>3</v>
      </c>
      <c r="I189" s="2">
        <f>_xlfn.AVERAGEIF(A:A,A189,G:G)</f>
        <v>47.34324444444447</v>
      </c>
      <c r="J189" s="2">
        <f>G189-I189</f>
        <v>11.84305555555553</v>
      </c>
      <c r="K189" s="2">
        <f>90+J189</f>
        <v>101.84305555555554</v>
      </c>
      <c r="L189" s="2">
        <f>EXP(0.06*K189)</f>
        <v>450.601489386497</v>
      </c>
      <c r="M189" s="2">
        <f>SUMIF(A:A,A189,L:L)</f>
        <v>2623.7986048192897</v>
      </c>
      <c r="N189" s="3">
        <f>L189/M189</f>
        <v>0.1717363095471009</v>
      </c>
      <c r="O189" s="7">
        <f>1/N189</f>
        <v>5.822880453394959</v>
      </c>
      <c r="P189" s="3">
        <f>IF(O189&gt;21,"",N189)</f>
        <v>0.1717363095471009</v>
      </c>
      <c r="Q189" s="3">
        <f>IF(ISNUMBER(P189),SUMIF(A:A,A189,P:P),"")</f>
        <v>0.9417339956620804</v>
      </c>
      <c r="R189" s="3">
        <f>_xlfn.IFERROR(P189*(1/Q189),"")</f>
        <v>0.18236180316115988</v>
      </c>
      <c r="S189" s="8">
        <f>_xlfn.IFERROR(1/R189,"")</f>
        <v>5.483604475638262</v>
      </c>
    </row>
    <row r="190" spans="1:19" ht="15">
      <c r="A190" s="1">
        <v>19</v>
      </c>
      <c r="B190" s="5">
        <v>0.6256944444444444</v>
      </c>
      <c r="C190" s="1" t="s">
        <v>192</v>
      </c>
      <c r="D190" s="1">
        <v>5</v>
      </c>
      <c r="E190" s="1">
        <v>2</v>
      </c>
      <c r="F190" s="1" t="s">
        <v>22</v>
      </c>
      <c r="G190" s="2">
        <v>59.1096333333334</v>
      </c>
      <c r="H190" s="6">
        <f>1+_xlfn.COUNTIFS(A:A,A190,O:O,"&lt;"&amp;O190)</f>
        <v>4</v>
      </c>
      <c r="I190" s="2">
        <f>_xlfn.AVERAGEIF(A:A,A190,G:G)</f>
        <v>47.34324444444447</v>
      </c>
      <c r="J190" s="2">
        <f>G190-I190</f>
        <v>11.766388888888926</v>
      </c>
      <c r="K190" s="2">
        <f>90+J190</f>
        <v>101.76638888888893</v>
      </c>
      <c r="L190" s="2">
        <f>EXP(0.06*K190)</f>
        <v>448.5334825975194</v>
      </c>
      <c r="M190" s="2">
        <f>SUMIF(A:A,A190,L:L)</f>
        <v>2623.7986048192897</v>
      </c>
      <c r="N190" s="3">
        <f>L190/M190</f>
        <v>0.17094813671051995</v>
      </c>
      <c r="O190" s="7">
        <f>1/N190</f>
        <v>5.849727404127132</v>
      </c>
      <c r="P190" s="3">
        <f>IF(O190&gt;21,"",N190)</f>
        <v>0.17094813671051995</v>
      </c>
      <c r="Q190" s="3">
        <f>IF(ISNUMBER(P190),SUMIF(A:A,A190,P:P),"")</f>
        <v>0.9417339956620804</v>
      </c>
      <c r="R190" s="3">
        <f>_xlfn.IFERROR(P190*(1/Q190),"")</f>
        <v>0.18152486529950093</v>
      </c>
      <c r="S190" s="8">
        <f>_xlfn.IFERROR(1/R190,"")</f>
        <v>5.508887161822614</v>
      </c>
    </row>
    <row r="191" spans="1:19" ht="15">
      <c r="A191" s="1">
        <v>19</v>
      </c>
      <c r="B191" s="5">
        <v>0.6256944444444444</v>
      </c>
      <c r="C191" s="1" t="s">
        <v>192</v>
      </c>
      <c r="D191" s="1">
        <v>5</v>
      </c>
      <c r="E191" s="1">
        <v>8</v>
      </c>
      <c r="F191" s="1" t="s">
        <v>237</v>
      </c>
      <c r="G191" s="2">
        <v>44.574999999999996</v>
      </c>
      <c r="H191" s="6">
        <f>1+_xlfn.COUNTIFS(A:A,A191,O:O,"&lt;"&amp;O191)</f>
        <v>5</v>
      </c>
      <c r="I191" s="2">
        <f>_xlfn.AVERAGEIF(A:A,A191,G:G)</f>
        <v>47.34324444444447</v>
      </c>
      <c r="J191" s="2">
        <f>G191-I191</f>
        <v>-2.768244444444477</v>
      </c>
      <c r="K191" s="2">
        <f>90+J191</f>
        <v>87.23175555555552</v>
      </c>
      <c r="L191" s="2">
        <f>EXP(0.06*K191)</f>
        <v>187.52371798552514</v>
      </c>
      <c r="M191" s="2">
        <f>SUMIF(A:A,A191,L:L)</f>
        <v>2623.7986048192897</v>
      </c>
      <c r="N191" s="3">
        <f>L191/M191</f>
        <v>0.07147031698282368</v>
      </c>
      <c r="O191" s="7">
        <f>1/N191</f>
        <v>13.991822650518369</v>
      </c>
      <c r="P191" s="3">
        <f>IF(O191&gt;21,"",N191)</f>
        <v>0.07147031698282368</v>
      </c>
      <c r="Q191" s="3">
        <f>IF(ISNUMBER(P191),SUMIF(A:A,A191,P:P),"")</f>
        <v>0.9417339956620804</v>
      </c>
      <c r="R191" s="3">
        <f>_xlfn.IFERROR(P191*(1/Q191),"")</f>
        <v>0.075892255469207</v>
      </c>
      <c r="S191" s="8">
        <f>_xlfn.IFERROR(1/R191,"")</f>
        <v>13.176575051267864</v>
      </c>
    </row>
    <row r="192" spans="1:19" ht="15">
      <c r="A192" s="1">
        <v>19</v>
      </c>
      <c r="B192" s="5">
        <v>0.6256944444444444</v>
      </c>
      <c r="C192" s="1" t="s">
        <v>192</v>
      </c>
      <c r="D192" s="1">
        <v>5</v>
      </c>
      <c r="E192" s="1">
        <v>6</v>
      </c>
      <c r="F192" s="1" t="s">
        <v>235</v>
      </c>
      <c r="G192" s="2">
        <v>40.5868666666667</v>
      </c>
      <c r="H192" s="6">
        <f>1+_xlfn.COUNTIFS(A:A,A192,O:O,"&lt;"&amp;O192)</f>
        <v>6</v>
      </c>
      <c r="I192" s="2">
        <f>_xlfn.AVERAGEIF(A:A,A192,G:G)</f>
        <v>47.34324444444447</v>
      </c>
      <c r="J192" s="2">
        <f>G192-I192</f>
        <v>-6.756377777777772</v>
      </c>
      <c r="K192" s="2">
        <f>90+J192</f>
        <v>83.24362222222223</v>
      </c>
      <c r="L192" s="2">
        <f>EXP(0.06*K192)</f>
        <v>147.6164466804806</v>
      </c>
      <c r="M192" s="2">
        <f>SUMIF(A:A,A192,L:L)</f>
        <v>2623.7986048192897</v>
      </c>
      <c r="N192" s="3">
        <f>L192/M192</f>
        <v>0.05626058585797879</v>
      </c>
      <c r="O192" s="7">
        <f>1/N192</f>
        <v>17.774432753408338</v>
      </c>
      <c r="P192" s="3">
        <f>IF(O192&gt;21,"",N192)</f>
        <v>0.05626058585797879</v>
      </c>
      <c r="Q192" s="3">
        <f>IF(ISNUMBER(P192),SUMIF(A:A,A192,P:P),"")</f>
        <v>0.9417339956620804</v>
      </c>
      <c r="R192" s="3">
        <f>_xlfn.IFERROR(P192*(1/Q192),"")</f>
        <v>0.059741483388231216</v>
      </c>
      <c r="S192" s="8">
        <f>_xlfn.IFERROR(1/R192,"")</f>
        <v>16.738787577494186</v>
      </c>
    </row>
    <row r="193" spans="1:19" ht="15">
      <c r="A193" s="1">
        <v>19</v>
      </c>
      <c r="B193" s="5">
        <v>0.6256944444444444</v>
      </c>
      <c r="C193" s="1" t="s">
        <v>192</v>
      </c>
      <c r="D193" s="1">
        <v>5</v>
      </c>
      <c r="E193" s="1">
        <v>1</v>
      </c>
      <c r="F193" s="1" t="s">
        <v>233</v>
      </c>
      <c r="G193" s="2">
        <v>38.3420666666667</v>
      </c>
      <c r="H193" s="6">
        <f>1+_xlfn.COUNTIFS(A:A,A193,O:O,"&lt;"&amp;O193)</f>
        <v>7</v>
      </c>
      <c r="I193" s="2">
        <f>_xlfn.AVERAGEIF(A:A,A193,G:G)</f>
        <v>47.34324444444447</v>
      </c>
      <c r="J193" s="2">
        <f>G193-I193</f>
        <v>-9.00117777777777</v>
      </c>
      <c r="K193" s="2">
        <f>90+J193</f>
        <v>80.99882222222223</v>
      </c>
      <c r="L193" s="2">
        <f>EXP(0.06*K193)</f>
        <v>129.01508471924748</v>
      </c>
      <c r="M193" s="2">
        <f>SUMIF(A:A,A193,L:L)</f>
        <v>2623.7986048192897</v>
      </c>
      <c r="N193" s="3">
        <f>L193/M193</f>
        <v>0.0491711080577136</v>
      </c>
      <c r="O193" s="7">
        <f>1/N193</f>
        <v>20.337145927772667</v>
      </c>
      <c r="P193" s="3">
        <f>IF(O193&gt;21,"",N193)</f>
        <v>0.0491711080577136</v>
      </c>
      <c r="Q193" s="3">
        <f>IF(ISNUMBER(P193),SUMIF(A:A,A193,P:P),"")</f>
        <v>0.9417339956620804</v>
      </c>
      <c r="R193" s="3">
        <f>_xlfn.IFERROR(P193*(1/Q193),"")</f>
        <v>0.05221337265534749</v>
      </c>
      <c r="S193" s="8">
        <f>_xlfn.IFERROR(1/R193,"")</f>
        <v>19.15218169492416</v>
      </c>
    </row>
    <row r="194" spans="1:19" ht="15">
      <c r="A194" s="1">
        <v>19</v>
      </c>
      <c r="B194" s="5">
        <v>0.6256944444444444</v>
      </c>
      <c r="C194" s="1" t="s">
        <v>192</v>
      </c>
      <c r="D194" s="1">
        <v>5</v>
      </c>
      <c r="E194" s="1">
        <v>9</v>
      </c>
      <c r="F194" s="1" t="s">
        <v>238</v>
      </c>
      <c r="G194" s="2">
        <v>27.8996666666667</v>
      </c>
      <c r="H194" s="6">
        <f>1+_xlfn.COUNTIFS(A:A,A194,O:O,"&lt;"&amp;O194)</f>
        <v>9</v>
      </c>
      <c r="I194" s="2">
        <f>_xlfn.AVERAGEIF(A:A,A194,G:G)</f>
        <v>47.34324444444447</v>
      </c>
      <c r="J194" s="2">
        <f>G194-I194</f>
        <v>-19.443577777777772</v>
      </c>
      <c r="K194" s="2">
        <f>90+J194</f>
        <v>70.55642222222222</v>
      </c>
      <c r="L194" s="2">
        <f>EXP(0.06*K194)</f>
        <v>68.95025712151228</v>
      </c>
      <c r="M194" s="2">
        <f>SUMIF(A:A,A194,L:L)</f>
        <v>2623.7986048192897</v>
      </c>
      <c r="N194" s="3">
        <f>L194/M194</f>
        <v>0.026278791746770187</v>
      </c>
      <c r="O194" s="7">
        <f>1/N194</f>
        <v>38.05349993394981</v>
      </c>
      <c r="P194" s="3">
        <f>IF(O194&gt;21,"",N194)</f>
      </c>
      <c r="Q194" s="3">
        <f>IF(ISNUMBER(P194),SUMIF(A:A,A194,P:P),"")</f>
      </c>
      <c r="R194" s="3">
        <f>_xlfn.IFERROR(P194*(1/Q194),"")</f>
      </c>
      <c r="S194" s="8">
        <f>_xlfn.IFERROR(1/R194,"")</f>
      </c>
    </row>
    <row r="195" spans="1:19" ht="15">
      <c r="A195" s="1">
        <v>19</v>
      </c>
      <c r="B195" s="5">
        <v>0.6256944444444444</v>
      </c>
      <c r="C195" s="1" t="s">
        <v>192</v>
      </c>
      <c r="D195" s="1">
        <v>5</v>
      </c>
      <c r="E195" s="1">
        <v>10</v>
      </c>
      <c r="F195" s="1" t="s">
        <v>239</v>
      </c>
      <c r="G195" s="2">
        <v>31.175900000000002</v>
      </c>
      <c r="H195" s="6">
        <f>1+_xlfn.COUNTIFS(A:A,A195,O:O,"&lt;"&amp;O195)</f>
        <v>8</v>
      </c>
      <c r="I195" s="2">
        <f>_xlfn.AVERAGEIF(A:A,A195,G:G)</f>
        <v>47.34324444444447</v>
      </c>
      <c r="J195" s="2">
        <f>G195-I195</f>
        <v>-16.16734444444447</v>
      </c>
      <c r="K195" s="2">
        <f>90+J195</f>
        <v>73.83265555555553</v>
      </c>
      <c r="L195" s="2">
        <f>EXP(0.06*K195)</f>
        <v>83.92800376871537</v>
      </c>
      <c r="M195" s="2">
        <f>SUMIF(A:A,A195,L:L)</f>
        <v>2623.7986048192897</v>
      </c>
      <c r="N195" s="3">
        <f>L195/M195</f>
        <v>0.031987212591149235</v>
      </c>
      <c r="O195" s="7">
        <f>1/N195</f>
        <v>31.26249269611873</v>
      </c>
      <c r="P195" s="3">
        <f>IF(O195&gt;21,"",N195)</f>
      </c>
      <c r="Q195" s="3">
        <f>IF(ISNUMBER(P195),SUMIF(A:A,A195,P:P),"")</f>
      </c>
      <c r="R195" s="3">
        <f>_xlfn.IFERROR(P195*(1/Q195),"")</f>
      </c>
      <c r="S195" s="8">
        <f>_xlfn.IFERROR(1/R195,"")</f>
      </c>
    </row>
    <row r="196" spans="1:19" ht="15">
      <c r="A196" s="1">
        <v>54</v>
      </c>
      <c r="B196" s="5">
        <v>0.6284722222222222</v>
      </c>
      <c r="C196" s="1" t="s">
        <v>549</v>
      </c>
      <c r="D196" s="1">
        <v>5</v>
      </c>
      <c r="E196" s="1">
        <v>5</v>
      </c>
      <c r="F196" s="1" t="s">
        <v>576</v>
      </c>
      <c r="G196" s="2">
        <v>70.3263666666666</v>
      </c>
      <c r="H196" s="6">
        <f>1+_xlfn.COUNTIFS(A:A,A196,O:O,"&lt;"&amp;O196)</f>
        <v>1</v>
      </c>
      <c r="I196" s="2">
        <f>_xlfn.AVERAGEIF(A:A,A196,G:G)</f>
        <v>51.0597333333333</v>
      </c>
      <c r="J196" s="2">
        <f>G196-I196</f>
        <v>19.266633333333303</v>
      </c>
      <c r="K196" s="2">
        <f>90+J196</f>
        <v>109.2666333333333</v>
      </c>
      <c r="L196" s="2">
        <f>EXP(0.06*K196)</f>
        <v>703.4508435614086</v>
      </c>
      <c r="M196" s="2">
        <f>SUMIF(A:A,A196,L:L)</f>
        <v>1188.3743695853643</v>
      </c>
      <c r="N196" s="3">
        <f>L196/M196</f>
        <v>0.5919438028664735</v>
      </c>
      <c r="O196" s="7">
        <f>1/N196</f>
        <v>1.6893495550718232</v>
      </c>
      <c r="P196" s="3">
        <f>IF(O196&gt;21,"",N196)</f>
        <v>0.5919438028664735</v>
      </c>
      <c r="Q196" s="3">
        <f>IF(ISNUMBER(P196),SUMIF(A:A,A196,P:P),"")</f>
        <v>1.0000000000000002</v>
      </c>
      <c r="R196" s="3">
        <f>_xlfn.IFERROR(P196*(1/Q196),"")</f>
        <v>0.5919438028664734</v>
      </c>
      <c r="S196" s="8">
        <f>_xlfn.IFERROR(1/R196,"")</f>
        <v>1.6893495550718234</v>
      </c>
    </row>
    <row r="197" spans="1:19" ht="15">
      <c r="A197" s="1">
        <v>54</v>
      </c>
      <c r="B197" s="5">
        <v>0.6284722222222222</v>
      </c>
      <c r="C197" s="1" t="s">
        <v>549</v>
      </c>
      <c r="D197" s="1">
        <v>5</v>
      </c>
      <c r="E197" s="1">
        <v>4</v>
      </c>
      <c r="F197" s="1" t="s">
        <v>575</v>
      </c>
      <c r="G197" s="2">
        <v>53.224000000000004</v>
      </c>
      <c r="H197" s="6">
        <f>1+_xlfn.COUNTIFS(A:A,A197,O:O,"&lt;"&amp;O197)</f>
        <v>2</v>
      </c>
      <c r="I197" s="2">
        <f>_xlfn.AVERAGEIF(A:A,A197,G:G)</f>
        <v>51.0597333333333</v>
      </c>
      <c r="J197" s="2">
        <f>G197-I197</f>
        <v>2.1642666666667054</v>
      </c>
      <c r="K197" s="2">
        <f>90+J197</f>
        <v>92.1642666666667</v>
      </c>
      <c r="L197" s="2">
        <f>EXP(0.06*K197)</f>
        <v>252.10760491442852</v>
      </c>
      <c r="M197" s="2">
        <f>SUMIF(A:A,A197,L:L)</f>
        <v>1188.3743695853643</v>
      </c>
      <c r="N197" s="3">
        <f>L197/M197</f>
        <v>0.21214493628164616</v>
      </c>
      <c r="O197" s="7">
        <f>1/N197</f>
        <v>4.7137585158874025</v>
      </c>
      <c r="P197" s="3">
        <f>IF(O197&gt;21,"",N197)</f>
        <v>0.21214493628164616</v>
      </c>
      <c r="Q197" s="3">
        <f>IF(ISNUMBER(P197),SUMIF(A:A,A197,P:P),"")</f>
        <v>1.0000000000000002</v>
      </c>
      <c r="R197" s="3">
        <f>_xlfn.IFERROR(P197*(1/Q197),"")</f>
        <v>0.2121449362816461</v>
      </c>
      <c r="S197" s="8">
        <f>_xlfn.IFERROR(1/R197,"")</f>
        <v>4.713758515887404</v>
      </c>
    </row>
    <row r="198" spans="1:19" ht="15">
      <c r="A198" s="1">
        <v>54</v>
      </c>
      <c r="B198" s="5">
        <v>0.6284722222222222</v>
      </c>
      <c r="C198" s="1" t="s">
        <v>549</v>
      </c>
      <c r="D198" s="1">
        <v>5</v>
      </c>
      <c r="E198" s="1">
        <v>3</v>
      </c>
      <c r="F198" s="1" t="s">
        <v>574</v>
      </c>
      <c r="G198" s="2">
        <v>40.4688333333333</v>
      </c>
      <c r="H198" s="6">
        <f>1+_xlfn.COUNTIFS(A:A,A198,O:O,"&lt;"&amp;O198)</f>
        <v>3</v>
      </c>
      <c r="I198" s="2">
        <f>_xlfn.AVERAGEIF(A:A,A198,G:G)</f>
        <v>51.0597333333333</v>
      </c>
      <c r="J198" s="2">
        <f>G198-I198</f>
        <v>-10.590899999999998</v>
      </c>
      <c r="K198" s="2">
        <f>90+J198</f>
        <v>79.4091</v>
      </c>
      <c r="L198" s="2">
        <f>EXP(0.06*K198)</f>
        <v>117.27786105064052</v>
      </c>
      <c r="M198" s="2">
        <f>SUMIF(A:A,A198,L:L)</f>
        <v>1188.3743695853643</v>
      </c>
      <c r="N198" s="3">
        <f>L198/M198</f>
        <v>0.09868763922564229</v>
      </c>
      <c r="O198" s="7">
        <f>1/N198</f>
        <v>10.132981271479915</v>
      </c>
      <c r="P198" s="3">
        <f>IF(O198&gt;21,"",N198)</f>
        <v>0.09868763922564229</v>
      </c>
      <c r="Q198" s="3">
        <f>IF(ISNUMBER(P198),SUMIF(A:A,A198,P:P),"")</f>
        <v>1.0000000000000002</v>
      </c>
      <c r="R198" s="3">
        <f>_xlfn.IFERROR(P198*(1/Q198),"")</f>
        <v>0.09868763922564226</v>
      </c>
      <c r="S198" s="8">
        <f>_xlfn.IFERROR(1/R198,"")</f>
        <v>10.132981271479919</v>
      </c>
    </row>
    <row r="199" spans="1:19" ht="15">
      <c r="A199" s="1">
        <v>54</v>
      </c>
      <c r="B199" s="5">
        <v>0.6284722222222222</v>
      </c>
      <c r="C199" s="1" t="s">
        <v>549</v>
      </c>
      <c r="D199" s="1">
        <v>5</v>
      </c>
      <c r="E199" s="1">
        <v>2</v>
      </c>
      <c r="F199" s="1" t="s">
        <v>573</v>
      </c>
      <c r="G199" s="2">
        <v>40.2197333333333</v>
      </c>
      <c r="H199" s="6">
        <f>1+_xlfn.COUNTIFS(A:A,A199,O:O,"&lt;"&amp;O199)</f>
        <v>4</v>
      </c>
      <c r="I199" s="2">
        <f>_xlfn.AVERAGEIF(A:A,A199,G:G)</f>
        <v>51.0597333333333</v>
      </c>
      <c r="J199" s="2">
        <f>G199-I199</f>
        <v>-10.839999999999996</v>
      </c>
      <c r="K199" s="2">
        <f>90+J199</f>
        <v>79.16</v>
      </c>
      <c r="L199" s="2">
        <f>EXP(0.06*K199)</f>
        <v>115.53806005888677</v>
      </c>
      <c r="M199" s="2">
        <f>SUMIF(A:A,A199,L:L)</f>
        <v>1188.3743695853643</v>
      </c>
      <c r="N199" s="3">
        <f>L199/M199</f>
        <v>0.09722362162623817</v>
      </c>
      <c r="O199" s="7">
        <f>1/N199</f>
        <v>10.285566236612251</v>
      </c>
      <c r="P199" s="3">
        <f>IF(O199&gt;21,"",N199)</f>
        <v>0.09722362162623817</v>
      </c>
      <c r="Q199" s="3">
        <f>IF(ISNUMBER(P199),SUMIF(A:A,A199,P:P),"")</f>
        <v>1.0000000000000002</v>
      </c>
      <c r="R199" s="3">
        <f>_xlfn.IFERROR(P199*(1/Q199),"")</f>
        <v>0.09722362162623814</v>
      </c>
      <c r="S199" s="8">
        <f>_xlfn.IFERROR(1/R199,"")</f>
        <v>10.285566236612254</v>
      </c>
    </row>
    <row r="200" spans="1:19" ht="15">
      <c r="A200" s="1">
        <v>11</v>
      </c>
      <c r="B200" s="5">
        <v>0.6333333333333333</v>
      </c>
      <c r="C200" s="1" t="s">
        <v>96</v>
      </c>
      <c r="D200" s="1">
        <v>4</v>
      </c>
      <c r="E200" s="1">
        <v>3</v>
      </c>
      <c r="F200" s="1" t="s">
        <v>125</v>
      </c>
      <c r="G200" s="2">
        <v>78.0129666666667</v>
      </c>
      <c r="H200" s="6">
        <f>1+_xlfn.COUNTIFS(A:A,A200,O:O,"&lt;"&amp;O200)</f>
        <v>1</v>
      </c>
      <c r="I200" s="2">
        <f>_xlfn.AVERAGEIF(A:A,A200,G:G)</f>
        <v>49.69904444444444</v>
      </c>
      <c r="J200" s="2">
        <f>G200-I200</f>
        <v>28.31392222222226</v>
      </c>
      <c r="K200" s="2">
        <f>90+J200</f>
        <v>118.31392222222226</v>
      </c>
      <c r="L200" s="2">
        <f>EXP(0.06*K200)</f>
        <v>1210.5563585062266</v>
      </c>
      <c r="M200" s="2">
        <f>SUMIF(A:A,A200,L:L)</f>
        <v>2961.8191543702997</v>
      </c>
      <c r="N200" s="3">
        <f>L200/M200</f>
        <v>0.4087205515974854</v>
      </c>
      <c r="O200" s="7">
        <f>1/N200</f>
        <v>2.4466594500606766</v>
      </c>
      <c r="P200" s="3">
        <f>IF(O200&gt;21,"",N200)</f>
        <v>0.4087205515974854</v>
      </c>
      <c r="Q200" s="3">
        <f>IF(ISNUMBER(P200),SUMIF(A:A,A200,P:P),"")</f>
        <v>0.9141613685365034</v>
      </c>
      <c r="R200" s="3">
        <f>_xlfn.IFERROR(P200*(1/Q200),"")</f>
        <v>0.44709891017579656</v>
      </c>
      <c r="S200" s="8">
        <f>_xlfn.IFERROR(1/R200,"")</f>
        <v>2.236641551210237</v>
      </c>
    </row>
    <row r="201" spans="1:19" ht="15">
      <c r="A201" s="1">
        <v>11</v>
      </c>
      <c r="B201" s="5">
        <v>0.6333333333333333</v>
      </c>
      <c r="C201" s="1" t="s">
        <v>96</v>
      </c>
      <c r="D201" s="1">
        <v>4</v>
      </c>
      <c r="E201" s="1">
        <v>7</v>
      </c>
      <c r="F201" s="1" t="s">
        <v>129</v>
      </c>
      <c r="G201" s="2">
        <v>59.4231666666667</v>
      </c>
      <c r="H201" s="6">
        <f>1+_xlfn.COUNTIFS(A:A,A201,O:O,"&lt;"&amp;O201)</f>
        <v>2</v>
      </c>
      <c r="I201" s="2">
        <f>_xlfn.AVERAGEIF(A:A,A201,G:G)</f>
        <v>49.69904444444444</v>
      </c>
      <c r="J201" s="2">
        <f>G201-I201</f>
        <v>9.724122222222263</v>
      </c>
      <c r="K201" s="2">
        <f>90+J201</f>
        <v>99.72412222222226</v>
      </c>
      <c r="L201" s="2">
        <f>EXP(0.06*K201)</f>
        <v>396.8059353480851</v>
      </c>
      <c r="M201" s="2">
        <f>SUMIF(A:A,A201,L:L)</f>
        <v>2961.8191543702997</v>
      </c>
      <c r="N201" s="3">
        <f>L201/M201</f>
        <v>0.13397372177925845</v>
      </c>
      <c r="O201" s="7">
        <f>1/N201</f>
        <v>7.464150332761884</v>
      </c>
      <c r="P201" s="3">
        <f>IF(O201&gt;21,"",N201)</f>
        <v>0.13397372177925845</v>
      </c>
      <c r="Q201" s="3">
        <f>IF(ISNUMBER(P201),SUMIF(A:A,A201,P:P),"")</f>
        <v>0.9141613685365034</v>
      </c>
      <c r="R201" s="3">
        <f>_xlfn.IFERROR(P201*(1/Q201),"")</f>
        <v>0.14655368996147725</v>
      </c>
      <c r="S201" s="8">
        <f>_xlfn.IFERROR(1/R201,"")</f>
        <v>6.823437883159801</v>
      </c>
    </row>
    <row r="202" spans="1:19" ht="15">
      <c r="A202" s="1">
        <v>11</v>
      </c>
      <c r="B202" s="5">
        <v>0.6333333333333333</v>
      </c>
      <c r="C202" s="1" t="s">
        <v>96</v>
      </c>
      <c r="D202" s="1">
        <v>4</v>
      </c>
      <c r="E202" s="1">
        <v>4</v>
      </c>
      <c r="F202" s="1" t="s">
        <v>126</v>
      </c>
      <c r="G202" s="2">
        <v>58.5191666666667</v>
      </c>
      <c r="H202" s="6">
        <f>1+_xlfn.COUNTIFS(A:A,A202,O:O,"&lt;"&amp;O202)</f>
        <v>3</v>
      </c>
      <c r="I202" s="2">
        <f>_xlfn.AVERAGEIF(A:A,A202,G:G)</f>
        <v>49.69904444444444</v>
      </c>
      <c r="J202" s="2">
        <f>G202-I202</f>
        <v>8.82012222222226</v>
      </c>
      <c r="K202" s="2">
        <f>90+J202</f>
        <v>98.82012222222227</v>
      </c>
      <c r="L202" s="2">
        <f>EXP(0.06*K202)</f>
        <v>375.8564668216831</v>
      </c>
      <c r="M202" s="2">
        <f>SUMIF(A:A,A202,L:L)</f>
        <v>2961.8191543702997</v>
      </c>
      <c r="N202" s="3">
        <f>L202/M202</f>
        <v>0.12690054565522332</v>
      </c>
      <c r="O202" s="7">
        <f>1/N202</f>
        <v>7.880186762292611</v>
      </c>
      <c r="P202" s="3">
        <f>IF(O202&gt;21,"",N202)</f>
        <v>0.12690054565522332</v>
      </c>
      <c r="Q202" s="3">
        <f>IF(ISNUMBER(P202),SUMIF(A:A,A202,P:P),"")</f>
        <v>0.9141613685365034</v>
      </c>
      <c r="R202" s="3">
        <f>_xlfn.IFERROR(P202*(1/Q202),"")</f>
        <v>0.13881635127327746</v>
      </c>
      <c r="S202" s="8">
        <f>_xlfn.IFERROR(1/R202,"")</f>
        <v>7.2037623149406524</v>
      </c>
    </row>
    <row r="203" spans="1:19" ht="15">
      <c r="A203" s="1">
        <v>11</v>
      </c>
      <c r="B203" s="5">
        <v>0.6333333333333333</v>
      </c>
      <c r="C203" s="1" t="s">
        <v>96</v>
      </c>
      <c r="D203" s="1">
        <v>4</v>
      </c>
      <c r="E203" s="1">
        <v>1</v>
      </c>
      <c r="F203" s="1" t="s">
        <v>124</v>
      </c>
      <c r="G203" s="2">
        <v>52.796533333333294</v>
      </c>
      <c r="H203" s="6">
        <f>1+_xlfn.COUNTIFS(A:A,A203,O:O,"&lt;"&amp;O203)</f>
        <v>4</v>
      </c>
      <c r="I203" s="2">
        <f>_xlfn.AVERAGEIF(A:A,A203,G:G)</f>
        <v>49.69904444444444</v>
      </c>
      <c r="J203" s="2">
        <f>G203-I203</f>
        <v>3.0974888888888543</v>
      </c>
      <c r="K203" s="2">
        <f>90+J203</f>
        <v>93.09748888888885</v>
      </c>
      <c r="L203" s="2">
        <f>EXP(0.06*K203)</f>
        <v>266.6266414930146</v>
      </c>
      <c r="M203" s="2">
        <f>SUMIF(A:A,A203,L:L)</f>
        <v>2961.8191543702997</v>
      </c>
      <c r="N203" s="3">
        <f>L203/M203</f>
        <v>0.09002124289040227</v>
      </c>
      <c r="O203" s="7">
        <f>1/N203</f>
        <v>11.108489150915915</v>
      </c>
      <c r="P203" s="3">
        <f>IF(O203&gt;21,"",N203)</f>
        <v>0.09002124289040227</v>
      </c>
      <c r="Q203" s="3">
        <f>IF(ISNUMBER(P203),SUMIF(A:A,A203,P:P),"")</f>
        <v>0.9141613685365034</v>
      </c>
      <c r="R203" s="3">
        <f>_xlfn.IFERROR(P203*(1/Q203),"")</f>
        <v>0.09847412720417055</v>
      </c>
      <c r="S203" s="8">
        <f>_xlfn.IFERROR(1/R203,"")</f>
        <v>10.154951644574194</v>
      </c>
    </row>
    <row r="204" spans="1:19" ht="15">
      <c r="A204" s="1">
        <v>11</v>
      </c>
      <c r="B204" s="5">
        <v>0.6333333333333333</v>
      </c>
      <c r="C204" s="1" t="s">
        <v>96</v>
      </c>
      <c r="D204" s="1">
        <v>4</v>
      </c>
      <c r="E204" s="1">
        <v>5</v>
      </c>
      <c r="F204" s="1" t="s">
        <v>127</v>
      </c>
      <c r="G204" s="2">
        <v>51.9726666666667</v>
      </c>
      <c r="H204" s="6">
        <f>1+_xlfn.COUNTIFS(A:A,A204,O:O,"&lt;"&amp;O204)</f>
        <v>5</v>
      </c>
      <c r="I204" s="2">
        <f>_xlfn.AVERAGEIF(A:A,A204,G:G)</f>
        <v>49.69904444444444</v>
      </c>
      <c r="J204" s="2">
        <f>G204-I204</f>
        <v>2.273622222222258</v>
      </c>
      <c r="K204" s="2">
        <f>90+J204</f>
        <v>92.27362222222226</v>
      </c>
      <c r="L204" s="2">
        <f>EXP(0.06*K204)</f>
        <v>253.76720558878804</v>
      </c>
      <c r="M204" s="2">
        <f>SUMIF(A:A,A204,L:L)</f>
        <v>2961.8191543702997</v>
      </c>
      <c r="N204" s="3">
        <f>L204/M204</f>
        <v>0.08567950720905526</v>
      </c>
      <c r="O204" s="7">
        <f>1/N204</f>
        <v>11.671402329147762</v>
      </c>
      <c r="P204" s="3">
        <f>IF(O204&gt;21,"",N204)</f>
        <v>0.08567950720905526</v>
      </c>
      <c r="Q204" s="3">
        <f>IF(ISNUMBER(P204),SUMIF(A:A,A204,P:P),"")</f>
        <v>0.9141613685365034</v>
      </c>
      <c r="R204" s="3">
        <f>_xlfn.IFERROR(P204*(1/Q204),"")</f>
        <v>0.093724707866644</v>
      </c>
      <c r="S204" s="8">
        <f>_xlfn.IFERROR(1/R204,"")</f>
        <v>10.669545125953851</v>
      </c>
    </row>
    <row r="205" spans="1:19" ht="15">
      <c r="A205" s="1">
        <v>11</v>
      </c>
      <c r="B205" s="5">
        <v>0.6333333333333333</v>
      </c>
      <c r="C205" s="1" t="s">
        <v>96</v>
      </c>
      <c r="D205" s="1">
        <v>4</v>
      </c>
      <c r="E205" s="1">
        <v>6</v>
      </c>
      <c r="F205" s="1" t="s">
        <v>128</v>
      </c>
      <c r="G205" s="2">
        <v>48.331766666666596</v>
      </c>
      <c r="H205" s="6">
        <f>1+_xlfn.COUNTIFS(A:A,A205,O:O,"&lt;"&amp;O205)</f>
        <v>6</v>
      </c>
      <c r="I205" s="2">
        <f>_xlfn.AVERAGEIF(A:A,A205,G:G)</f>
        <v>49.69904444444444</v>
      </c>
      <c r="J205" s="2">
        <f>G205-I205</f>
        <v>-1.3672777777778435</v>
      </c>
      <c r="K205" s="2">
        <f>90+J205</f>
        <v>88.63272222222216</v>
      </c>
      <c r="L205" s="2">
        <f>EXP(0.06*K205)</f>
        <v>203.96804375898498</v>
      </c>
      <c r="M205" s="2">
        <f>SUMIF(A:A,A205,L:L)</f>
        <v>2961.8191543702997</v>
      </c>
      <c r="N205" s="3">
        <f>L205/M205</f>
        <v>0.06886579940507873</v>
      </c>
      <c r="O205" s="7">
        <f>1/N205</f>
        <v>14.520996033428052</v>
      </c>
      <c r="P205" s="3">
        <f>IF(O205&gt;21,"",N205)</f>
        <v>0.06886579940507873</v>
      </c>
      <c r="Q205" s="3">
        <f>IF(ISNUMBER(P205),SUMIF(A:A,A205,P:P),"")</f>
        <v>0.9141613685365034</v>
      </c>
      <c r="R205" s="3">
        <f>_xlfn.IFERROR(P205*(1/Q205),"")</f>
        <v>0.0753322135186342</v>
      </c>
      <c r="S205" s="8">
        <f>_xlfn.IFERROR(1/R205,"")</f>
        <v>13.274533606431724</v>
      </c>
    </row>
    <row r="206" spans="1:19" ht="15">
      <c r="A206" s="1">
        <v>11</v>
      </c>
      <c r="B206" s="5">
        <v>0.6333333333333333</v>
      </c>
      <c r="C206" s="1" t="s">
        <v>96</v>
      </c>
      <c r="D206" s="1">
        <v>4</v>
      </c>
      <c r="E206" s="1">
        <v>8</v>
      </c>
      <c r="F206" s="1" t="s">
        <v>130</v>
      </c>
      <c r="G206" s="2">
        <v>38.9659</v>
      </c>
      <c r="H206" s="6">
        <f>1+_xlfn.COUNTIFS(A:A,A206,O:O,"&lt;"&amp;O206)</f>
        <v>7</v>
      </c>
      <c r="I206" s="2">
        <f>_xlfn.AVERAGEIF(A:A,A206,G:G)</f>
        <v>49.69904444444444</v>
      </c>
      <c r="J206" s="2">
        <f>G206-I206</f>
        <v>-10.733144444444441</v>
      </c>
      <c r="K206" s="2">
        <f>90+J206</f>
        <v>79.26685555555557</v>
      </c>
      <c r="L206" s="2">
        <f>EXP(0.06*K206)</f>
        <v>116.28119276480577</v>
      </c>
      <c r="M206" s="2">
        <f>SUMIF(A:A,A206,L:L)</f>
        <v>2961.8191543702997</v>
      </c>
      <c r="N206" s="3">
        <f>L206/M206</f>
        <v>0.0392600583304445</v>
      </c>
      <c r="O206" s="7">
        <f>1/N206</f>
        <v>25.47117968045765</v>
      </c>
      <c r="P206" s="3">
        <f>IF(O206&gt;21,"",N206)</f>
      </c>
      <c r="Q206" s="3">
        <f>IF(ISNUMBER(P206),SUMIF(A:A,A206,P:P),"")</f>
      </c>
      <c r="R206" s="3">
        <f>_xlfn.IFERROR(P206*(1/Q206),"")</f>
      </c>
      <c r="S206" s="8">
        <f>_xlfn.IFERROR(1/R206,"")</f>
      </c>
    </row>
    <row r="207" spans="1:19" ht="15">
      <c r="A207" s="1">
        <v>11</v>
      </c>
      <c r="B207" s="5">
        <v>0.6333333333333333</v>
      </c>
      <c r="C207" s="1" t="s">
        <v>96</v>
      </c>
      <c r="D207" s="1">
        <v>4</v>
      </c>
      <c r="E207" s="1">
        <v>9</v>
      </c>
      <c r="F207" s="1" t="s">
        <v>131</v>
      </c>
      <c r="G207" s="2">
        <v>34.2376333333333</v>
      </c>
      <c r="H207" s="6">
        <f>1+_xlfn.COUNTIFS(A:A,A207,O:O,"&lt;"&amp;O207)</f>
        <v>8</v>
      </c>
      <c r="I207" s="2">
        <f>_xlfn.AVERAGEIF(A:A,A207,G:G)</f>
        <v>49.69904444444444</v>
      </c>
      <c r="J207" s="2">
        <f>G207-I207</f>
        <v>-15.46141111111114</v>
      </c>
      <c r="K207" s="2">
        <f>90+J207</f>
        <v>74.53858888888885</v>
      </c>
      <c r="L207" s="2">
        <f>EXP(0.06*K207)</f>
        <v>87.55921727652273</v>
      </c>
      <c r="M207" s="2">
        <f>SUMIF(A:A,A207,L:L)</f>
        <v>2961.8191543702997</v>
      </c>
      <c r="N207" s="3">
        <f>L207/M207</f>
        <v>0.029562648059495832</v>
      </c>
      <c r="O207" s="7">
        <f>1/N207</f>
        <v>33.8264690628345</v>
      </c>
      <c r="P207" s="3">
        <f>IF(O207&gt;21,"",N207)</f>
      </c>
      <c r="Q207" s="3">
        <f>IF(ISNUMBER(P207),SUMIF(A:A,A207,P:P),"")</f>
      </c>
      <c r="R207" s="3">
        <f>_xlfn.IFERROR(P207*(1/Q207),"")</f>
      </c>
      <c r="S207" s="8">
        <f>_xlfn.IFERROR(1/R207,"")</f>
      </c>
    </row>
    <row r="208" spans="1:19" ht="15">
      <c r="A208" s="1">
        <v>11</v>
      </c>
      <c r="B208" s="5">
        <v>0.6333333333333333</v>
      </c>
      <c r="C208" s="1" t="s">
        <v>96</v>
      </c>
      <c r="D208" s="1">
        <v>4</v>
      </c>
      <c r="E208" s="1">
        <v>10</v>
      </c>
      <c r="F208" s="1" t="s">
        <v>132</v>
      </c>
      <c r="G208" s="2">
        <v>25.031599999999997</v>
      </c>
      <c r="H208" s="6">
        <f>1+_xlfn.COUNTIFS(A:A,A208,O:O,"&lt;"&amp;O208)</f>
        <v>9</v>
      </c>
      <c r="I208" s="2">
        <f>_xlfn.AVERAGEIF(A:A,A208,G:G)</f>
        <v>49.69904444444444</v>
      </c>
      <c r="J208" s="2">
        <f>G208-I208</f>
        <v>-24.667444444444442</v>
      </c>
      <c r="K208" s="2">
        <f>90+J208</f>
        <v>65.33255555555556</v>
      </c>
      <c r="L208" s="2">
        <f>EXP(0.06*K208)</f>
        <v>50.398092812188814</v>
      </c>
      <c r="M208" s="2">
        <f>SUMIF(A:A,A208,L:L)</f>
        <v>2961.8191543702997</v>
      </c>
      <c r="N208" s="3">
        <f>L208/M208</f>
        <v>0.01701592507355627</v>
      </c>
      <c r="O208" s="7">
        <f>1/N208</f>
        <v>58.7684769224835</v>
      </c>
      <c r="P208" s="3">
        <f>IF(O208&gt;21,"",N208)</f>
      </c>
      <c r="Q208" s="3">
        <f>IF(ISNUMBER(P208),SUMIF(A:A,A208,P:P),"")</f>
      </c>
      <c r="R208" s="3">
        <f>_xlfn.IFERROR(P208*(1/Q208),"")</f>
      </c>
      <c r="S208" s="8">
        <f>_xlfn.IFERROR(1/R208,"")</f>
      </c>
    </row>
    <row r="209" spans="1:19" ht="15">
      <c r="A209" s="1">
        <v>5</v>
      </c>
      <c r="B209" s="5">
        <v>0.638888888888889</v>
      </c>
      <c r="C209" s="1" t="s">
        <v>25</v>
      </c>
      <c r="D209" s="1">
        <v>6</v>
      </c>
      <c r="E209" s="1">
        <v>6</v>
      </c>
      <c r="F209" s="1" t="s">
        <v>62</v>
      </c>
      <c r="G209" s="2">
        <v>78.2984666666666</v>
      </c>
      <c r="H209" s="6">
        <f>1+_xlfn.COUNTIFS(A:A,A209,O:O,"&lt;"&amp;O209)</f>
        <v>1</v>
      </c>
      <c r="I209" s="2">
        <f>_xlfn.AVERAGEIF(A:A,A209,G:G)</f>
        <v>51.59439333333332</v>
      </c>
      <c r="J209" s="2">
        <f>G209-I209</f>
        <v>26.704073333333277</v>
      </c>
      <c r="K209" s="2">
        <f>90+J209</f>
        <v>116.70407333333327</v>
      </c>
      <c r="L209" s="2">
        <f>EXP(0.06*K209)</f>
        <v>1099.097206009074</v>
      </c>
      <c r="M209" s="2">
        <f>SUMIF(A:A,A209,L:L)</f>
        <v>3601.3490409521355</v>
      </c>
      <c r="N209" s="3">
        <f>L209/M209</f>
        <v>0.30519041434497873</v>
      </c>
      <c r="O209" s="7">
        <f>1/N209</f>
        <v>3.276642885872647</v>
      </c>
      <c r="P209" s="3">
        <f>IF(O209&gt;21,"",N209)</f>
        <v>0.30519041434497873</v>
      </c>
      <c r="Q209" s="3">
        <f>IF(ISNUMBER(P209),SUMIF(A:A,A209,P:P),"")</f>
        <v>0.9410664651815037</v>
      </c>
      <c r="R209" s="3">
        <f>_xlfn.IFERROR(P209*(1/Q209),"")</f>
        <v>0.3243027199849445</v>
      </c>
      <c r="S209" s="8">
        <f>_xlfn.IFERROR(1/R209,"")</f>
        <v>3.0835387382702937</v>
      </c>
    </row>
    <row r="210" spans="1:19" ht="15">
      <c r="A210" s="1">
        <v>5</v>
      </c>
      <c r="B210" s="5">
        <v>0.638888888888889</v>
      </c>
      <c r="C210" s="1" t="s">
        <v>25</v>
      </c>
      <c r="D210" s="1">
        <v>6</v>
      </c>
      <c r="E210" s="1">
        <v>2</v>
      </c>
      <c r="F210" s="1" t="s">
        <v>58</v>
      </c>
      <c r="G210" s="2">
        <v>75.9172</v>
      </c>
      <c r="H210" s="6">
        <f>1+_xlfn.COUNTIFS(A:A,A210,O:O,"&lt;"&amp;O210)</f>
        <v>2</v>
      </c>
      <c r="I210" s="2">
        <f>_xlfn.AVERAGEIF(A:A,A210,G:G)</f>
        <v>51.59439333333332</v>
      </c>
      <c r="J210" s="2">
        <f>G210-I210</f>
        <v>24.322806666666672</v>
      </c>
      <c r="K210" s="2">
        <f>90+J210</f>
        <v>114.32280666666668</v>
      </c>
      <c r="L210" s="2">
        <f>EXP(0.06*K210)</f>
        <v>952.7651109692372</v>
      </c>
      <c r="M210" s="2">
        <f>SUMIF(A:A,A210,L:L)</f>
        <v>3601.3490409521355</v>
      </c>
      <c r="N210" s="3">
        <f>L210/M210</f>
        <v>0.2645578365593084</v>
      </c>
      <c r="O210" s="7">
        <f>1/N210</f>
        <v>3.779891811202578</v>
      </c>
      <c r="P210" s="3">
        <f>IF(O210&gt;21,"",N210)</f>
        <v>0.2645578365593084</v>
      </c>
      <c r="Q210" s="3">
        <f>IF(ISNUMBER(P210),SUMIF(A:A,A210,P:P),"")</f>
        <v>0.9410664651815037</v>
      </c>
      <c r="R210" s="3">
        <f>_xlfn.IFERROR(P210*(1/Q210),"")</f>
        <v>0.28112555950900137</v>
      </c>
      <c r="S210" s="8">
        <f>_xlfn.IFERROR(1/R210,"")</f>
        <v>3.557129425536923</v>
      </c>
    </row>
    <row r="211" spans="1:19" ht="15">
      <c r="A211" s="1">
        <v>5</v>
      </c>
      <c r="B211" s="5">
        <v>0.638888888888889</v>
      </c>
      <c r="C211" s="1" t="s">
        <v>25</v>
      </c>
      <c r="D211" s="1">
        <v>6</v>
      </c>
      <c r="E211" s="1">
        <v>3</v>
      </c>
      <c r="F211" s="1" t="s">
        <v>59</v>
      </c>
      <c r="G211" s="2">
        <v>59.01763333333329</v>
      </c>
      <c r="H211" s="6">
        <f>1+_xlfn.COUNTIFS(A:A,A211,O:O,"&lt;"&amp;O211)</f>
        <v>3</v>
      </c>
      <c r="I211" s="2">
        <f>_xlfn.AVERAGEIF(A:A,A211,G:G)</f>
        <v>51.59439333333332</v>
      </c>
      <c r="J211" s="2">
        <f>G211-I211</f>
        <v>7.423239999999971</v>
      </c>
      <c r="K211" s="2">
        <f>90+J211</f>
        <v>97.42323999999996</v>
      </c>
      <c r="L211" s="2">
        <f>EXP(0.06*K211)</f>
        <v>345.63883485878654</v>
      </c>
      <c r="M211" s="2">
        <f>SUMIF(A:A,A211,L:L)</f>
        <v>3601.3490409521355</v>
      </c>
      <c r="N211" s="3">
        <f>L211/M211</f>
        <v>0.09597482247025006</v>
      </c>
      <c r="O211" s="7">
        <f>1/N211</f>
        <v>10.419399320170417</v>
      </c>
      <c r="P211" s="3">
        <f>IF(O211&gt;21,"",N211)</f>
        <v>0.09597482247025006</v>
      </c>
      <c r="Q211" s="3">
        <f>IF(ISNUMBER(P211),SUMIF(A:A,A211,P:P),"")</f>
        <v>0.9410664651815037</v>
      </c>
      <c r="R211" s="3">
        <f>_xlfn.IFERROR(P211*(1/Q211),"")</f>
        <v>0.10198516897713422</v>
      </c>
      <c r="S211" s="8">
        <f>_xlfn.IFERROR(1/R211,"")</f>
        <v>9.805347287547338</v>
      </c>
    </row>
    <row r="212" spans="1:19" ht="15">
      <c r="A212" s="1">
        <v>5</v>
      </c>
      <c r="B212" s="5">
        <v>0.638888888888889</v>
      </c>
      <c r="C212" s="1" t="s">
        <v>25</v>
      </c>
      <c r="D212" s="1">
        <v>6</v>
      </c>
      <c r="E212" s="1">
        <v>5</v>
      </c>
      <c r="F212" s="1" t="s">
        <v>61</v>
      </c>
      <c r="G212" s="2">
        <v>57.7450666666666</v>
      </c>
      <c r="H212" s="6">
        <f>1+_xlfn.COUNTIFS(A:A,A212,O:O,"&lt;"&amp;O212)</f>
        <v>4</v>
      </c>
      <c r="I212" s="2">
        <f>_xlfn.AVERAGEIF(A:A,A212,G:G)</f>
        <v>51.59439333333332</v>
      </c>
      <c r="J212" s="2">
        <f>G212-I212</f>
        <v>6.15067333333328</v>
      </c>
      <c r="K212" s="2">
        <f>90+J212</f>
        <v>96.15067333333329</v>
      </c>
      <c r="L212" s="2">
        <f>EXP(0.06*K212)</f>
        <v>320.2302921726386</v>
      </c>
      <c r="M212" s="2">
        <f>SUMIF(A:A,A212,L:L)</f>
        <v>3601.3490409521355</v>
      </c>
      <c r="N212" s="3">
        <f>L212/M212</f>
        <v>0.08891953779852872</v>
      </c>
      <c r="O212" s="7">
        <f>1/N212</f>
        <v>11.246122334393714</v>
      </c>
      <c r="P212" s="3">
        <f>IF(O212&gt;21,"",N212)</f>
        <v>0.08891953779852872</v>
      </c>
      <c r="Q212" s="3">
        <f>IF(ISNUMBER(P212),SUMIF(A:A,A212,P:P),"")</f>
        <v>0.9410664651815037</v>
      </c>
      <c r="R212" s="3">
        <f>_xlfn.IFERROR(P212*(1/Q212),"")</f>
        <v>0.09448805274490234</v>
      </c>
      <c r="S212" s="8">
        <f>_xlfn.IFERROR(1/R212,"")</f>
        <v>10.583348592226654</v>
      </c>
    </row>
    <row r="213" spans="1:19" ht="15">
      <c r="A213" s="1">
        <v>5</v>
      </c>
      <c r="B213" s="5">
        <v>0.638888888888889</v>
      </c>
      <c r="C213" s="1" t="s">
        <v>25</v>
      </c>
      <c r="D213" s="1">
        <v>6</v>
      </c>
      <c r="E213" s="1">
        <v>7</v>
      </c>
      <c r="F213" s="1" t="s">
        <v>63</v>
      </c>
      <c r="G213" s="2">
        <v>56.1751666666667</v>
      </c>
      <c r="H213" s="6">
        <f>1+_xlfn.COUNTIFS(A:A,A213,O:O,"&lt;"&amp;O213)</f>
        <v>5</v>
      </c>
      <c r="I213" s="2">
        <f>_xlfn.AVERAGEIF(A:A,A213,G:G)</f>
        <v>51.59439333333332</v>
      </c>
      <c r="J213" s="2">
        <f>G213-I213</f>
        <v>4.580773333333376</v>
      </c>
      <c r="K213" s="2">
        <f>90+J213</f>
        <v>94.58077333333338</v>
      </c>
      <c r="L213" s="2">
        <f>EXP(0.06*K213)</f>
        <v>291.44356937488044</v>
      </c>
      <c r="M213" s="2">
        <f>SUMIF(A:A,A213,L:L)</f>
        <v>3601.3490409521355</v>
      </c>
      <c r="N213" s="3">
        <f>L213/M213</f>
        <v>0.08092622127452209</v>
      </c>
      <c r="O213" s="7">
        <f>1/N213</f>
        <v>12.35693430696274</v>
      </c>
      <c r="P213" s="3">
        <f>IF(O213&gt;21,"",N213)</f>
        <v>0.08092622127452209</v>
      </c>
      <c r="Q213" s="3">
        <f>IF(ISNUMBER(P213),SUMIF(A:A,A213,P:P),"")</f>
        <v>0.9410664651815037</v>
      </c>
      <c r="R213" s="3">
        <f>_xlfn.IFERROR(P213*(1/Q213),"")</f>
        <v>0.08599416116577252</v>
      </c>
      <c r="S213" s="8">
        <f>_xlfn.IFERROR(1/R213,"")</f>
        <v>11.628696488733482</v>
      </c>
    </row>
    <row r="214" spans="1:19" ht="15">
      <c r="A214" s="1">
        <v>5</v>
      </c>
      <c r="B214" s="5">
        <v>0.638888888888889</v>
      </c>
      <c r="C214" s="1" t="s">
        <v>25</v>
      </c>
      <c r="D214" s="1">
        <v>6</v>
      </c>
      <c r="E214" s="1">
        <v>4</v>
      </c>
      <c r="F214" s="1" t="s">
        <v>60</v>
      </c>
      <c r="G214" s="2">
        <v>49.5877</v>
      </c>
      <c r="H214" s="6">
        <f>1+_xlfn.COUNTIFS(A:A,A214,O:O,"&lt;"&amp;O214)</f>
        <v>6</v>
      </c>
      <c r="I214" s="2">
        <f>_xlfn.AVERAGEIF(A:A,A214,G:G)</f>
        <v>51.59439333333332</v>
      </c>
      <c r="J214" s="2">
        <f>G214-I214</f>
        <v>-2.006693333333324</v>
      </c>
      <c r="K214" s="2">
        <f>90+J214</f>
        <v>87.99330666666668</v>
      </c>
      <c r="L214" s="2">
        <f>EXP(0.06*K214)</f>
        <v>196.29102904325575</v>
      </c>
      <c r="M214" s="2">
        <f>SUMIF(A:A,A214,L:L)</f>
        <v>3601.3490409521355</v>
      </c>
      <c r="N214" s="3">
        <f>L214/M214</f>
        <v>0.05450486104267187</v>
      </c>
      <c r="O214" s="7">
        <f>1/N214</f>
        <v>18.346987422224593</v>
      </c>
      <c r="P214" s="3">
        <f>IF(O214&gt;21,"",N214)</f>
        <v>0.05450486104267187</v>
      </c>
      <c r="Q214" s="3">
        <f>IF(ISNUMBER(P214),SUMIF(A:A,A214,P:P),"")</f>
        <v>0.9410664651815037</v>
      </c>
      <c r="R214" s="3">
        <f>_xlfn.IFERROR(P214*(1/Q214),"")</f>
        <v>0.057918184378357905</v>
      </c>
      <c r="S214" s="8">
        <f>_xlfn.IFERROR(1/R214,"")</f>
        <v>17.26573460016241</v>
      </c>
    </row>
    <row r="215" spans="1:19" ht="15">
      <c r="A215" s="1">
        <v>5</v>
      </c>
      <c r="B215" s="5">
        <v>0.638888888888889</v>
      </c>
      <c r="C215" s="1" t="s">
        <v>25</v>
      </c>
      <c r="D215" s="1">
        <v>6</v>
      </c>
      <c r="E215" s="1">
        <v>8</v>
      </c>
      <c r="F215" s="1" t="s">
        <v>64</v>
      </c>
      <c r="G215" s="2">
        <v>48.477600000000095</v>
      </c>
      <c r="H215" s="6">
        <f>1+_xlfn.COUNTIFS(A:A,A215,O:O,"&lt;"&amp;O215)</f>
        <v>7</v>
      </c>
      <c r="I215" s="2">
        <f>_xlfn.AVERAGEIF(A:A,A215,G:G)</f>
        <v>51.59439333333332</v>
      </c>
      <c r="J215" s="2">
        <f>G215-I215</f>
        <v>-3.116793333333227</v>
      </c>
      <c r="K215" s="2">
        <f>90+J215</f>
        <v>86.88320666666678</v>
      </c>
      <c r="L215" s="2">
        <f>EXP(0.06*K215)</f>
        <v>183.64276942575268</v>
      </c>
      <c r="M215" s="2">
        <f>SUMIF(A:A,A215,L:L)</f>
        <v>3601.3490409521355</v>
      </c>
      <c r="N215" s="3">
        <f>L215/M215</f>
        <v>0.05099277169124397</v>
      </c>
      <c r="O215" s="7">
        <f>1/N215</f>
        <v>19.610622581076743</v>
      </c>
      <c r="P215" s="3">
        <f>IF(O215&gt;21,"",N215)</f>
        <v>0.05099277169124397</v>
      </c>
      <c r="Q215" s="3">
        <f>IF(ISNUMBER(P215),SUMIF(A:A,A215,P:P),"")</f>
        <v>0.9410664651815037</v>
      </c>
      <c r="R215" s="3">
        <f>_xlfn.IFERROR(P215*(1/Q215),"")</f>
        <v>0.054186153239887236</v>
      </c>
      <c r="S215" s="8">
        <f>_xlfn.IFERROR(1/R215,"")</f>
        <v>18.45489927238247</v>
      </c>
    </row>
    <row r="216" spans="1:19" ht="15">
      <c r="A216" s="1">
        <v>5</v>
      </c>
      <c r="B216" s="5">
        <v>0.638888888888889</v>
      </c>
      <c r="C216" s="1" t="s">
        <v>25</v>
      </c>
      <c r="D216" s="1">
        <v>6</v>
      </c>
      <c r="E216" s="1">
        <v>9</v>
      </c>
      <c r="F216" s="1" t="s">
        <v>65</v>
      </c>
      <c r="G216" s="2">
        <v>41.6643</v>
      </c>
      <c r="H216" s="6">
        <f>1+_xlfn.COUNTIFS(A:A,A216,O:O,"&lt;"&amp;O216)</f>
        <v>8</v>
      </c>
      <c r="I216" s="2">
        <f>_xlfn.AVERAGEIF(A:A,A216,G:G)</f>
        <v>51.59439333333332</v>
      </c>
      <c r="J216" s="2">
        <f>G216-I216</f>
        <v>-9.930093333333325</v>
      </c>
      <c r="K216" s="2">
        <f>90+J216</f>
        <v>80.06990666666667</v>
      </c>
      <c r="L216" s="2">
        <f>EXP(0.06*K216)</f>
        <v>122.0211511758236</v>
      </c>
      <c r="M216" s="2">
        <f>SUMIF(A:A,A216,L:L)</f>
        <v>3601.3490409521355</v>
      </c>
      <c r="N216" s="3">
        <f>L216/M216</f>
        <v>0.033882067466463425</v>
      </c>
      <c r="O216" s="7">
        <f>1/N216</f>
        <v>29.514137559338817</v>
      </c>
      <c r="P216" s="3">
        <f>IF(O216&gt;21,"",N216)</f>
      </c>
      <c r="Q216" s="3">
        <f>IF(ISNUMBER(P216),SUMIF(A:A,A216,P:P),"")</f>
      </c>
      <c r="R216" s="3">
        <f>_xlfn.IFERROR(P216*(1/Q216),"")</f>
      </c>
      <c r="S216" s="8">
        <f>_xlfn.IFERROR(1/R216,"")</f>
      </c>
    </row>
    <row r="217" spans="1:19" ht="15">
      <c r="A217" s="1">
        <v>5</v>
      </c>
      <c r="B217" s="5">
        <v>0.638888888888889</v>
      </c>
      <c r="C217" s="1" t="s">
        <v>25</v>
      </c>
      <c r="D217" s="1">
        <v>6</v>
      </c>
      <c r="E217" s="1">
        <v>11</v>
      </c>
      <c r="F217" s="1" t="s">
        <v>66</v>
      </c>
      <c r="G217" s="2">
        <v>28.831333333333298</v>
      </c>
      <c r="H217" s="6">
        <f>1+_xlfn.COUNTIFS(A:A,A217,O:O,"&lt;"&amp;O217)</f>
        <v>9</v>
      </c>
      <c r="I217" s="2">
        <f>_xlfn.AVERAGEIF(A:A,A217,G:G)</f>
        <v>51.59439333333332</v>
      </c>
      <c r="J217" s="2">
        <f>G217-I217</f>
        <v>-22.763060000000024</v>
      </c>
      <c r="K217" s="2">
        <f>90+J217</f>
        <v>67.23693999999998</v>
      </c>
      <c r="L217" s="2">
        <f>EXP(0.06*K217)</f>
        <v>56.49863056098597</v>
      </c>
      <c r="M217" s="2">
        <f>SUMIF(A:A,A217,L:L)</f>
        <v>3601.3490409521355</v>
      </c>
      <c r="N217" s="3">
        <f>L217/M217</f>
        <v>0.015688185154652128</v>
      </c>
      <c r="O217" s="7">
        <f>1/N217</f>
        <v>63.742235965609</v>
      </c>
      <c r="P217" s="3">
        <f>IF(O217&gt;21,"",N217)</f>
      </c>
      <c r="Q217" s="3">
        <f>IF(ISNUMBER(P217),SUMIF(A:A,A217,P:P),"")</f>
      </c>
      <c r="R217" s="3">
        <f>_xlfn.IFERROR(P217*(1/Q217),"")</f>
      </c>
      <c r="S217" s="8">
        <f>_xlfn.IFERROR(1/R217,"")</f>
      </c>
    </row>
    <row r="218" spans="1:19" ht="15">
      <c r="A218" s="1">
        <v>5</v>
      </c>
      <c r="B218" s="5">
        <v>0.638888888888889</v>
      </c>
      <c r="C218" s="1" t="s">
        <v>25</v>
      </c>
      <c r="D218" s="1">
        <v>6</v>
      </c>
      <c r="E218" s="1">
        <v>12</v>
      </c>
      <c r="F218" s="1" t="s">
        <v>67</v>
      </c>
      <c r="G218" s="2">
        <v>20.229466666666703</v>
      </c>
      <c r="H218" s="6">
        <f>1+_xlfn.COUNTIFS(A:A,A218,O:O,"&lt;"&amp;O218)</f>
        <v>10</v>
      </c>
      <c r="I218" s="2">
        <f>_xlfn.AVERAGEIF(A:A,A218,G:G)</f>
        <v>51.59439333333332</v>
      </c>
      <c r="J218" s="2">
        <f>G218-I218</f>
        <v>-31.36492666666662</v>
      </c>
      <c r="K218" s="2">
        <f>90+J218</f>
        <v>58.63507333333338</v>
      </c>
      <c r="L218" s="2">
        <f>EXP(0.06*K218)</f>
        <v>33.720447361700785</v>
      </c>
      <c r="M218" s="2">
        <f>SUMIF(A:A,A218,L:L)</f>
        <v>3601.3490409521355</v>
      </c>
      <c r="N218" s="3">
        <f>L218/M218</f>
        <v>0.009363282197380588</v>
      </c>
      <c r="O218" s="7">
        <f>1/N218</f>
        <v>106.8001560691777</v>
      </c>
      <c r="P218" s="3">
        <f>IF(O218&gt;21,"",N218)</f>
      </c>
      <c r="Q218" s="3">
        <f>IF(ISNUMBER(P218),SUMIF(A:A,A218,P:P),"")</f>
      </c>
      <c r="R218" s="3">
        <f>_xlfn.IFERROR(P218*(1/Q218),"")</f>
      </c>
      <c r="S218" s="8">
        <f>_xlfn.IFERROR(1/R218,"")</f>
      </c>
    </row>
    <row r="219" spans="1:19" ht="15">
      <c r="A219" s="1">
        <v>31</v>
      </c>
      <c r="B219" s="5">
        <v>0.6416666666666667</v>
      </c>
      <c r="C219" s="1" t="s">
        <v>317</v>
      </c>
      <c r="D219" s="1">
        <v>4</v>
      </c>
      <c r="E219" s="1">
        <v>3</v>
      </c>
      <c r="F219" s="1" t="s">
        <v>334</v>
      </c>
      <c r="G219" s="2">
        <v>65.0266666666666</v>
      </c>
      <c r="H219" s="6">
        <f>1+_xlfn.COUNTIFS(A:A,A219,O:O,"&lt;"&amp;O219)</f>
        <v>1</v>
      </c>
      <c r="I219" s="2">
        <f>_xlfn.AVERAGEIF(A:A,A219,G:G)</f>
        <v>52.500927777777754</v>
      </c>
      <c r="J219" s="2">
        <f>G219-I219</f>
        <v>12.525738888888846</v>
      </c>
      <c r="K219" s="2">
        <f>90+J219</f>
        <v>102.52573888888884</v>
      </c>
      <c r="L219" s="2">
        <f>EXP(0.06*K219)</f>
        <v>469.44180189196135</v>
      </c>
      <c r="M219" s="2">
        <f>SUMIF(A:A,A219,L:L)</f>
        <v>1688.963505460384</v>
      </c>
      <c r="N219" s="3">
        <f>L219/M219</f>
        <v>0.2779466817218168</v>
      </c>
      <c r="O219" s="7">
        <f>1/N219</f>
        <v>3.5978123351040794</v>
      </c>
      <c r="P219" s="3">
        <f>IF(O219&gt;21,"",N219)</f>
        <v>0.2779466817218168</v>
      </c>
      <c r="Q219" s="3">
        <f>IF(ISNUMBER(P219),SUMIF(A:A,A219,P:P),"")</f>
        <v>0.9752105216534197</v>
      </c>
      <c r="R219" s="3">
        <f>_xlfn.IFERROR(P219*(1/Q219),"")</f>
        <v>0.28501198002926836</v>
      </c>
      <c r="S219" s="8">
        <f>_xlfn.IFERROR(1/R219,"")</f>
        <v>3.508624444127957</v>
      </c>
    </row>
    <row r="220" spans="1:19" ht="15">
      <c r="A220" s="1">
        <v>31</v>
      </c>
      <c r="B220" s="5">
        <v>0.6416666666666667</v>
      </c>
      <c r="C220" s="1" t="s">
        <v>317</v>
      </c>
      <c r="D220" s="1">
        <v>4</v>
      </c>
      <c r="E220" s="1">
        <v>5</v>
      </c>
      <c r="F220" s="1" t="s">
        <v>336</v>
      </c>
      <c r="G220" s="2">
        <v>63.2374666666667</v>
      </c>
      <c r="H220" s="6">
        <f>1+_xlfn.COUNTIFS(A:A,A220,O:O,"&lt;"&amp;O220)</f>
        <v>2</v>
      </c>
      <c r="I220" s="2">
        <f>_xlfn.AVERAGEIF(A:A,A220,G:G)</f>
        <v>52.500927777777754</v>
      </c>
      <c r="J220" s="2">
        <f>G220-I220</f>
        <v>10.736538888888944</v>
      </c>
      <c r="K220" s="2">
        <f>90+J220</f>
        <v>100.73653888888894</v>
      </c>
      <c r="L220" s="2">
        <f>EXP(0.06*K220)</f>
        <v>421.6570615635251</v>
      </c>
      <c r="M220" s="2">
        <f>SUMIF(A:A,A220,L:L)</f>
        <v>1688.963505460384</v>
      </c>
      <c r="N220" s="3">
        <f>L220/M220</f>
        <v>0.24965433545503884</v>
      </c>
      <c r="O220" s="7">
        <f>1/N220</f>
        <v>4.005538290281739</v>
      </c>
      <c r="P220" s="3">
        <f>IF(O220&gt;21,"",N220)</f>
        <v>0.24965433545503884</v>
      </c>
      <c r="Q220" s="3">
        <f>IF(ISNUMBER(P220),SUMIF(A:A,A220,P:P),"")</f>
        <v>0.9752105216534197</v>
      </c>
      <c r="R220" s="3">
        <f>_xlfn.IFERROR(P220*(1/Q220),"")</f>
        <v>0.25600045314499137</v>
      </c>
      <c r="S220" s="8">
        <f>_xlfn.IFERROR(1/R220,"")</f>
        <v>3.906243085568401</v>
      </c>
    </row>
    <row r="221" spans="1:19" ht="15">
      <c r="A221" s="1">
        <v>31</v>
      </c>
      <c r="B221" s="5">
        <v>0.6416666666666667</v>
      </c>
      <c r="C221" s="1" t="s">
        <v>317</v>
      </c>
      <c r="D221" s="1">
        <v>4</v>
      </c>
      <c r="E221" s="1">
        <v>4</v>
      </c>
      <c r="F221" s="1" t="s">
        <v>335</v>
      </c>
      <c r="G221" s="2">
        <v>60.0635333333333</v>
      </c>
      <c r="H221" s="6">
        <f>1+_xlfn.COUNTIFS(A:A,A221,O:O,"&lt;"&amp;O221)</f>
        <v>3</v>
      </c>
      <c r="I221" s="2">
        <f>_xlfn.AVERAGEIF(A:A,A221,G:G)</f>
        <v>52.500927777777754</v>
      </c>
      <c r="J221" s="2">
        <f>G221-I221</f>
        <v>7.5626055555555425</v>
      </c>
      <c r="K221" s="2">
        <f>90+J221</f>
        <v>97.56260555555554</v>
      </c>
      <c r="L221" s="2">
        <f>EXP(0.06*K221)</f>
        <v>348.5411613723603</v>
      </c>
      <c r="M221" s="2">
        <f>SUMIF(A:A,A221,L:L)</f>
        <v>1688.963505460384</v>
      </c>
      <c r="N221" s="3">
        <f>L221/M221</f>
        <v>0.20636393873848305</v>
      </c>
      <c r="O221" s="7">
        <f>1/N221</f>
        <v>4.845807877641166</v>
      </c>
      <c r="P221" s="3">
        <f>IF(O221&gt;21,"",N221)</f>
        <v>0.20636393873848305</v>
      </c>
      <c r="Q221" s="3">
        <f>IF(ISNUMBER(P221),SUMIF(A:A,A221,P:P),"")</f>
        <v>0.9752105216534197</v>
      </c>
      <c r="R221" s="3">
        <f>_xlfn.IFERROR(P221*(1/Q221),"")</f>
        <v>0.21160963110673123</v>
      </c>
      <c r="S221" s="8">
        <f>_xlfn.IFERROR(1/R221,"")</f>
        <v>4.725682828186691</v>
      </c>
    </row>
    <row r="222" spans="1:19" ht="15">
      <c r="A222" s="1">
        <v>31</v>
      </c>
      <c r="B222" s="5">
        <v>0.6416666666666667</v>
      </c>
      <c r="C222" s="1" t="s">
        <v>317</v>
      </c>
      <c r="D222" s="1">
        <v>4</v>
      </c>
      <c r="E222" s="1">
        <v>2</v>
      </c>
      <c r="F222" s="1" t="s">
        <v>333</v>
      </c>
      <c r="G222" s="2">
        <v>53.1813</v>
      </c>
      <c r="H222" s="6">
        <f>1+_xlfn.COUNTIFS(A:A,A222,O:O,"&lt;"&amp;O222)</f>
        <v>4</v>
      </c>
      <c r="I222" s="2">
        <f>_xlfn.AVERAGEIF(A:A,A222,G:G)</f>
        <v>52.500927777777754</v>
      </c>
      <c r="J222" s="2">
        <f>G222-I222</f>
        <v>0.6803722222222461</v>
      </c>
      <c r="K222" s="2">
        <f>90+J222</f>
        <v>90.68037222222225</v>
      </c>
      <c r="L222" s="2">
        <f>EXP(0.06*K222)</f>
        <v>230.63176168707247</v>
      </c>
      <c r="M222" s="2">
        <f>SUMIF(A:A,A222,L:L)</f>
        <v>1688.963505460384</v>
      </c>
      <c r="N222" s="3">
        <f>L222/M222</f>
        <v>0.13655224694994578</v>
      </c>
      <c r="O222" s="7">
        <f>1/N222</f>
        <v>7.323204285071613</v>
      </c>
      <c r="P222" s="3">
        <f>IF(O222&gt;21,"",N222)</f>
        <v>0.13655224694994578</v>
      </c>
      <c r="Q222" s="3">
        <f>IF(ISNUMBER(P222),SUMIF(A:A,A222,P:P),"")</f>
        <v>0.9752105216534197</v>
      </c>
      <c r="R222" s="3">
        <f>_xlfn.IFERROR(P222*(1/Q222),"")</f>
        <v>0.1400233528227612</v>
      </c>
      <c r="S222" s="8">
        <f>_xlfn.IFERROR(1/R222,"")</f>
        <v>7.141665871019245</v>
      </c>
    </row>
    <row r="223" spans="1:19" ht="15">
      <c r="A223" s="1">
        <v>31</v>
      </c>
      <c r="B223" s="5">
        <v>0.6416666666666667</v>
      </c>
      <c r="C223" s="1" t="s">
        <v>317</v>
      </c>
      <c r="D223" s="1">
        <v>4</v>
      </c>
      <c r="E223" s="1">
        <v>1</v>
      </c>
      <c r="F223" s="1" t="s">
        <v>332</v>
      </c>
      <c r="G223" s="2">
        <v>48.7534333333333</v>
      </c>
      <c r="H223" s="6">
        <f>1+_xlfn.COUNTIFS(A:A,A223,O:O,"&lt;"&amp;O223)</f>
        <v>5</v>
      </c>
      <c r="I223" s="2">
        <f>_xlfn.AVERAGEIF(A:A,A223,G:G)</f>
        <v>52.500927777777754</v>
      </c>
      <c r="J223" s="2">
        <f>G223-I223</f>
        <v>-3.747494444444456</v>
      </c>
      <c r="K223" s="2">
        <f>90+J223</f>
        <v>86.25250555555554</v>
      </c>
      <c r="L223" s="2">
        <f>EXP(0.06*K223)</f>
        <v>176.82319469869014</v>
      </c>
      <c r="M223" s="2">
        <f>SUMIF(A:A,A223,L:L)</f>
        <v>1688.963505460384</v>
      </c>
      <c r="N223" s="3">
        <f>L223/M223</f>
        <v>0.10469331878813509</v>
      </c>
      <c r="O223" s="7">
        <f>1/N223</f>
        <v>9.5517078986069</v>
      </c>
      <c r="P223" s="3">
        <f>IF(O223&gt;21,"",N223)</f>
        <v>0.10469331878813509</v>
      </c>
      <c r="Q223" s="3">
        <f>IF(ISNUMBER(P223),SUMIF(A:A,A223,P:P),"")</f>
        <v>0.9752105216534197</v>
      </c>
      <c r="R223" s="3">
        <f>_xlfn.IFERROR(P223*(1/Q223),"")</f>
        <v>0.1073545828962478</v>
      </c>
      <c r="S223" s="8">
        <f>_xlfn.IFERROR(1/R223,"")</f>
        <v>9.314926042481522</v>
      </c>
    </row>
    <row r="224" spans="1:19" ht="15">
      <c r="A224" s="1">
        <v>31</v>
      </c>
      <c r="B224" s="5">
        <v>0.6416666666666667</v>
      </c>
      <c r="C224" s="1" t="s">
        <v>317</v>
      </c>
      <c r="D224" s="1">
        <v>4</v>
      </c>
      <c r="E224" s="1">
        <v>6</v>
      </c>
      <c r="F224" s="1" t="s">
        <v>337</v>
      </c>
      <c r="G224" s="2">
        <v>24.7431666666667</v>
      </c>
      <c r="H224" s="6">
        <f>1+_xlfn.COUNTIFS(A:A,A224,O:O,"&lt;"&amp;O224)</f>
        <v>6</v>
      </c>
      <c r="I224" s="2">
        <f>_xlfn.AVERAGEIF(A:A,A224,G:G)</f>
        <v>52.500927777777754</v>
      </c>
      <c r="J224" s="2">
        <f>G224-I224</f>
        <v>-27.757761111111055</v>
      </c>
      <c r="K224" s="2">
        <f>90+J224</f>
        <v>62.24223888888895</v>
      </c>
      <c r="L224" s="2">
        <f>EXP(0.06*K224)</f>
        <v>41.86852424677454</v>
      </c>
      <c r="M224" s="2">
        <f>SUMIF(A:A,A224,L:L)</f>
        <v>1688.963505460384</v>
      </c>
      <c r="N224" s="3">
        <f>L224/M224</f>
        <v>0.024789478346580296</v>
      </c>
      <c r="O224" s="7">
        <f>1/N224</f>
        <v>40.339695173051105</v>
      </c>
      <c r="P224" s="3">
        <f>IF(O224&gt;21,"",N224)</f>
      </c>
      <c r="Q224" s="3">
        <f>IF(ISNUMBER(P224),SUMIF(A:A,A224,P:P),"")</f>
      </c>
      <c r="R224" s="3">
        <f>_xlfn.IFERROR(P224*(1/Q224),"")</f>
      </c>
      <c r="S224" s="8">
        <f>_xlfn.IFERROR(1/R224,"")</f>
      </c>
    </row>
    <row r="225" spans="1:19" ht="15">
      <c r="A225" s="1">
        <v>24</v>
      </c>
      <c r="B225" s="5">
        <v>0.6444444444444445</v>
      </c>
      <c r="C225" s="1" t="s">
        <v>263</v>
      </c>
      <c r="D225" s="1">
        <v>4</v>
      </c>
      <c r="E225" s="1">
        <v>1</v>
      </c>
      <c r="F225" s="1" t="s">
        <v>274</v>
      </c>
      <c r="G225" s="2">
        <v>72.7454666666666</v>
      </c>
      <c r="H225" s="6">
        <f>1+_xlfn.COUNTIFS(A:A,A225,O:O,"&lt;"&amp;O225)</f>
        <v>1</v>
      </c>
      <c r="I225" s="2">
        <f>_xlfn.AVERAGEIF(A:A,A225,G:G)</f>
        <v>49.503804761904746</v>
      </c>
      <c r="J225" s="2">
        <f>G225-I225</f>
        <v>23.241661904761855</v>
      </c>
      <c r="K225" s="2">
        <f>90+J225</f>
        <v>113.24166190476186</v>
      </c>
      <c r="L225" s="2">
        <f>EXP(0.06*K225)</f>
        <v>892.9224315035301</v>
      </c>
      <c r="M225" s="2">
        <f>SUMIF(A:A,A225,L:L)</f>
        <v>2183.4536530352016</v>
      </c>
      <c r="N225" s="3">
        <f>L225/M225</f>
        <v>0.4089495695327839</v>
      </c>
      <c r="O225" s="7">
        <f>1/N225</f>
        <v>2.445289283816776</v>
      </c>
      <c r="P225" s="3">
        <f>IF(O225&gt;21,"",N225)</f>
        <v>0.4089495695327839</v>
      </c>
      <c r="Q225" s="3">
        <f>IF(ISNUMBER(P225),SUMIF(A:A,A225,P:P),"")</f>
        <v>0.9239458028842957</v>
      </c>
      <c r="R225" s="3">
        <f>_xlfn.IFERROR(P225*(1/Q225),"")</f>
        <v>0.4426120755743029</v>
      </c>
      <c r="S225" s="8">
        <f>_xlfn.IFERROR(1/R225,"")</f>
        <v>2.2593147706204557</v>
      </c>
    </row>
    <row r="226" spans="1:19" ht="15">
      <c r="A226" s="1">
        <v>24</v>
      </c>
      <c r="B226" s="5">
        <v>0.6444444444444445</v>
      </c>
      <c r="C226" s="1" t="s">
        <v>263</v>
      </c>
      <c r="D226" s="1">
        <v>4</v>
      </c>
      <c r="E226" s="1">
        <v>3</v>
      </c>
      <c r="F226" s="1" t="s">
        <v>276</v>
      </c>
      <c r="G226" s="2">
        <v>60.131666666666604</v>
      </c>
      <c r="H226" s="6">
        <f>1+_xlfn.COUNTIFS(A:A,A226,O:O,"&lt;"&amp;O226)</f>
        <v>2</v>
      </c>
      <c r="I226" s="2">
        <f>_xlfn.AVERAGEIF(A:A,A226,G:G)</f>
        <v>49.503804761904746</v>
      </c>
      <c r="J226" s="2">
        <f>G226-I226</f>
        <v>10.627861904761858</v>
      </c>
      <c r="K226" s="2">
        <f>90+J226</f>
        <v>100.62786190476186</v>
      </c>
      <c r="L226" s="2">
        <f>EXP(0.06*K226)</f>
        <v>418.91654115134975</v>
      </c>
      <c r="M226" s="2">
        <f>SUMIF(A:A,A226,L:L)</f>
        <v>2183.4536530352016</v>
      </c>
      <c r="N226" s="3">
        <f>L226/M226</f>
        <v>0.19185959847098985</v>
      </c>
      <c r="O226" s="7">
        <f>1/N226</f>
        <v>5.212144755693341</v>
      </c>
      <c r="P226" s="3">
        <f>IF(O226&gt;21,"",N226)</f>
        <v>0.19185959847098985</v>
      </c>
      <c r="Q226" s="3">
        <f>IF(ISNUMBER(P226),SUMIF(A:A,A226,P:P),"")</f>
        <v>0.9239458028842957</v>
      </c>
      <c r="R226" s="3">
        <f>_xlfn.IFERROR(P226*(1/Q226),"")</f>
        <v>0.20765243791579419</v>
      </c>
      <c r="S226" s="8">
        <f>_xlfn.IFERROR(1/R226,"")</f>
        <v>4.8157392710482565</v>
      </c>
    </row>
    <row r="227" spans="1:19" ht="15">
      <c r="A227" s="1">
        <v>24</v>
      </c>
      <c r="B227" s="5">
        <v>0.6444444444444445</v>
      </c>
      <c r="C227" s="1" t="s">
        <v>263</v>
      </c>
      <c r="D227" s="1">
        <v>4</v>
      </c>
      <c r="E227" s="1">
        <v>2</v>
      </c>
      <c r="F227" s="1" t="s">
        <v>275</v>
      </c>
      <c r="G227" s="2">
        <v>56.6842</v>
      </c>
      <c r="H227" s="6">
        <f>1+_xlfn.COUNTIFS(A:A,A227,O:O,"&lt;"&amp;O227)</f>
        <v>3</v>
      </c>
      <c r="I227" s="2">
        <f>_xlfn.AVERAGEIF(A:A,A227,G:G)</f>
        <v>49.503804761904746</v>
      </c>
      <c r="J227" s="2">
        <f>G227-I227</f>
        <v>7.180395238095251</v>
      </c>
      <c r="K227" s="2">
        <f>90+J227</f>
        <v>97.18039523809526</v>
      </c>
      <c r="L227" s="2">
        <f>EXP(0.06*K227)</f>
        <v>340.639152877249</v>
      </c>
      <c r="M227" s="2">
        <f>SUMIF(A:A,A227,L:L)</f>
        <v>2183.4536530352016</v>
      </c>
      <c r="N227" s="3">
        <f>L227/M227</f>
        <v>0.15600933521246454</v>
      </c>
      <c r="O227" s="7">
        <f>1/N227</f>
        <v>6.409872836379498</v>
      </c>
      <c r="P227" s="3">
        <f>IF(O227&gt;21,"",N227)</f>
        <v>0.15600933521246454</v>
      </c>
      <c r="Q227" s="3">
        <f>IF(ISNUMBER(P227),SUMIF(A:A,A227,P:P),"")</f>
        <v>0.9239458028842957</v>
      </c>
      <c r="R227" s="3">
        <f>_xlfn.IFERROR(P227*(1/Q227),"")</f>
        <v>0.1688511758216205</v>
      </c>
      <c r="S227" s="8">
        <f>_xlfn.IFERROR(1/R227,"")</f>
        <v>5.922375104194893</v>
      </c>
    </row>
    <row r="228" spans="1:19" ht="15">
      <c r="A228" s="1">
        <v>24</v>
      </c>
      <c r="B228" s="5">
        <v>0.6444444444444445</v>
      </c>
      <c r="C228" s="1" t="s">
        <v>263</v>
      </c>
      <c r="D228" s="1">
        <v>4</v>
      </c>
      <c r="E228" s="1">
        <v>7</v>
      </c>
      <c r="F228" s="1" t="s">
        <v>279</v>
      </c>
      <c r="G228" s="2">
        <v>50.8499333333333</v>
      </c>
      <c r="H228" s="6">
        <f>1+_xlfn.COUNTIFS(A:A,A228,O:O,"&lt;"&amp;O228)</f>
        <v>4</v>
      </c>
      <c r="I228" s="2">
        <f>_xlfn.AVERAGEIF(A:A,A228,G:G)</f>
        <v>49.503804761904746</v>
      </c>
      <c r="J228" s="2">
        <f>G228-I228</f>
        <v>1.346128571428551</v>
      </c>
      <c r="K228" s="2">
        <f>90+J228</f>
        <v>91.34612857142855</v>
      </c>
      <c r="L228" s="2">
        <f>EXP(0.06*K228)</f>
        <v>240.0309118170314</v>
      </c>
      <c r="M228" s="2">
        <f>SUMIF(A:A,A228,L:L)</f>
        <v>2183.4536530352016</v>
      </c>
      <c r="N228" s="3">
        <f>L228/M228</f>
        <v>0.10993176405799425</v>
      </c>
      <c r="O228" s="7">
        <f>1/N228</f>
        <v>9.096551925360284</v>
      </c>
      <c r="P228" s="3">
        <f>IF(O228&gt;21,"",N228)</f>
        <v>0.10993176405799425</v>
      </c>
      <c r="Q228" s="3">
        <f>IF(ISNUMBER(P228),SUMIF(A:A,A228,P:P),"")</f>
        <v>0.9239458028842957</v>
      </c>
      <c r="R228" s="3">
        <f>_xlfn.IFERROR(P228*(1/Q228),"")</f>
        <v>0.11898074942796275</v>
      </c>
      <c r="S228" s="8">
        <f>_xlfn.IFERROR(1/R228,"")</f>
        <v>8.404720972155694</v>
      </c>
    </row>
    <row r="229" spans="1:19" ht="15">
      <c r="A229" s="1">
        <v>24</v>
      </c>
      <c r="B229" s="5">
        <v>0.6444444444444445</v>
      </c>
      <c r="C229" s="1" t="s">
        <v>263</v>
      </c>
      <c r="D229" s="1">
        <v>4</v>
      </c>
      <c r="E229" s="1">
        <v>6</v>
      </c>
      <c r="F229" s="1" t="s">
        <v>278</v>
      </c>
      <c r="G229" s="2">
        <v>39.9602</v>
      </c>
      <c r="H229" s="6">
        <f>1+_xlfn.COUNTIFS(A:A,A229,O:O,"&lt;"&amp;O229)</f>
        <v>5</v>
      </c>
      <c r="I229" s="2">
        <f>_xlfn.AVERAGEIF(A:A,A229,G:G)</f>
        <v>49.503804761904746</v>
      </c>
      <c r="J229" s="2">
        <f>G229-I229</f>
        <v>-9.543604761904746</v>
      </c>
      <c r="K229" s="2">
        <f>90+J229</f>
        <v>80.45639523809525</v>
      </c>
      <c r="L229" s="2">
        <f>EXP(0.06*K229)</f>
        <v>124.8838011650977</v>
      </c>
      <c r="M229" s="2">
        <f>SUMIF(A:A,A229,L:L)</f>
        <v>2183.4536530352016</v>
      </c>
      <c r="N229" s="3">
        <f>L229/M229</f>
        <v>0.05719553561006331</v>
      </c>
      <c r="O229" s="7">
        <f>1/N229</f>
        <v>17.483882078097967</v>
      </c>
      <c r="P229" s="3">
        <f>IF(O229&gt;21,"",N229)</f>
        <v>0.05719553561006331</v>
      </c>
      <c r="Q229" s="3">
        <f>IF(ISNUMBER(P229),SUMIF(A:A,A229,P:P),"")</f>
        <v>0.9239458028842957</v>
      </c>
      <c r="R229" s="3">
        <f>_xlfn.IFERROR(P229*(1/Q229),"")</f>
        <v>0.06190356126031974</v>
      </c>
      <c r="S229" s="8">
        <f>_xlfn.IFERROR(1/R229,"")</f>
        <v>16.154159464182577</v>
      </c>
    </row>
    <row r="230" spans="1:19" ht="15">
      <c r="A230" s="1">
        <v>24</v>
      </c>
      <c r="B230" s="5">
        <v>0.6444444444444445</v>
      </c>
      <c r="C230" s="1" t="s">
        <v>263</v>
      </c>
      <c r="D230" s="1">
        <v>4</v>
      </c>
      <c r="E230" s="1">
        <v>4</v>
      </c>
      <c r="F230" s="1" t="s">
        <v>277</v>
      </c>
      <c r="G230" s="2">
        <v>34.7085</v>
      </c>
      <c r="H230" s="6">
        <f>1+_xlfn.COUNTIFS(A:A,A230,O:O,"&lt;"&amp;O230)</f>
        <v>6</v>
      </c>
      <c r="I230" s="2">
        <f>_xlfn.AVERAGEIF(A:A,A230,G:G)</f>
        <v>49.503804761904746</v>
      </c>
      <c r="J230" s="2">
        <f>G230-I230</f>
        <v>-14.795304761904745</v>
      </c>
      <c r="K230" s="2">
        <f>90+J230</f>
        <v>75.20469523809525</v>
      </c>
      <c r="L230" s="2">
        <f>EXP(0.06*K230)</f>
        <v>91.12951298232129</v>
      </c>
      <c r="M230" s="2">
        <f>SUMIF(A:A,A230,L:L)</f>
        <v>2183.4536530352016</v>
      </c>
      <c r="N230" s="3">
        <f>L230/M230</f>
        <v>0.0417364082153257</v>
      </c>
      <c r="O230" s="7">
        <f>1/N230</f>
        <v>23.95989599394415</v>
      </c>
      <c r="P230" s="3">
        <f>IF(O230&gt;21,"",N230)</f>
      </c>
      <c r="Q230" s="3">
        <f>IF(ISNUMBER(P230),SUMIF(A:A,A230,P:P),"")</f>
      </c>
      <c r="R230" s="3">
        <f>_xlfn.IFERROR(P230*(1/Q230),"")</f>
      </c>
      <c r="S230" s="8">
        <f>_xlfn.IFERROR(1/R230,"")</f>
      </c>
    </row>
    <row r="231" spans="1:19" ht="15">
      <c r="A231" s="1">
        <v>24</v>
      </c>
      <c r="B231" s="5">
        <v>0.6444444444444445</v>
      </c>
      <c r="C231" s="1" t="s">
        <v>263</v>
      </c>
      <c r="D231" s="1">
        <v>4</v>
      </c>
      <c r="E231" s="1">
        <v>8</v>
      </c>
      <c r="F231" s="1" t="s">
        <v>280</v>
      </c>
      <c r="G231" s="2">
        <v>31.4466666666667</v>
      </c>
      <c r="H231" s="6">
        <f>1+_xlfn.COUNTIFS(A:A,A231,O:O,"&lt;"&amp;O231)</f>
        <v>7</v>
      </c>
      <c r="I231" s="2">
        <f>_xlfn.AVERAGEIF(A:A,A231,G:G)</f>
        <v>49.503804761904746</v>
      </c>
      <c r="J231" s="2">
        <f>G231-I231</f>
        <v>-18.057138095238045</v>
      </c>
      <c r="K231" s="2">
        <f>90+J231</f>
        <v>71.94286190476195</v>
      </c>
      <c r="L231" s="2">
        <f>EXP(0.06*K231)</f>
        <v>74.93130153862246</v>
      </c>
      <c r="M231" s="2">
        <f>SUMIF(A:A,A231,L:L)</f>
        <v>2183.4536530352016</v>
      </c>
      <c r="N231" s="3">
        <f>L231/M231</f>
        <v>0.03431778890037856</v>
      </c>
      <c r="O231" s="7">
        <f>1/N231</f>
        <v>29.139406472337413</v>
      </c>
      <c r="P231" s="3">
        <f>IF(O231&gt;21,"",N231)</f>
      </c>
      <c r="Q231" s="3">
        <f>IF(ISNUMBER(P231),SUMIF(A:A,A231,P:P),"")</f>
      </c>
      <c r="R231" s="3">
        <f>_xlfn.IFERROR(P231*(1/Q231),"")</f>
      </c>
      <c r="S231" s="8">
        <f>_xlfn.IFERROR(1/R231,"")</f>
      </c>
    </row>
    <row r="232" spans="1:19" ht="15">
      <c r="A232" s="1">
        <v>20</v>
      </c>
      <c r="B232" s="5">
        <v>0.65</v>
      </c>
      <c r="C232" s="1" t="s">
        <v>192</v>
      </c>
      <c r="D232" s="1">
        <v>6</v>
      </c>
      <c r="E232" s="1">
        <v>10</v>
      </c>
      <c r="F232" s="1" t="s">
        <v>248</v>
      </c>
      <c r="G232" s="2">
        <v>68.3199666666666</v>
      </c>
      <c r="H232" s="6">
        <f>1+_xlfn.COUNTIFS(A:A,A232,O:O,"&lt;"&amp;O232)</f>
        <v>1</v>
      </c>
      <c r="I232" s="2">
        <f>_xlfn.AVERAGEIF(A:A,A232,G:G)</f>
        <v>50.773563636363605</v>
      </c>
      <c r="J232" s="2">
        <f>G232-I232</f>
        <v>17.546403030302997</v>
      </c>
      <c r="K232" s="2">
        <f>90+J232</f>
        <v>107.546403030303</v>
      </c>
      <c r="L232" s="2">
        <f>EXP(0.06*K232)</f>
        <v>634.4663055588264</v>
      </c>
      <c r="M232" s="2">
        <f>SUMIF(A:A,A232,L:L)</f>
        <v>2893.192356062226</v>
      </c>
      <c r="N232" s="3">
        <f>L232/M232</f>
        <v>0.219296274659859</v>
      </c>
      <c r="O232" s="7">
        <f>1/N232</f>
        <v>4.560040983601098</v>
      </c>
      <c r="P232" s="3">
        <f>IF(O232&gt;21,"",N232)</f>
        <v>0.219296274659859</v>
      </c>
      <c r="Q232" s="3">
        <f>IF(ISNUMBER(P232),SUMIF(A:A,A232,P:P),"")</f>
        <v>0.889695606251766</v>
      </c>
      <c r="R232" s="3">
        <f>_xlfn.IFERROR(P232*(1/Q232),"")</f>
        <v>0.24648461015081438</v>
      </c>
      <c r="S232" s="8">
        <f>_xlfn.IFERROR(1/R232,"")</f>
        <v>4.057048427437878</v>
      </c>
    </row>
    <row r="233" spans="1:19" ht="15">
      <c r="A233" s="1">
        <v>20</v>
      </c>
      <c r="B233" s="5">
        <v>0.65</v>
      </c>
      <c r="C233" s="1" t="s">
        <v>192</v>
      </c>
      <c r="D233" s="1">
        <v>6</v>
      </c>
      <c r="E233" s="1">
        <v>3</v>
      </c>
      <c r="F233" s="1" t="s">
        <v>242</v>
      </c>
      <c r="G233" s="2">
        <v>61.06383333333329</v>
      </c>
      <c r="H233" s="6">
        <f>1+_xlfn.COUNTIFS(A:A,A233,O:O,"&lt;"&amp;O233)</f>
        <v>2</v>
      </c>
      <c r="I233" s="2">
        <f>_xlfn.AVERAGEIF(A:A,A233,G:G)</f>
        <v>50.773563636363605</v>
      </c>
      <c r="J233" s="2">
        <f>G233-I233</f>
        <v>10.290269696969688</v>
      </c>
      <c r="K233" s="2">
        <f>90+J233</f>
        <v>100.29026969696969</v>
      </c>
      <c r="L233" s="2">
        <f>EXP(0.06*K233)</f>
        <v>410.5165241585696</v>
      </c>
      <c r="M233" s="2">
        <f>SUMIF(A:A,A233,L:L)</f>
        <v>2893.192356062226</v>
      </c>
      <c r="N233" s="3">
        <f>L233/M233</f>
        <v>0.14189050489449737</v>
      </c>
      <c r="O233" s="7">
        <f>1/N233</f>
        <v>7.047687938974843</v>
      </c>
      <c r="P233" s="3">
        <f>IF(O233&gt;21,"",N233)</f>
        <v>0.14189050489449737</v>
      </c>
      <c r="Q233" s="3">
        <f>IF(ISNUMBER(P233),SUMIF(A:A,A233,P:P),"")</f>
        <v>0.889695606251766</v>
      </c>
      <c r="R233" s="3">
        <f>_xlfn.IFERROR(P233*(1/Q233),"")</f>
        <v>0.15948207892390692</v>
      </c>
      <c r="S233" s="8">
        <f>_xlfn.IFERROR(1/R233,"")</f>
        <v>6.270296993539482</v>
      </c>
    </row>
    <row r="234" spans="1:19" ht="15">
      <c r="A234" s="1">
        <v>20</v>
      </c>
      <c r="B234" s="5">
        <v>0.65</v>
      </c>
      <c r="C234" s="1" t="s">
        <v>192</v>
      </c>
      <c r="D234" s="1">
        <v>6</v>
      </c>
      <c r="E234" s="1">
        <v>11</v>
      </c>
      <c r="F234" s="1" t="s">
        <v>249</v>
      </c>
      <c r="G234" s="2">
        <v>59.6522666666667</v>
      </c>
      <c r="H234" s="6">
        <f>1+_xlfn.COUNTIFS(A:A,A234,O:O,"&lt;"&amp;O234)</f>
        <v>3</v>
      </c>
      <c r="I234" s="2">
        <f>_xlfn.AVERAGEIF(A:A,A234,G:G)</f>
        <v>50.773563636363605</v>
      </c>
      <c r="J234" s="2">
        <f>G234-I234</f>
        <v>8.878703030303093</v>
      </c>
      <c r="K234" s="2">
        <f>90+J234</f>
        <v>98.87870303030309</v>
      </c>
      <c r="L234" s="2">
        <f>EXP(0.06*K234)</f>
        <v>377.1798697725796</v>
      </c>
      <c r="M234" s="2">
        <f>SUMIF(A:A,A234,L:L)</f>
        <v>2893.192356062226</v>
      </c>
      <c r="N234" s="3">
        <f>L234/M234</f>
        <v>0.13036805830841458</v>
      </c>
      <c r="O234" s="7">
        <f>1/N234</f>
        <v>7.670590580050506</v>
      </c>
      <c r="P234" s="3">
        <f>IF(O234&gt;21,"",N234)</f>
        <v>0.13036805830841458</v>
      </c>
      <c r="Q234" s="3">
        <f>IF(ISNUMBER(P234),SUMIF(A:A,A234,P:P),"")</f>
        <v>0.889695606251766</v>
      </c>
      <c r="R234" s="3">
        <f>_xlfn.IFERROR(P234*(1/Q234),"")</f>
        <v>0.14653108028446646</v>
      </c>
      <c r="S234" s="8">
        <f>_xlfn.IFERROR(1/R234,"")</f>
        <v>6.82449073642712</v>
      </c>
    </row>
    <row r="235" spans="1:19" ht="15">
      <c r="A235" s="1">
        <v>20</v>
      </c>
      <c r="B235" s="5">
        <v>0.65</v>
      </c>
      <c r="C235" s="1" t="s">
        <v>192</v>
      </c>
      <c r="D235" s="1">
        <v>6</v>
      </c>
      <c r="E235" s="1">
        <v>5</v>
      </c>
      <c r="F235" s="1" t="s">
        <v>244</v>
      </c>
      <c r="G235" s="2">
        <v>56.394066666666596</v>
      </c>
      <c r="H235" s="6">
        <f>1+_xlfn.COUNTIFS(A:A,A235,O:O,"&lt;"&amp;O235)</f>
        <v>4</v>
      </c>
      <c r="I235" s="2">
        <f>_xlfn.AVERAGEIF(A:A,A235,G:G)</f>
        <v>50.773563636363605</v>
      </c>
      <c r="J235" s="2">
        <f>G235-I235</f>
        <v>5.6205030303029915</v>
      </c>
      <c r="K235" s="2">
        <f>90+J235</f>
        <v>95.62050303030298</v>
      </c>
      <c r="L235" s="2">
        <f>EXP(0.06*K235)</f>
        <v>310.2040112456294</v>
      </c>
      <c r="M235" s="2">
        <f>SUMIF(A:A,A235,L:L)</f>
        <v>2893.192356062226</v>
      </c>
      <c r="N235" s="3">
        <f>L235/M235</f>
        <v>0.1072185921532822</v>
      </c>
      <c r="O235" s="7">
        <f>1/N235</f>
        <v>9.326740632542318</v>
      </c>
      <c r="P235" s="3">
        <f>IF(O235&gt;21,"",N235)</f>
        <v>0.1072185921532822</v>
      </c>
      <c r="Q235" s="3">
        <f>IF(ISNUMBER(P235),SUMIF(A:A,A235,P:P),"")</f>
        <v>0.889695606251766</v>
      </c>
      <c r="R235" s="3">
        <f>_xlfn.IFERROR(P235*(1/Q235),"")</f>
        <v>0.12051154507212604</v>
      </c>
      <c r="S235" s="8">
        <f>_xlfn.IFERROR(1/R235,"")</f>
        <v>8.297960161422717</v>
      </c>
    </row>
    <row r="236" spans="1:19" ht="15">
      <c r="A236" s="1">
        <v>20</v>
      </c>
      <c r="B236" s="5">
        <v>0.65</v>
      </c>
      <c r="C236" s="1" t="s">
        <v>192</v>
      </c>
      <c r="D236" s="1">
        <v>6</v>
      </c>
      <c r="E236" s="1">
        <v>2</v>
      </c>
      <c r="F236" s="1" t="s">
        <v>241</v>
      </c>
      <c r="G236" s="2">
        <v>52.6043333333333</v>
      </c>
      <c r="H236" s="6">
        <f>1+_xlfn.COUNTIFS(A:A,A236,O:O,"&lt;"&amp;O236)</f>
        <v>5</v>
      </c>
      <c r="I236" s="2">
        <f>_xlfn.AVERAGEIF(A:A,A236,G:G)</f>
        <v>50.773563636363605</v>
      </c>
      <c r="J236" s="2">
        <f>G236-I236</f>
        <v>1.8307696969696963</v>
      </c>
      <c r="K236" s="2">
        <f>90+J236</f>
        <v>91.8307696969697</v>
      </c>
      <c r="L236" s="2">
        <f>EXP(0.06*K236)</f>
        <v>247.1131136542758</v>
      </c>
      <c r="M236" s="2">
        <f>SUMIF(A:A,A236,L:L)</f>
        <v>2893.192356062226</v>
      </c>
      <c r="N236" s="3">
        <f>L236/M236</f>
        <v>0.0854119198595591</v>
      </c>
      <c r="O236" s="7">
        <f>1/N236</f>
        <v>11.707967712753414</v>
      </c>
      <c r="P236" s="3">
        <f>IF(O236&gt;21,"",N236)</f>
        <v>0.0854119198595591</v>
      </c>
      <c r="Q236" s="3">
        <f>IF(ISNUMBER(P236),SUMIF(A:A,A236,P:P),"")</f>
        <v>0.889695606251766</v>
      </c>
      <c r="R236" s="3">
        <f>_xlfn.IFERROR(P236*(1/Q236),"")</f>
        <v>0.09600128320223404</v>
      </c>
      <c r="S236" s="8">
        <f>_xlfn.IFERROR(1/R236,"")</f>
        <v>10.41652743217425</v>
      </c>
    </row>
    <row r="237" spans="1:19" ht="15">
      <c r="A237" s="1">
        <v>20</v>
      </c>
      <c r="B237" s="5">
        <v>0.65</v>
      </c>
      <c r="C237" s="1" t="s">
        <v>192</v>
      </c>
      <c r="D237" s="1">
        <v>6</v>
      </c>
      <c r="E237" s="1">
        <v>4</v>
      </c>
      <c r="F237" s="1" t="s">
        <v>243</v>
      </c>
      <c r="G237" s="2">
        <v>51.6671</v>
      </c>
      <c r="H237" s="6">
        <f>1+_xlfn.COUNTIFS(A:A,A237,O:O,"&lt;"&amp;O237)</f>
        <v>6</v>
      </c>
      <c r="I237" s="2">
        <f>_xlfn.AVERAGEIF(A:A,A237,G:G)</f>
        <v>50.773563636363605</v>
      </c>
      <c r="J237" s="2">
        <f>G237-I237</f>
        <v>0.8935363636363931</v>
      </c>
      <c r="K237" s="2">
        <f>90+J237</f>
        <v>90.8935363636364</v>
      </c>
      <c r="L237" s="2">
        <f>EXP(0.06*K237)</f>
        <v>233.60045105029207</v>
      </c>
      <c r="M237" s="2">
        <f>SUMIF(A:A,A237,L:L)</f>
        <v>2893.192356062226</v>
      </c>
      <c r="N237" s="3">
        <f>L237/M237</f>
        <v>0.08074141719641259</v>
      </c>
      <c r="O237" s="7">
        <f>1/N237</f>
        <v>12.385217336071614</v>
      </c>
      <c r="P237" s="3">
        <f>IF(O237&gt;21,"",N237)</f>
        <v>0.08074141719641259</v>
      </c>
      <c r="Q237" s="3">
        <f>IF(ISNUMBER(P237),SUMIF(A:A,A237,P:P),"")</f>
        <v>0.889695606251766</v>
      </c>
      <c r="R237" s="3">
        <f>_xlfn.IFERROR(P237*(1/Q237),"")</f>
        <v>0.09075173197333335</v>
      </c>
      <c r="S237" s="8">
        <f>_xlfn.IFERROR(1/R237,"")</f>
        <v>11.019073446376117</v>
      </c>
    </row>
    <row r="238" spans="1:19" ht="15">
      <c r="A238" s="1">
        <v>20</v>
      </c>
      <c r="B238" s="5">
        <v>0.65</v>
      </c>
      <c r="C238" s="1" t="s">
        <v>192</v>
      </c>
      <c r="D238" s="1">
        <v>6</v>
      </c>
      <c r="E238" s="1">
        <v>1</v>
      </c>
      <c r="F238" s="1" t="s">
        <v>240</v>
      </c>
      <c r="G238" s="2">
        <v>50.2670333333333</v>
      </c>
      <c r="H238" s="6">
        <f>1+_xlfn.COUNTIFS(A:A,A238,O:O,"&lt;"&amp;O238)</f>
        <v>7</v>
      </c>
      <c r="I238" s="2">
        <f>_xlfn.AVERAGEIF(A:A,A238,G:G)</f>
        <v>50.773563636363605</v>
      </c>
      <c r="J238" s="2">
        <f>G238-I238</f>
        <v>-0.5065303030303028</v>
      </c>
      <c r="K238" s="2">
        <f>90+J238</f>
        <v>89.4934696969697</v>
      </c>
      <c r="L238" s="2">
        <f>EXP(0.06*K238)</f>
        <v>214.7786970170508</v>
      </c>
      <c r="M238" s="2">
        <f>SUMIF(A:A,A238,L:L)</f>
        <v>2893.192356062226</v>
      </c>
      <c r="N238" s="3">
        <f>L238/M238</f>
        <v>0.07423588568766128</v>
      </c>
      <c r="O238" s="7">
        <f>1/N238</f>
        <v>13.470574113002193</v>
      </c>
      <c r="P238" s="3">
        <f>IF(O238&gt;21,"",N238)</f>
        <v>0.07423588568766128</v>
      </c>
      <c r="Q238" s="3">
        <f>IF(ISNUMBER(P238),SUMIF(A:A,A238,P:P),"")</f>
        <v>0.889695606251766</v>
      </c>
      <c r="R238" s="3">
        <f>_xlfn.IFERROR(P238*(1/Q238),"")</f>
        <v>0.08343964516180156</v>
      </c>
      <c r="S238" s="8">
        <f>_xlfn.IFERROR(1/R238,"")</f>
        <v>11.984710602026832</v>
      </c>
    </row>
    <row r="239" spans="1:19" ht="15">
      <c r="A239" s="1">
        <v>20</v>
      </c>
      <c r="B239" s="5">
        <v>0.65</v>
      </c>
      <c r="C239" s="1" t="s">
        <v>192</v>
      </c>
      <c r="D239" s="1">
        <v>6</v>
      </c>
      <c r="E239" s="1">
        <v>8</v>
      </c>
      <c r="F239" s="1" t="s">
        <v>247</v>
      </c>
      <c r="G239" s="2">
        <v>43.8566666666667</v>
      </c>
      <c r="H239" s="6">
        <f>1+_xlfn.COUNTIFS(A:A,A239,O:O,"&lt;"&amp;O239)</f>
        <v>8</v>
      </c>
      <c r="I239" s="2">
        <f>_xlfn.AVERAGEIF(A:A,A239,G:G)</f>
        <v>50.773563636363605</v>
      </c>
      <c r="J239" s="2">
        <f>G239-I239</f>
        <v>-6.916896969696907</v>
      </c>
      <c r="K239" s="2">
        <f>90+J239</f>
        <v>83.08310303030309</v>
      </c>
      <c r="L239" s="2">
        <f>EXP(0.06*K239)</f>
        <v>146.20155477253368</v>
      </c>
      <c r="M239" s="2">
        <f>SUMIF(A:A,A239,L:L)</f>
        <v>2893.192356062226</v>
      </c>
      <c r="N239" s="3">
        <f>L239/M239</f>
        <v>0.05053295349207995</v>
      </c>
      <c r="O239" s="7">
        <f>1/N239</f>
        <v>19.78906695324528</v>
      </c>
      <c r="P239" s="3">
        <f>IF(O239&gt;21,"",N239)</f>
        <v>0.05053295349207995</v>
      </c>
      <c r="Q239" s="3">
        <f>IF(ISNUMBER(P239),SUMIF(A:A,A239,P:P),"")</f>
        <v>0.889695606251766</v>
      </c>
      <c r="R239" s="3">
        <f>_xlfn.IFERROR(P239*(1/Q239),"")</f>
        <v>0.05679802523131731</v>
      </c>
      <c r="S239" s="8">
        <f>_xlfn.IFERROR(1/R239,"")</f>
        <v>17.606245920124344</v>
      </c>
    </row>
    <row r="240" spans="1:19" ht="15">
      <c r="A240" s="1">
        <v>20</v>
      </c>
      <c r="B240" s="5">
        <v>0.65</v>
      </c>
      <c r="C240" s="1" t="s">
        <v>192</v>
      </c>
      <c r="D240" s="1">
        <v>6</v>
      </c>
      <c r="E240" s="1">
        <v>6</v>
      </c>
      <c r="F240" s="1" t="s">
        <v>245</v>
      </c>
      <c r="G240" s="2">
        <v>33.5657333333333</v>
      </c>
      <c r="H240" s="6">
        <f>1+_xlfn.COUNTIFS(A:A,A240,O:O,"&lt;"&amp;O240)</f>
        <v>11</v>
      </c>
      <c r="I240" s="2">
        <f>_xlfn.AVERAGEIF(A:A,A240,G:G)</f>
        <v>50.773563636363605</v>
      </c>
      <c r="J240" s="2">
        <f>G240-I240</f>
        <v>-17.207830303030306</v>
      </c>
      <c r="K240" s="2">
        <f>90+J240</f>
        <v>72.7921696969697</v>
      </c>
      <c r="L240" s="2">
        <f>EXP(0.06*K240)</f>
        <v>78.84864918563105</v>
      </c>
      <c r="M240" s="2">
        <f>SUMIF(A:A,A240,L:L)</f>
        <v>2893.192356062226</v>
      </c>
      <c r="N240" s="3">
        <f>L240/M240</f>
        <v>0.02725316518288741</v>
      </c>
      <c r="O240" s="7">
        <f>1/N240</f>
        <v>36.692985687692236</v>
      </c>
      <c r="P240" s="3">
        <f>IF(O240&gt;21,"",N240)</f>
      </c>
      <c r="Q240" s="3">
        <f>IF(ISNUMBER(P240),SUMIF(A:A,A240,P:P),"")</f>
      </c>
      <c r="R240" s="3">
        <f>_xlfn.IFERROR(P240*(1/Q240),"")</f>
      </c>
      <c r="S240" s="8">
        <f>_xlfn.IFERROR(1/R240,"")</f>
      </c>
    </row>
    <row r="241" spans="1:19" ht="15">
      <c r="A241" s="1">
        <v>20</v>
      </c>
      <c r="B241" s="5">
        <v>0.65</v>
      </c>
      <c r="C241" s="1" t="s">
        <v>192</v>
      </c>
      <c r="D241" s="1">
        <v>6</v>
      </c>
      <c r="E241" s="1">
        <v>7</v>
      </c>
      <c r="F241" s="1" t="s">
        <v>246</v>
      </c>
      <c r="G241" s="2">
        <v>41.4839333333333</v>
      </c>
      <c r="H241" s="6">
        <f>1+_xlfn.COUNTIFS(A:A,A241,O:O,"&lt;"&amp;O241)</f>
        <v>9</v>
      </c>
      <c r="I241" s="2">
        <f>_xlfn.AVERAGEIF(A:A,A241,G:G)</f>
        <v>50.773563636363605</v>
      </c>
      <c r="J241" s="2">
        <f>G241-I241</f>
        <v>-9.289630303030307</v>
      </c>
      <c r="K241" s="2">
        <f>90+J241</f>
        <v>80.71036969696969</v>
      </c>
      <c r="L241" s="2">
        <f>EXP(0.06*K241)</f>
        <v>126.80141253641676</v>
      </c>
      <c r="M241" s="2">
        <f>SUMIF(A:A,A241,L:L)</f>
        <v>2893.192356062226</v>
      </c>
      <c r="N241" s="3">
        <f>L241/M241</f>
        <v>0.04382750848581654</v>
      </c>
      <c r="O241" s="7">
        <f>1/N241</f>
        <v>22.816720241435124</v>
      </c>
      <c r="P241" s="3">
        <f>IF(O241&gt;21,"",N241)</f>
      </c>
      <c r="Q241" s="3">
        <f>IF(ISNUMBER(P241),SUMIF(A:A,A241,P:P),"")</f>
      </c>
      <c r="R241" s="3">
        <f>_xlfn.IFERROR(P241*(1/Q241),"")</f>
      </c>
      <c r="S241" s="8">
        <f>_xlfn.IFERROR(1/R241,"")</f>
      </c>
    </row>
    <row r="242" spans="1:19" ht="15">
      <c r="A242" s="1">
        <v>20</v>
      </c>
      <c r="B242" s="5">
        <v>0.65</v>
      </c>
      <c r="C242" s="1" t="s">
        <v>192</v>
      </c>
      <c r="D242" s="1">
        <v>6</v>
      </c>
      <c r="E242" s="1">
        <v>12</v>
      </c>
      <c r="F242" s="1" t="s">
        <v>23</v>
      </c>
      <c r="G242" s="2">
        <v>39.6342666666666</v>
      </c>
      <c r="H242" s="6">
        <f>1+_xlfn.COUNTIFS(A:A,A242,O:O,"&lt;"&amp;O242)</f>
        <v>10</v>
      </c>
      <c r="I242" s="2">
        <f>_xlfn.AVERAGEIF(A:A,A242,G:G)</f>
        <v>50.773563636363605</v>
      </c>
      <c r="J242" s="2">
        <f>G242-I242</f>
        <v>-11.139296969697007</v>
      </c>
      <c r="K242" s="2">
        <f>90+J242</f>
        <v>78.860703030303</v>
      </c>
      <c r="L242" s="2">
        <f>EXP(0.06*K242)</f>
        <v>113.4817671104206</v>
      </c>
      <c r="M242" s="2">
        <f>SUMIF(A:A,A242,L:L)</f>
        <v>2893.192356062226</v>
      </c>
      <c r="N242" s="3">
        <f>L242/M242</f>
        <v>0.03922372007952999</v>
      </c>
      <c r="O242" s="7">
        <f>1/N242</f>
        <v>25.494777088261916</v>
      </c>
      <c r="P242" s="3">
        <f>IF(O242&gt;21,"",N242)</f>
      </c>
      <c r="Q242" s="3">
        <f>IF(ISNUMBER(P242),SUMIF(A:A,A242,P:P),"")</f>
      </c>
      <c r="R242" s="3">
        <f>_xlfn.IFERROR(P242*(1/Q242),"")</f>
      </c>
      <c r="S242" s="8">
        <f>_xlfn.IFERROR(1/R242,"")</f>
      </c>
    </row>
    <row r="243" spans="1:19" ht="15">
      <c r="A243" s="1">
        <v>55</v>
      </c>
      <c r="B243" s="5">
        <v>0.6527777777777778</v>
      </c>
      <c r="C243" s="1" t="s">
        <v>549</v>
      </c>
      <c r="D243" s="1">
        <v>6</v>
      </c>
      <c r="E243" s="1">
        <v>9</v>
      </c>
      <c r="F243" s="1" t="s">
        <v>580</v>
      </c>
      <c r="G243" s="2">
        <v>72.73033333333329</v>
      </c>
      <c r="H243" s="6">
        <f>1+_xlfn.COUNTIFS(A:A,A243,O:O,"&lt;"&amp;O243)</f>
        <v>1</v>
      </c>
      <c r="I243" s="2">
        <f>_xlfn.AVERAGEIF(A:A,A243,G:G)</f>
        <v>50.42303999999997</v>
      </c>
      <c r="J243" s="2">
        <f>G243-I243</f>
        <v>22.30729333333332</v>
      </c>
      <c r="K243" s="2">
        <f>90+J243</f>
        <v>112.30729333333332</v>
      </c>
      <c r="L243" s="2">
        <f>EXP(0.06*K243)</f>
        <v>844.2406632665803</v>
      </c>
      <c r="M243" s="2">
        <f>SUMIF(A:A,A243,L:L)</f>
        <v>1568.6136753467056</v>
      </c>
      <c r="N243" s="3">
        <f>L243/M243</f>
        <v>0.5382081493583692</v>
      </c>
      <c r="O243" s="7">
        <f>1/N243</f>
        <v>1.8580172024376833</v>
      </c>
      <c r="P243" s="3">
        <f>IF(O243&gt;21,"",N243)</f>
        <v>0.5382081493583692</v>
      </c>
      <c r="Q243" s="3">
        <f>IF(ISNUMBER(P243),SUMIF(A:A,A243,P:P),"")</f>
        <v>0.9999999999999998</v>
      </c>
      <c r="R243" s="3">
        <f>_xlfn.IFERROR(P243*(1/Q243),"")</f>
        <v>0.5382081493583694</v>
      </c>
      <c r="S243" s="8">
        <f>_xlfn.IFERROR(1/R243,"")</f>
        <v>1.8580172024376829</v>
      </c>
    </row>
    <row r="244" spans="1:19" ht="15">
      <c r="A244" s="1">
        <v>55</v>
      </c>
      <c r="B244" s="5">
        <v>0.6527777777777778</v>
      </c>
      <c r="C244" s="1" t="s">
        <v>549</v>
      </c>
      <c r="D244" s="1">
        <v>6</v>
      </c>
      <c r="E244" s="1">
        <v>6</v>
      </c>
      <c r="F244" s="1" t="s">
        <v>578</v>
      </c>
      <c r="G244" s="2">
        <v>55.5334</v>
      </c>
      <c r="H244" s="6">
        <f>1+_xlfn.COUNTIFS(A:A,A244,O:O,"&lt;"&amp;O244)</f>
        <v>2</v>
      </c>
      <c r="I244" s="2">
        <f>_xlfn.AVERAGEIF(A:A,A244,G:G)</f>
        <v>50.42303999999997</v>
      </c>
      <c r="J244" s="2">
        <f>G244-I244</f>
        <v>5.110360000000028</v>
      </c>
      <c r="K244" s="2">
        <f>90+J244</f>
        <v>95.11036000000003</v>
      </c>
      <c r="L244" s="2">
        <f>EXP(0.06*K244)</f>
        <v>300.8529478431179</v>
      </c>
      <c r="M244" s="2">
        <f>SUMIF(A:A,A244,L:L)</f>
        <v>1568.6136753467056</v>
      </c>
      <c r="N244" s="3">
        <f>L244/M244</f>
        <v>0.19179543859109946</v>
      </c>
      <c r="O244" s="7">
        <f>1/N244</f>
        <v>5.2138883351233485</v>
      </c>
      <c r="P244" s="3">
        <f>IF(O244&gt;21,"",N244)</f>
        <v>0.19179543859109946</v>
      </c>
      <c r="Q244" s="3">
        <f>IF(ISNUMBER(P244),SUMIF(A:A,A244,P:P),"")</f>
        <v>0.9999999999999998</v>
      </c>
      <c r="R244" s="3">
        <f>_xlfn.IFERROR(P244*(1/Q244),"")</f>
        <v>0.19179543859109952</v>
      </c>
      <c r="S244" s="8">
        <f>_xlfn.IFERROR(1/R244,"")</f>
        <v>5.213888335123347</v>
      </c>
    </row>
    <row r="245" spans="1:19" ht="15">
      <c r="A245" s="1">
        <v>55</v>
      </c>
      <c r="B245" s="5">
        <v>0.6527777777777778</v>
      </c>
      <c r="C245" s="1" t="s">
        <v>549</v>
      </c>
      <c r="D245" s="1">
        <v>6</v>
      </c>
      <c r="E245" s="1">
        <v>8</v>
      </c>
      <c r="F245" s="1" t="s">
        <v>579</v>
      </c>
      <c r="G245" s="2">
        <v>50.5644666666666</v>
      </c>
      <c r="H245" s="6">
        <f>1+_xlfn.COUNTIFS(A:A,A245,O:O,"&lt;"&amp;O245)</f>
        <v>3</v>
      </c>
      <c r="I245" s="2">
        <f>_xlfn.AVERAGEIF(A:A,A245,G:G)</f>
        <v>50.42303999999997</v>
      </c>
      <c r="J245" s="2">
        <f>G245-I245</f>
        <v>0.14142666666662507</v>
      </c>
      <c r="K245" s="2">
        <f>90+J245</f>
        <v>90.14142666666663</v>
      </c>
      <c r="L245" s="2">
        <f>EXP(0.06*K245)</f>
        <v>223.2931763139252</v>
      </c>
      <c r="M245" s="2">
        <f>SUMIF(A:A,A245,L:L)</f>
        <v>1568.6136753467056</v>
      </c>
      <c r="N245" s="3">
        <f>L245/M245</f>
        <v>0.14235065001876349</v>
      </c>
      <c r="O245" s="7">
        <f>1/N245</f>
        <v>7.024906453663459</v>
      </c>
      <c r="P245" s="3">
        <f>IF(O245&gt;21,"",N245)</f>
        <v>0.14235065001876349</v>
      </c>
      <c r="Q245" s="3">
        <f>IF(ISNUMBER(P245),SUMIF(A:A,A245,P:P),"")</f>
        <v>0.9999999999999998</v>
      </c>
      <c r="R245" s="3">
        <f>_xlfn.IFERROR(P245*(1/Q245),"")</f>
        <v>0.1423506500187635</v>
      </c>
      <c r="S245" s="8">
        <f>_xlfn.IFERROR(1/R245,"")</f>
        <v>7.024906453663458</v>
      </c>
    </row>
    <row r="246" spans="1:19" ht="15">
      <c r="A246" s="1">
        <v>55</v>
      </c>
      <c r="B246" s="5">
        <v>0.6527777777777778</v>
      </c>
      <c r="C246" s="1" t="s">
        <v>549</v>
      </c>
      <c r="D246" s="1">
        <v>6</v>
      </c>
      <c r="E246" s="1">
        <v>2</v>
      </c>
      <c r="F246" s="1" t="s">
        <v>577</v>
      </c>
      <c r="G246" s="2">
        <v>32.3331333333333</v>
      </c>
      <c r="H246" s="6">
        <f>1+_xlfn.COUNTIFS(A:A,A246,O:O,"&lt;"&amp;O246)</f>
        <v>5</v>
      </c>
      <c r="I246" s="2">
        <f>_xlfn.AVERAGEIF(A:A,A246,G:G)</f>
        <v>50.42303999999997</v>
      </c>
      <c r="J246" s="2">
        <f>G246-I246</f>
        <v>-18.08990666666667</v>
      </c>
      <c r="K246" s="2">
        <f>90+J246</f>
        <v>71.91009333333332</v>
      </c>
      <c r="L246" s="2">
        <f>EXP(0.06*K246)</f>
        <v>74.78412276877215</v>
      </c>
      <c r="M246" s="2">
        <f>SUMIF(A:A,A246,L:L)</f>
        <v>1568.6136753467056</v>
      </c>
      <c r="N246" s="3">
        <f>L246/M246</f>
        <v>0.04767529694795174</v>
      </c>
      <c r="O246" s="7">
        <f>1/N246</f>
        <v>20.97522331306555</v>
      </c>
      <c r="P246" s="3">
        <f>IF(O246&gt;21,"",N246)</f>
        <v>0.04767529694795174</v>
      </c>
      <c r="Q246" s="3">
        <f>IF(ISNUMBER(P246),SUMIF(A:A,A246,P:P),"")</f>
        <v>0.9999999999999998</v>
      </c>
      <c r="R246" s="3">
        <f>_xlfn.IFERROR(P246*(1/Q246),"")</f>
        <v>0.04767529694795175</v>
      </c>
      <c r="S246" s="8">
        <f>_xlfn.IFERROR(1/R246,"")</f>
        <v>20.97522331306554</v>
      </c>
    </row>
    <row r="247" spans="1:19" ht="15">
      <c r="A247" s="1">
        <v>55</v>
      </c>
      <c r="B247" s="5">
        <v>0.6527777777777778</v>
      </c>
      <c r="C247" s="1" t="s">
        <v>549</v>
      </c>
      <c r="D247" s="1">
        <v>6</v>
      </c>
      <c r="E247" s="1">
        <v>7</v>
      </c>
      <c r="F247" s="1" t="s">
        <v>20</v>
      </c>
      <c r="G247" s="2">
        <v>40.9538666666667</v>
      </c>
      <c r="H247" s="6">
        <f>1+_xlfn.COUNTIFS(A:A,A247,O:O,"&lt;"&amp;O247)</f>
        <v>4</v>
      </c>
      <c r="I247" s="2">
        <f>_xlfn.AVERAGEIF(A:A,A247,G:G)</f>
        <v>50.42303999999997</v>
      </c>
      <c r="J247" s="2">
        <f>G247-I247</f>
        <v>-9.469173333333273</v>
      </c>
      <c r="K247" s="2">
        <f>90+J247</f>
        <v>80.53082666666673</v>
      </c>
      <c r="L247" s="2">
        <f>EXP(0.06*K247)</f>
        <v>125.4427651543099</v>
      </c>
      <c r="M247" s="2">
        <f>SUMIF(A:A,A247,L:L)</f>
        <v>1568.6136753467056</v>
      </c>
      <c r="N247" s="3">
        <f>L247/M247</f>
        <v>0.07997046508381593</v>
      </c>
      <c r="O247" s="7">
        <f>1/N247</f>
        <v>12.504616535015945</v>
      </c>
      <c r="P247" s="3">
        <f>IF(O247&gt;21,"",N247)</f>
        <v>0.07997046508381593</v>
      </c>
      <c r="Q247" s="3">
        <f>IF(ISNUMBER(P247),SUMIF(A:A,A247,P:P),"")</f>
        <v>0.9999999999999998</v>
      </c>
      <c r="R247" s="3">
        <f>_xlfn.IFERROR(P247*(1/Q247),"")</f>
        <v>0.07997046508381594</v>
      </c>
      <c r="S247" s="8">
        <f>_xlfn.IFERROR(1/R247,"")</f>
        <v>12.504616535015943</v>
      </c>
    </row>
    <row r="248" spans="1:19" ht="15">
      <c r="A248" s="1">
        <v>12</v>
      </c>
      <c r="B248" s="5">
        <v>0.6597222222222222</v>
      </c>
      <c r="C248" s="1" t="s">
        <v>96</v>
      </c>
      <c r="D248" s="1">
        <v>5</v>
      </c>
      <c r="E248" s="1">
        <v>13</v>
      </c>
      <c r="F248" s="1" t="s">
        <v>142</v>
      </c>
      <c r="G248" s="2">
        <v>62.1908666666667</v>
      </c>
      <c r="H248" s="6">
        <f>1+_xlfn.COUNTIFS(A:A,A248,O:O,"&lt;"&amp;O248)</f>
        <v>1</v>
      </c>
      <c r="I248" s="2">
        <f>_xlfn.AVERAGEIF(A:A,A248,G:G)</f>
        <v>50.47882307692308</v>
      </c>
      <c r="J248" s="2">
        <f>G248-I248</f>
        <v>11.712043589743622</v>
      </c>
      <c r="K248" s="2">
        <f>90+J248</f>
        <v>101.71204358974362</v>
      </c>
      <c r="L248" s="2">
        <f>EXP(0.06*K248)</f>
        <v>447.0733232977661</v>
      </c>
      <c r="M248" s="2">
        <f>SUMIF(A:A,A248,L:L)</f>
        <v>3238.850070133512</v>
      </c>
      <c r="N248" s="3">
        <f>L248/M248</f>
        <v>0.1380345843793062</v>
      </c>
      <c r="O248" s="7">
        <f>1/N248</f>
        <v>7.244561241638493</v>
      </c>
      <c r="P248" s="3">
        <f>IF(O248&gt;21,"",N248)</f>
        <v>0.1380345843793062</v>
      </c>
      <c r="Q248" s="3">
        <f>IF(ISNUMBER(P248),SUMIF(A:A,A248,P:P),"")</f>
        <v>0.952322847045025</v>
      </c>
      <c r="R248" s="3">
        <f>_xlfn.IFERROR(P248*(1/Q248),"")</f>
        <v>0.14494515678964914</v>
      </c>
      <c r="S248" s="8">
        <f>_xlfn.IFERROR(1/R248,"")</f>
        <v>6.899161187229212</v>
      </c>
    </row>
    <row r="249" spans="1:19" ht="15">
      <c r="A249" s="1">
        <v>12</v>
      </c>
      <c r="B249" s="5">
        <v>0.6597222222222222</v>
      </c>
      <c r="C249" s="1" t="s">
        <v>96</v>
      </c>
      <c r="D249" s="1">
        <v>5</v>
      </c>
      <c r="E249" s="1">
        <v>11</v>
      </c>
      <c r="F249" s="1" t="s">
        <v>140</v>
      </c>
      <c r="G249" s="2">
        <v>59.888200000000005</v>
      </c>
      <c r="H249" s="6">
        <f>1+_xlfn.COUNTIFS(A:A,A249,O:O,"&lt;"&amp;O249)</f>
        <v>2</v>
      </c>
      <c r="I249" s="2">
        <f>_xlfn.AVERAGEIF(A:A,A249,G:G)</f>
        <v>50.47882307692308</v>
      </c>
      <c r="J249" s="2">
        <f>G249-I249</f>
        <v>9.409376923076927</v>
      </c>
      <c r="K249" s="2">
        <f>90+J249</f>
        <v>99.40937692307693</v>
      </c>
      <c r="L249" s="2">
        <f>EXP(0.06*K249)</f>
        <v>389.38268082583375</v>
      </c>
      <c r="M249" s="2">
        <f>SUMIF(A:A,A249,L:L)</f>
        <v>3238.850070133512</v>
      </c>
      <c r="N249" s="3">
        <f>L249/M249</f>
        <v>0.12022250872816184</v>
      </c>
      <c r="O249" s="7">
        <f>1/N249</f>
        <v>8.317909936991294</v>
      </c>
      <c r="P249" s="3">
        <f>IF(O249&gt;21,"",N249)</f>
        <v>0.12022250872816184</v>
      </c>
      <c r="Q249" s="3">
        <f>IF(ISNUMBER(P249),SUMIF(A:A,A249,P:P),"")</f>
        <v>0.952322847045025</v>
      </c>
      <c r="R249" s="3">
        <f>_xlfn.IFERROR(P249*(1/Q249),"")</f>
        <v>0.12624133622458164</v>
      </c>
      <c r="S249" s="8">
        <f>_xlfn.IFERROR(1/R249,"")</f>
        <v>7.921335672659654</v>
      </c>
    </row>
    <row r="250" spans="1:19" ht="15">
      <c r="A250" s="1">
        <v>12</v>
      </c>
      <c r="B250" s="5">
        <v>0.6597222222222222</v>
      </c>
      <c r="C250" s="1" t="s">
        <v>96</v>
      </c>
      <c r="D250" s="1">
        <v>5</v>
      </c>
      <c r="E250" s="1">
        <v>1</v>
      </c>
      <c r="F250" s="1" t="s">
        <v>133</v>
      </c>
      <c r="G250" s="2">
        <v>58.475</v>
      </c>
      <c r="H250" s="6">
        <f>1+_xlfn.COUNTIFS(A:A,A250,O:O,"&lt;"&amp;O250)</f>
        <v>3</v>
      </c>
      <c r="I250" s="2">
        <f>_xlfn.AVERAGEIF(A:A,A250,G:G)</f>
        <v>50.47882307692308</v>
      </c>
      <c r="J250" s="2">
        <f>G250-I250</f>
        <v>7.9961769230769235</v>
      </c>
      <c r="K250" s="2">
        <f>90+J250</f>
        <v>97.99617692307692</v>
      </c>
      <c r="L250" s="2">
        <f>EXP(0.06*K250)</f>
        <v>357.7271751863207</v>
      </c>
      <c r="M250" s="2">
        <f>SUMIF(A:A,A250,L:L)</f>
        <v>3238.850070133512</v>
      </c>
      <c r="N250" s="3">
        <f>L250/M250</f>
        <v>0.11044882209431031</v>
      </c>
      <c r="O250" s="7">
        <f>1/N250</f>
        <v>9.053967086639616</v>
      </c>
      <c r="P250" s="3">
        <f>IF(O250&gt;21,"",N250)</f>
        <v>0.11044882209431031</v>
      </c>
      <c r="Q250" s="3">
        <f>IF(ISNUMBER(P250),SUMIF(A:A,A250,P:P),"")</f>
        <v>0.952322847045025</v>
      </c>
      <c r="R250" s="3">
        <f>_xlfn.IFERROR(P250*(1/Q250),"")</f>
        <v>0.11597833910739767</v>
      </c>
      <c r="S250" s="8">
        <f>_xlfn.IFERROR(1/R250,"")</f>
        <v>8.62229971300059</v>
      </c>
    </row>
    <row r="251" spans="1:19" ht="15">
      <c r="A251" s="1">
        <v>12</v>
      </c>
      <c r="B251" s="5">
        <v>0.6597222222222222</v>
      </c>
      <c r="C251" s="1" t="s">
        <v>96</v>
      </c>
      <c r="D251" s="1">
        <v>5</v>
      </c>
      <c r="E251" s="1">
        <v>9</v>
      </c>
      <c r="F251" s="1" t="s">
        <v>138</v>
      </c>
      <c r="G251" s="2">
        <v>56.6396666666667</v>
      </c>
      <c r="H251" s="6">
        <f>1+_xlfn.COUNTIFS(A:A,A251,O:O,"&lt;"&amp;O251)</f>
        <v>4</v>
      </c>
      <c r="I251" s="2">
        <f>_xlfn.AVERAGEIF(A:A,A251,G:G)</f>
        <v>50.47882307692308</v>
      </c>
      <c r="J251" s="2">
        <f>G251-I251</f>
        <v>6.160843589743621</v>
      </c>
      <c r="K251" s="2">
        <f>90+J251</f>
        <v>96.16084358974362</v>
      </c>
      <c r="L251" s="2">
        <f>EXP(0.06*K251)</f>
        <v>320.4257612565995</v>
      </c>
      <c r="M251" s="2">
        <f>SUMIF(A:A,A251,L:L)</f>
        <v>3238.850070133512</v>
      </c>
      <c r="N251" s="3">
        <f>L251/M251</f>
        <v>0.0989319524887396</v>
      </c>
      <c r="O251" s="7">
        <f>1/N251</f>
        <v>10.107957791632787</v>
      </c>
      <c r="P251" s="3">
        <f>IF(O251&gt;21,"",N251)</f>
        <v>0.0989319524887396</v>
      </c>
      <c r="Q251" s="3">
        <f>IF(ISNUMBER(P251),SUMIF(A:A,A251,P:P),"")</f>
        <v>0.952322847045025</v>
      </c>
      <c r="R251" s="3">
        <f>_xlfn.IFERROR(P251*(1/Q251),"")</f>
        <v>0.1038848881928191</v>
      </c>
      <c r="S251" s="8">
        <f>_xlfn.IFERROR(1/R251,"")</f>
        <v>9.626039141938678</v>
      </c>
    </row>
    <row r="252" spans="1:19" ht="15">
      <c r="A252" s="1">
        <v>12</v>
      </c>
      <c r="B252" s="5">
        <v>0.6597222222222222</v>
      </c>
      <c r="C252" s="1" t="s">
        <v>96</v>
      </c>
      <c r="D252" s="1">
        <v>5</v>
      </c>
      <c r="E252" s="1">
        <v>10</v>
      </c>
      <c r="F252" s="1" t="s">
        <v>139</v>
      </c>
      <c r="G252" s="2">
        <v>54.918833333333296</v>
      </c>
      <c r="H252" s="6">
        <f>1+_xlfn.COUNTIFS(A:A,A252,O:O,"&lt;"&amp;O252)</f>
        <v>5</v>
      </c>
      <c r="I252" s="2">
        <f>_xlfn.AVERAGEIF(A:A,A252,G:G)</f>
        <v>50.47882307692308</v>
      </c>
      <c r="J252" s="2">
        <f>G252-I252</f>
        <v>4.440010256410218</v>
      </c>
      <c r="K252" s="2">
        <f>90+J252</f>
        <v>94.44001025641022</v>
      </c>
      <c r="L252" s="2">
        <f>EXP(0.06*K252)</f>
        <v>288.99246507988863</v>
      </c>
      <c r="M252" s="2">
        <f>SUMIF(A:A,A252,L:L)</f>
        <v>3238.850070133512</v>
      </c>
      <c r="N252" s="3">
        <f>L252/M252</f>
        <v>0.08922687337236816</v>
      </c>
      <c r="O252" s="7">
        <f>1/N252</f>
        <v>11.207385871594159</v>
      </c>
      <c r="P252" s="3">
        <f>IF(O252&gt;21,"",N252)</f>
        <v>0.08922687337236816</v>
      </c>
      <c r="Q252" s="3">
        <f>IF(ISNUMBER(P252),SUMIF(A:A,A252,P:P),"")</f>
        <v>0.952322847045025</v>
      </c>
      <c r="R252" s="3">
        <f>_xlfn.IFERROR(P252*(1/Q252),"")</f>
        <v>0.09369393336433268</v>
      </c>
      <c r="S252" s="8">
        <f>_xlfn.IFERROR(1/R252,"")</f>
        <v>10.673049621168738</v>
      </c>
    </row>
    <row r="253" spans="1:19" ht="15">
      <c r="A253" s="1">
        <v>12</v>
      </c>
      <c r="B253" s="5">
        <v>0.6597222222222222</v>
      </c>
      <c r="C253" s="1" t="s">
        <v>96</v>
      </c>
      <c r="D253" s="1">
        <v>5</v>
      </c>
      <c r="E253" s="1">
        <v>2</v>
      </c>
      <c r="F253" s="1" t="s">
        <v>134</v>
      </c>
      <c r="G253" s="2">
        <v>48.0223666666667</v>
      </c>
      <c r="H253" s="6">
        <f>1+_xlfn.COUNTIFS(A:A,A253,O:O,"&lt;"&amp;O253)</f>
        <v>10</v>
      </c>
      <c r="I253" s="2">
        <f>_xlfn.AVERAGEIF(A:A,A253,G:G)</f>
        <v>50.47882307692308</v>
      </c>
      <c r="J253" s="2">
        <f>G253-I253</f>
        <v>-2.4564564102563793</v>
      </c>
      <c r="K253" s="2">
        <f>90+J253</f>
        <v>87.54354358974362</v>
      </c>
      <c r="L253" s="2">
        <f>EXP(0.06*K253)</f>
        <v>191.0647957698867</v>
      </c>
      <c r="M253" s="2">
        <f>SUMIF(A:A,A253,L:L)</f>
        <v>3238.850070133512</v>
      </c>
      <c r="N253" s="3">
        <f>L253/M253</f>
        <v>0.058991553061303215</v>
      </c>
      <c r="O253" s="7">
        <f>1/N253</f>
        <v>16.951579473773368</v>
      </c>
      <c r="P253" s="3">
        <f>IF(O253&gt;21,"",N253)</f>
        <v>0.058991553061303215</v>
      </c>
      <c r="Q253" s="3">
        <f>IF(ISNUMBER(P253),SUMIF(A:A,A253,P:P),"")</f>
        <v>0.952322847045025</v>
      </c>
      <c r="R253" s="3">
        <f>_xlfn.IFERROR(P253*(1/Q253),"")</f>
        <v>0.061944910010663795</v>
      </c>
      <c r="S253" s="8">
        <f>_xlfn.IFERROR(1/R253,"")</f>
        <v>16.14337642637386</v>
      </c>
    </row>
    <row r="254" spans="1:19" ht="15">
      <c r="A254" s="1">
        <v>12</v>
      </c>
      <c r="B254" s="5">
        <v>0.6597222222222222</v>
      </c>
      <c r="C254" s="1" t="s">
        <v>96</v>
      </c>
      <c r="D254" s="1">
        <v>5</v>
      </c>
      <c r="E254" s="1">
        <v>3</v>
      </c>
      <c r="F254" s="1" t="s">
        <v>135</v>
      </c>
      <c r="G254" s="2">
        <v>51.79430000000001</v>
      </c>
      <c r="H254" s="6">
        <f>1+_xlfn.COUNTIFS(A:A,A254,O:O,"&lt;"&amp;O254)</f>
        <v>7</v>
      </c>
      <c r="I254" s="2">
        <f>_xlfn.AVERAGEIF(A:A,A254,G:G)</f>
        <v>50.47882307692308</v>
      </c>
      <c r="J254" s="2">
        <f>G254-I254</f>
        <v>1.315476923076929</v>
      </c>
      <c r="K254" s="2">
        <f>90+J254</f>
        <v>91.31547692307693</v>
      </c>
      <c r="L254" s="2">
        <f>EXP(0.06*K254)</f>
        <v>239.589876908596</v>
      </c>
      <c r="M254" s="2">
        <f>SUMIF(A:A,A254,L:L)</f>
        <v>3238.850070133512</v>
      </c>
      <c r="N254" s="3">
        <f>L254/M254</f>
        <v>0.07397374738581822</v>
      </c>
      <c r="O254" s="7">
        <f>1/N254</f>
        <v>13.518309337289484</v>
      </c>
      <c r="P254" s="3">
        <f>IF(O254&gt;21,"",N254)</f>
        <v>0.07397374738581822</v>
      </c>
      <c r="Q254" s="3">
        <f>IF(ISNUMBER(P254),SUMIF(A:A,A254,P:P),"")</f>
        <v>0.952322847045025</v>
      </c>
      <c r="R254" s="3">
        <f>_xlfn.IFERROR(P254*(1/Q254),"")</f>
        <v>0.07767717388630581</v>
      </c>
      <c r="S254" s="8">
        <f>_xlfn.IFERROR(1/R254,"")</f>
        <v>12.873794835322867</v>
      </c>
    </row>
    <row r="255" spans="1:19" ht="15">
      <c r="A255" s="1">
        <v>12</v>
      </c>
      <c r="B255" s="5">
        <v>0.6597222222222222</v>
      </c>
      <c r="C255" s="1" t="s">
        <v>96</v>
      </c>
      <c r="D255" s="1">
        <v>5</v>
      </c>
      <c r="E255" s="1">
        <v>6</v>
      </c>
      <c r="F255" s="1" t="s">
        <v>136</v>
      </c>
      <c r="G255" s="2">
        <v>45.5880666666667</v>
      </c>
      <c r="H255" s="6">
        <f>1+_xlfn.COUNTIFS(A:A,A255,O:O,"&lt;"&amp;O255)</f>
        <v>11</v>
      </c>
      <c r="I255" s="2">
        <f>_xlfn.AVERAGEIF(A:A,A255,G:G)</f>
        <v>50.47882307692308</v>
      </c>
      <c r="J255" s="2">
        <f>G255-I255</f>
        <v>-4.89075641025638</v>
      </c>
      <c r="K255" s="2">
        <f>90+J255</f>
        <v>85.10924358974361</v>
      </c>
      <c r="L255" s="2">
        <f>EXP(0.06*K255)</f>
        <v>165.10053896298365</v>
      </c>
      <c r="M255" s="2">
        <f>SUMIF(A:A,A255,L:L)</f>
        <v>3238.850070133512</v>
      </c>
      <c r="N255" s="3">
        <f>L255/M255</f>
        <v>0.05097504836220402</v>
      </c>
      <c r="O255" s="7">
        <f>1/N255</f>
        <v>19.617440927068554</v>
      </c>
      <c r="P255" s="3">
        <f>IF(O255&gt;21,"",N255)</f>
        <v>0.05097504836220402</v>
      </c>
      <c r="Q255" s="3">
        <f>IF(ISNUMBER(P255),SUMIF(A:A,A255,P:P),"")</f>
        <v>0.952322847045025</v>
      </c>
      <c r="R255" s="3">
        <f>_xlfn.IFERROR(P255*(1/Q255),"")</f>
        <v>0.053527066498903354</v>
      </c>
      <c r="S255" s="8">
        <f>_xlfn.IFERROR(1/R255,"")</f>
        <v>18.68213719540352</v>
      </c>
    </row>
    <row r="256" spans="1:19" ht="15">
      <c r="A256" s="1">
        <v>12</v>
      </c>
      <c r="B256" s="5">
        <v>0.6597222222222222</v>
      </c>
      <c r="C256" s="1" t="s">
        <v>96</v>
      </c>
      <c r="D256" s="1">
        <v>5</v>
      </c>
      <c r="E256" s="1">
        <v>7</v>
      </c>
      <c r="F256" s="1" t="s">
        <v>137</v>
      </c>
      <c r="G256" s="2">
        <v>50.1457333333333</v>
      </c>
      <c r="H256" s="6">
        <f>1+_xlfn.COUNTIFS(A:A,A256,O:O,"&lt;"&amp;O256)</f>
        <v>9</v>
      </c>
      <c r="I256" s="2">
        <f>_xlfn.AVERAGEIF(A:A,A256,G:G)</f>
        <v>50.47882307692308</v>
      </c>
      <c r="J256" s="2">
        <f>G256-I256</f>
        <v>-0.33308974358978105</v>
      </c>
      <c r="K256" s="2">
        <f>90+J256</f>
        <v>89.66691025641022</v>
      </c>
      <c r="L256" s="2">
        <f>EXP(0.06*K256)</f>
        <v>217.02544731215144</v>
      </c>
      <c r="M256" s="2">
        <f>SUMIF(A:A,A256,L:L)</f>
        <v>3238.850070133512</v>
      </c>
      <c r="N256" s="3">
        <f>L256/M256</f>
        <v>0.06700694462933421</v>
      </c>
      <c r="O256" s="7">
        <f>1/N256</f>
        <v>14.923826262065102</v>
      </c>
      <c r="P256" s="3">
        <f>IF(O256&gt;21,"",N256)</f>
        <v>0.06700694462933421</v>
      </c>
      <c r="Q256" s="3">
        <f>IF(ISNUMBER(P256),SUMIF(A:A,A256,P:P),"")</f>
        <v>0.952322847045025</v>
      </c>
      <c r="R256" s="3">
        <f>_xlfn.IFERROR(P256*(1/Q256),"")</f>
        <v>0.07036158466348984</v>
      </c>
      <c r="S256" s="8">
        <f>_xlfn.IFERROR(1/R256,"")</f>
        <v>14.212300714695152</v>
      </c>
    </row>
    <row r="257" spans="1:19" ht="15">
      <c r="A257" s="1">
        <v>12</v>
      </c>
      <c r="B257" s="5">
        <v>0.6597222222222222</v>
      </c>
      <c r="C257" s="1" t="s">
        <v>96</v>
      </c>
      <c r="D257" s="1">
        <v>5</v>
      </c>
      <c r="E257" s="1">
        <v>12</v>
      </c>
      <c r="F257" s="1" t="s">
        <v>141</v>
      </c>
      <c r="G257" s="2">
        <v>52.4398333333333</v>
      </c>
      <c r="H257" s="6">
        <f>1+_xlfn.COUNTIFS(A:A,A257,O:O,"&lt;"&amp;O257)</f>
        <v>6</v>
      </c>
      <c r="I257" s="2">
        <f>_xlfn.AVERAGEIF(A:A,A257,G:G)</f>
        <v>50.47882307692308</v>
      </c>
      <c r="J257" s="2">
        <f>G257-I257</f>
        <v>1.9610102564102192</v>
      </c>
      <c r="K257" s="2">
        <f>90+J257</f>
        <v>91.96101025641022</v>
      </c>
      <c r="L257" s="2">
        <f>EXP(0.06*K257)</f>
        <v>249.0517273832485</v>
      </c>
      <c r="M257" s="2">
        <f>SUMIF(A:A,A257,L:L)</f>
        <v>3238.850070133512</v>
      </c>
      <c r="N257" s="3">
        <f>L257/M257</f>
        <v>0.0768951084459992</v>
      </c>
      <c r="O257" s="7">
        <f>1/N257</f>
        <v>13.004728391823074</v>
      </c>
      <c r="P257" s="3">
        <f>IF(O257&gt;21,"",N257)</f>
        <v>0.0768951084459992</v>
      </c>
      <c r="Q257" s="3">
        <f>IF(ISNUMBER(P257),SUMIF(A:A,A257,P:P),"")</f>
        <v>0.952322847045025</v>
      </c>
      <c r="R257" s="3">
        <f>_xlfn.IFERROR(P257*(1/Q257),"")</f>
        <v>0.08074479015661341</v>
      </c>
      <c r="S257" s="8">
        <f>_xlfn.IFERROR(1/R257,"")</f>
        <v>12.384699967148219</v>
      </c>
    </row>
    <row r="258" spans="1:19" ht="15">
      <c r="A258" s="1">
        <v>12</v>
      </c>
      <c r="B258" s="5">
        <v>0.6597222222222222</v>
      </c>
      <c r="C258" s="1" t="s">
        <v>96</v>
      </c>
      <c r="D258" s="1">
        <v>5</v>
      </c>
      <c r="E258" s="1">
        <v>14</v>
      </c>
      <c r="F258" s="1" t="s">
        <v>143</v>
      </c>
      <c r="G258" s="2">
        <v>33.4354666666667</v>
      </c>
      <c r="H258" s="6">
        <f>1+_xlfn.COUNTIFS(A:A,A258,O:O,"&lt;"&amp;O258)</f>
        <v>12</v>
      </c>
      <c r="I258" s="2">
        <f>_xlfn.AVERAGEIF(A:A,A258,G:G)</f>
        <v>50.47882307692308</v>
      </c>
      <c r="J258" s="2">
        <f>G258-I258</f>
        <v>-17.04335641025638</v>
      </c>
      <c r="K258" s="2">
        <f>90+J258</f>
        <v>72.95664358974362</v>
      </c>
      <c r="L258" s="2">
        <f>EXP(0.06*K258)</f>
        <v>79.63061387921469</v>
      </c>
      <c r="M258" s="2">
        <f>SUMIF(A:A,A258,L:L)</f>
        <v>3238.850070133512</v>
      </c>
      <c r="N258" s="3">
        <f>L258/M258</f>
        <v>0.024586075969837085</v>
      </c>
      <c r="O258" s="7">
        <f>1/N258</f>
        <v>40.67342837575338</v>
      </c>
      <c r="P258" s="3">
        <f>IF(O258&gt;21,"",N258)</f>
      </c>
      <c r="Q258" s="3">
        <f>IF(ISNUMBER(P258),SUMIF(A:A,A258,P:P),"")</f>
      </c>
      <c r="R258" s="3">
        <f>_xlfn.IFERROR(P258*(1/Q258),"")</f>
      </c>
      <c r="S258" s="8">
        <f>_xlfn.IFERROR(1/R258,"")</f>
      </c>
    </row>
    <row r="259" spans="1:19" ht="15">
      <c r="A259" s="1">
        <v>12</v>
      </c>
      <c r="B259" s="5">
        <v>0.6597222222222222</v>
      </c>
      <c r="C259" s="1" t="s">
        <v>96</v>
      </c>
      <c r="D259" s="1">
        <v>5</v>
      </c>
      <c r="E259" s="1">
        <v>15</v>
      </c>
      <c r="F259" s="1" t="s">
        <v>144</v>
      </c>
      <c r="G259" s="2">
        <v>50.296466666666696</v>
      </c>
      <c r="H259" s="6">
        <f>1+_xlfn.COUNTIFS(A:A,A259,O:O,"&lt;"&amp;O259)</f>
        <v>8</v>
      </c>
      <c r="I259" s="2">
        <f>_xlfn.AVERAGEIF(A:A,A259,G:G)</f>
        <v>50.47882307692308</v>
      </c>
      <c r="J259" s="2">
        <f>G259-I259</f>
        <v>-0.18235641025638216</v>
      </c>
      <c r="K259" s="2">
        <f>90+J259</f>
        <v>89.81764358974362</v>
      </c>
      <c r="L259" s="2">
        <f>EXP(0.06*K259)</f>
        <v>218.99712795825016</v>
      </c>
      <c r="M259" s="2">
        <f>SUMIF(A:A,A259,L:L)</f>
        <v>3238.850070133512</v>
      </c>
      <c r="N259" s="3">
        <f>L259/M259</f>
        <v>0.06761570409748008</v>
      </c>
      <c r="O259" s="7">
        <f>1/N259</f>
        <v>14.789463680779274</v>
      </c>
      <c r="P259" s="3">
        <f>IF(O259&gt;21,"",N259)</f>
        <v>0.06761570409748008</v>
      </c>
      <c r="Q259" s="3">
        <f>IF(ISNUMBER(P259),SUMIF(A:A,A259,P:P),"")</f>
        <v>0.952322847045025</v>
      </c>
      <c r="R259" s="3">
        <f>_xlfn.IFERROR(P259*(1/Q259),"")</f>
        <v>0.0710008211052436</v>
      </c>
      <c r="S259" s="8">
        <f>_xlfn.IFERROR(1/R259,"")</f>
        <v>14.084344158748713</v>
      </c>
    </row>
    <row r="260" spans="1:19" ht="15">
      <c r="A260" s="1">
        <v>12</v>
      </c>
      <c r="B260" s="5">
        <v>0.6597222222222222</v>
      </c>
      <c r="C260" s="1" t="s">
        <v>96</v>
      </c>
      <c r="D260" s="1">
        <v>5</v>
      </c>
      <c r="E260" s="1">
        <v>17</v>
      </c>
      <c r="F260" s="1" t="s">
        <v>145</v>
      </c>
      <c r="G260" s="2">
        <v>32.3899</v>
      </c>
      <c r="H260" s="6">
        <f>1+_xlfn.COUNTIFS(A:A,A260,O:O,"&lt;"&amp;O260)</f>
        <v>13</v>
      </c>
      <c r="I260" s="2">
        <f>_xlfn.AVERAGEIF(A:A,A260,G:G)</f>
        <v>50.47882307692308</v>
      </c>
      <c r="J260" s="2">
        <f>G260-I260</f>
        <v>-18.08892307692308</v>
      </c>
      <c r="K260" s="2">
        <f>90+J260</f>
        <v>71.91107692307692</v>
      </c>
      <c r="L260" s="2">
        <f>EXP(0.06*K260)</f>
        <v>74.7885363127727</v>
      </c>
      <c r="M260" s="2">
        <f>SUMIF(A:A,A260,L:L)</f>
        <v>3238.850070133512</v>
      </c>
      <c r="N260" s="3">
        <f>L260/M260</f>
        <v>0.023091076985138053</v>
      </c>
      <c r="O260" s="7">
        <f>1/N260</f>
        <v>43.30677173020656</v>
      </c>
      <c r="P260" s="3">
        <f>IF(O260&gt;21,"",N260)</f>
      </c>
      <c r="Q260" s="3">
        <f>IF(ISNUMBER(P260),SUMIF(A:A,A260,P:P),"")</f>
      </c>
      <c r="R260" s="3">
        <f>_xlfn.IFERROR(P260*(1/Q260),"")</f>
      </c>
      <c r="S260" s="8">
        <f>_xlfn.IFERROR(1/R260,"")</f>
      </c>
    </row>
    <row r="261" spans="1:19" ht="15">
      <c r="A261" s="1">
        <v>43</v>
      </c>
      <c r="B261" s="5">
        <v>0.6631944444444444</v>
      </c>
      <c r="C261" s="1" t="s">
        <v>444</v>
      </c>
      <c r="D261" s="1">
        <v>5</v>
      </c>
      <c r="E261" s="1">
        <v>3</v>
      </c>
      <c r="F261" s="1" t="s">
        <v>470</v>
      </c>
      <c r="G261" s="2">
        <v>54.3809</v>
      </c>
      <c r="H261" s="6">
        <f>1+_xlfn.COUNTIFS(A:A,A261,O:O,"&lt;"&amp;O261)</f>
        <v>1</v>
      </c>
      <c r="I261" s="2">
        <f>_xlfn.AVERAGEIF(A:A,A261,G:G)</f>
        <v>44.90509999999999</v>
      </c>
      <c r="J261" s="2">
        <f>G261-I261</f>
        <v>9.475800000000007</v>
      </c>
      <c r="K261" s="2">
        <f>90+J261</f>
        <v>99.4758</v>
      </c>
      <c r="L261" s="2">
        <f>EXP(0.06*K261)</f>
        <v>390.9376170227679</v>
      </c>
      <c r="M261" s="2">
        <f>SUMIF(A:A,A261,L:L)</f>
        <v>2537.4087593575327</v>
      </c>
      <c r="N261" s="3">
        <f>L261/M261</f>
        <v>0.1540696253928565</v>
      </c>
      <c r="O261" s="7">
        <f>1/N261</f>
        <v>6.490572021903321</v>
      </c>
      <c r="P261" s="3">
        <f>IF(O261&gt;21,"",N261)</f>
        <v>0.1540696253928565</v>
      </c>
      <c r="Q261" s="3">
        <f>IF(ISNUMBER(P261),SUMIF(A:A,A261,P:P),"")</f>
        <v>0.9382451207372077</v>
      </c>
      <c r="R261" s="3">
        <f>_xlfn.IFERROR(P261*(1/Q261),"")</f>
        <v>0.1642104200571801</v>
      </c>
      <c r="S261" s="8">
        <f>_xlfn.IFERROR(1/R261,"")</f>
        <v>6.089747530344224</v>
      </c>
    </row>
    <row r="262" spans="1:19" ht="15">
      <c r="A262" s="1">
        <v>43</v>
      </c>
      <c r="B262" s="5">
        <v>0.6631944444444444</v>
      </c>
      <c r="C262" s="1" t="s">
        <v>444</v>
      </c>
      <c r="D262" s="1">
        <v>5</v>
      </c>
      <c r="E262" s="1">
        <v>8</v>
      </c>
      <c r="F262" s="1" t="s">
        <v>474</v>
      </c>
      <c r="G262" s="2">
        <v>52.831566666666696</v>
      </c>
      <c r="H262" s="6">
        <f>1+_xlfn.COUNTIFS(A:A,A262,O:O,"&lt;"&amp;O262)</f>
        <v>2</v>
      </c>
      <c r="I262" s="2">
        <f>_xlfn.AVERAGEIF(A:A,A262,G:G)</f>
        <v>44.90509999999999</v>
      </c>
      <c r="J262" s="2">
        <f>G262-I262</f>
        <v>7.926466666666705</v>
      </c>
      <c r="K262" s="2">
        <f>90+J262</f>
        <v>97.9264666666667</v>
      </c>
      <c r="L262" s="2">
        <f>EXP(0.06*K262)</f>
        <v>356.2340647300141</v>
      </c>
      <c r="M262" s="2">
        <f>SUMIF(A:A,A262,L:L)</f>
        <v>2537.4087593575327</v>
      </c>
      <c r="N262" s="3">
        <f>L262/M262</f>
        <v>0.14039285685299357</v>
      </c>
      <c r="O262" s="7">
        <f>1/N262</f>
        <v>7.122869513561559</v>
      </c>
      <c r="P262" s="3">
        <f>IF(O262&gt;21,"",N262)</f>
        <v>0.14039285685299357</v>
      </c>
      <c r="Q262" s="3">
        <f>IF(ISNUMBER(P262),SUMIF(A:A,A262,P:P),"")</f>
        <v>0.9382451207372077</v>
      </c>
      <c r="R262" s="3">
        <f>_xlfn.IFERROR(P262*(1/Q262),"")</f>
        <v>0.14963345265540273</v>
      </c>
      <c r="S262" s="8">
        <f>_xlfn.IFERROR(1/R262,"")</f>
        <v>6.68299756674694</v>
      </c>
    </row>
    <row r="263" spans="1:19" ht="15">
      <c r="A263" s="1">
        <v>43</v>
      </c>
      <c r="B263" s="5">
        <v>0.6631944444444444</v>
      </c>
      <c r="C263" s="1" t="s">
        <v>444</v>
      </c>
      <c r="D263" s="1">
        <v>5</v>
      </c>
      <c r="E263" s="1">
        <v>4</v>
      </c>
      <c r="F263" s="1" t="s">
        <v>471</v>
      </c>
      <c r="G263" s="2">
        <v>52.7556666666667</v>
      </c>
      <c r="H263" s="6">
        <f>1+_xlfn.COUNTIFS(A:A,A263,O:O,"&lt;"&amp;O263)</f>
        <v>3</v>
      </c>
      <c r="I263" s="2">
        <f>_xlfn.AVERAGEIF(A:A,A263,G:G)</f>
        <v>44.90509999999999</v>
      </c>
      <c r="J263" s="2">
        <f>G263-I263</f>
        <v>7.850566666666708</v>
      </c>
      <c r="K263" s="2">
        <f>90+J263</f>
        <v>97.85056666666671</v>
      </c>
      <c r="L263" s="2">
        <f>EXP(0.06*K263)</f>
        <v>354.6154631523622</v>
      </c>
      <c r="M263" s="2">
        <f>SUMIF(A:A,A263,L:L)</f>
        <v>2537.4087593575327</v>
      </c>
      <c r="N263" s="3">
        <f>L263/M263</f>
        <v>0.1397549613733304</v>
      </c>
      <c r="O263" s="7">
        <f>1/N263</f>
        <v>7.155381033870266</v>
      </c>
      <c r="P263" s="3">
        <f>IF(O263&gt;21,"",N263)</f>
        <v>0.1397549613733304</v>
      </c>
      <c r="Q263" s="3">
        <f>IF(ISNUMBER(P263),SUMIF(A:A,A263,P:P),"")</f>
        <v>0.9382451207372077</v>
      </c>
      <c r="R263" s="3">
        <f>_xlfn.IFERROR(P263*(1/Q263),"")</f>
        <v>0.1489535711771362</v>
      </c>
      <c r="S263" s="8">
        <f>_xlfn.IFERROR(1/R263,"")</f>
        <v>6.713501342044333</v>
      </c>
    </row>
    <row r="264" spans="1:19" ht="15">
      <c r="A264" s="1">
        <v>43</v>
      </c>
      <c r="B264" s="5">
        <v>0.6631944444444444</v>
      </c>
      <c r="C264" s="1" t="s">
        <v>444</v>
      </c>
      <c r="D264" s="1">
        <v>5</v>
      </c>
      <c r="E264" s="1">
        <v>1</v>
      </c>
      <c r="F264" s="1" t="s">
        <v>469</v>
      </c>
      <c r="G264" s="2">
        <v>51.2833333333333</v>
      </c>
      <c r="H264" s="6">
        <f>1+_xlfn.COUNTIFS(A:A,A264,O:O,"&lt;"&amp;O264)</f>
        <v>4</v>
      </c>
      <c r="I264" s="2">
        <f>_xlfn.AVERAGEIF(A:A,A264,G:G)</f>
        <v>44.90509999999999</v>
      </c>
      <c r="J264" s="2">
        <f>G264-I264</f>
        <v>6.378233333333313</v>
      </c>
      <c r="K264" s="2">
        <f>90+J264</f>
        <v>96.37823333333331</v>
      </c>
      <c r="L264" s="2">
        <f>EXP(0.06*K264)</f>
        <v>324.6325735951422</v>
      </c>
      <c r="M264" s="2">
        <f>SUMIF(A:A,A264,L:L)</f>
        <v>2537.4087593575327</v>
      </c>
      <c r="N264" s="3">
        <f>L264/M264</f>
        <v>0.12793861942737936</v>
      </c>
      <c r="O264" s="7">
        <f>1/N264</f>
        <v>7.816248170222135</v>
      </c>
      <c r="P264" s="3">
        <f>IF(O264&gt;21,"",N264)</f>
        <v>0.12793861942737936</v>
      </c>
      <c r="Q264" s="3">
        <f>IF(ISNUMBER(P264),SUMIF(A:A,A264,P:P),"")</f>
        <v>0.9382451207372077</v>
      </c>
      <c r="R264" s="3">
        <f>_xlfn.IFERROR(P264*(1/Q264),"")</f>
        <v>0.13635948282561183</v>
      </c>
      <c r="S264" s="8">
        <f>_xlfn.IFERROR(1/R264,"")</f>
        <v>7.333556708182045</v>
      </c>
    </row>
    <row r="265" spans="1:19" ht="15">
      <c r="A265" s="1">
        <v>43</v>
      </c>
      <c r="B265" s="5">
        <v>0.6631944444444444</v>
      </c>
      <c r="C265" s="1" t="s">
        <v>444</v>
      </c>
      <c r="D265" s="1">
        <v>5</v>
      </c>
      <c r="E265" s="1">
        <v>5</v>
      </c>
      <c r="F265" s="1" t="s">
        <v>472</v>
      </c>
      <c r="G265" s="2">
        <v>49.079299999999996</v>
      </c>
      <c r="H265" s="6">
        <f>1+_xlfn.COUNTIFS(A:A,A265,O:O,"&lt;"&amp;O265)</f>
        <v>5</v>
      </c>
      <c r="I265" s="2">
        <f>_xlfn.AVERAGEIF(A:A,A265,G:G)</f>
        <v>44.90509999999999</v>
      </c>
      <c r="J265" s="2">
        <f>G265-I265</f>
        <v>4.174200000000006</v>
      </c>
      <c r="K265" s="2">
        <f>90+J265</f>
        <v>94.17420000000001</v>
      </c>
      <c r="L265" s="2">
        <f>EXP(0.06*K265)</f>
        <v>284.4199946117912</v>
      </c>
      <c r="M265" s="2">
        <f>SUMIF(A:A,A265,L:L)</f>
        <v>2537.4087593575327</v>
      </c>
      <c r="N265" s="3">
        <f>L265/M265</f>
        <v>0.11209072781943333</v>
      </c>
      <c r="O265" s="7">
        <f>1/N265</f>
        <v>8.921344516657056</v>
      </c>
      <c r="P265" s="3">
        <f>IF(O265&gt;21,"",N265)</f>
        <v>0.11209072781943333</v>
      </c>
      <c r="Q265" s="3">
        <f>IF(ISNUMBER(P265),SUMIF(A:A,A265,P:P),"")</f>
        <v>0.9382451207372077</v>
      </c>
      <c r="R265" s="3">
        <f>_xlfn.IFERROR(P265*(1/Q265),"")</f>
        <v>0.11946848999476838</v>
      </c>
      <c r="S265" s="8">
        <f>_xlfn.IFERROR(1/R265,"")</f>
        <v>8.370407963169123</v>
      </c>
    </row>
    <row r="266" spans="1:19" ht="15">
      <c r="A266" s="1">
        <v>43</v>
      </c>
      <c r="B266" s="5">
        <v>0.6631944444444444</v>
      </c>
      <c r="C266" s="1" t="s">
        <v>444</v>
      </c>
      <c r="D266" s="1">
        <v>5</v>
      </c>
      <c r="E266" s="1">
        <v>9</v>
      </c>
      <c r="F266" s="1" t="s">
        <v>475</v>
      </c>
      <c r="G266" s="2">
        <v>47.3036333333333</v>
      </c>
      <c r="H266" s="6">
        <f>1+_xlfn.COUNTIFS(A:A,A266,O:O,"&lt;"&amp;O266)</f>
        <v>6</v>
      </c>
      <c r="I266" s="2">
        <f>_xlfn.AVERAGEIF(A:A,A266,G:G)</f>
        <v>44.90509999999999</v>
      </c>
      <c r="J266" s="2">
        <f>G266-I266</f>
        <v>2.3985333333333116</v>
      </c>
      <c r="K266" s="2">
        <f>90+J266</f>
        <v>92.39853333333332</v>
      </c>
      <c r="L266" s="2">
        <f>EXP(0.06*K266)</f>
        <v>255.67625109956404</v>
      </c>
      <c r="M266" s="2">
        <f>SUMIF(A:A,A266,L:L)</f>
        <v>2537.4087593575327</v>
      </c>
      <c r="N266" s="3">
        <f>L266/M266</f>
        <v>0.10076273684981714</v>
      </c>
      <c r="O266" s="7">
        <f>1/N266</f>
        <v>9.924303678754383</v>
      </c>
      <c r="P266" s="3">
        <f>IF(O266&gt;21,"",N266)</f>
        <v>0.10076273684981714</v>
      </c>
      <c r="Q266" s="3">
        <f>IF(ISNUMBER(P266),SUMIF(A:A,A266,P:P),"")</f>
        <v>0.9382451207372077</v>
      </c>
      <c r="R266" s="3">
        <f>_xlfn.IFERROR(P266*(1/Q266),"")</f>
        <v>0.10739489566505266</v>
      </c>
      <c r="S266" s="8">
        <f>_xlfn.IFERROR(1/R266,"")</f>
        <v>9.311429503305618</v>
      </c>
    </row>
    <row r="267" spans="1:19" ht="15">
      <c r="A267" s="1">
        <v>43</v>
      </c>
      <c r="B267" s="5">
        <v>0.6631944444444444</v>
      </c>
      <c r="C267" s="1" t="s">
        <v>444</v>
      </c>
      <c r="D267" s="1">
        <v>5</v>
      </c>
      <c r="E267" s="1">
        <v>6</v>
      </c>
      <c r="F267" s="1" t="s">
        <v>473</v>
      </c>
      <c r="G267" s="2">
        <v>46.856333333333296</v>
      </c>
      <c r="H267" s="6">
        <f>1+_xlfn.COUNTIFS(A:A,A267,O:O,"&lt;"&amp;O267)</f>
        <v>7</v>
      </c>
      <c r="I267" s="2">
        <f>_xlfn.AVERAGEIF(A:A,A267,G:G)</f>
        <v>44.90509999999999</v>
      </c>
      <c r="J267" s="2">
        <f>G267-I267</f>
        <v>1.951233333333306</v>
      </c>
      <c r="K267" s="2">
        <f>90+J267</f>
        <v>91.9512333333333</v>
      </c>
      <c r="L267" s="2">
        <f>EXP(0.06*K267)</f>
        <v>248.90567265156528</v>
      </c>
      <c r="M267" s="2">
        <f>SUMIF(A:A,A267,L:L)</f>
        <v>2537.4087593575327</v>
      </c>
      <c r="N267" s="3">
        <f>L267/M267</f>
        <v>0.09809443265049174</v>
      </c>
      <c r="O267" s="7">
        <f>1/N267</f>
        <v>10.194258460752584</v>
      </c>
      <c r="P267" s="3">
        <f>IF(O267&gt;21,"",N267)</f>
        <v>0.09809443265049174</v>
      </c>
      <c r="Q267" s="3">
        <f>IF(ISNUMBER(P267),SUMIF(A:A,A267,P:P),"")</f>
        <v>0.9382451207372077</v>
      </c>
      <c r="R267" s="3">
        <f>_xlfn.IFERROR(P267*(1/Q267),"")</f>
        <v>0.10455096486237624</v>
      </c>
      <c r="S267" s="8">
        <f>_xlfn.IFERROR(1/R267,"")</f>
        <v>9.56471326033511</v>
      </c>
    </row>
    <row r="268" spans="1:19" ht="15">
      <c r="A268" s="1">
        <v>43</v>
      </c>
      <c r="B268" s="5">
        <v>0.6631944444444444</v>
      </c>
      <c r="C268" s="1" t="s">
        <v>444</v>
      </c>
      <c r="D268" s="1">
        <v>5</v>
      </c>
      <c r="E268" s="1">
        <v>10</v>
      </c>
      <c r="F268" s="1" t="s">
        <v>476</v>
      </c>
      <c r="G268" s="2">
        <v>30.580000000000002</v>
      </c>
      <c r="H268" s="6">
        <f>1+_xlfn.COUNTIFS(A:A,A268,O:O,"&lt;"&amp;O268)</f>
        <v>9</v>
      </c>
      <c r="I268" s="2">
        <f>_xlfn.AVERAGEIF(A:A,A268,G:G)</f>
        <v>44.90509999999999</v>
      </c>
      <c r="J268" s="2">
        <f>G268-I268</f>
        <v>-14.325099999999988</v>
      </c>
      <c r="K268" s="2">
        <f>90+J268</f>
        <v>75.67490000000001</v>
      </c>
      <c r="L268" s="2">
        <f>EXP(0.06*K268)</f>
        <v>93.7370948085798</v>
      </c>
      <c r="M268" s="2">
        <f>SUMIF(A:A,A268,L:L)</f>
        <v>2537.4087593575327</v>
      </c>
      <c r="N268" s="3">
        <f>L268/M268</f>
        <v>0.036942055340076094</v>
      </c>
      <c r="O268" s="7">
        <f>1/N268</f>
        <v>27.069419684268716</v>
      </c>
      <c r="P268" s="3">
        <f>IF(O268&gt;21,"",N268)</f>
      </c>
      <c r="Q268" s="3">
        <f>IF(ISNUMBER(P268),SUMIF(A:A,A268,P:P),"")</f>
      </c>
      <c r="R268" s="3">
        <f>_xlfn.IFERROR(P268*(1/Q268),"")</f>
      </c>
      <c r="S268" s="8">
        <f>_xlfn.IFERROR(1/R268,"")</f>
      </c>
    </row>
    <row r="269" spans="1:19" ht="15">
      <c r="A269" s="1">
        <v>43</v>
      </c>
      <c r="B269" s="5">
        <v>0.6631944444444444</v>
      </c>
      <c r="C269" s="1" t="s">
        <v>444</v>
      </c>
      <c r="D269" s="1">
        <v>5</v>
      </c>
      <c r="E269" s="1">
        <v>11</v>
      </c>
      <c r="F269" s="1" t="s">
        <v>477</v>
      </c>
      <c r="G269" s="2">
        <v>40.0334333333333</v>
      </c>
      <c r="H269" s="6">
        <f>1+_xlfn.COUNTIFS(A:A,A269,O:O,"&lt;"&amp;O269)</f>
        <v>8</v>
      </c>
      <c r="I269" s="2">
        <f>_xlfn.AVERAGEIF(A:A,A269,G:G)</f>
        <v>44.90509999999999</v>
      </c>
      <c r="J269" s="2">
        <f>G269-I269</f>
        <v>-4.871666666666691</v>
      </c>
      <c r="K269" s="2">
        <f>90+J269</f>
        <v>85.1283333333333</v>
      </c>
      <c r="L269" s="2">
        <f>EXP(0.06*K269)</f>
        <v>165.28975091984958</v>
      </c>
      <c r="M269" s="2">
        <f>SUMIF(A:A,A269,L:L)</f>
        <v>2537.4087593575327</v>
      </c>
      <c r="N269" s="3">
        <f>L269/M269</f>
        <v>0.06514116037090557</v>
      </c>
      <c r="O269" s="7">
        <f>1/N269</f>
        <v>15.351277046741657</v>
      </c>
      <c r="P269" s="3">
        <f>IF(O269&gt;21,"",N269)</f>
        <v>0.06514116037090557</v>
      </c>
      <c r="Q269" s="3">
        <f>IF(ISNUMBER(P269),SUMIF(A:A,A269,P:P),"")</f>
        <v>0.9382451207372077</v>
      </c>
      <c r="R269" s="3">
        <f>_xlfn.IFERROR(P269*(1/Q269),"")</f>
        <v>0.06942872276247192</v>
      </c>
      <c r="S269" s="8">
        <f>_xlfn.IFERROR(1/R269,"")</f>
        <v>14.40326078619045</v>
      </c>
    </row>
    <row r="270" spans="1:19" ht="15">
      <c r="A270" s="1">
        <v>43</v>
      </c>
      <c r="B270" s="5">
        <v>0.6631944444444444</v>
      </c>
      <c r="C270" s="1" t="s">
        <v>444</v>
      </c>
      <c r="D270" s="1">
        <v>5</v>
      </c>
      <c r="E270" s="1">
        <v>12</v>
      </c>
      <c r="F270" s="1" t="s">
        <v>478</v>
      </c>
      <c r="G270" s="2">
        <v>23.946833333333302</v>
      </c>
      <c r="H270" s="6">
        <f>1+_xlfn.COUNTIFS(A:A,A270,O:O,"&lt;"&amp;O270)</f>
        <v>10</v>
      </c>
      <c r="I270" s="2">
        <f>_xlfn.AVERAGEIF(A:A,A270,G:G)</f>
        <v>44.90509999999999</v>
      </c>
      <c r="J270" s="2">
        <f>G270-I270</f>
        <v>-20.958266666666688</v>
      </c>
      <c r="K270" s="2">
        <f>90+J270</f>
        <v>69.04173333333331</v>
      </c>
      <c r="L270" s="2">
        <f>EXP(0.06*K270)</f>
        <v>62.960276765896296</v>
      </c>
      <c r="M270" s="2">
        <f>SUMIF(A:A,A270,L:L)</f>
        <v>2537.4087593575327</v>
      </c>
      <c r="N270" s="3">
        <f>L270/M270</f>
        <v>0.024812823922716228</v>
      </c>
      <c r="O270" s="7">
        <f>1/N270</f>
        <v>40.3017408705543</v>
      </c>
      <c r="P270" s="3">
        <f>IF(O270&gt;21,"",N270)</f>
      </c>
      <c r="Q270" s="3">
        <f>IF(ISNUMBER(P270),SUMIF(A:A,A270,P:P),"")</f>
      </c>
      <c r="R270" s="3">
        <f>_xlfn.IFERROR(P270*(1/Q270),"")</f>
      </c>
      <c r="S270" s="8">
        <f>_xlfn.IFERROR(1/R270,"")</f>
      </c>
    </row>
    <row r="271" spans="1:19" ht="15">
      <c r="A271" s="1">
        <v>6</v>
      </c>
      <c r="B271" s="5">
        <v>0.6666666666666666</v>
      </c>
      <c r="C271" s="1" t="s">
        <v>25</v>
      </c>
      <c r="D271" s="1">
        <v>7</v>
      </c>
      <c r="E271" s="1">
        <v>6</v>
      </c>
      <c r="F271" s="1" t="s">
        <v>70</v>
      </c>
      <c r="G271" s="2">
        <v>72.9266333333333</v>
      </c>
      <c r="H271" s="6">
        <f>1+_xlfn.COUNTIFS(A:A,A271,O:O,"&lt;"&amp;O271)</f>
        <v>1</v>
      </c>
      <c r="I271" s="2">
        <f>_xlfn.AVERAGEIF(A:A,A271,G:G)</f>
        <v>49.47021249999999</v>
      </c>
      <c r="J271" s="2">
        <f>G271-I271</f>
        <v>23.45642083333331</v>
      </c>
      <c r="K271" s="2">
        <f>90+J271</f>
        <v>113.45642083333331</v>
      </c>
      <c r="L271" s="2">
        <f>EXP(0.06*K271)</f>
        <v>904.5026639053475</v>
      </c>
      <c r="M271" s="2">
        <f>SUMIF(A:A,A271,L:L)</f>
        <v>2934.382291280028</v>
      </c>
      <c r="N271" s="3">
        <f>L271/M271</f>
        <v>0.30824295341244984</v>
      </c>
      <c r="O271" s="7">
        <f>1/N271</f>
        <v>3.2441941946420836</v>
      </c>
      <c r="P271" s="3">
        <f>IF(O271&gt;21,"",N271)</f>
        <v>0.30824295341244984</v>
      </c>
      <c r="Q271" s="3">
        <f>IF(ISNUMBER(P271),SUMIF(A:A,A271,P:P),"")</f>
        <v>0.9675261848136477</v>
      </c>
      <c r="R271" s="3">
        <f>_xlfn.IFERROR(P271*(1/Q271),"")</f>
        <v>0.31858874545273375</v>
      </c>
      <c r="S271" s="8">
        <f>_xlfn.IFERROR(1/R271,"")</f>
        <v>3.1388428319366395</v>
      </c>
    </row>
    <row r="272" spans="1:19" ht="15">
      <c r="A272" s="1">
        <v>6</v>
      </c>
      <c r="B272" s="5">
        <v>0.6666666666666666</v>
      </c>
      <c r="C272" s="1" t="s">
        <v>25</v>
      </c>
      <c r="D272" s="1">
        <v>7</v>
      </c>
      <c r="E272" s="1">
        <v>5</v>
      </c>
      <c r="F272" s="1" t="s">
        <v>69</v>
      </c>
      <c r="G272" s="2">
        <v>71.7064333333333</v>
      </c>
      <c r="H272" s="6">
        <f>1+_xlfn.COUNTIFS(A:A,A272,O:O,"&lt;"&amp;O272)</f>
        <v>2</v>
      </c>
      <c r="I272" s="2">
        <f>_xlfn.AVERAGEIF(A:A,A272,G:G)</f>
        <v>49.47021249999999</v>
      </c>
      <c r="J272" s="2">
        <f>G272-I272</f>
        <v>22.236220833333306</v>
      </c>
      <c r="K272" s="2">
        <f>90+J272</f>
        <v>112.2362208333333</v>
      </c>
      <c r="L272" s="2">
        <f>EXP(0.06*K272)</f>
        <v>840.6481908181165</v>
      </c>
      <c r="M272" s="2">
        <f>SUMIF(A:A,A272,L:L)</f>
        <v>2934.382291280028</v>
      </c>
      <c r="N272" s="3">
        <f>L272/M272</f>
        <v>0.2864821646846197</v>
      </c>
      <c r="O272" s="7">
        <f>1/N272</f>
        <v>3.490618695585718</v>
      </c>
      <c r="P272" s="3">
        <f>IF(O272&gt;21,"",N272)</f>
        <v>0.2864821646846197</v>
      </c>
      <c r="Q272" s="3">
        <f>IF(ISNUMBER(P272),SUMIF(A:A,A272,P:P),"")</f>
        <v>0.9675261848136477</v>
      </c>
      <c r="R272" s="3">
        <f>_xlfn.IFERROR(P272*(1/Q272),"")</f>
        <v>0.29609758286779403</v>
      </c>
      <c r="S272" s="8">
        <f>_xlfn.IFERROR(1/R272,"")</f>
        <v>3.3772649891792415</v>
      </c>
    </row>
    <row r="273" spans="1:19" ht="15">
      <c r="A273" s="1">
        <v>6</v>
      </c>
      <c r="B273" s="5">
        <v>0.6666666666666666</v>
      </c>
      <c r="C273" s="1" t="s">
        <v>25</v>
      </c>
      <c r="D273" s="1">
        <v>7</v>
      </c>
      <c r="E273" s="1">
        <v>7</v>
      </c>
      <c r="F273" s="1" t="s">
        <v>71</v>
      </c>
      <c r="G273" s="2">
        <v>61.995966666666604</v>
      </c>
      <c r="H273" s="6">
        <f>1+_xlfn.COUNTIFS(A:A,A273,O:O,"&lt;"&amp;O273)</f>
        <v>3</v>
      </c>
      <c r="I273" s="2">
        <f>_xlfn.AVERAGEIF(A:A,A273,G:G)</f>
        <v>49.47021249999999</v>
      </c>
      <c r="J273" s="2">
        <f>G273-I273</f>
        <v>12.525754166666616</v>
      </c>
      <c r="K273" s="2">
        <f>90+J273</f>
        <v>102.52575416666662</v>
      </c>
      <c r="L273" s="2">
        <f>EXP(0.06*K273)</f>
        <v>469.44223221381003</v>
      </c>
      <c r="M273" s="2">
        <f>SUMIF(A:A,A273,L:L)</f>
        <v>2934.382291280028</v>
      </c>
      <c r="N273" s="3">
        <f>L273/M273</f>
        <v>0.15997991591239846</v>
      </c>
      <c r="O273" s="7">
        <f>1/N273</f>
        <v>6.250784633163443</v>
      </c>
      <c r="P273" s="3">
        <f>IF(O273&gt;21,"",N273)</f>
        <v>0.15997991591239846</v>
      </c>
      <c r="Q273" s="3">
        <f>IF(ISNUMBER(P273),SUMIF(A:A,A273,P:P),"")</f>
        <v>0.9675261848136477</v>
      </c>
      <c r="R273" s="3">
        <f>_xlfn.IFERROR(P273*(1/Q273),"")</f>
        <v>0.16534944317110312</v>
      </c>
      <c r="S273" s="8">
        <f>_xlfn.IFERROR(1/R273,"")</f>
        <v>6.047797808216402</v>
      </c>
    </row>
    <row r="274" spans="1:19" ht="15">
      <c r="A274" s="1">
        <v>6</v>
      </c>
      <c r="B274" s="5">
        <v>0.6666666666666666</v>
      </c>
      <c r="C274" s="1" t="s">
        <v>25</v>
      </c>
      <c r="D274" s="1">
        <v>7</v>
      </c>
      <c r="E274" s="1">
        <v>2</v>
      </c>
      <c r="F274" s="1" t="s">
        <v>68</v>
      </c>
      <c r="G274" s="2">
        <v>55.252033333333394</v>
      </c>
      <c r="H274" s="6">
        <f>1+_xlfn.COUNTIFS(A:A,A274,O:O,"&lt;"&amp;O274)</f>
        <v>4</v>
      </c>
      <c r="I274" s="2">
        <f>_xlfn.AVERAGEIF(A:A,A274,G:G)</f>
        <v>49.47021249999999</v>
      </c>
      <c r="J274" s="2">
        <f>G274-I274</f>
        <v>5.781820833333406</v>
      </c>
      <c r="K274" s="2">
        <f>90+J274</f>
        <v>95.7818208333334</v>
      </c>
      <c r="L274" s="2">
        <f>EXP(0.06*K274)</f>
        <v>313.2210746476721</v>
      </c>
      <c r="M274" s="2">
        <f>SUMIF(A:A,A274,L:L)</f>
        <v>2934.382291280028</v>
      </c>
      <c r="N274" s="3">
        <f>L274/M274</f>
        <v>0.10674174103982875</v>
      </c>
      <c r="O274" s="7">
        <f>1/N274</f>
        <v>9.368406307208986</v>
      </c>
      <c r="P274" s="3">
        <f>IF(O274&gt;21,"",N274)</f>
        <v>0.10674174103982875</v>
      </c>
      <c r="Q274" s="3">
        <f>IF(ISNUMBER(P274),SUMIF(A:A,A274,P:P),"")</f>
        <v>0.9675261848136477</v>
      </c>
      <c r="R274" s="3">
        <f>_xlfn.IFERROR(P274*(1/Q274),"")</f>
        <v>0.11032439505540406</v>
      </c>
      <c r="S274" s="8">
        <f>_xlfn.IFERROR(1/R274,"")</f>
        <v>9.064178412198025</v>
      </c>
    </row>
    <row r="275" spans="1:19" ht="15">
      <c r="A275" s="1">
        <v>6</v>
      </c>
      <c r="B275" s="5">
        <v>0.6666666666666666</v>
      </c>
      <c r="C275" s="1" t="s">
        <v>25</v>
      </c>
      <c r="D275" s="1">
        <v>7</v>
      </c>
      <c r="E275" s="1">
        <v>8</v>
      </c>
      <c r="F275" s="1" t="s">
        <v>72</v>
      </c>
      <c r="G275" s="2">
        <v>27.5379333333333</v>
      </c>
      <c r="H275" s="6">
        <f>1+_xlfn.COUNTIFS(A:A,A275,O:O,"&lt;"&amp;O275)</f>
        <v>7</v>
      </c>
      <c r="I275" s="2">
        <f>_xlfn.AVERAGEIF(A:A,A275,G:G)</f>
        <v>49.47021249999999</v>
      </c>
      <c r="J275" s="2">
        <f>G275-I275</f>
        <v>-21.93227916666669</v>
      </c>
      <c r="K275" s="2">
        <f>90+J275</f>
        <v>68.06772083333331</v>
      </c>
      <c r="L275" s="2">
        <f>EXP(0.06*K275)</f>
        <v>59.386281588080614</v>
      </c>
      <c r="M275" s="2">
        <f>SUMIF(A:A,A275,L:L)</f>
        <v>2934.382291280028</v>
      </c>
      <c r="N275" s="3">
        <f>L275/M275</f>
        <v>0.020238086143225496</v>
      </c>
      <c r="O275" s="7">
        <f>1/N275</f>
        <v>49.41178691122136</v>
      </c>
      <c r="P275" s="3">
        <f>IF(O275&gt;21,"",N275)</f>
      </c>
      <c r="Q275" s="3">
        <f>IF(ISNUMBER(P275),SUMIF(A:A,A275,P:P),"")</f>
      </c>
      <c r="R275" s="3">
        <f>_xlfn.IFERROR(P275*(1/Q275),"")</f>
      </c>
      <c r="S275" s="8">
        <f>_xlfn.IFERROR(1/R275,"")</f>
      </c>
    </row>
    <row r="276" spans="1:19" ht="15">
      <c r="A276" s="1">
        <v>6</v>
      </c>
      <c r="B276" s="5">
        <v>0.6666666666666666</v>
      </c>
      <c r="C276" s="1" t="s">
        <v>25</v>
      </c>
      <c r="D276" s="1">
        <v>7</v>
      </c>
      <c r="E276" s="1">
        <v>9</v>
      </c>
      <c r="F276" s="1" t="s">
        <v>73</v>
      </c>
      <c r="G276" s="2">
        <v>19.1511666666667</v>
      </c>
      <c r="H276" s="6">
        <f>1+_xlfn.COUNTIFS(A:A,A276,O:O,"&lt;"&amp;O276)</f>
        <v>8</v>
      </c>
      <c r="I276" s="2">
        <f>_xlfn.AVERAGEIF(A:A,A276,G:G)</f>
        <v>49.47021249999999</v>
      </c>
      <c r="J276" s="2">
        <f>G276-I276</f>
        <v>-30.319045833333288</v>
      </c>
      <c r="K276" s="2">
        <f>90+J276</f>
        <v>59.68095416666671</v>
      </c>
      <c r="L276" s="2">
        <f>EXP(0.06*K276)</f>
        <v>35.90430662505149</v>
      </c>
      <c r="M276" s="2">
        <f>SUMIF(A:A,A276,L:L)</f>
        <v>2934.382291280028</v>
      </c>
      <c r="N276" s="3">
        <f>L276/M276</f>
        <v>0.012235729043126625</v>
      </c>
      <c r="O276" s="7">
        <f>1/N276</f>
        <v>81.72786406722093</v>
      </c>
      <c r="P276" s="3">
        <f>IF(O276&gt;21,"",N276)</f>
      </c>
      <c r="Q276" s="3">
        <f>IF(ISNUMBER(P276),SUMIF(A:A,A276,P:P),"")</f>
      </c>
      <c r="R276" s="3">
        <f>_xlfn.IFERROR(P276*(1/Q276),"")</f>
      </c>
      <c r="S276" s="8">
        <f>_xlfn.IFERROR(1/R276,"")</f>
      </c>
    </row>
    <row r="277" spans="1:19" ht="15">
      <c r="A277" s="1">
        <v>6</v>
      </c>
      <c r="B277" s="5">
        <v>0.6666666666666666</v>
      </c>
      <c r="C277" s="1" t="s">
        <v>25</v>
      </c>
      <c r="D277" s="1">
        <v>7</v>
      </c>
      <c r="E277" s="1">
        <v>10</v>
      </c>
      <c r="F277" s="1" t="s">
        <v>74</v>
      </c>
      <c r="G277" s="2">
        <v>43.6457666666667</v>
      </c>
      <c r="H277" s="6">
        <f>1+_xlfn.COUNTIFS(A:A,A277,O:O,"&lt;"&amp;O277)</f>
        <v>5</v>
      </c>
      <c r="I277" s="2">
        <f>_xlfn.AVERAGEIF(A:A,A277,G:G)</f>
        <v>49.47021249999999</v>
      </c>
      <c r="J277" s="2">
        <f>G277-I277</f>
        <v>-5.824445833333286</v>
      </c>
      <c r="K277" s="2">
        <f>90+J277</f>
        <v>84.17555416666671</v>
      </c>
      <c r="L277" s="2">
        <f>EXP(0.06*K277)</f>
        <v>156.10568565245416</v>
      </c>
      <c r="M277" s="2">
        <f>SUMIF(A:A,A277,L:L)</f>
        <v>2934.382291280028</v>
      </c>
      <c r="N277" s="3">
        <f>L277/M277</f>
        <v>0.05319882351946657</v>
      </c>
      <c r="O277" s="7">
        <f>1/N277</f>
        <v>18.797408172646502</v>
      </c>
      <c r="P277" s="3">
        <f>IF(O277&gt;21,"",N277)</f>
        <v>0.05319882351946657</v>
      </c>
      <c r="Q277" s="3">
        <f>IF(ISNUMBER(P277),SUMIF(A:A,A277,P:P),"")</f>
        <v>0.9675261848136477</v>
      </c>
      <c r="R277" s="3">
        <f>_xlfn.IFERROR(P277*(1/Q277),"")</f>
        <v>0.054984375983284664</v>
      </c>
      <c r="S277" s="8">
        <f>_xlfn.IFERROR(1/R277,"")</f>
        <v>18.186984613665555</v>
      </c>
    </row>
    <row r="278" spans="1:19" ht="15">
      <c r="A278" s="1">
        <v>6</v>
      </c>
      <c r="B278" s="5">
        <v>0.6666666666666666</v>
      </c>
      <c r="C278" s="1" t="s">
        <v>25</v>
      </c>
      <c r="D278" s="1">
        <v>7</v>
      </c>
      <c r="E278" s="1">
        <v>11</v>
      </c>
      <c r="F278" s="1" t="s">
        <v>75</v>
      </c>
      <c r="G278" s="2">
        <v>43.5457666666666</v>
      </c>
      <c r="H278" s="6">
        <f>1+_xlfn.COUNTIFS(A:A,A278,O:O,"&lt;"&amp;O278)</f>
        <v>6</v>
      </c>
      <c r="I278" s="2">
        <f>_xlfn.AVERAGEIF(A:A,A278,G:G)</f>
        <v>49.47021249999999</v>
      </c>
      <c r="J278" s="2">
        <f>G278-I278</f>
        <v>-5.924445833333387</v>
      </c>
      <c r="K278" s="2">
        <f>90+J278</f>
        <v>84.07555416666662</v>
      </c>
      <c r="L278" s="2">
        <f>EXP(0.06*K278)</f>
        <v>155.17185582949523</v>
      </c>
      <c r="M278" s="2">
        <f>SUMIF(A:A,A278,L:L)</f>
        <v>2934.382291280028</v>
      </c>
      <c r="N278" s="3">
        <f>L278/M278</f>
        <v>0.052880586244884474</v>
      </c>
      <c r="O278" s="7">
        <f>1/N278</f>
        <v>18.91053165275257</v>
      </c>
      <c r="P278" s="3">
        <f>IF(O278&gt;21,"",N278)</f>
        <v>0.052880586244884474</v>
      </c>
      <c r="Q278" s="3">
        <f>IF(ISNUMBER(P278),SUMIF(A:A,A278,P:P),"")</f>
        <v>0.9675261848136477</v>
      </c>
      <c r="R278" s="3">
        <f>_xlfn.IFERROR(P278*(1/Q278),"")</f>
        <v>0.05465545746968041</v>
      </c>
      <c r="S278" s="8">
        <f>_xlfn.IFERROR(1/R278,"")</f>
        <v>18.29643454278542</v>
      </c>
    </row>
    <row r="279" spans="1:19" ht="15">
      <c r="A279" s="1">
        <v>25</v>
      </c>
      <c r="B279" s="5">
        <v>0.6722222222222222</v>
      </c>
      <c r="C279" s="1" t="s">
        <v>263</v>
      </c>
      <c r="D279" s="1">
        <v>5</v>
      </c>
      <c r="E279" s="1">
        <v>3</v>
      </c>
      <c r="F279" s="1" t="s">
        <v>283</v>
      </c>
      <c r="G279" s="2">
        <v>75.8604333333333</v>
      </c>
      <c r="H279" s="6">
        <f>1+_xlfn.COUNTIFS(A:A,A279,O:O,"&lt;"&amp;O279)</f>
        <v>1</v>
      </c>
      <c r="I279" s="2">
        <f>_xlfn.AVERAGEIF(A:A,A279,G:G)</f>
        <v>50.223362499999986</v>
      </c>
      <c r="J279" s="2">
        <f>G279-I279</f>
        <v>25.63707083333332</v>
      </c>
      <c r="K279" s="2">
        <f>90+J279</f>
        <v>115.63707083333333</v>
      </c>
      <c r="L279" s="2">
        <f>EXP(0.06*K279)</f>
        <v>1030.9379005987805</v>
      </c>
      <c r="M279" s="2">
        <f>SUMIF(A:A,A279,L:L)</f>
        <v>2722.977142170863</v>
      </c>
      <c r="N279" s="3">
        <f>L279/M279</f>
        <v>0.37860688752490845</v>
      </c>
      <c r="O279" s="7">
        <f>1/N279</f>
        <v>2.641262039730353</v>
      </c>
      <c r="P279" s="3">
        <f>IF(O279&gt;21,"",N279)</f>
        <v>0.37860688752490845</v>
      </c>
      <c r="Q279" s="3">
        <f>IF(ISNUMBER(P279),SUMIF(A:A,A279,P:P),"")</f>
        <v>0.9650374620634822</v>
      </c>
      <c r="R279" s="3">
        <f>_xlfn.IFERROR(P279*(1/Q279),"")</f>
        <v>0.3923235132399481</v>
      </c>
      <c r="S279" s="8">
        <f>_xlfn.IFERROR(1/R279,"")</f>
        <v>2.5489168154659962</v>
      </c>
    </row>
    <row r="280" spans="1:19" ht="15">
      <c r="A280" s="1">
        <v>25</v>
      </c>
      <c r="B280" s="5">
        <v>0.6722222222222222</v>
      </c>
      <c r="C280" s="1" t="s">
        <v>263</v>
      </c>
      <c r="D280" s="1">
        <v>5</v>
      </c>
      <c r="E280" s="1">
        <v>8</v>
      </c>
      <c r="F280" s="1" t="s">
        <v>288</v>
      </c>
      <c r="G280" s="2">
        <v>61.1895333333333</v>
      </c>
      <c r="H280" s="6">
        <f>1+_xlfn.COUNTIFS(A:A,A280,O:O,"&lt;"&amp;O280)</f>
        <v>2</v>
      </c>
      <c r="I280" s="2">
        <f>_xlfn.AVERAGEIF(A:A,A280,G:G)</f>
        <v>50.223362499999986</v>
      </c>
      <c r="J280" s="2">
        <f>G280-I280</f>
        <v>10.966170833333315</v>
      </c>
      <c r="K280" s="2">
        <f>90+J280</f>
        <v>100.96617083333331</v>
      </c>
      <c r="L280" s="2">
        <f>EXP(0.06*K280)</f>
        <v>427.5068236483691</v>
      </c>
      <c r="M280" s="2">
        <f>SUMIF(A:A,A280,L:L)</f>
        <v>2722.977142170863</v>
      </c>
      <c r="N280" s="3">
        <f>L280/M280</f>
        <v>0.15699978418017277</v>
      </c>
      <c r="O280" s="7">
        <f>1/N280</f>
        <v>6.3694355073278395</v>
      </c>
      <c r="P280" s="3">
        <f>IF(O280&gt;21,"",N280)</f>
        <v>0.15699978418017277</v>
      </c>
      <c r="Q280" s="3">
        <f>IF(ISNUMBER(P280),SUMIF(A:A,A280,P:P),"")</f>
        <v>0.9650374620634822</v>
      </c>
      <c r="R280" s="3">
        <f>_xlfn.IFERROR(P280*(1/Q280),"")</f>
        <v>0.16268776120304126</v>
      </c>
      <c r="S280" s="8">
        <f>_xlfn.IFERROR(1/R280,"")</f>
        <v>6.146743876768685</v>
      </c>
    </row>
    <row r="281" spans="1:19" ht="15">
      <c r="A281" s="1">
        <v>25</v>
      </c>
      <c r="B281" s="5">
        <v>0.6722222222222222</v>
      </c>
      <c r="C281" s="1" t="s">
        <v>263</v>
      </c>
      <c r="D281" s="1">
        <v>5</v>
      </c>
      <c r="E281" s="1">
        <v>7</v>
      </c>
      <c r="F281" s="1" t="s">
        <v>287</v>
      </c>
      <c r="G281" s="2">
        <v>59.17869999999999</v>
      </c>
      <c r="H281" s="6">
        <f>1+_xlfn.COUNTIFS(A:A,A281,O:O,"&lt;"&amp;O281)</f>
        <v>3</v>
      </c>
      <c r="I281" s="2">
        <f>_xlfn.AVERAGEIF(A:A,A281,G:G)</f>
        <v>50.223362499999986</v>
      </c>
      <c r="J281" s="2">
        <f>G281-I281</f>
        <v>8.955337500000006</v>
      </c>
      <c r="K281" s="2">
        <f>90+J281</f>
        <v>98.95533750000001</v>
      </c>
      <c r="L281" s="2">
        <f>EXP(0.06*K281)</f>
        <v>378.9181618607598</v>
      </c>
      <c r="M281" s="2">
        <f>SUMIF(A:A,A281,L:L)</f>
        <v>2722.977142170863</v>
      </c>
      <c r="N281" s="3">
        <f>L281/M281</f>
        <v>0.13915583645284352</v>
      </c>
      <c r="O281" s="7">
        <f>1/N281</f>
        <v>7.186187985287095</v>
      </c>
      <c r="P281" s="3">
        <f>IF(O281&gt;21,"",N281)</f>
        <v>0.13915583645284352</v>
      </c>
      <c r="Q281" s="3">
        <f>IF(ISNUMBER(P281),SUMIF(A:A,A281,P:P),"")</f>
        <v>0.9650374620634822</v>
      </c>
      <c r="R281" s="3">
        <f>_xlfn.IFERROR(P281*(1/Q281),"")</f>
        <v>0.1441973414744904</v>
      </c>
      <c r="S281" s="8">
        <f>_xlfn.IFERROR(1/R281,"")</f>
        <v>6.934940615232546</v>
      </c>
    </row>
    <row r="282" spans="1:19" ht="15">
      <c r="A282" s="1">
        <v>25</v>
      </c>
      <c r="B282" s="5">
        <v>0.6722222222222222</v>
      </c>
      <c r="C282" s="1" t="s">
        <v>263</v>
      </c>
      <c r="D282" s="1">
        <v>5</v>
      </c>
      <c r="E282" s="1">
        <v>2</v>
      </c>
      <c r="F282" s="1" t="s">
        <v>282</v>
      </c>
      <c r="G282" s="2">
        <v>58.01070000000001</v>
      </c>
      <c r="H282" s="6">
        <f>1+_xlfn.COUNTIFS(A:A,A282,O:O,"&lt;"&amp;O282)</f>
        <v>4</v>
      </c>
      <c r="I282" s="2">
        <f>_xlfn.AVERAGEIF(A:A,A282,G:G)</f>
        <v>50.223362499999986</v>
      </c>
      <c r="J282" s="2">
        <f>G282-I282</f>
        <v>7.787337500000021</v>
      </c>
      <c r="K282" s="2">
        <f>90+J282</f>
        <v>97.78733750000002</v>
      </c>
      <c r="L282" s="2">
        <f>EXP(0.06*K282)</f>
        <v>353.27268942343767</v>
      </c>
      <c r="M282" s="2">
        <f>SUMIF(A:A,A282,L:L)</f>
        <v>2722.977142170863</v>
      </c>
      <c r="N282" s="3">
        <f>L282/M282</f>
        <v>0.12973766248430385</v>
      </c>
      <c r="O282" s="7">
        <f>1/N282</f>
        <v>7.7078620105475055</v>
      </c>
      <c r="P282" s="3">
        <f>IF(O282&gt;21,"",N282)</f>
        <v>0.12973766248430385</v>
      </c>
      <c r="Q282" s="3">
        <f>IF(ISNUMBER(P282),SUMIF(A:A,A282,P:P),"")</f>
        <v>0.9650374620634822</v>
      </c>
      <c r="R282" s="3">
        <f>_xlfn.IFERROR(P282*(1/Q282),"")</f>
        <v>0.13443795457110394</v>
      </c>
      <c r="S282" s="8">
        <f>_xlfn.IFERROR(1/R282,"")</f>
        <v>7.438375592594293</v>
      </c>
    </row>
    <row r="283" spans="1:19" ht="15">
      <c r="A283" s="1">
        <v>25</v>
      </c>
      <c r="B283" s="5">
        <v>0.6722222222222222</v>
      </c>
      <c r="C283" s="1" t="s">
        <v>263</v>
      </c>
      <c r="D283" s="1">
        <v>5</v>
      </c>
      <c r="E283" s="1">
        <v>5</v>
      </c>
      <c r="F283" s="1" t="s">
        <v>285</v>
      </c>
      <c r="G283" s="2">
        <v>53.3461666666667</v>
      </c>
      <c r="H283" s="6">
        <f>1+_xlfn.COUNTIFS(A:A,A283,O:O,"&lt;"&amp;O283)</f>
        <v>5</v>
      </c>
      <c r="I283" s="2">
        <f>_xlfn.AVERAGEIF(A:A,A283,G:G)</f>
        <v>50.223362499999986</v>
      </c>
      <c r="J283" s="2">
        <f>G283-I283</f>
        <v>3.122804166666711</v>
      </c>
      <c r="K283" s="2">
        <f>90+J283</f>
        <v>93.12280416666671</v>
      </c>
      <c r="L283" s="2">
        <f>EXP(0.06*K283)</f>
        <v>267.0319328665473</v>
      </c>
      <c r="M283" s="2">
        <f>SUMIF(A:A,A283,L:L)</f>
        <v>2722.977142170863</v>
      </c>
      <c r="N283" s="3">
        <f>L283/M283</f>
        <v>0.09806616762623983</v>
      </c>
      <c r="O283" s="7">
        <f>1/N283</f>
        <v>10.197196690823139</v>
      </c>
      <c r="P283" s="3">
        <f>IF(O283&gt;21,"",N283)</f>
        <v>0.09806616762623983</v>
      </c>
      <c r="Q283" s="3">
        <f>IF(ISNUMBER(P283),SUMIF(A:A,A283,P:P),"")</f>
        <v>0.9650374620634822</v>
      </c>
      <c r="R283" s="3">
        <f>_xlfn.IFERROR(P283*(1/Q283),"")</f>
        <v>0.10161902670239431</v>
      </c>
      <c r="S283" s="8">
        <f>_xlfn.IFERROR(1/R283,"")</f>
        <v>9.8406768146741</v>
      </c>
    </row>
    <row r="284" spans="1:19" ht="15">
      <c r="A284" s="1">
        <v>25</v>
      </c>
      <c r="B284" s="5">
        <v>0.6722222222222222</v>
      </c>
      <c r="C284" s="1" t="s">
        <v>263</v>
      </c>
      <c r="D284" s="1">
        <v>5</v>
      </c>
      <c r="E284" s="1">
        <v>6</v>
      </c>
      <c r="F284" s="1" t="s">
        <v>286</v>
      </c>
      <c r="G284" s="2">
        <v>45.8305333333333</v>
      </c>
      <c r="H284" s="6">
        <f>1+_xlfn.COUNTIFS(A:A,A284,O:O,"&lt;"&amp;O284)</f>
        <v>6</v>
      </c>
      <c r="I284" s="2">
        <f>_xlfn.AVERAGEIF(A:A,A284,G:G)</f>
        <v>50.223362499999986</v>
      </c>
      <c r="J284" s="2">
        <f>G284-I284</f>
        <v>-4.3928291666666865</v>
      </c>
      <c r="K284" s="2">
        <f>90+J284</f>
        <v>85.60717083333331</v>
      </c>
      <c r="L284" s="2">
        <f>EXP(0.06*K284)</f>
        <v>170.10744213954865</v>
      </c>
      <c r="M284" s="2">
        <f>SUMIF(A:A,A284,L:L)</f>
        <v>2722.977142170863</v>
      </c>
      <c r="N284" s="3">
        <f>L284/M284</f>
        <v>0.062471123795013725</v>
      </c>
      <c r="O284" s="7">
        <f>1/N284</f>
        <v>16.00739572544423</v>
      </c>
      <c r="P284" s="3">
        <f>IF(O284&gt;21,"",N284)</f>
        <v>0.062471123795013725</v>
      </c>
      <c r="Q284" s="3">
        <f>IF(ISNUMBER(P284),SUMIF(A:A,A284,P:P),"")</f>
        <v>0.9650374620634822</v>
      </c>
      <c r="R284" s="3">
        <f>_xlfn.IFERROR(P284*(1/Q284),"")</f>
        <v>0.06473440280902198</v>
      </c>
      <c r="S284" s="8">
        <f>_xlfn.IFERROR(1/R284,"")</f>
        <v>15.447736545128532</v>
      </c>
    </row>
    <row r="285" spans="1:19" ht="15">
      <c r="A285" s="1">
        <v>25</v>
      </c>
      <c r="B285" s="5">
        <v>0.6722222222222222</v>
      </c>
      <c r="C285" s="1" t="s">
        <v>263</v>
      </c>
      <c r="D285" s="1">
        <v>5</v>
      </c>
      <c r="E285" s="1">
        <v>1</v>
      </c>
      <c r="F285" s="1" t="s">
        <v>281</v>
      </c>
      <c r="G285" s="2">
        <v>20.4331</v>
      </c>
      <c r="H285" s="6">
        <f>1+_xlfn.COUNTIFS(A:A,A285,O:O,"&lt;"&amp;O285)</f>
        <v>8</v>
      </c>
      <c r="I285" s="2">
        <f>_xlfn.AVERAGEIF(A:A,A285,G:G)</f>
        <v>50.223362499999986</v>
      </c>
      <c r="J285" s="2">
        <f>G285-I285</f>
        <v>-29.790262499999987</v>
      </c>
      <c r="K285" s="2">
        <f>90+J285</f>
        <v>60.20973750000002</v>
      </c>
      <c r="L285" s="2">
        <f>EXP(0.06*K285)</f>
        <v>37.061705879291466</v>
      </c>
      <c r="M285" s="2">
        <f>SUMIF(A:A,A285,L:L)</f>
        <v>2722.977142170863</v>
      </c>
      <c r="N285" s="3">
        <f>L285/M285</f>
        <v>0.013610729706583008</v>
      </c>
      <c r="O285" s="7">
        <f>1/N285</f>
        <v>73.47144653944137</v>
      </c>
      <c r="P285" s="3">
        <f>IF(O285&gt;21,"",N285)</f>
      </c>
      <c r="Q285" s="3">
        <f>IF(ISNUMBER(P285),SUMIF(A:A,A285,P:P),"")</f>
      </c>
      <c r="R285" s="3">
        <f>_xlfn.IFERROR(P285*(1/Q285),"")</f>
      </c>
      <c r="S285" s="8">
        <f>_xlfn.IFERROR(1/R285,"")</f>
      </c>
    </row>
    <row r="286" spans="1:19" ht="15">
      <c r="A286" s="1">
        <v>25</v>
      </c>
      <c r="B286" s="5">
        <v>0.6722222222222222</v>
      </c>
      <c r="C286" s="1" t="s">
        <v>263</v>
      </c>
      <c r="D286" s="1">
        <v>5</v>
      </c>
      <c r="E286" s="1">
        <v>4</v>
      </c>
      <c r="F286" s="1" t="s">
        <v>284</v>
      </c>
      <c r="G286" s="2">
        <v>27.9377333333333</v>
      </c>
      <c r="H286" s="6">
        <f>1+_xlfn.COUNTIFS(A:A,A286,O:O,"&lt;"&amp;O286)</f>
        <v>7</v>
      </c>
      <c r="I286" s="2">
        <f>_xlfn.AVERAGEIF(A:A,A286,G:G)</f>
        <v>50.223362499999986</v>
      </c>
      <c r="J286" s="2">
        <f>G286-I286</f>
        <v>-22.285629166666688</v>
      </c>
      <c r="K286" s="2">
        <f>90+J286</f>
        <v>67.7143708333333</v>
      </c>
      <c r="L286" s="2">
        <f>EXP(0.06*K286)</f>
        <v>58.14048575412848</v>
      </c>
      <c r="M286" s="2">
        <f>SUMIF(A:A,A286,L:L)</f>
        <v>2722.977142170863</v>
      </c>
      <c r="N286" s="3">
        <f>L286/M286</f>
        <v>0.02135180822993491</v>
      </c>
      <c r="O286" s="7">
        <f>1/N286</f>
        <v>46.83444086941616</v>
      </c>
      <c r="P286" s="3">
        <f>IF(O286&gt;21,"",N286)</f>
      </c>
      <c r="Q286" s="3">
        <f>IF(ISNUMBER(P286),SUMIF(A:A,A286,P:P),"")</f>
      </c>
      <c r="R286" s="3">
        <f>_xlfn.IFERROR(P286*(1/Q286),"")</f>
      </c>
      <c r="S286" s="8">
        <f>_xlfn.IFERROR(1/R286,"")</f>
      </c>
    </row>
    <row r="287" spans="1:19" ht="15">
      <c r="A287" s="1">
        <v>48</v>
      </c>
      <c r="B287" s="5">
        <v>0.6749999999999999</v>
      </c>
      <c r="C287" s="1" t="s">
        <v>503</v>
      </c>
      <c r="D287" s="1">
        <v>5</v>
      </c>
      <c r="E287" s="1">
        <v>3</v>
      </c>
      <c r="F287" s="1" t="s">
        <v>521</v>
      </c>
      <c r="G287" s="2">
        <v>70.7201999999999</v>
      </c>
      <c r="H287" s="6">
        <f>1+_xlfn.COUNTIFS(A:A,A287,O:O,"&lt;"&amp;O287)</f>
        <v>1</v>
      </c>
      <c r="I287" s="2">
        <f>_xlfn.AVERAGEIF(A:A,A287,G:G)</f>
        <v>51.05277619047617</v>
      </c>
      <c r="J287" s="2">
        <f>G287-I287</f>
        <v>19.667423809523733</v>
      </c>
      <c r="K287" s="2">
        <f>90+J287</f>
        <v>109.66742380952374</v>
      </c>
      <c r="L287" s="2">
        <f>EXP(0.06*K287)</f>
        <v>720.5720630650621</v>
      </c>
      <c r="M287" s="2">
        <f>SUMIF(A:A,A287,L:L)</f>
        <v>2117.663585059957</v>
      </c>
      <c r="N287" s="3">
        <f>L287/M287</f>
        <v>0.3402674854252928</v>
      </c>
      <c r="O287" s="7">
        <f>1/N287</f>
        <v>2.938864401781211</v>
      </c>
      <c r="P287" s="3">
        <f>IF(O287&gt;21,"",N287)</f>
        <v>0.3402674854252928</v>
      </c>
      <c r="Q287" s="3">
        <f>IF(ISNUMBER(P287),SUMIF(A:A,A287,P:P),"")</f>
        <v>0.9843841561517992</v>
      </c>
      <c r="R287" s="3">
        <f>_xlfn.IFERROR(P287*(1/Q287),"")</f>
        <v>0.3456653414206527</v>
      </c>
      <c r="S287" s="8">
        <f>_xlfn.IFERROR(1/R287,"")</f>
        <v>2.8929715541919596</v>
      </c>
    </row>
    <row r="288" spans="1:19" ht="15">
      <c r="A288" s="1">
        <v>48</v>
      </c>
      <c r="B288" s="5">
        <v>0.6749999999999999</v>
      </c>
      <c r="C288" s="1" t="s">
        <v>503</v>
      </c>
      <c r="D288" s="1">
        <v>5</v>
      </c>
      <c r="E288" s="1">
        <v>6</v>
      </c>
      <c r="F288" s="1" t="s">
        <v>524</v>
      </c>
      <c r="G288" s="2">
        <v>60.7279333333333</v>
      </c>
      <c r="H288" s="6">
        <f>1+_xlfn.COUNTIFS(A:A,A288,O:O,"&lt;"&amp;O288)</f>
        <v>2</v>
      </c>
      <c r="I288" s="2">
        <f>_xlfn.AVERAGEIF(A:A,A288,G:G)</f>
        <v>51.05277619047617</v>
      </c>
      <c r="J288" s="2">
        <f>G288-I288</f>
        <v>9.675157142857124</v>
      </c>
      <c r="K288" s="2">
        <f>90+J288</f>
        <v>99.67515714285713</v>
      </c>
      <c r="L288" s="2">
        <f>EXP(0.06*K288)</f>
        <v>395.64186809771434</v>
      </c>
      <c r="M288" s="2">
        <f>SUMIF(A:A,A288,L:L)</f>
        <v>2117.663585059957</v>
      </c>
      <c r="N288" s="3">
        <f>L288/M288</f>
        <v>0.18682942412994868</v>
      </c>
      <c r="O288" s="7">
        <f>1/N288</f>
        <v>5.3524759531692006</v>
      </c>
      <c r="P288" s="3">
        <f>IF(O288&gt;21,"",N288)</f>
        <v>0.18682942412994868</v>
      </c>
      <c r="Q288" s="3">
        <f>IF(ISNUMBER(P288),SUMIF(A:A,A288,P:P),"")</f>
        <v>0.9843841561517992</v>
      </c>
      <c r="R288" s="3">
        <f>_xlfn.IFERROR(P288*(1/Q288),"")</f>
        <v>0.18979320518557619</v>
      </c>
      <c r="S288" s="8">
        <f>_xlfn.IFERROR(1/R288,"")</f>
        <v>5.2688925244832605</v>
      </c>
    </row>
    <row r="289" spans="1:19" ht="15">
      <c r="A289" s="1">
        <v>48</v>
      </c>
      <c r="B289" s="5">
        <v>0.6749999999999999</v>
      </c>
      <c r="C289" s="1" t="s">
        <v>503</v>
      </c>
      <c r="D289" s="1">
        <v>5</v>
      </c>
      <c r="E289" s="1">
        <v>4</v>
      </c>
      <c r="F289" s="1" t="s">
        <v>522</v>
      </c>
      <c r="G289" s="2">
        <v>57.6911333333334</v>
      </c>
      <c r="H289" s="6">
        <f>1+_xlfn.COUNTIFS(A:A,A289,O:O,"&lt;"&amp;O289)</f>
        <v>3</v>
      </c>
      <c r="I289" s="2">
        <f>_xlfn.AVERAGEIF(A:A,A289,G:G)</f>
        <v>51.05277619047617</v>
      </c>
      <c r="J289" s="2">
        <f>G289-I289</f>
        <v>6.638357142857224</v>
      </c>
      <c r="K289" s="2">
        <f>90+J289</f>
        <v>96.63835714285722</v>
      </c>
      <c r="L289" s="2">
        <f>EXP(0.06*K289)</f>
        <v>329.73899872569837</v>
      </c>
      <c r="M289" s="2">
        <f>SUMIF(A:A,A289,L:L)</f>
        <v>2117.663585059957</v>
      </c>
      <c r="N289" s="3">
        <f>L289/M289</f>
        <v>0.15570886757084343</v>
      </c>
      <c r="O289" s="7">
        <f>1/N289</f>
        <v>6.422241813203262</v>
      </c>
      <c r="P289" s="3">
        <f>IF(O289&gt;21,"",N289)</f>
        <v>0.15570886757084343</v>
      </c>
      <c r="Q289" s="3">
        <f>IF(ISNUMBER(P289),SUMIF(A:A,A289,P:P),"")</f>
        <v>0.9843841561517992</v>
      </c>
      <c r="R289" s="3">
        <f>_xlfn.IFERROR(P289*(1/Q289),"")</f>
        <v>0.15817896559768682</v>
      </c>
      <c r="S289" s="8">
        <f>_xlfn.IFERROR(1/R289,"")</f>
        <v>6.321953087892894</v>
      </c>
    </row>
    <row r="290" spans="1:19" ht="15">
      <c r="A290" s="1">
        <v>48</v>
      </c>
      <c r="B290" s="5">
        <v>0.6749999999999999</v>
      </c>
      <c r="C290" s="1" t="s">
        <v>503</v>
      </c>
      <c r="D290" s="1">
        <v>5</v>
      </c>
      <c r="E290" s="1">
        <v>2</v>
      </c>
      <c r="F290" s="1" t="s">
        <v>520</v>
      </c>
      <c r="G290" s="2">
        <v>55.1174</v>
      </c>
      <c r="H290" s="6">
        <f>1+_xlfn.COUNTIFS(A:A,A290,O:O,"&lt;"&amp;O290)</f>
        <v>4</v>
      </c>
      <c r="I290" s="2">
        <f>_xlfn.AVERAGEIF(A:A,A290,G:G)</f>
        <v>51.05277619047617</v>
      </c>
      <c r="J290" s="2">
        <f>G290-I290</f>
        <v>4.06462380952383</v>
      </c>
      <c r="K290" s="2">
        <f>90+J290</f>
        <v>94.06462380952382</v>
      </c>
      <c r="L290" s="2">
        <f>EXP(0.06*K290)</f>
        <v>282.556188617898</v>
      </c>
      <c r="M290" s="2">
        <f>SUMIF(A:A,A290,L:L)</f>
        <v>2117.663585059957</v>
      </c>
      <c r="N290" s="3">
        <f>L290/M290</f>
        <v>0.13342827001008192</v>
      </c>
      <c r="O290" s="7">
        <f>1/N290</f>
        <v>7.494663611575263</v>
      </c>
      <c r="P290" s="3">
        <f>IF(O290&gt;21,"",N290)</f>
        <v>0.13342827001008192</v>
      </c>
      <c r="Q290" s="3">
        <f>IF(ISNUMBER(P290),SUMIF(A:A,A290,P:P),"")</f>
        <v>0.9843841561517992</v>
      </c>
      <c r="R290" s="3">
        <f>_xlfn.IFERROR(P290*(1/Q290),"")</f>
        <v>0.13554491828849216</v>
      </c>
      <c r="S290" s="8">
        <f>_xlfn.IFERROR(1/R290,"")</f>
        <v>7.3776281149221115</v>
      </c>
    </row>
    <row r="291" spans="1:19" ht="15">
      <c r="A291" s="1">
        <v>48</v>
      </c>
      <c r="B291" s="5">
        <v>0.6749999999999999</v>
      </c>
      <c r="C291" s="1" t="s">
        <v>503</v>
      </c>
      <c r="D291" s="1">
        <v>5</v>
      </c>
      <c r="E291" s="1">
        <v>5</v>
      </c>
      <c r="F291" s="1" t="s">
        <v>523</v>
      </c>
      <c r="G291" s="2">
        <v>51.1598333333333</v>
      </c>
      <c r="H291" s="6">
        <f>1+_xlfn.COUNTIFS(A:A,A291,O:O,"&lt;"&amp;O291)</f>
        <v>5</v>
      </c>
      <c r="I291" s="2">
        <f>_xlfn.AVERAGEIF(A:A,A291,G:G)</f>
        <v>51.05277619047617</v>
      </c>
      <c r="J291" s="2">
        <f>G291-I291</f>
        <v>0.10705714285712986</v>
      </c>
      <c r="K291" s="2">
        <f>90+J291</f>
        <v>90.10705714285713</v>
      </c>
      <c r="L291" s="2">
        <f>EXP(0.06*K291)</f>
        <v>222.83318196215308</v>
      </c>
      <c r="M291" s="2">
        <f>SUMIF(A:A,A291,L:L)</f>
        <v>2117.663585059957</v>
      </c>
      <c r="N291" s="3">
        <f>L291/M291</f>
        <v>0.10522595918172907</v>
      </c>
      <c r="O291" s="7">
        <f>1/N291</f>
        <v>9.50335837065608</v>
      </c>
      <c r="P291" s="3">
        <f>IF(O291&gt;21,"",N291)</f>
        <v>0.10522595918172907</v>
      </c>
      <c r="Q291" s="3">
        <f>IF(ISNUMBER(P291),SUMIF(A:A,A291,P:P),"")</f>
        <v>0.9843841561517992</v>
      </c>
      <c r="R291" s="3">
        <f>_xlfn.IFERROR(P291*(1/Q291),"")</f>
        <v>0.10689521821753342</v>
      </c>
      <c r="S291" s="8">
        <f>_xlfn.IFERROR(1/R291,"")</f>
        <v>9.354955410306424</v>
      </c>
    </row>
    <row r="292" spans="1:19" ht="15">
      <c r="A292" s="1">
        <v>48</v>
      </c>
      <c r="B292" s="5">
        <v>0.6749999999999999</v>
      </c>
      <c r="C292" s="1" t="s">
        <v>503</v>
      </c>
      <c r="D292" s="1">
        <v>5</v>
      </c>
      <c r="E292" s="1">
        <v>1</v>
      </c>
      <c r="F292" s="1" t="s">
        <v>519</v>
      </c>
      <c r="G292" s="2">
        <v>42.590166666666605</v>
      </c>
      <c r="H292" s="6">
        <f>1+_xlfn.COUNTIFS(A:A,A292,O:O,"&lt;"&amp;O292)</f>
        <v>6</v>
      </c>
      <c r="I292" s="2">
        <f>_xlfn.AVERAGEIF(A:A,A292,G:G)</f>
        <v>51.05277619047617</v>
      </c>
      <c r="J292" s="2">
        <f>G292-I292</f>
        <v>-8.462609523809569</v>
      </c>
      <c r="K292" s="2">
        <f>90+J292</f>
        <v>81.53739047619044</v>
      </c>
      <c r="L292" s="2">
        <f>EXP(0.06*K292)</f>
        <v>133.25218072411346</v>
      </c>
      <c r="M292" s="2">
        <f>SUMIF(A:A,A292,L:L)</f>
        <v>2117.663585059957</v>
      </c>
      <c r="N292" s="3">
        <f>L292/M292</f>
        <v>0.06292414983390325</v>
      </c>
      <c r="O292" s="7">
        <f>1/N292</f>
        <v>15.892149558470546</v>
      </c>
      <c r="P292" s="3">
        <f>IF(O292&gt;21,"",N292)</f>
        <v>0.06292414983390325</v>
      </c>
      <c r="Q292" s="3">
        <f>IF(ISNUMBER(P292),SUMIF(A:A,A292,P:P),"")</f>
        <v>0.9843841561517992</v>
      </c>
      <c r="R292" s="3">
        <f>_xlfn.IFERROR(P292*(1/Q292),"")</f>
        <v>0.06392235129005865</v>
      </c>
      <c r="S292" s="8">
        <f>_xlfn.IFERROR(1/R292,"")</f>
        <v>15.643980232553215</v>
      </c>
    </row>
    <row r="293" spans="1:19" ht="15">
      <c r="A293" s="1">
        <v>48</v>
      </c>
      <c r="B293" s="5">
        <v>0.6749999999999999</v>
      </c>
      <c r="C293" s="1" t="s">
        <v>503</v>
      </c>
      <c r="D293" s="1">
        <v>5</v>
      </c>
      <c r="E293" s="1">
        <v>7</v>
      </c>
      <c r="F293" s="1" t="s">
        <v>525</v>
      </c>
      <c r="G293" s="2">
        <v>19.3627666666667</v>
      </c>
      <c r="H293" s="6">
        <f>1+_xlfn.COUNTIFS(A:A,A293,O:O,"&lt;"&amp;O293)</f>
        <v>7</v>
      </c>
      <c r="I293" s="2">
        <f>_xlfn.AVERAGEIF(A:A,A293,G:G)</f>
        <v>51.05277619047617</v>
      </c>
      <c r="J293" s="2">
        <f>G293-I293</f>
        <v>-31.690009523809472</v>
      </c>
      <c r="K293" s="2">
        <f>90+J293</f>
        <v>58.30999047619053</v>
      </c>
      <c r="L293" s="2">
        <f>EXP(0.06*K293)</f>
        <v>33.06910386731749</v>
      </c>
      <c r="M293" s="2">
        <f>SUMIF(A:A,A293,L:L)</f>
        <v>2117.663585059957</v>
      </c>
      <c r="N293" s="3">
        <f>L293/M293</f>
        <v>0.01561584384820085</v>
      </c>
      <c r="O293" s="7">
        <f>1/N293</f>
        <v>64.03752558752777</v>
      </c>
      <c r="P293" s="3">
        <f>IF(O293&gt;21,"",N293)</f>
      </c>
      <c r="Q293" s="3">
        <f>IF(ISNUMBER(P293),SUMIF(A:A,A293,P:P),"")</f>
      </c>
      <c r="R293" s="3">
        <f>_xlfn.IFERROR(P293*(1/Q293),"")</f>
      </c>
      <c r="S293" s="8">
        <f>_xlfn.IFERROR(1/R293,"")</f>
      </c>
    </row>
    <row r="294" spans="1:19" ht="15">
      <c r="A294" s="1">
        <v>21</v>
      </c>
      <c r="B294" s="5">
        <v>0.6777777777777777</v>
      </c>
      <c r="C294" s="1" t="s">
        <v>192</v>
      </c>
      <c r="D294" s="1">
        <v>7</v>
      </c>
      <c r="E294" s="1">
        <v>4</v>
      </c>
      <c r="F294" s="1" t="s">
        <v>252</v>
      </c>
      <c r="G294" s="2">
        <v>64.0808333333333</v>
      </c>
      <c r="H294" s="6">
        <f>1+_xlfn.COUNTIFS(A:A,A294,O:O,"&lt;"&amp;O294)</f>
        <v>1</v>
      </c>
      <c r="I294" s="2">
        <f>_xlfn.AVERAGEIF(A:A,A294,G:G)</f>
        <v>45.63185897435897</v>
      </c>
      <c r="J294" s="2">
        <f>G294-I294</f>
        <v>18.448974358974333</v>
      </c>
      <c r="K294" s="2">
        <f>90+J294</f>
        <v>108.44897435897434</v>
      </c>
      <c r="L294" s="2">
        <f>EXP(0.06*K294)</f>
        <v>669.7727404839815</v>
      </c>
      <c r="M294" s="2">
        <f>SUMIF(A:A,A294,L:L)</f>
        <v>3388.2022936782355</v>
      </c>
      <c r="N294" s="3">
        <f>L294/M294</f>
        <v>0.19767790776060054</v>
      </c>
      <c r="O294" s="7">
        <f>1/N294</f>
        <v>5.058734237571243</v>
      </c>
      <c r="P294" s="3">
        <f>IF(O294&gt;21,"",N294)</f>
        <v>0.19767790776060054</v>
      </c>
      <c r="Q294" s="3">
        <f>IF(ISNUMBER(P294),SUMIF(A:A,A294,P:P),"")</f>
        <v>0.854863755831351</v>
      </c>
      <c r="R294" s="3">
        <f>_xlfn.IFERROR(P294*(1/Q294),"")</f>
        <v>0.2312390792242206</v>
      </c>
      <c r="S294" s="8">
        <f>_xlfn.IFERROR(1/R294,"")</f>
        <v>4.324528550082798</v>
      </c>
    </row>
    <row r="295" spans="1:19" ht="15">
      <c r="A295" s="1">
        <v>21</v>
      </c>
      <c r="B295" s="5">
        <v>0.6777777777777777</v>
      </c>
      <c r="C295" s="1" t="s">
        <v>192</v>
      </c>
      <c r="D295" s="1">
        <v>7</v>
      </c>
      <c r="E295" s="1">
        <v>1</v>
      </c>
      <c r="F295" s="1" t="s">
        <v>250</v>
      </c>
      <c r="G295" s="2">
        <v>57.6159333333334</v>
      </c>
      <c r="H295" s="6">
        <f>1+_xlfn.COUNTIFS(A:A,A295,O:O,"&lt;"&amp;O295)</f>
        <v>2</v>
      </c>
      <c r="I295" s="2">
        <f>_xlfn.AVERAGEIF(A:A,A295,G:G)</f>
        <v>45.63185897435897</v>
      </c>
      <c r="J295" s="2">
        <f>G295-I295</f>
        <v>11.984074358974432</v>
      </c>
      <c r="K295" s="2">
        <f>90+J295</f>
        <v>101.98407435897442</v>
      </c>
      <c r="L295" s="2">
        <f>EXP(0.06*K295)</f>
        <v>454.4302613809682</v>
      </c>
      <c r="M295" s="2">
        <f>SUMIF(A:A,A295,L:L)</f>
        <v>3388.2022936782355</v>
      </c>
      <c r="N295" s="3">
        <f>L295/M295</f>
        <v>0.13412134872491285</v>
      </c>
      <c r="O295" s="7">
        <f>1/N295</f>
        <v>7.455934566025218</v>
      </c>
      <c r="P295" s="3">
        <f>IF(O295&gt;21,"",N295)</f>
        <v>0.13412134872491285</v>
      </c>
      <c r="Q295" s="3">
        <f>IF(ISNUMBER(P295),SUMIF(A:A,A295,P:P),"")</f>
        <v>0.854863755831351</v>
      </c>
      <c r="R295" s="3">
        <f>_xlfn.IFERROR(P295*(1/Q295),"")</f>
        <v>0.15689207526932814</v>
      </c>
      <c r="S295" s="8">
        <f>_xlfn.IFERROR(1/R295,"")</f>
        <v>6.373808226345111</v>
      </c>
    </row>
    <row r="296" spans="1:19" ht="15">
      <c r="A296" s="1">
        <v>21</v>
      </c>
      <c r="B296" s="5">
        <v>0.6777777777777777</v>
      </c>
      <c r="C296" s="1" t="s">
        <v>192</v>
      </c>
      <c r="D296" s="1">
        <v>7</v>
      </c>
      <c r="E296" s="1">
        <v>11</v>
      </c>
      <c r="F296" s="1" t="s">
        <v>259</v>
      </c>
      <c r="G296" s="2">
        <v>55.9371333333333</v>
      </c>
      <c r="H296" s="6">
        <f>1+_xlfn.COUNTIFS(A:A,A296,O:O,"&lt;"&amp;O296)</f>
        <v>3</v>
      </c>
      <c r="I296" s="2">
        <f>_xlfn.AVERAGEIF(A:A,A296,G:G)</f>
        <v>45.63185897435897</v>
      </c>
      <c r="J296" s="2">
        <f>G296-I296</f>
        <v>10.30527435897433</v>
      </c>
      <c r="K296" s="2">
        <f>90+J296</f>
        <v>100.30527435897433</v>
      </c>
      <c r="L296" s="2">
        <f>EXP(0.06*K296)</f>
        <v>410.8862702725995</v>
      </c>
      <c r="M296" s="2">
        <f>SUMIF(A:A,A296,L:L)</f>
        <v>3388.2022936782355</v>
      </c>
      <c r="N296" s="3">
        <f>L296/M296</f>
        <v>0.12126969840001525</v>
      </c>
      <c r="O296" s="7">
        <f>1/N296</f>
        <v>8.246083013263883</v>
      </c>
      <c r="P296" s="3">
        <f>IF(O296&gt;21,"",N296)</f>
        <v>0.12126969840001525</v>
      </c>
      <c r="Q296" s="3">
        <f>IF(ISNUMBER(P296),SUMIF(A:A,A296,P:P),"")</f>
        <v>0.854863755831351</v>
      </c>
      <c r="R296" s="3">
        <f>_xlfn.IFERROR(P296*(1/Q296),"")</f>
        <v>0.1418585097014448</v>
      </c>
      <c r="S296" s="8">
        <f>_xlfn.IFERROR(1/R296,"")</f>
        <v>7.049277495615867</v>
      </c>
    </row>
    <row r="297" spans="1:19" ht="15">
      <c r="A297" s="1">
        <v>21</v>
      </c>
      <c r="B297" s="5">
        <v>0.6777777777777777</v>
      </c>
      <c r="C297" s="1" t="s">
        <v>192</v>
      </c>
      <c r="D297" s="1">
        <v>7</v>
      </c>
      <c r="E297" s="1">
        <v>7</v>
      </c>
      <c r="F297" s="1" t="s">
        <v>255</v>
      </c>
      <c r="G297" s="2">
        <v>49.3045333333333</v>
      </c>
      <c r="H297" s="6">
        <f>1+_xlfn.COUNTIFS(A:A,A297,O:O,"&lt;"&amp;O297)</f>
        <v>4</v>
      </c>
      <c r="I297" s="2">
        <f>_xlfn.AVERAGEIF(A:A,A297,G:G)</f>
        <v>45.63185897435897</v>
      </c>
      <c r="J297" s="2">
        <f>G297-I297</f>
        <v>3.6726743589743336</v>
      </c>
      <c r="K297" s="2">
        <f>90+J297</f>
        <v>93.67267435897433</v>
      </c>
      <c r="L297" s="2">
        <f>EXP(0.06*K297)</f>
        <v>275.9888486719631</v>
      </c>
      <c r="M297" s="2">
        <f>SUMIF(A:A,A297,L:L)</f>
        <v>3388.2022936782355</v>
      </c>
      <c r="N297" s="3">
        <f>L297/M297</f>
        <v>0.08145583549922852</v>
      </c>
      <c r="O297" s="7">
        <f>1/N297</f>
        <v>12.276591282517396</v>
      </c>
      <c r="P297" s="3">
        <f>IF(O297&gt;21,"",N297)</f>
        <v>0.08145583549922852</v>
      </c>
      <c r="Q297" s="3">
        <f>IF(ISNUMBER(P297),SUMIF(A:A,A297,P:P),"")</f>
        <v>0.854863755831351</v>
      </c>
      <c r="R297" s="3">
        <f>_xlfn.IFERROR(P297*(1/Q297),"")</f>
        <v>0.09528516672228443</v>
      </c>
      <c r="S297" s="8">
        <f>_xlfn.IFERROR(1/R297,"")</f>
        <v>10.494812932579244</v>
      </c>
    </row>
    <row r="298" spans="1:19" ht="15">
      <c r="A298" s="1">
        <v>21</v>
      </c>
      <c r="B298" s="5">
        <v>0.6777777777777777</v>
      </c>
      <c r="C298" s="1" t="s">
        <v>192</v>
      </c>
      <c r="D298" s="1">
        <v>7</v>
      </c>
      <c r="E298" s="1">
        <v>5</v>
      </c>
      <c r="F298" s="1" t="s">
        <v>253</v>
      </c>
      <c r="G298" s="2">
        <v>48.6967</v>
      </c>
      <c r="H298" s="6">
        <f>1+_xlfn.COUNTIFS(A:A,A298,O:O,"&lt;"&amp;O298)</f>
        <v>5</v>
      </c>
      <c r="I298" s="2">
        <f>_xlfn.AVERAGEIF(A:A,A298,G:G)</f>
        <v>45.63185897435897</v>
      </c>
      <c r="J298" s="2">
        <f>G298-I298</f>
        <v>3.06484102564103</v>
      </c>
      <c r="K298" s="2">
        <f>90+J298</f>
        <v>93.06484102564103</v>
      </c>
      <c r="L298" s="2">
        <f>EXP(0.06*K298)</f>
        <v>266.1048652984145</v>
      </c>
      <c r="M298" s="2">
        <f>SUMIF(A:A,A298,L:L)</f>
        <v>3388.2022936782355</v>
      </c>
      <c r="N298" s="3">
        <f>L298/M298</f>
        <v>0.0785386592161033</v>
      </c>
      <c r="O298" s="7">
        <f>1/N298</f>
        <v>12.73258303593453</v>
      </c>
      <c r="P298" s="3">
        <f>IF(O298&gt;21,"",N298)</f>
        <v>0.0785386592161033</v>
      </c>
      <c r="Q298" s="3">
        <f>IF(ISNUMBER(P298),SUMIF(A:A,A298,P:P),"")</f>
        <v>0.854863755831351</v>
      </c>
      <c r="R298" s="3">
        <f>_xlfn.IFERROR(P298*(1/Q298),"")</f>
        <v>0.091872720863835</v>
      </c>
      <c r="S298" s="8">
        <f>_xlfn.IFERROR(1/R298,"")</f>
        <v>10.884623755533537</v>
      </c>
    </row>
    <row r="299" spans="1:19" ht="15">
      <c r="A299" s="1">
        <v>21</v>
      </c>
      <c r="B299" s="5">
        <v>0.6777777777777777</v>
      </c>
      <c r="C299" s="1" t="s">
        <v>192</v>
      </c>
      <c r="D299" s="1">
        <v>7</v>
      </c>
      <c r="E299" s="1">
        <v>10</v>
      </c>
      <c r="F299" s="1" t="s">
        <v>258</v>
      </c>
      <c r="G299" s="2">
        <v>48.2229666666667</v>
      </c>
      <c r="H299" s="6">
        <f>1+_xlfn.COUNTIFS(A:A,A299,O:O,"&lt;"&amp;O299)</f>
        <v>6</v>
      </c>
      <c r="I299" s="2">
        <f>_xlfn.AVERAGEIF(A:A,A299,G:G)</f>
        <v>45.63185897435897</v>
      </c>
      <c r="J299" s="2">
        <f>G299-I299</f>
        <v>2.5911076923077303</v>
      </c>
      <c r="K299" s="2">
        <f>90+J299</f>
        <v>92.59110769230773</v>
      </c>
      <c r="L299" s="2">
        <f>EXP(0.06*K299)</f>
        <v>258.6475855365236</v>
      </c>
      <c r="M299" s="2">
        <f>SUMIF(A:A,A299,L:L)</f>
        <v>3388.2022936782355</v>
      </c>
      <c r="N299" s="3">
        <f>L299/M299</f>
        <v>0.07633770451637807</v>
      </c>
      <c r="O299" s="7">
        <f>1/N299</f>
        <v>13.099686535445304</v>
      </c>
      <c r="P299" s="3">
        <f>IF(O299&gt;21,"",N299)</f>
        <v>0.07633770451637807</v>
      </c>
      <c r="Q299" s="3">
        <f>IF(ISNUMBER(P299),SUMIF(A:A,A299,P:P),"")</f>
        <v>0.854863755831351</v>
      </c>
      <c r="R299" s="3">
        <f>_xlfn.IFERROR(P299*(1/Q299),"")</f>
        <v>0.08929809457431029</v>
      </c>
      <c r="S299" s="8">
        <f>_xlfn.IFERROR(1/R299,"")</f>
        <v>11.198447231904149</v>
      </c>
    </row>
    <row r="300" spans="1:19" ht="15">
      <c r="A300" s="1">
        <v>21</v>
      </c>
      <c r="B300" s="5">
        <v>0.6777777777777777</v>
      </c>
      <c r="C300" s="1" t="s">
        <v>192</v>
      </c>
      <c r="D300" s="1">
        <v>7</v>
      </c>
      <c r="E300" s="1">
        <v>3</v>
      </c>
      <c r="F300" s="1" t="s">
        <v>251</v>
      </c>
      <c r="G300" s="2">
        <v>45.5896333333334</v>
      </c>
      <c r="H300" s="6">
        <f>1+_xlfn.COUNTIFS(A:A,A300,O:O,"&lt;"&amp;O300)</f>
        <v>7</v>
      </c>
      <c r="I300" s="2">
        <f>_xlfn.AVERAGEIF(A:A,A300,G:G)</f>
        <v>45.63185897435897</v>
      </c>
      <c r="J300" s="2">
        <f>G300-I300</f>
        <v>-0.04222564102556703</v>
      </c>
      <c r="K300" s="2">
        <f>90+J300</f>
        <v>89.95777435897443</v>
      </c>
      <c r="L300" s="2">
        <f>EXP(0.06*K300)</f>
        <v>220.8461845170354</v>
      </c>
      <c r="M300" s="2">
        <f>SUMIF(A:A,A300,L:L)</f>
        <v>3388.2022936782355</v>
      </c>
      <c r="N300" s="3">
        <f>L300/M300</f>
        <v>0.06518093235728395</v>
      </c>
      <c r="O300" s="7">
        <f>1/N300</f>
        <v>15.341910031580737</v>
      </c>
      <c r="P300" s="3">
        <f>IF(O300&gt;21,"",N300)</f>
        <v>0.06518093235728395</v>
      </c>
      <c r="Q300" s="3">
        <f>IF(ISNUMBER(P300),SUMIF(A:A,A300,P:P),"")</f>
        <v>0.854863755831351</v>
      </c>
      <c r="R300" s="3">
        <f>_xlfn.IFERROR(P300*(1/Q300),"")</f>
        <v>0.07624715858247587</v>
      </c>
      <c r="S300" s="8">
        <f>_xlfn.IFERROR(1/R300,"")</f>
        <v>13.115242831223789</v>
      </c>
    </row>
    <row r="301" spans="1:19" ht="15">
      <c r="A301" s="1">
        <v>21</v>
      </c>
      <c r="B301" s="5">
        <v>0.6777777777777777</v>
      </c>
      <c r="C301" s="1" t="s">
        <v>192</v>
      </c>
      <c r="D301" s="1">
        <v>7</v>
      </c>
      <c r="E301" s="1">
        <v>6</v>
      </c>
      <c r="F301" s="1" t="s">
        <v>254</v>
      </c>
      <c r="G301" s="2">
        <v>40.5228666666667</v>
      </c>
      <c r="H301" s="6">
        <f>1+_xlfn.COUNTIFS(A:A,A301,O:O,"&lt;"&amp;O301)</f>
        <v>9</v>
      </c>
      <c r="I301" s="2">
        <f>_xlfn.AVERAGEIF(A:A,A301,G:G)</f>
        <v>45.63185897435897</v>
      </c>
      <c r="J301" s="2">
        <f>G301-I301</f>
        <v>-5.108992307692269</v>
      </c>
      <c r="K301" s="2">
        <f>90+J301</f>
        <v>84.89100769230774</v>
      </c>
      <c r="L301" s="2">
        <f>EXP(0.06*K301)</f>
        <v>162.95277934043736</v>
      </c>
      <c r="M301" s="2">
        <f>SUMIF(A:A,A301,L:L)</f>
        <v>3388.2022936782355</v>
      </c>
      <c r="N301" s="3">
        <f>L301/M301</f>
        <v>0.048094170659313165</v>
      </c>
      <c r="O301" s="7">
        <f>1/N301</f>
        <v>20.792540681982956</v>
      </c>
      <c r="P301" s="3">
        <f>IF(O301&gt;21,"",N301)</f>
        <v>0.048094170659313165</v>
      </c>
      <c r="Q301" s="3">
        <f>IF(ISNUMBER(P301),SUMIF(A:A,A301,P:P),"")</f>
        <v>0.854863755831351</v>
      </c>
      <c r="R301" s="3">
        <f>_xlfn.IFERROR(P301*(1/Q301),"")</f>
        <v>0.05625945693830687</v>
      </c>
      <c r="S301" s="8">
        <f>_xlfn.IFERROR(1/R301,"")</f>
        <v>17.774789420676107</v>
      </c>
    </row>
    <row r="302" spans="1:19" ht="15">
      <c r="A302" s="1">
        <v>21</v>
      </c>
      <c r="B302" s="5">
        <v>0.6777777777777777</v>
      </c>
      <c r="C302" s="1" t="s">
        <v>192</v>
      </c>
      <c r="D302" s="1">
        <v>7</v>
      </c>
      <c r="E302" s="1">
        <v>8</v>
      </c>
      <c r="F302" s="1" t="s">
        <v>256</v>
      </c>
      <c r="G302" s="2">
        <v>36.863299999999995</v>
      </c>
      <c r="H302" s="6">
        <f>1+_xlfn.COUNTIFS(A:A,A302,O:O,"&lt;"&amp;O302)</f>
        <v>11</v>
      </c>
      <c r="I302" s="2">
        <f>_xlfn.AVERAGEIF(A:A,A302,G:G)</f>
        <v>45.63185897435897</v>
      </c>
      <c r="J302" s="2">
        <f>G302-I302</f>
        <v>-8.768558974358974</v>
      </c>
      <c r="K302" s="2">
        <f>90+J302</f>
        <v>81.23144102564103</v>
      </c>
      <c r="L302" s="2">
        <f>EXP(0.06*K302)</f>
        <v>130.82838962549204</v>
      </c>
      <c r="M302" s="2">
        <f>SUMIF(A:A,A302,L:L)</f>
        <v>3388.2022936782355</v>
      </c>
      <c r="N302" s="3">
        <f>L302/M302</f>
        <v>0.03861292162796591</v>
      </c>
      <c r="O302" s="7">
        <f>1/N302</f>
        <v>25.898066187142312</v>
      </c>
      <c r="P302" s="3">
        <f>IF(O302&gt;21,"",N302)</f>
      </c>
      <c r="Q302" s="3">
        <f>IF(ISNUMBER(P302),SUMIF(A:A,A302,P:P),"")</f>
      </c>
      <c r="R302" s="3">
        <f>_xlfn.IFERROR(P302*(1/Q302),"")</f>
      </c>
      <c r="S302" s="8">
        <f>_xlfn.IFERROR(1/R302,"")</f>
      </c>
    </row>
    <row r="303" spans="1:19" ht="15">
      <c r="A303" s="1">
        <v>21</v>
      </c>
      <c r="B303" s="5">
        <v>0.6777777777777777</v>
      </c>
      <c r="C303" s="1" t="s">
        <v>192</v>
      </c>
      <c r="D303" s="1">
        <v>7</v>
      </c>
      <c r="E303" s="1">
        <v>9</v>
      </c>
      <c r="F303" s="1" t="s">
        <v>257</v>
      </c>
      <c r="G303" s="2">
        <v>39.7515</v>
      </c>
      <c r="H303" s="6">
        <f>1+_xlfn.COUNTIFS(A:A,A303,O:O,"&lt;"&amp;O303)</f>
        <v>10</v>
      </c>
      <c r="I303" s="2">
        <f>_xlfn.AVERAGEIF(A:A,A303,G:G)</f>
        <v>45.63185897435897</v>
      </c>
      <c r="J303" s="2">
        <f>G303-I303</f>
        <v>-5.88035897435897</v>
      </c>
      <c r="K303" s="2">
        <f>90+J303</f>
        <v>84.11964102564103</v>
      </c>
      <c r="L303" s="2">
        <f>EXP(0.06*K303)</f>
        <v>155.5828615718909</v>
      </c>
      <c r="M303" s="2">
        <f>SUMIF(A:A,A303,L:L)</f>
        <v>3388.2022936782355</v>
      </c>
      <c r="N303" s="3">
        <f>L303/M303</f>
        <v>0.04591900013236518</v>
      </c>
      <c r="O303" s="7">
        <f>1/N303</f>
        <v>21.7774776697537</v>
      </c>
      <c r="P303" s="3">
        <f>IF(O303&gt;21,"",N303)</f>
      </c>
      <c r="Q303" s="3">
        <f>IF(ISNUMBER(P303),SUMIF(A:A,A303,P:P),"")</f>
      </c>
      <c r="R303" s="3">
        <f>_xlfn.IFERROR(P303*(1/Q303),"")</f>
      </c>
      <c r="S303" s="8">
        <f>_xlfn.IFERROR(1/R303,"")</f>
      </c>
    </row>
    <row r="304" spans="1:19" ht="15">
      <c r="A304" s="1">
        <v>21</v>
      </c>
      <c r="B304" s="5">
        <v>0.6777777777777777</v>
      </c>
      <c r="C304" s="1" t="s">
        <v>192</v>
      </c>
      <c r="D304" s="1">
        <v>7</v>
      </c>
      <c r="E304" s="1">
        <v>12</v>
      </c>
      <c r="F304" s="1" t="s">
        <v>260</v>
      </c>
      <c r="G304" s="2">
        <v>41.8842333333333</v>
      </c>
      <c r="H304" s="6">
        <f>1+_xlfn.COUNTIFS(A:A,A304,O:O,"&lt;"&amp;O304)</f>
        <v>8</v>
      </c>
      <c r="I304" s="2">
        <f>_xlfn.AVERAGEIF(A:A,A304,G:G)</f>
        <v>45.63185897435897</v>
      </c>
      <c r="J304" s="2">
        <f>G304-I304</f>
        <v>-3.747625641025671</v>
      </c>
      <c r="K304" s="2">
        <f>90+J304</f>
        <v>86.25237435897432</v>
      </c>
      <c r="L304" s="2">
        <f>EXP(0.06*K304)</f>
        <v>176.821802788251</v>
      </c>
      <c r="M304" s="2">
        <f>SUMIF(A:A,A304,L:L)</f>
        <v>3388.2022936782355</v>
      </c>
      <c r="N304" s="3">
        <f>L304/M304</f>
        <v>0.052187498697515225</v>
      </c>
      <c r="O304" s="7">
        <f>1/N304</f>
        <v>19.16167712493974</v>
      </c>
      <c r="P304" s="3">
        <f>IF(O304&gt;21,"",N304)</f>
        <v>0.052187498697515225</v>
      </c>
      <c r="Q304" s="3">
        <f>IF(ISNUMBER(P304),SUMIF(A:A,A304,P:P),"")</f>
        <v>0.854863755831351</v>
      </c>
      <c r="R304" s="3">
        <f>_xlfn.IFERROR(P304*(1/Q304),"")</f>
        <v>0.06104773812379393</v>
      </c>
      <c r="S304" s="8">
        <f>_xlfn.IFERROR(1/R304,"")</f>
        <v>16.38062327505367</v>
      </c>
    </row>
    <row r="305" spans="1:19" ht="15">
      <c r="A305" s="1">
        <v>21</v>
      </c>
      <c r="B305" s="5">
        <v>0.6777777777777777</v>
      </c>
      <c r="C305" s="1" t="s">
        <v>192</v>
      </c>
      <c r="D305" s="1">
        <v>7</v>
      </c>
      <c r="E305" s="1">
        <v>13</v>
      </c>
      <c r="F305" s="1" t="s">
        <v>261</v>
      </c>
      <c r="G305" s="2">
        <v>28.475</v>
      </c>
      <c r="H305" s="6">
        <f>1+_xlfn.COUNTIFS(A:A,A305,O:O,"&lt;"&amp;O305)</f>
        <v>13</v>
      </c>
      <c r="I305" s="2">
        <f>_xlfn.AVERAGEIF(A:A,A305,G:G)</f>
        <v>45.63185897435897</v>
      </c>
      <c r="J305" s="2">
        <f>G305-I305</f>
        <v>-17.15685897435897</v>
      </c>
      <c r="K305" s="2">
        <f>90+J305</f>
        <v>72.84314102564103</v>
      </c>
      <c r="L305" s="2">
        <f>EXP(0.06*K305)</f>
        <v>79.09015952525523</v>
      </c>
      <c r="M305" s="2">
        <f>SUMIF(A:A,A305,L:L)</f>
        <v>3388.2022936782355</v>
      </c>
      <c r="N305" s="3">
        <f>L305/M305</f>
        <v>0.023342809156591086</v>
      </c>
      <c r="O305" s="7">
        <f>1/N305</f>
        <v>42.83974534905708</v>
      </c>
      <c r="P305" s="3">
        <f>IF(O305&gt;21,"",N305)</f>
      </c>
      <c r="Q305" s="3">
        <f>IF(ISNUMBER(P305),SUMIF(A:A,A305,P:P),"")</f>
      </c>
      <c r="R305" s="3">
        <f>_xlfn.IFERROR(P305*(1/Q305),"")</f>
      </c>
      <c r="S305" s="8">
        <f>_xlfn.IFERROR(1/R305,"")</f>
      </c>
    </row>
    <row r="306" spans="1:19" ht="15">
      <c r="A306" s="1">
        <v>21</v>
      </c>
      <c r="B306" s="5">
        <v>0.6777777777777777</v>
      </c>
      <c r="C306" s="1" t="s">
        <v>192</v>
      </c>
      <c r="D306" s="1">
        <v>7</v>
      </c>
      <c r="E306" s="1">
        <v>14</v>
      </c>
      <c r="F306" s="1" t="s">
        <v>262</v>
      </c>
      <c r="G306" s="2">
        <v>36.2695333333333</v>
      </c>
      <c r="H306" s="6">
        <f>1+_xlfn.COUNTIFS(A:A,A306,O:O,"&lt;"&amp;O306)</f>
        <v>12</v>
      </c>
      <c r="I306" s="2">
        <f>_xlfn.AVERAGEIF(A:A,A306,G:G)</f>
        <v>45.63185897435897</v>
      </c>
      <c r="J306" s="2">
        <f>G306-I306</f>
        <v>-9.36232564102567</v>
      </c>
      <c r="K306" s="2">
        <f>90+J306</f>
        <v>80.63767435897432</v>
      </c>
      <c r="L306" s="2">
        <f>EXP(0.06*K306)</f>
        <v>126.24954466542357</v>
      </c>
      <c r="M306" s="2">
        <f>SUMIF(A:A,A306,L:L)</f>
        <v>3388.2022936782355</v>
      </c>
      <c r="N306" s="3">
        <f>L306/M306</f>
        <v>0.03726151325172705</v>
      </c>
      <c r="O306" s="7">
        <f>1/N306</f>
        <v>26.83734268236276</v>
      </c>
      <c r="P306" s="3">
        <f>IF(O306&gt;21,"",N306)</f>
      </c>
      <c r="Q306" s="3">
        <f>IF(ISNUMBER(P306),SUMIF(A:A,A306,P:P),"")</f>
      </c>
      <c r="R306" s="3">
        <f>_xlfn.IFERROR(P306*(1/Q306),"")</f>
      </c>
      <c r="S306" s="8">
        <f>_xlfn.IFERROR(1/R306,"")</f>
      </c>
    </row>
    <row r="307" spans="1:19" ht="15">
      <c r="A307" s="1">
        <v>56</v>
      </c>
      <c r="B307" s="5">
        <v>0.6805555555555555</v>
      </c>
      <c r="C307" s="1" t="s">
        <v>549</v>
      </c>
      <c r="D307" s="1">
        <v>7</v>
      </c>
      <c r="E307" s="1">
        <v>6</v>
      </c>
      <c r="F307" s="1" t="s">
        <v>586</v>
      </c>
      <c r="G307" s="2">
        <v>73.5336999999999</v>
      </c>
      <c r="H307" s="6">
        <f>1+_xlfn.COUNTIFS(A:A,A307,O:O,"&lt;"&amp;O307)</f>
        <v>1</v>
      </c>
      <c r="I307" s="2">
        <f>_xlfn.AVERAGEIF(A:A,A307,G:G)</f>
        <v>50.321557575757545</v>
      </c>
      <c r="J307" s="2">
        <f>G307-I307</f>
        <v>23.21214242424235</v>
      </c>
      <c r="K307" s="2">
        <f>90+J307</f>
        <v>113.21214242424236</v>
      </c>
      <c r="L307" s="2">
        <f>EXP(0.06*K307)</f>
        <v>891.342314863944</v>
      </c>
      <c r="M307" s="2">
        <f>SUMIF(A:A,A307,L:L)</f>
        <v>3529.4334635708974</v>
      </c>
      <c r="N307" s="3">
        <f>L307/M307</f>
        <v>0.25254543655913836</v>
      </c>
      <c r="O307" s="7">
        <f>1/N307</f>
        <v>3.959683507351085</v>
      </c>
      <c r="P307" s="3">
        <f>IF(O307&gt;21,"",N307)</f>
        <v>0.25254543655913836</v>
      </c>
      <c r="Q307" s="3">
        <f>IF(ISNUMBER(P307),SUMIF(A:A,A307,P:P),"")</f>
        <v>0.9435135275850663</v>
      </c>
      <c r="R307" s="3">
        <f>_xlfn.IFERROR(P307*(1/Q307),"")</f>
        <v>0.2676648815047001</v>
      </c>
      <c r="S307" s="8">
        <f>_xlfn.IFERROR(1/R307,"")</f>
        <v>3.7360149541412304</v>
      </c>
    </row>
    <row r="308" spans="1:19" ht="15">
      <c r="A308" s="1">
        <v>56</v>
      </c>
      <c r="B308" s="5">
        <v>0.6805555555555555</v>
      </c>
      <c r="C308" s="1" t="s">
        <v>549</v>
      </c>
      <c r="D308" s="1">
        <v>7</v>
      </c>
      <c r="E308" s="1">
        <v>2</v>
      </c>
      <c r="F308" s="1" t="s">
        <v>582</v>
      </c>
      <c r="G308" s="2">
        <v>71.8757333333333</v>
      </c>
      <c r="H308" s="6">
        <f>1+_xlfn.COUNTIFS(A:A,A308,O:O,"&lt;"&amp;O308)</f>
        <v>2</v>
      </c>
      <c r="I308" s="2">
        <f>_xlfn.AVERAGEIF(A:A,A308,G:G)</f>
        <v>50.321557575757545</v>
      </c>
      <c r="J308" s="2">
        <f>G308-I308</f>
        <v>21.554175757575756</v>
      </c>
      <c r="K308" s="2">
        <f>90+J308</f>
        <v>111.55417575757576</v>
      </c>
      <c r="L308" s="2">
        <f>EXP(0.06*K308)</f>
        <v>806.9409920454096</v>
      </c>
      <c r="M308" s="2">
        <f>SUMIF(A:A,A308,L:L)</f>
        <v>3529.4334635708974</v>
      </c>
      <c r="N308" s="3">
        <f>L308/M308</f>
        <v>0.2286318754480751</v>
      </c>
      <c r="O308" s="7">
        <f>1/N308</f>
        <v>4.373843314892946</v>
      </c>
      <c r="P308" s="3">
        <f>IF(O308&gt;21,"",N308)</f>
        <v>0.2286318754480751</v>
      </c>
      <c r="Q308" s="3">
        <f>IF(ISNUMBER(P308),SUMIF(A:A,A308,P:P),"")</f>
        <v>0.9435135275850663</v>
      </c>
      <c r="R308" s="3">
        <f>_xlfn.IFERROR(P308*(1/Q308),"")</f>
        <v>0.24231965813278902</v>
      </c>
      <c r="S308" s="8">
        <f>_xlfn.IFERROR(1/R308,"")</f>
        <v>4.126780335139004</v>
      </c>
    </row>
    <row r="309" spans="1:19" ht="15">
      <c r="A309" s="1">
        <v>56</v>
      </c>
      <c r="B309" s="5">
        <v>0.6805555555555555</v>
      </c>
      <c r="C309" s="1" t="s">
        <v>549</v>
      </c>
      <c r="D309" s="1">
        <v>7</v>
      </c>
      <c r="E309" s="1">
        <v>5</v>
      </c>
      <c r="F309" s="1" t="s">
        <v>585</v>
      </c>
      <c r="G309" s="2">
        <v>61.292199999999994</v>
      </c>
      <c r="H309" s="6">
        <f>1+_xlfn.COUNTIFS(A:A,A309,O:O,"&lt;"&amp;O309)</f>
        <v>3</v>
      </c>
      <c r="I309" s="2">
        <f>_xlfn.AVERAGEIF(A:A,A309,G:G)</f>
        <v>50.321557575757545</v>
      </c>
      <c r="J309" s="2">
        <f>G309-I309</f>
        <v>10.970642424242449</v>
      </c>
      <c r="K309" s="2">
        <f>90+J309</f>
        <v>100.97064242424244</v>
      </c>
      <c r="L309" s="2">
        <f>EXP(0.06*K309)</f>
        <v>427.6215371738129</v>
      </c>
      <c r="M309" s="2">
        <f>SUMIF(A:A,A309,L:L)</f>
        <v>3529.4334635708974</v>
      </c>
      <c r="N309" s="3">
        <f>L309/M309</f>
        <v>0.12115869064752609</v>
      </c>
      <c r="O309" s="7">
        <f>1/N309</f>
        <v>8.253638221538662</v>
      </c>
      <c r="P309" s="3">
        <f>IF(O309&gt;21,"",N309)</f>
        <v>0.12115869064752609</v>
      </c>
      <c r="Q309" s="3">
        <f>IF(ISNUMBER(P309),SUMIF(A:A,A309,P:P),"")</f>
        <v>0.9435135275850663</v>
      </c>
      <c r="R309" s="3">
        <f>_xlfn.IFERROR(P309*(1/Q309),"")</f>
        <v>0.12841224540535537</v>
      </c>
      <c r="S309" s="8">
        <f>_xlfn.IFERROR(1/R309,"")</f>
        <v>7.787419313814876</v>
      </c>
    </row>
    <row r="310" spans="1:19" ht="15">
      <c r="A310" s="1">
        <v>56</v>
      </c>
      <c r="B310" s="5">
        <v>0.6805555555555555</v>
      </c>
      <c r="C310" s="1" t="s">
        <v>549</v>
      </c>
      <c r="D310" s="1">
        <v>7</v>
      </c>
      <c r="E310" s="1">
        <v>1</v>
      </c>
      <c r="F310" s="1" t="s">
        <v>581</v>
      </c>
      <c r="G310" s="2">
        <v>57.3075</v>
      </c>
      <c r="H310" s="6">
        <f>1+_xlfn.COUNTIFS(A:A,A310,O:O,"&lt;"&amp;O310)</f>
        <v>4</v>
      </c>
      <c r="I310" s="2">
        <f>_xlfn.AVERAGEIF(A:A,A310,G:G)</f>
        <v>50.321557575757545</v>
      </c>
      <c r="J310" s="2">
        <f>G310-I310</f>
        <v>6.985942424242452</v>
      </c>
      <c r="K310" s="2">
        <f>90+J310</f>
        <v>96.98594242424245</v>
      </c>
      <c r="L310" s="2">
        <f>EXP(0.06*K310)</f>
        <v>336.6879528496364</v>
      </c>
      <c r="M310" s="2">
        <f>SUMIF(A:A,A310,L:L)</f>
        <v>3529.4334635708974</v>
      </c>
      <c r="N310" s="3">
        <f>L310/M310</f>
        <v>0.09539433348858008</v>
      </c>
      <c r="O310" s="7">
        <f>1/N310</f>
        <v>10.48280294468133</v>
      </c>
      <c r="P310" s="3">
        <f>IF(O310&gt;21,"",N310)</f>
        <v>0.09539433348858008</v>
      </c>
      <c r="Q310" s="3">
        <f>IF(ISNUMBER(P310),SUMIF(A:A,A310,P:P),"")</f>
        <v>0.9435135275850663</v>
      </c>
      <c r="R310" s="3">
        <f>_xlfn.IFERROR(P310*(1/Q310),"")</f>
        <v>0.10110542212653056</v>
      </c>
      <c r="S310" s="8">
        <f>_xlfn.IFERROR(1/R310,"")</f>
        <v>9.890666385315402</v>
      </c>
    </row>
    <row r="311" spans="1:19" ht="15">
      <c r="A311" s="1">
        <v>56</v>
      </c>
      <c r="B311" s="5">
        <v>0.6805555555555555</v>
      </c>
      <c r="C311" s="1" t="s">
        <v>549</v>
      </c>
      <c r="D311" s="1">
        <v>7</v>
      </c>
      <c r="E311" s="1">
        <v>8</v>
      </c>
      <c r="F311" s="1" t="s">
        <v>588</v>
      </c>
      <c r="G311" s="2">
        <v>50.8858666666667</v>
      </c>
      <c r="H311" s="6">
        <f>1+_xlfn.COUNTIFS(A:A,A311,O:O,"&lt;"&amp;O311)</f>
        <v>5</v>
      </c>
      <c r="I311" s="2">
        <f>_xlfn.AVERAGEIF(A:A,A311,G:G)</f>
        <v>50.321557575757545</v>
      </c>
      <c r="J311" s="2">
        <f>G311-I311</f>
        <v>0.5643090909091555</v>
      </c>
      <c r="K311" s="2">
        <f>90+J311</f>
        <v>90.56430909090915</v>
      </c>
      <c r="L311" s="2">
        <f>EXP(0.06*K311)</f>
        <v>229.03127022997054</v>
      </c>
      <c r="M311" s="2">
        <f>SUMIF(A:A,A311,L:L)</f>
        <v>3529.4334635708974</v>
      </c>
      <c r="N311" s="3">
        <f>L311/M311</f>
        <v>0.06489179427631102</v>
      </c>
      <c r="O311" s="7">
        <f>1/N311</f>
        <v>15.41026891230612</v>
      </c>
      <c r="P311" s="3">
        <f>IF(O311&gt;21,"",N311)</f>
        <v>0.06489179427631102</v>
      </c>
      <c r="Q311" s="3">
        <f>IF(ISNUMBER(P311),SUMIF(A:A,A311,P:P),"")</f>
        <v>0.9435135275850663</v>
      </c>
      <c r="R311" s="3">
        <f>_xlfn.IFERROR(P311*(1/Q311),"")</f>
        <v>0.06877675028401797</v>
      </c>
      <c r="S311" s="8">
        <f>_xlfn.IFERROR(1/R311,"")</f>
        <v>14.539797182484433</v>
      </c>
    </row>
    <row r="312" spans="1:19" ht="15">
      <c r="A312" s="1">
        <v>56</v>
      </c>
      <c r="B312" s="5">
        <v>0.6805555555555555</v>
      </c>
      <c r="C312" s="1" t="s">
        <v>549</v>
      </c>
      <c r="D312" s="1">
        <v>7</v>
      </c>
      <c r="E312" s="1">
        <v>4</v>
      </c>
      <c r="F312" s="1" t="s">
        <v>584</v>
      </c>
      <c r="G312" s="2">
        <v>50.7709333333333</v>
      </c>
      <c r="H312" s="6">
        <f>1+_xlfn.COUNTIFS(A:A,A312,O:O,"&lt;"&amp;O312)</f>
        <v>6</v>
      </c>
      <c r="I312" s="2">
        <f>_xlfn.AVERAGEIF(A:A,A312,G:G)</f>
        <v>50.321557575757545</v>
      </c>
      <c r="J312" s="2">
        <f>G312-I312</f>
        <v>0.4493757575757584</v>
      </c>
      <c r="K312" s="2">
        <f>90+J312</f>
        <v>90.44937575757575</v>
      </c>
      <c r="L312" s="2">
        <f>EXP(0.06*K312)</f>
        <v>227.45730386396227</v>
      </c>
      <c r="M312" s="2">
        <f>SUMIF(A:A,A312,L:L)</f>
        <v>3529.4334635708974</v>
      </c>
      <c r="N312" s="3">
        <f>L312/M312</f>
        <v>0.0644458398810082</v>
      </c>
      <c r="O312" s="7">
        <f>1/N312</f>
        <v>15.51690538669966</v>
      </c>
      <c r="P312" s="3">
        <f>IF(O312&gt;21,"",N312)</f>
        <v>0.0644458398810082</v>
      </c>
      <c r="Q312" s="3">
        <f>IF(ISNUMBER(P312),SUMIF(A:A,A312,P:P),"")</f>
        <v>0.9435135275850663</v>
      </c>
      <c r="R312" s="3">
        <f>_xlfn.IFERROR(P312*(1/Q312),"")</f>
        <v>0.06830409739429816</v>
      </c>
      <c r="S312" s="8">
        <f>_xlfn.IFERROR(1/R312,"")</f>
        <v>14.640410138608717</v>
      </c>
    </row>
    <row r="313" spans="1:19" ht="15">
      <c r="A313" s="1">
        <v>56</v>
      </c>
      <c r="B313" s="5">
        <v>0.6805555555555555</v>
      </c>
      <c r="C313" s="1" t="s">
        <v>549</v>
      </c>
      <c r="D313" s="1">
        <v>7</v>
      </c>
      <c r="E313" s="1">
        <v>7</v>
      </c>
      <c r="F313" s="1" t="s">
        <v>587</v>
      </c>
      <c r="G313" s="2">
        <v>49.865500000000004</v>
      </c>
      <c r="H313" s="6">
        <f>1+_xlfn.COUNTIFS(A:A,A313,O:O,"&lt;"&amp;O313)</f>
        <v>7</v>
      </c>
      <c r="I313" s="2">
        <f>_xlfn.AVERAGEIF(A:A,A313,G:G)</f>
        <v>50.321557575757545</v>
      </c>
      <c r="J313" s="2">
        <f>G313-I313</f>
        <v>-0.4560575757575407</v>
      </c>
      <c r="K313" s="2">
        <f>90+J313</f>
        <v>89.54394242424246</v>
      </c>
      <c r="L313" s="2">
        <f>EXP(0.06*K313)</f>
        <v>215.4301108741396</v>
      </c>
      <c r="M313" s="2">
        <f>SUMIF(A:A,A313,L:L)</f>
        <v>3529.4334635708974</v>
      </c>
      <c r="N313" s="3">
        <f>L313/M313</f>
        <v>0.061038156151038074</v>
      </c>
      <c r="O313" s="7">
        <f>1/N313</f>
        <v>16.383194759774753</v>
      </c>
      <c r="P313" s="3">
        <f>IF(O313&gt;21,"",N313)</f>
        <v>0.061038156151038074</v>
      </c>
      <c r="Q313" s="3">
        <f>IF(ISNUMBER(P313),SUMIF(A:A,A313,P:P),"")</f>
        <v>0.9435135275850663</v>
      </c>
      <c r="R313" s="3">
        <f>_xlfn.IFERROR(P313*(1/Q313),"")</f>
        <v>0.0646924017160262</v>
      </c>
      <c r="S313" s="8">
        <f>_xlfn.IFERROR(1/R313,"")</f>
        <v>15.45776588090825</v>
      </c>
    </row>
    <row r="314" spans="1:19" ht="15">
      <c r="A314" s="1">
        <v>56</v>
      </c>
      <c r="B314" s="5">
        <v>0.6805555555555555</v>
      </c>
      <c r="C314" s="1" t="s">
        <v>549</v>
      </c>
      <c r="D314" s="1">
        <v>7</v>
      </c>
      <c r="E314" s="1">
        <v>3</v>
      </c>
      <c r="F314" s="1" t="s">
        <v>583</v>
      </c>
      <c r="G314" s="2">
        <v>48.2524</v>
      </c>
      <c r="H314" s="6">
        <f>1+_xlfn.COUNTIFS(A:A,A314,O:O,"&lt;"&amp;O314)</f>
        <v>8</v>
      </c>
      <c r="I314" s="2">
        <f>_xlfn.AVERAGEIF(A:A,A314,G:G)</f>
        <v>50.321557575757545</v>
      </c>
      <c r="J314" s="2">
        <f>G314-I314</f>
        <v>-2.0691575757575436</v>
      </c>
      <c r="K314" s="2">
        <f>90+J314</f>
        <v>87.93084242424246</v>
      </c>
      <c r="L314" s="2">
        <f>EXP(0.06*K314)</f>
        <v>195.55673568968115</v>
      </c>
      <c r="M314" s="2">
        <f>SUMIF(A:A,A314,L:L)</f>
        <v>3529.4334635708974</v>
      </c>
      <c r="N314" s="3">
        <f>L314/M314</f>
        <v>0.05540740113338955</v>
      </c>
      <c r="O314" s="7">
        <f>1/N314</f>
        <v>18.04813038591303</v>
      </c>
      <c r="P314" s="3">
        <f>IF(O314&gt;21,"",N314)</f>
        <v>0.05540740113338955</v>
      </c>
      <c r="Q314" s="3">
        <f>IF(ISNUMBER(P314),SUMIF(A:A,A314,P:P),"")</f>
        <v>0.9435135275850663</v>
      </c>
      <c r="R314" s="3">
        <f>_xlfn.IFERROR(P314*(1/Q314),"")</f>
        <v>0.0587245434362827</v>
      </c>
      <c r="S314" s="8">
        <f>_xlfn.IFERROR(1/R314,"")</f>
        <v>17.02865516672803</v>
      </c>
    </row>
    <row r="315" spans="1:19" ht="15">
      <c r="A315" s="1">
        <v>56</v>
      </c>
      <c r="B315" s="5">
        <v>0.6805555555555555</v>
      </c>
      <c r="C315" s="1" t="s">
        <v>549</v>
      </c>
      <c r="D315" s="1">
        <v>7</v>
      </c>
      <c r="E315" s="1">
        <v>9</v>
      </c>
      <c r="F315" s="1" t="s">
        <v>589</v>
      </c>
      <c r="G315" s="2">
        <v>34.5834666666666</v>
      </c>
      <c r="H315" s="6">
        <f>1+_xlfn.COUNTIFS(A:A,A315,O:O,"&lt;"&amp;O315)</f>
        <v>9</v>
      </c>
      <c r="I315" s="2">
        <f>_xlfn.AVERAGEIF(A:A,A315,G:G)</f>
        <v>50.321557575757545</v>
      </c>
      <c r="J315" s="2">
        <f>G315-I315</f>
        <v>-15.738090909090943</v>
      </c>
      <c r="K315" s="2">
        <f>90+J315</f>
        <v>74.26190909090906</v>
      </c>
      <c r="L315" s="2">
        <f>EXP(0.06*K315)</f>
        <v>86.11766385086231</v>
      </c>
      <c r="M315" s="2">
        <f>SUMIF(A:A,A315,L:L)</f>
        <v>3529.4334635708974</v>
      </c>
      <c r="N315" s="3">
        <f>L315/M315</f>
        <v>0.024399854747150534</v>
      </c>
      <c r="O315" s="7">
        <f>1/N315</f>
        <v>40.9838505336505</v>
      </c>
      <c r="P315" s="3">
        <f>IF(O315&gt;21,"",N315)</f>
      </c>
      <c r="Q315" s="3">
        <f>IF(ISNUMBER(P315),SUMIF(A:A,A315,P:P),"")</f>
      </c>
      <c r="R315" s="3">
        <f>_xlfn.IFERROR(P315*(1/Q315),"")</f>
      </c>
      <c r="S315" s="8">
        <f>_xlfn.IFERROR(1/R315,"")</f>
      </c>
    </row>
    <row r="316" spans="1:19" ht="15">
      <c r="A316" s="1">
        <v>56</v>
      </c>
      <c r="B316" s="5">
        <v>0.6805555555555555</v>
      </c>
      <c r="C316" s="1" t="s">
        <v>549</v>
      </c>
      <c r="D316" s="1">
        <v>7</v>
      </c>
      <c r="E316" s="1">
        <v>10</v>
      </c>
      <c r="F316" s="1" t="s">
        <v>21</v>
      </c>
      <c r="G316" s="2">
        <v>28.1755</v>
      </c>
      <c r="H316" s="6">
        <f>1+_xlfn.COUNTIFS(A:A,A316,O:O,"&lt;"&amp;O316)</f>
        <v>10</v>
      </c>
      <c r="I316" s="2">
        <f>_xlfn.AVERAGEIF(A:A,A316,G:G)</f>
        <v>50.321557575757545</v>
      </c>
      <c r="J316" s="2">
        <f>G316-I316</f>
        <v>-22.146057575757546</v>
      </c>
      <c r="K316" s="2">
        <f>90+J316</f>
        <v>67.85394242424246</v>
      </c>
      <c r="L316" s="2">
        <f>EXP(0.06*K316)</f>
        <v>58.629415724381275</v>
      </c>
      <c r="M316" s="2">
        <f>SUMIF(A:A,A316,L:L)</f>
        <v>3529.4334635708974</v>
      </c>
      <c r="N316" s="3">
        <f>L316/M316</f>
        <v>0.016611565660473757</v>
      </c>
      <c r="O316" s="7">
        <f>1/N316</f>
        <v>60.19902159971839</v>
      </c>
      <c r="P316" s="3">
        <f>IF(O316&gt;21,"",N316)</f>
      </c>
      <c r="Q316" s="3">
        <f>IF(ISNUMBER(P316),SUMIF(A:A,A316,P:P),"")</f>
      </c>
      <c r="R316" s="3">
        <f>_xlfn.IFERROR(P316*(1/Q316),"")</f>
      </c>
      <c r="S316" s="8">
        <f>_xlfn.IFERROR(1/R316,"")</f>
      </c>
    </row>
    <row r="317" spans="1:19" ht="15">
      <c r="A317" s="1">
        <v>56</v>
      </c>
      <c r="B317" s="5">
        <v>0.6805555555555555</v>
      </c>
      <c r="C317" s="1" t="s">
        <v>549</v>
      </c>
      <c r="D317" s="1">
        <v>7</v>
      </c>
      <c r="E317" s="1">
        <v>11</v>
      </c>
      <c r="F317" s="1" t="s">
        <v>590</v>
      </c>
      <c r="G317" s="2">
        <v>26.994333333333298</v>
      </c>
      <c r="H317" s="6">
        <f>1+_xlfn.COUNTIFS(A:A,A317,O:O,"&lt;"&amp;O317)</f>
        <v>11</v>
      </c>
      <c r="I317" s="2">
        <f>_xlfn.AVERAGEIF(A:A,A317,G:G)</f>
        <v>50.321557575757545</v>
      </c>
      <c r="J317" s="2">
        <f>G317-I317</f>
        <v>-23.327224242424247</v>
      </c>
      <c r="K317" s="2">
        <f>90+J317</f>
        <v>66.67277575757575</v>
      </c>
      <c r="L317" s="2">
        <f>EXP(0.06*K317)</f>
        <v>54.61816640509643</v>
      </c>
      <c r="M317" s="2">
        <f>SUMIF(A:A,A317,L:L)</f>
        <v>3529.4334635708974</v>
      </c>
      <c r="N317" s="3">
        <f>L317/M317</f>
        <v>0.015475052007309018</v>
      </c>
      <c r="O317" s="7">
        <f>1/N317</f>
        <v>64.62013824106634</v>
      </c>
      <c r="P317" s="3">
        <f>IF(O317&gt;21,"",N317)</f>
      </c>
      <c r="Q317" s="3">
        <f>IF(ISNUMBER(P317),SUMIF(A:A,A317,P:P),"")</f>
      </c>
      <c r="R317" s="3">
        <f>_xlfn.IFERROR(P317*(1/Q317),"")</f>
      </c>
      <c r="S317" s="8">
        <f>_xlfn.IFERROR(1/R317,"")</f>
      </c>
    </row>
    <row r="318" spans="1:19" ht="15">
      <c r="A318" s="1">
        <v>13</v>
      </c>
      <c r="B318" s="5">
        <v>0.6875</v>
      </c>
      <c r="C318" s="1" t="s">
        <v>96</v>
      </c>
      <c r="D318" s="1">
        <v>6</v>
      </c>
      <c r="E318" s="1">
        <v>14</v>
      </c>
      <c r="F318" s="1" t="s">
        <v>157</v>
      </c>
      <c r="G318" s="2">
        <v>76.81973333333339</v>
      </c>
      <c r="H318" s="6">
        <f>1+_xlfn.COUNTIFS(A:A,A318,O:O,"&lt;"&amp;O318)</f>
        <v>1</v>
      </c>
      <c r="I318" s="2">
        <f>_xlfn.AVERAGEIF(A:A,A318,G:G)</f>
        <v>46.83449111111112</v>
      </c>
      <c r="J318" s="2">
        <f>G318-I318</f>
        <v>29.98524222222227</v>
      </c>
      <c r="K318" s="2">
        <f>90+J318</f>
        <v>119.98524222222227</v>
      </c>
      <c r="L318" s="2">
        <f>EXP(0.06*K318)</f>
        <v>1338.2452680364534</v>
      </c>
      <c r="M318" s="2">
        <f>SUMIF(A:A,A318,L:L)</f>
        <v>5071.672583854864</v>
      </c>
      <c r="N318" s="3">
        <f>L318/M318</f>
        <v>0.26386665264958475</v>
      </c>
      <c r="O318" s="7">
        <f>1/N318</f>
        <v>3.789793025979684</v>
      </c>
      <c r="P318" s="3">
        <f>IF(O318&gt;21,"",N318)</f>
        <v>0.26386665264958475</v>
      </c>
      <c r="Q318" s="3">
        <f>IF(ISNUMBER(P318),SUMIF(A:A,A318,P:P),"")</f>
        <v>0.8034059791777539</v>
      </c>
      <c r="R318" s="3">
        <f>_xlfn.IFERROR(P318*(1/Q318),"")</f>
        <v>0.3284350122955758</v>
      </c>
      <c r="S318" s="8">
        <f>_xlfn.IFERROR(1/R318,"")</f>
        <v>3.044742376918231</v>
      </c>
    </row>
    <row r="319" spans="1:19" ht="15">
      <c r="A319" s="1">
        <v>13</v>
      </c>
      <c r="B319" s="5">
        <v>0.6875</v>
      </c>
      <c r="C319" s="1" t="s">
        <v>96</v>
      </c>
      <c r="D319" s="1">
        <v>6</v>
      </c>
      <c r="E319" s="1">
        <v>17</v>
      </c>
      <c r="F319" s="1" t="s">
        <v>160</v>
      </c>
      <c r="G319" s="2">
        <v>75.1066</v>
      </c>
      <c r="H319" s="6">
        <f>1+_xlfn.COUNTIFS(A:A,A319,O:O,"&lt;"&amp;O319)</f>
        <v>2</v>
      </c>
      <c r="I319" s="2">
        <f>_xlfn.AVERAGEIF(A:A,A319,G:G)</f>
        <v>46.83449111111112</v>
      </c>
      <c r="J319" s="2">
        <f>G319-I319</f>
        <v>28.27210888888888</v>
      </c>
      <c r="K319" s="2">
        <f>90+J319</f>
        <v>118.27210888888888</v>
      </c>
      <c r="L319" s="2">
        <f>EXP(0.06*K319)</f>
        <v>1207.5231211978346</v>
      </c>
      <c r="M319" s="2">
        <f>SUMIF(A:A,A319,L:L)</f>
        <v>5071.672583854864</v>
      </c>
      <c r="N319" s="3">
        <f>L319/M319</f>
        <v>0.23809169484675677</v>
      </c>
      <c r="O319" s="7">
        <f>1/N319</f>
        <v>4.2000625038333705</v>
      </c>
      <c r="P319" s="3">
        <f>IF(O319&gt;21,"",N319)</f>
        <v>0.23809169484675677</v>
      </c>
      <c r="Q319" s="3">
        <f>IF(ISNUMBER(P319),SUMIF(A:A,A319,P:P),"")</f>
        <v>0.8034059791777539</v>
      </c>
      <c r="R319" s="3">
        <f>_xlfn.IFERROR(P319*(1/Q319),"")</f>
        <v>0.2963529037840019</v>
      </c>
      <c r="S319" s="8">
        <f>_xlfn.IFERROR(1/R319,"")</f>
        <v>3.374355328500018</v>
      </c>
    </row>
    <row r="320" spans="1:19" ht="15">
      <c r="A320" s="1">
        <v>13</v>
      </c>
      <c r="B320" s="5">
        <v>0.6875</v>
      </c>
      <c r="C320" s="1" t="s">
        <v>96</v>
      </c>
      <c r="D320" s="1">
        <v>6</v>
      </c>
      <c r="E320" s="1">
        <v>13</v>
      </c>
      <c r="F320" s="1" t="s">
        <v>156</v>
      </c>
      <c r="G320" s="2">
        <v>57.39769999999999</v>
      </c>
      <c r="H320" s="6">
        <f>1+_xlfn.COUNTIFS(A:A,A320,O:O,"&lt;"&amp;O320)</f>
        <v>3</v>
      </c>
      <c r="I320" s="2">
        <f>_xlfn.AVERAGEIF(A:A,A320,G:G)</f>
        <v>46.83449111111112</v>
      </c>
      <c r="J320" s="2">
        <f>G320-I320</f>
        <v>10.563208888888873</v>
      </c>
      <c r="K320" s="2">
        <f>90+J320</f>
        <v>100.56320888888888</v>
      </c>
      <c r="L320" s="2">
        <f>EXP(0.06*K320)</f>
        <v>417.2946359500354</v>
      </c>
      <c r="M320" s="2">
        <f>SUMIF(A:A,A320,L:L)</f>
        <v>5071.672583854864</v>
      </c>
      <c r="N320" s="3">
        <f>L320/M320</f>
        <v>0.08227949045418448</v>
      </c>
      <c r="O320" s="7">
        <f>1/N320</f>
        <v>12.15369704503491</v>
      </c>
      <c r="P320" s="3">
        <f>IF(O320&gt;21,"",N320)</f>
        <v>0.08227949045418448</v>
      </c>
      <c r="Q320" s="3">
        <f>IF(ISNUMBER(P320),SUMIF(A:A,A320,P:P),"")</f>
        <v>0.8034059791777539</v>
      </c>
      <c r="R320" s="3">
        <f>_xlfn.IFERROR(P320*(1/Q320),"")</f>
        <v>0.10241334093429755</v>
      </c>
      <c r="S320" s="8">
        <f>_xlfn.IFERROR(1/R320,"")</f>
        <v>9.764352875096048</v>
      </c>
    </row>
    <row r="321" spans="1:19" ht="15">
      <c r="A321" s="1">
        <v>13</v>
      </c>
      <c r="B321" s="5">
        <v>0.6875</v>
      </c>
      <c r="C321" s="1" t="s">
        <v>96</v>
      </c>
      <c r="D321" s="1">
        <v>6</v>
      </c>
      <c r="E321" s="1">
        <v>6</v>
      </c>
      <c r="F321" s="1" t="s">
        <v>150</v>
      </c>
      <c r="G321" s="2">
        <v>52.0855333333334</v>
      </c>
      <c r="H321" s="6">
        <f>1+_xlfn.COUNTIFS(A:A,A321,O:O,"&lt;"&amp;O321)</f>
        <v>4</v>
      </c>
      <c r="I321" s="2">
        <f>_xlfn.AVERAGEIF(A:A,A321,G:G)</f>
        <v>46.83449111111112</v>
      </c>
      <c r="J321" s="2">
        <f>G321-I321</f>
        <v>5.2510422222222815</v>
      </c>
      <c r="K321" s="2">
        <f>90+J321</f>
        <v>95.25104222222228</v>
      </c>
      <c r="L321" s="2">
        <f>EXP(0.06*K321)</f>
        <v>303.40317552811376</v>
      </c>
      <c r="M321" s="2">
        <f>SUMIF(A:A,A321,L:L)</f>
        <v>5071.672583854864</v>
      </c>
      <c r="N321" s="3">
        <f>L321/M321</f>
        <v>0.05982309987714228</v>
      </c>
      <c r="O321" s="7">
        <f>1/N321</f>
        <v>16.71595089612012</v>
      </c>
      <c r="P321" s="3">
        <f>IF(O321&gt;21,"",N321)</f>
        <v>0.05982309987714228</v>
      </c>
      <c r="Q321" s="3">
        <f>IF(ISNUMBER(P321),SUMIF(A:A,A321,P:P),"")</f>
        <v>0.8034059791777539</v>
      </c>
      <c r="R321" s="3">
        <f>_xlfn.IFERROR(P321*(1/Q321),"")</f>
        <v>0.07446185543499222</v>
      </c>
      <c r="S321" s="8">
        <f>_xlfn.IFERROR(1/R321,"")</f>
        <v>13.429694897584639</v>
      </c>
    </row>
    <row r="322" spans="1:19" ht="15">
      <c r="A322" s="1">
        <v>13</v>
      </c>
      <c r="B322" s="5">
        <v>0.6875</v>
      </c>
      <c r="C322" s="1" t="s">
        <v>96</v>
      </c>
      <c r="D322" s="1">
        <v>6</v>
      </c>
      <c r="E322" s="1">
        <v>1</v>
      </c>
      <c r="F322" s="1" t="s">
        <v>146</v>
      </c>
      <c r="G322" s="2">
        <v>49.3339</v>
      </c>
      <c r="H322" s="6">
        <f>1+_xlfn.COUNTIFS(A:A,A322,O:O,"&lt;"&amp;O322)</f>
        <v>7</v>
      </c>
      <c r="I322" s="2">
        <f>_xlfn.AVERAGEIF(A:A,A322,G:G)</f>
        <v>46.83449111111112</v>
      </c>
      <c r="J322" s="2">
        <f>G322-I322</f>
        <v>2.4994088888888797</v>
      </c>
      <c r="K322" s="2">
        <f>90+J322</f>
        <v>92.49940888888888</v>
      </c>
      <c r="L322" s="2">
        <f>EXP(0.06*K322)</f>
        <v>257.2284327089107</v>
      </c>
      <c r="M322" s="2">
        <f>SUMIF(A:A,A322,L:L)</f>
        <v>5071.672583854864</v>
      </c>
      <c r="N322" s="3">
        <f>L322/M322</f>
        <v>0.050718659072703225</v>
      </c>
      <c r="O322" s="7">
        <f>1/N322</f>
        <v>19.71660959266567</v>
      </c>
      <c r="P322" s="3">
        <f>IF(O322&gt;21,"",N322)</f>
        <v>0.050718659072703225</v>
      </c>
      <c r="Q322" s="3">
        <f>IF(ISNUMBER(P322),SUMIF(A:A,A322,P:P),"")</f>
        <v>0.8034059791777539</v>
      </c>
      <c r="R322" s="3">
        <f>_xlfn.IFERROR(P322*(1/Q322),"")</f>
        <v>0.06312955141883715</v>
      </c>
      <c r="S322" s="8">
        <f>_xlfn.IFERROR(1/R322,"")</f>
        <v>15.840442035861056</v>
      </c>
    </row>
    <row r="323" spans="1:19" ht="15">
      <c r="A323" s="1">
        <v>13</v>
      </c>
      <c r="B323" s="5">
        <v>0.6875</v>
      </c>
      <c r="C323" s="1" t="s">
        <v>96</v>
      </c>
      <c r="D323" s="1">
        <v>6</v>
      </c>
      <c r="E323" s="1">
        <v>2</v>
      </c>
      <c r="F323" s="1" t="s">
        <v>147</v>
      </c>
      <c r="G323" s="2">
        <v>36.026399999999995</v>
      </c>
      <c r="H323" s="6">
        <f>1+_xlfn.COUNTIFS(A:A,A323,O:O,"&lt;"&amp;O323)</f>
        <v>11</v>
      </c>
      <c r="I323" s="2">
        <f>_xlfn.AVERAGEIF(A:A,A323,G:G)</f>
        <v>46.83449111111112</v>
      </c>
      <c r="J323" s="2">
        <f>G323-I323</f>
        <v>-10.808091111111125</v>
      </c>
      <c r="K323" s="2">
        <f>90+J323</f>
        <v>79.19190888888888</v>
      </c>
      <c r="L323" s="2">
        <f>EXP(0.06*K323)</f>
        <v>115.75947341012737</v>
      </c>
      <c r="M323" s="2">
        <f>SUMIF(A:A,A323,L:L)</f>
        <v>5071.672583854864</v>
      </c>
      <c r="N323" s="3">
        <f>L323/M323</f>
        <v>0.022824713444364583</v>
      </c>
      <c r="O323" s="7">
        <f>1/N323</f>
        <v>43.81216011484691</v>
      </c>
      <c r="P323" s="3">
        <f>IF(O323&gt;21,"",N323)</f>
      </c>
      <c r="Q323" s="3">
        <f>IF(ISNUMBER(P323),SUMIF(A:A,A323,P:P),"")</f>
      </c>
      <c r="R323" s="3">
        <f>_xlfn.IFERROR(P323*(1/Q323),"")</f>
      </c>
      <c r="S323" s="8">
        <f>_xlfn.IFERROR(1/R323,"")</f>
      </c>
    </row>
    <row r="324" spans="1:19" ht="15">
      <c r="A324" s="1">
        <v>13</v>
      </c>
      <c r="B324" s="5">
        <v>0.6875</v>
      </c>
      <c r="C324" s="1" t="s">
        <v>96</v>
      </c>
      <c r="D324" s="1">
        <v>6</v>
      </c>
      <c r="E324" s="1">
        <v>3</v>
      </c>
      <c r="F324" s="1" t="s">
        <v>148</v>
      </c>
      <c r="G324" s="2">
        <v>32.4743</v>
      </c>
      <c r="H324" s="6">
        <f>1+_xlfn.COUNTIFS(A:A,A324,O:O,"&lt;"&amp;O324)</f>
        <v>13</v>
      </c>
      <c r="I324" s="2">
        <f>_xlfn.AVERAGEIF(A:A,A324,G:G)</f>
        <v>46.83449111111112</v>
      </c>
      <c r="J324" s="2">
        <f>G324-I324</f>
        <v>-14.36019111111112</v>
      </c>
      <c r="K324" s="2">
        <f>90+J324</f>
        <v>75.63980888888888</v>
      </c>
      <c r="L324" s="2">
        <f>EXP(0.06*K324)</f>
        <v>93.53994210208722</v>
      </c>
      <c r="M324" s="2">
        <f>SUMIF(A:A,A324,L:L)</f>
        <v>5071.672583854864</v>
      </c>
      <c r="N324" s="3">
        <f>L324/M324</f>
        <v>0.018443608209225058</v>
      </c>
      <c r="O324" s="7">
        <f>1/N324</f>
        <v>54.219325668597946</v>
      </c>
      <c r="P324" s="3">
        <f>IF(O324&gt;21,"",N324)</f>
      </c>
      <c r="Q324" s="3">
        <f>IF(ISNUMBER(P324),SUMIF(A:A,A324,P:P),"")</f>
      </c>
      <c r="R324" s="3">
        <f>_xlfn.IFERROR(P324*(1/Q324),"")</f>
      </c>
      <c r="S324" s="8">
        <f>_xlfn.IFERROR(1/R324,"")</f>
      </c>
    </row>
    <row r="325" spans="1:19" ht="15">
      <c r="A325" s="1">
        <v>13</v>
      </c>
      <c r="B325" s="5">
        <v>0.6875</v>
      </c>
      <c r="C325" s="1" t="s">
        <v>96</v>
      </c>
      <c r="D325" s="1">
        <v>6</v>
      </c>
      <c r="E325" s="1">
        <v>4</v>
      </c>
      <c r="F325" s="1" t="s">
        <v>149</v>
      </c>
      <c r="G325" s="2">
        <v>32.440400000000004</v>
      </c>
      <c r="H325" s="6">
        <f>1+_xlfn.COUNTIFS(A:A,A325,O:O,"&lt;"&amp;O325)</f>
        <v>14</v>
      </c>
      <c r="I325" s="2">
        <f>_xlfn.AVERAGEIF(A:A,A325,G:G)</f>
        <v>46.83449111111112</v>
      </c>
      <c r="J325" s="2">
        <f>G325-I325</f>
        <v>-14.394091111111116</v>
      </c>
      <c r="K325" s="2">
        <f>90+J325</f>
        <v>75.60590888888888</v>
      </c>
      <c r="L325" s="2">
        <f>EXP(0.06*K325)</f>
        <v>93.34987522339522</v>
      </c>
      <c r="M325" s="2">
        <f>SUMIF(A:A,A325,L:L)</f>
        <v>5071.672583854864</v>
      </c>
      <c r="N325" s="3">
        <f>L325/M325</f>
        <v>0.018406132036315737</v>
      </c>
      <c r="O325" s="7">
        <f>1/N325</f>
        <v>54.3297200099932</v>
      </c>
      <c r="P325" s="3">
        <f>IF(O325&gt;21,"",N325)</f>
      </c>
      <c r="Q325" s="3">
        <f>IF(ISNUMBER(P325),SUMIF(A:A,A325,P:P),"")</f>
      </c>
      <c r="R325" s="3">
        <f>_xlfn.IFERROR(P325*(1/Q325),"")</f>
      </c>
      <c r="S325" s="8">
        <f>_xlfn.IFERROR(1/R325,"")</f>
      </c>
    </row>
    <row r="326" spans="1:19" ht="15">
      <c r="A326" s="1">
        <v>13</v>
      </c>
      <c r="B326" s="5">
        <v>0.6875</v>
      </c>
      <c r="C326" s="1" t="s">
        <v>96</v>
      </c>
      <c r="D326" s="1">
        <v>6</v>
      </c>
      <c r="E326" s="1">
        <v>7</v>
      </c>
      <c r="F326" s="1" t="s">
        <v>151</v>
      </c>
      <c r="G326" s="2">
        <v>47.6907333333333</v>
      </c>
      <c r="H326" s="6">
        <f>1+_xlfn.COUNTIFS(A:A,A326,O:O,"&lt;"&amp;O326)</f>
        <v>8</v>
      </c>
      <c r="I326" s="2">
        <f>_xlfn.AVERAGEIF(A:A,A326,G:G)</f>
        <v>46.83449111111112</v>
      </c>
      <c r="J326" s="2">
        <f>G326-I326</f>
        <v>0.8562422222221784</v>
      </c>
      <c r="K326" s="2">
        <f>90+J326</f>
        <v>90.85624222222218</v>
      </c>
      <c r="L326" s="2">
        <f>EXP(0.06*K326)</f>
        <v>233.07831974596166</v>
      </c>
      <c r="M326" s="2">
        <f>SUMIF(A:A,A326,L:L)</f>
        <v>5071.672583854864</v>
      </c>
      <c r="N326" s="3">
        <f>L326/M326</f>
        <v>0.04595689408025707</v>
      </c>
      <c r="O326" s="7">
        <f>1/N326</f>
        <v>21.759520960090224</v>
      </c>
      <c r="P326" s="3">
        <f>IF(O326&gt;21,"",N326)</f>
      </c>
      <c r="Q326" s="3">
        <f>IF(ISNUMBER(P326),SUMIF(A:A,A326,P:P),"")</f>
      </c>
      <c r="R326" s="3">
        <f>_xlfn.IFERROR(P326*(1/Q326),"")</f>
      </c>
      <c r="S326" s="8">
        <f>_xlfn.IFERROR(1/R326,"")</f>
      </c>
    </row>
    <row r="327" spans="1:19" ht="15">
      <c r="A327" s="1">
        <v>13</v>
      </c>
      <c r="B327" s="5">
        <v>0.6875</v>
      </c>
      <c r="C327" s="1" t="s">
        <v>96</v>
      </c>
      <c r="D327" s="1">
        <v>6</v>
      </c>
      <c r="E327" s="1">
        <v>9</v>
      </c>
      <c r="F327" s="1" t="s">
        <v>152</v>
      </c>
      <c r="G327" s="2">
        <v>39.315766666666704</v>
      </c>
      <c r="H327" s="6">
        <f>1+_xlfn.COUNTIFS(A:A,A327,O:O,"&lt;"&amp;O327)</f>
        <v>9</v>
      </c>
      <c r="I327" s="2">
        <f>_xlfn.AVERAGEIF(A:A,A327,G:G)</f>
        <v>46.83449111111112</v>
      </c>
      <c r="J327" s="2">
        <f>G327-I327</f>
        <v>-7.518724444444416</v>
      </c>
      <c r="K327" s="2">
        <f>90+J327</f>
        <v>82.48127555555558</v>
      </c>
      <c r="L327" s="2">
        <f>EXP(0.06*K327)</f>
        <v>141.01644761590913</v>
      </c>
      <c r="M327" s="2">
        <f>SUMIF(A:A,A327,L:L)</f>
        <v>5071.672583854864</v>
      </c>
      <c r="N327" s="3">
        <f>L327/M327</f>
        <v>0.027804722265554003</v>
      </c>
      <c r="O327" s="7">
        <f>1/N327</f>
        <v>35.96511378352641</v>
      </c>
      <c r="P327" s="3">
        <f>IF(O327&gt;21,"",N327)</f>
      </c>
      <c r="Q327" s="3">
        <f>IF(ISNUMBER(P327),SUMIF(A:A,A327,P:P),"")</f>
      </c>
      <c r="R327" s="3">
        <f>_xlfn.IFERROR(P327*(1/Q327),"")</f>
      </c>
      <c r="S327" s="8">
        <f>_xlfn.IFERROR(1/R327,"")</f>
      </c>
    </row>
    <row r="328" spans="1:19" ht="15">
      <c r="A328" s="1">
        <v>13</v>
      </c>
      <c r="B328" s="5">
        <v>0.6875</v>
      </c>
      <c r="C328" s="1" t="s">
        <v>96</v>
      </c>
      <c r="D328" s="1">
        <v>6</v>
      </c>
      <c r="E328" s="1">
        <v>10</v>
      </c>
      <c r="F328" s="1" t="s">
        <v>153</v>
      </c>
      <c r="G328" s="2">
        <v>50.2749666666666</v>
      </c>
      <c r="H328" s="6">
        <f>1+_xlfn.COUNTIFS(A:A,A328,O:O,"&lt;"&amp;O328)</f>
        <v>6</v>
      </c>
      <c r="I328" s="2">
        <f>_xlfn.AVERAGEIF(A:A,A328,G:G)</f>
        <v>46.83449111111112</v>
      </c>
      <c r="J328" s="2">
        <f>G328-I328</f>
        <v>3.44047555555548</v>
      </c>
      <c r="K328" s="2">
        <f>90+J328</f>
        <v>93.44047555555548</v>
      </c>
      <c r="L328" s="2">
        <f>EXP(0.06*K328)</f>
        <v>272.1704524199908</v>
      </c>
      <c r="M328" s="2">
        <f>SUMIF(A:A,A328,L:L)</f>
        <v>5071.672583854864</v>
      </c>
      <c r="N328" s="3">
        <f>L328/M328</f>
        <v>0.05366483106311255</v>
      </c>
      <c r="O328" s="7">
        <f>1/N328</f>
        <v>18.634177732227453</v>
      </c>
      <c r="P328" s="3">
        <f>IF(O328&gt;21,"",N328)</f>
        <v>0.05366483106311255</v>
      </c>
      <c r="Q328" s="3">
        <f>IF(ISNUMBER(P328),SUMIF(A:A,A328,P:P),"")</f>
        <v>0.8034059791777539</v>
      </c>
      <c r="R328" s="3">
        <f>_xlfn.IFERROR(P328*(1/Q328),"")</f>
        <v>0.06679665381384868</v>
      </c>
      <c r="S328" s="8">
        <f>_xlfn.IFERROR(1/R328,"")</f>
        <v>14.970809807132495</v>
      </c>
    </row>
    <row r="329" spans="1:19" ht="15">
      <c r="A329" s="1">
        <v>13</v>
      </c>
      <c r="B329" s="5">
        <v>0.6875</v>
      </c>
      <c r="C329" s="1" t="s">
        <v>96</v>
      </c>
      <c r="D329" s="1">
        <v>6</v>
      </c>
      <c r="E329" s="1">
        <v>11</v>
      </c>
      <c r="F329" s="1" t="s">
        <v>154</v>
      </c>
      <c r="G329" s="2">
        <v>38.5398333333334</v>
      </c>
      <c r="H329" s="6">
        <f>1+_xlfn.COUNTIFS(A:A,A329,O:O,"&lt;"&amp;O329)</f>
        <v>10</v>
      </c>
      <c r="I329" s="2">
        <f>_xlfn.AVERAGEIF(A:A,A329,G:G)</f>
        <v>46.83449111111112</v>
      </c>
      <c r="J329" s="2">
        <f>G329-I329</f>
        <v>-8.294657777777722</v>
      </c>
      <c r="K329" s="2">
        <f>90+J329</f>
        <v>81.70534222222227</v>
      </c>
      <c r="L329" s="2">
        <f>EXP(0.06*K329)</f>
        <v>134.60176544169445</v>
      </c>
      <c r="M329" s="2">
        <f>SUMIF(A:A,A329,L:L)</f>
        <v>5071.672583854864</v>
      </c>
      <c r="N329" s="3">
        <f>L329/M329</f>
        <v>0.026539916214265293</v>
      </c>
      <c r="O329" s="7">
        <f>1/N329</f>
        <v>37.67909408329242</v>
      </c>
      <c r="P329" s="3">
        <f>IF(O329&gt;21,"",N329)</f>
      </c>
      <c r="Q329" s="3">
        <f>IF(ISNUMBER(P329),SUMIF(A:A,A329,P:P),"")</f>
      </c>
      <c r="R329" s="3">
        <f>_xlfn.IFERROR(P329*(1/Q329),"")</f>
      </c>
      <c r="S329" s="8">
        <f>_xlfn.IFERROR(1/R329,"")</f>
      </c>
    </row>
    <row r="330" spans="1:19" ht="15">
      <c r="A330" s="1">
        <v>13</v>
      </c>
      <c r="B330" s="5">
        <v>0.6875</v>
      </c>
      <c r="C330" s="1" t="s">
        <v>96</v>
      </c>
      <c r="D330" s="1">
        <v>6</v>
      </c>
      <c r="E330" s="1">
        <v>12</v>
      </c>
      <c r="F330" s="1" t="s">
        <v>155</v>
      </c>
      <c r="G330" s="2">
        <v>29.6954333333333</v>
      </c>
      <c r="H330" s="6">
        <f>1+_xlfn.COUNTIFS(A:A,A330,O:O,"&lt;"&amp;O330)</f>
        <v>15</v>
      </c>
      <c r="I330" s="2">
        <f>_xlfn.AVERAGEIF(A:A,A330,G:G)</f>
        <v>46.83449111111112</v>
      </c>
      <c r="J330" s="2">
        <f>G330-I330</f>
        <v>-17.139057777777822</v>
      </c>
      <c r="K330" s="2">
        <f>90+J330</f>
        <v>72.86094222222218</v>
      </c>
      <c r="L330" s="2">
        <f>EXP(0.06*K330)</f>
        <v>79.17467862209277</v>
      </c>
      <c r="M330" s="2">
        <f>SUMIF(A:A,A330,L:L)</f>
        <v>5071.672583854864</v>
      </c>
      <c r="N330" s="3">
        <f>L330/M330</f>
        <v>0.015611157327887655</v>
      </c>
      <c r="O330" s="7">
        <f>1/N330</f>
        <v>64.05674986143451</v>
      </c>
      <c r="P330" s="3">
        <f>IF(O330&gt;21,"",N330)</f>
      </c>
      <c r="Q330" s="3">
        <f>IF(ISNUMBER(P330),SUMIF(A:A,A330,P:P),"")</f>
      </c>
      <c r="R330" s="3">
        <f>_xlfn.IFERROR(P330*(1/Q330),"")</f>
      </c>
      <c r="S330" s="8">
        <f>_xlfn.IFERROR(1/R330,"")</f>
      </c>
    </row>
    <row r="331" spans="1:19" ht="15">
      <c r="A331" s="1">
        <v>13</v>
      </c>
      <c r="B331" s="5">
        <v>0.6875</v>
      </c>
      <c r="C331" s="1" t="s">
        <v>96</v>
      </c>
      <c r="D331" s="1">
        <v>6</v>
      </c>
      <c r="E331" s="1">
        <v>15</v>
      </c>
      <c r="F331" s="1" t="s">
        <v>158</v>
      </c>
      <c r="G331" s="2">
        <v>34.6431666666667</v>
      </c>
      <c r="H331" s="6">
        <f>1+_xlfn.COUNTIFS(A:A,A331,O:O,"&lt;"&amp;O331)</f>
        <v>12</v>
      </c>
      <c r="I331" s="2">
        <f>_xlfn.AVERAGEIF(A:A,A331,G:G)</f>
        <v>46.83449111111112</v>
      </c>
      <c r="J331" s="2">
        <f>G331-I331</f>
        <v>-12.191324444444419</v>
      </c>
      <c r="K331" s="2">
        <f>90+J331</f>
        <v>77.80867555555558</v>
      </c>
      <c r="L331" s="2">
        <f>EXP(0.06*K331)</f>
        <v>106.54000339271114</v>
      </c>
      <c r="M331" s="2">
        <f>SUMIF(A:A,A331,L:L)</f>
        <v>5071.672583854864</v>
      </c>
      <c r="N331" s="3">
        <f>L331/M331</f>
        <v>0.021006877244376942</v>
      </c>
      <c r="O331" s="7">
        <f>1/N331</f>
        <v>47.603458065985365</v>
      </c>
      <c r="P331" s="3">
        <f>IF(O331&gt;21,"",N331)</f>
      </c>
      <c r="Q331" s="3">
        <f>IF(ISNUMBER(P331),SUMIF(A:A,A331,P:P),"")</f>
      </c>
      <c r="R331" s="3">
        <f>_xlfn.IFERROR(P331*(1/Q331),"")</f>
      </c>
      <c r="S331" s="8">
        <f>_xlfn.IFERROR(1/R331,"")</f>
      </c>
    </row>
    <row r="332" spans="1:19" ht="15">
      <c r="A332" s="1">
        <v>13</v>
      </c>
      <c r="B332" s="5">
        <v>0.6875</v>
      </c>
      <c r="C332" s="1" t="s">
        <v>96</v>
      </c>
      <c r="D332" s="1">
        <v>6</v>
      </c>
      <c r="E332" s="1">
        <v>16</v>
      </c>
      <c r="F332" s="1" t="s">
        <v>159</v>
      </c>
      <c r="G332" s="2">
        <v>50.6729</v>
      </c>
      <c r="H332" s="6">
        <f>1+_xlfn.COUNTIFS(A:A,A332,O:O,"&lt;"&amp;O332)</f>
        <v>5</v>
      </c>
      <c r="I332" s="2">
        <f>_xlfn.AVERAGEIF(A:A,A332,G:G)</f>
        <v>46.83449111111112</v>
      </c>
      <c r="J332" s="2">
        <f>G332-I332</f>
        <v>3.8384088888888783</v>
      </c>
      <c r="K332" s="2">
        <f>90+J332</f>
        <v>93.83840888888888</v>
      </c>
      <c r="L332" s="2">
        <f>EXP(0.06*K332)</f>
        <v>278.7469924595473</v>
      </c>
      <c r="M332" s="2">
        <f>SUMIF(A:A,A332,L:L)</f>
        <v>5071.672583854864</v>
      </c>
      <c r="N332" s="3">
        <f>L332/M332</f>
        <v>0.054961551214269835</v>
      </c>
      <c r="O332" s="7">
        <f>1/N332</f>
        <v>18.194537415828375</v>
      </c>
      <c r="P332" s="3">
        <f>IF(O332&gt;21,"",N332)</f>
        <v>0.054961551214269835</v>
      </c>
      <c r="Q332" s="3">
        <f>IF(ISNUMBER(P332),SUMIF(A:A,A332,P:P),"")</f>
        <v>0.8034059791777539</v>
      </c>
      <c r="R332" s="3">
        <f>_xlfn.IFERROR(P332*(1/Q332),"")</f>
        <v>0.06841068231844658</v>
      </c>
      <c r="S332" s="8">
        <f>_xlfn.IFERROR(1/R332,"")</f>
        <v>14.61760014824988</v>
      </c>
    </row>
    <row r="333" spans="1:19" ht="15">
      <c r="A333" s="1">
        <v>44</v>
      </c>
      <c r="B333" s="5">
        <v>0.6909722222222222</v>
      </c>
      <c r="C333" s="1" t="s">
        <v>444</v>
      </c>
      <c r="D333" s="1">
        <v>6</v>
      </c>
      <c r="E333" s="1">
        <v>5</v>
      </c>
      <c r="F333" s="1" t="s">
        <v>483</v>
      </c>
      <c r="G333" s="2">
        <v>70.7525333333333</v>
      </c>
      <c r="H333" s="6">
        <f>1+_xlfn.COUNTIFS(A:A,A333,O:O,"&lt;"&amp;O333)</f>
        <v>1</v>
      </c>
      <c r="I333" s="2">
        <f>_xlfn.AVERAGEIF(A:A,A333,G:G)</f>
        <v>48.72309393939394</v>
      </c>
      <c r="J333" s="2">
        <f>G333-I333</f>
        <v>22.029439393939363</v>
      </c>
      <c r="K333" s="2">
        <f>90+J333</f>
        <v>112.02943939393936</v>
      </c>
      <c r="L333" s="2">
        <f>EXP(0.06*K333)</f>
        <v>830.282798328652</v>
      </c>
      <c r="M333" s="2">
        <f>SUMIF(A:A,A333,L:L)</f>
        <v>3240.1642514510027</v>
      </c>
      <c r="N333" s="3">
        <f>L333/M333</f>
        <v>0.25624713252016057</v>
      </c>
      <c r="O333" s="7">
        <f>1/N333</f>
        <v>3.9024826938163835</v>
      </c>
      <c r="P333" s="3">
        <f>IF(O333&gt;21,"",N333)</f>
        <v>0.25624713252016057</v>
      </c>
      <c r="Q333" s="3">
        <f>IF(ISNUMBER(P333),SUMIF(A:A,A333,P:P),"")</f>
        <v>0.8829423554525021</v>
      </c>
      <c r="R333" s="3">
        <f>_xlfn.IFERROR(P333*(1/Q333),"")</f>
        <v>0.2902195493711881</v>
      </c>
      <c r="S333" s="8">
        <f>_xlfn.IFERROR(1/R333,"")</f>
        <v>3.4456672617908635</v>
      </c>
    </row>
    <row r="334" spans="1:19" ht="15">
      <c r="A334" s="1">
        <v>44</v>
      </c>
      <c r="B334" s="5">
        <v>0.6909722222222222</v>
      </c>
      <c r="C334" s="1" t="s">
        <v>444</v>
      </c>
      <c r="D334" s="1">
        <v>6</v>
      </c>
      <c r="E334" s="1">
        <v>2</v>
      </c>
      <c r="F334" s="1" t="s">
        <v>480</v>
      </c>
      <c r="G334" s="2">
        <v>62.966</v>
      </c>
      <c r="H334" s="6">
        <f>1+_xlfn.COUNTIFS(A:A,A334,O:O,"&lt;"&amp;O334)</f>
        <v>2</v>
      </c>
      <c r="I334" s="2">
        <f>_xlfn.AVERAGEIF(A:A,A334,G:G)</f>
        <v>48.72309393939394</v>
      </c>
      <c r="J334" s="2">
        <f>G334-I334</f>
        <v>14.24290606060606</v>
      </c>
      <c r="K334" s="2">
        <f>90+J334</f>
        <v>104.24290606060606</v>
      </c>
      <c r="L334" s="2">
        <f>EXP(0.06*K334)</f>
        <v>520.3878316280333</v>
      </c>
      <c r="M334" s="2">
        <f>SUMIF(A:A,A334,L:L)</f>
        <v>3240.1642514510027</v>
      </c>
      <c r="N334" s="3">
        <f>L334/M334</f>
        <v>0.1606053864074929</v>
      </c>
      <c r="O334" s="7">
        <f>1/N334</f>
        <v>6.226441231944547</v>
      </c>
      <c r="P334" s="3">
        <f>IF(O334&gt;21,"",N334)</f>
        <v>0.1606053864074929</v>
      </c>
      <c r="Q334" s="3">
        <f>IF(ISNUMBER(P334),SUMIF(A:A,A334,P:P),"")</f>
        <v>0.8829423554525021</v>
      </c>
      <c r="R334" s="3">
        <f>_xlfn.IFERROR(P334*(1/Q334),"")</f>
        <v>0.18189792959381101</v>
      </c>
      <c r="S334" s="8">
        <f>_xlfn.IFERROR(1/R334,"")</f>
        <v>5.4975886874196975</v>
      </c>
    </row>
    <row r="335" spans="1:19" ht="15">
      <c r="A335" s="1">
        <v>44</v>
      </c>
      <c r="B335" s="5">
        <v>0.6909722222222222</v>
      </c>
      <c r="C335" s="1" t="s">
        <v>444</v>
      </c>
      <c r="D335" s="1">
        <v>6</v>
      </c>
      <c r="E335" s="1">
        <v>1</v>
      </c>
      <c r="F335" s="1" t="s">
        <v>479</v>
      </c>
      <c r="G335" s="2">
        <v>61.69256666666671</v>
      </c>
      <c r="H335" s="6">
        <f>1+_xlfn.COUNTIFS(A:A,A335,O:O,"&lt;"&amp;O335)</f>
        <v>3</v>
      </c>
      <c r="I335" s="2">
        <f>_xlfn.AVERAGEIF(A:A,A335,G:G)</f>
        <v>48.72309393939394</v>
      </c>
      <c r="J335" s="2">
        <f>G335-I335</f>
        <v>12.969472727272766</v>
      </c>
      <c r="K335" s="2">
        <f>90+J335</f>
        <v>102.96947272727277</v>
      </c>
      <c r="L335" s="2">
        <f>EXP(0.06*K335)</f>
        <v>482.1081004206232</v>
      </c>
      <c r="M335" s="2">
        <f>SUMIF(A:A,A335,L:L)</f>
        <v>3240.1642514510027</v>
      </c>
      <c r="N335" s="3">
        <f>L335/M335</f>
        <v>0.14879125346955072</v>
      </c>
      <c r="O335" s="7">
        <f>1/N335</f>
        <v>6.720825160631128</v>
      </c>
      <c r="P335" s="3">
        <f>IF(O335&gt;21,"",N335)</f>
        <v>0.14879125346955072</v>
      </c>
      <c r="Q335" s="3">
        <f>IF(ISNUMBER(P335),SUMIF(A:A,A335,P:P),"")</f>
        <v>0.8829423554525021</v>
      </c>
      <c r="R335" s="3">
        <f>_xlfn.IFERROR(P335*(1/Q335),"")</f>
        <v>0.16851751708444906</v>
      </c>
      <c r="S335" s="8">
        <f>_xlfn.IFERROR(1/R335,"")</f>
        <v>5.934101197912089</v>
      </c>
    </row>
    <row r="336" spans="1:19" ht="15">
      <c r="A336" s="1">
        <v>44</v>
      </c>
      <c r="B336" s="5">
        <v>0.6909722222222222</v>
      </c>
      <c r="C336" s="1" t="s">
        <v>444</v>
      </c>
      <c r="D336" s="1">
        <v>6</v>
      </c>
      <c r="E336" s="1">
        <v>4</v>
      </c>
      <c r="F336" s="1" t="s">
        <v>482</v>
      </c>
      <c r="G336" s="2">
        <v>55.9756</v>
      </c>
      <c r="H336" s="6">
        <f>1+_xlfn.COUNTIFS(A:A,A336,O:O,"&lt;"&amp;O336)</f>
        <v>4</v>
      </c>
      <c r="I336" s="2">
        <f>_xlfn.AVERAGEIF(A:A,A336,G:G)</f>
        <v>48.72309393939394</v>
      </c>
      <c r="J336" s="2">
        <f>G336-I336</f>
        <v>7.252506060606059</v>
      </c>
      <c r="K336" s="2">
        <f>90+J336</f>
        <v>97.25250606060607</v>
      </c>
      <c r="L336" s="2">
        <f>EXP(0.06*K336)</f>
        <v>342.11617201466055</v>
      </c>
      <c r="M336" s="2">
        <f>SUMIF(A:A,A336,L:L)</f>
        <v>3240.1642514510027</v>
      </c>
      <c r="N336" s="3">
        <f>L336/M336</f>
        <v>0.10558605844177649</v>
      </c>
      <c r="O336" s="7">
        <f>1/N336</f>
        <v>9.47094734624867</v>
      </c>
      <c r="P336" s="3">
        <f>IF(O336&gt;21,"",N336)</f>
        <v>0.10558605844177649</v>
      </c>
      <c r="Q336" s="3">
        <f>IF(ISNUMBER(P336),SUMIF(A:A,A336,P:P),"")</f>
        <v>0.8829423554525021</v>
      </c>
      <c r="R336" s="3">
        <f>_xlfn.IFERROR(P336*(1/Q336),"")</f>
        <v>0.1195843169032981</v>
      </c>
      <c r="S336" s="8">
        <f>_xlfn.IFERROR(1/R336,"")</f>
        <v>8.362300558263424</v>
      </c>
    </row>
    <row r="337" spans="1:19" ht="15">
      <c r="A337" s="1">
        <v>44</v>
      </c>
      <c r="B337" s="5">
        <v>0.6909722222222222</v>
      </c>
      <c r="C337" s="1" t="s">
        <v>444</v>
      </c>
      <c r="D337" s="1">
        <v>6</v>
      </c>
      <c r="E337" s="1">
        <v>3</v>
      </c>
      <c r="F337" s="1" t="s">
        <v>481</v>
      </c>
      <c r="G337" s="2">
        <v>51.900266666666695</v>
      </c>
      <c r="H337" s="6">
        <f>1+_xlfn.COUNTIFS(A:A,A337,O:O,"&lt;"&amp;O337)</f>
        <v>5</v>
      </c>
      <c r="I337" s="2">
        <f>_xlfn.AVERAGEIF(A:A,A337,G:G)</f>
        <v>48.72309393939394</v>
      </c>
      <c r="J337" s="2">
        <f>G337-I337</f>
        <v>3.1771727272727546</v>
      </c>
      <c r="K337" s="2">
        <f>90+J337</f>
        <v>93.17717272727276</v>
      </c>
      <c r="L337" s="2">
        <f>EXP(0.06*K337)</f>
        <v>267.9044437171405</v>
      </c>
      <c r="M337" s="2">
        <f>SUMIF(A:A,A337,L:L)</f>
        <v>3240.1642514510027</v>
      </c>
      <c r="N337" s="3">
        <f>L337/M337</f>
        <v>0.08268236512922707</v>
      </c>
      <c r="O337" s="7">
        <f>1/N337</f>
        <v>12.09447744312909</v>
      </c>
      <c r="P337" s="3">
        <f>IF(O337&gt;21,"",N337)</f>
        <v>0.08268236512922707</v>
      </c>
      <c r="Q337" s="3">
        <f>IF(ISNUMBER(P337),SUMIF(A:A,A337,P:P),"")</f>
        <v>0.8829423554525021</v>
      </c>
      <c r="R337" s="3">
        <f>_xlfn.IFERROR(P337*(1/Q337),"")</f>
        <v>0.09364412593713765</v>
      </c>
      <c r="S337" s="8">
        <f>_xlfn.IFERROR(1/R337,"")</f>
        <v>10.678726401603553</v>
      </c>
    </row>
    <row r="338" spans="1:19" ht="15">
      <c r="A338" s="1">
        <v>44</v>
      </c>
      <c r="B338" s="5">
        <v>0.6909722222222222</v>
      </c>
      <c r="C338" s="1" t="s">
        <v>444</v>
      </c>
      <c r="D338" s="1">
        <v>6</v>
      </c>
      <c r="E338" s="1">
        <v>7</v>
      </c>
      <c r="F338" s="1" t="s">
        <v>485</v>
      </c>
      <c r="G338" s="2">
        <v>50.714566666666705</v>
      </c>
      <c r="H338" s="6">
        <f>1+_xlfn.COUNTIFS(A:A,A338,O:O,"&lt;"&amp;O338)</f>
        <v>6</v>
      </c>
      <c r="I338" s="2">
        <f>_xlfn.AVERAGEIF(A:A,A338,G:G)</f>
        <v>48.72309393939394</v>
      </c>
      <c r="J338" s="2">
        <f>G338-I338</f>
        <v>1.9914727272727646</v>
      </c>
      <c r="K338" s="2">
        <f>90+J338</f>
        <v>91.99147272727276</v>
      </c>
      <c r="L338" s="2">
        <f>EXP(0.06*K338)</f>
        <v>249.50734749516124</v>
      </c>
      <c r="M338" s="2">
        <f>SUMIF(A:A,A338,L:L)</f>
        <v>3240.1642514510027</v>
      </c>
      <c r="N338" s="3">
        <f>L338/M338</f>
        <v>0.07700453684822535</v>
      </c>
      <c r="O338" s="7">
        <f>1/N338</f>
        <v>12.986247835903269</v>
      </c>
      <c r="P338" s="3">
        <f>IF(O338&gt;21,"",N338)</f>
        <v>0.07700453684822535</v>
      </c>
      <c r="Q338" s="3">
        <f>IF(ISNUMBER(P338),SUMIF(A:A,A338,P:P),"")</f>
        <v>0.8829423554525021</v>
      </c>
      <c r="R338" s="3">
        <f>_xlfn.IFERROR(P338*(1/Q338),"")</f>
        <v>0.08721354952867906</v>
      </c>
      <c r="S338" s="8">
        <f>_xlfn.IFERROR(1/R338,"")</f>
        <v>11.46610825272239</v>
      </c>
    </row>
    <row r="339" spans="1:19" ht="15">
      <c r="A339" s="1">
        <v>44</v>
      </c>
      <c r="B339" s="5">
        <v>0.6909722222222222</v>
      </c>
      <c r="C339" s="1" t="s">
        <v>444</v>
      </c>
      <c r="D339" s="1">
        <v>6</v>
      </c>
      <c r="E339" s="1">
        <v>9</v>
      </c>
      <c r="F339" s="1" t="s">
        <v>487</v>
      </c>
      <c r="G339" s="2">
        <v>44.1791</v>
      </c>
      <c r="H339" s="6">
        <f>1+_xlfn.COUNTIFS(A:A,A339,O:O,"&lt;"&amp;O339)</f>
        <v>7</v>
      </c>
      <c r="I339" s="2">
        <f>_xlfn.AVERAGEIF(A:A,A339,G:G)</f>
        <v>48.72309393939394</v>
      </c>
      <c r="J339" s="2">
        <f>G339-I339</f>
        <v>-4.543993939393943</v>
      </c>
      <c r="K339" s="2">
        <f>90+J339</f>
        <v>85.45600606060606</v>
      </c>
      <c r="L339" s="2">
        <f>EXP(0.06*K339)</f>
        <v>168.57156262487044</v>
      </c>
      <c r="M339" s="2">
        <f>SUMIF(A:A,A339,L:L)</f>
        <v>3240.1642514510027</v>
      </c>
      <c r="N339" s="3">
        <f>L339/M339</f>
        <v>0.05202562263606887</v>
      </c>
      <c r="O339" s="7">
        <f>1/N339</f>
        <v>19.22129807066854</v>
      </c>
      <c r="P339" s="3">
        <f>IF(O339&gt;21,"",N339)</f>
        <v>0.05202562263606887</v>
      </c>
      <c r="Q339" s="3">
        <f>IF(ISNUMBER(P339),SUMIF(A:A,A339,P:P),"")</f>
        <v>0.8829423554525021</v>
      </c>
      <c r="R339" s="3">
        <f>_xlfn.IFERROR(P339*(1/Q339),"")</f>
        <v>0.0589230115814368</v>
      </c>
      <c r="S339" s="8">
        <f>_xlfn.IFERROR(1/R339,"")</f>
        <v>16.971298193370714</v>
      </c>
    </row>
    <row r="340" spans="1:19" ht="15">
      <c r="A340" s="1">
        <v>44</v>
      </c>
      <c r="B340" s="5">
        <v>0.6909722222222222</v>
      </c>
      <c r="C340" s="1" t="s">
        <v>444</v>
      </c>
      <c r="D340" s="1">
        <v>6</v>
      </c>
      <c r="E340" s="1">
        <v>6</v>
      </c>
      <c r="F340" s="1" t="s">
        <v>484</v>
      </c>
      <c r="G340" s="2">
        <v>35.908</v>
      </c>
      <c r="H340" s="6">
        <f>1+_xlfn.COUNTIFS(A:A,A340,O:O,"&lt;"&amp;O340)</f>
        <v>9</v>
      </c>
      <c r="I340" s="2">
        <f>_xlfn.AVERAGEIF(A:A,A340,G:G)</f>
        <v>48.72309393939394</v>
      </c>
      <c r="J340" s="2">
        <f>G340-I340</f>
        <v>-12.81509393939394</v>
      </c>
      <c r="K340" s="2">
        <f>90+J340</f>
        <v>77.18490606060607</v>
      </c>
      <c r="L340" s="2">
        <f>EXP(0.06*K340)</f>
        <v>102.62631318392118</v>
      </c>
      <c r="M340" s="2">
        <f>SUMIF(A:A,A340,L:L)</f>
        <v>3240.1642514510027</v>
      </c>
      <c r="N340" s="3">
        <f>L340/M340</f>
        <v>0.03167318235116115</v>
      </c>
      <c r="O340" s="7">
        <f>1/N340</f>
        <v>31.57245106958252</v>
      </c>
      <c r="P340" s="3">
        <f>IF(O340&gt;21,"",N340)</f>
      </c>
      <c r="Q340" s="3">
        <f>IF(ISNUMBER(P340),SUMIF(A:A,A340,P:P),"")</f>
      </c>
      <c r="R340" s="3">
        <f>_xlfn.IFERROR(P340*(1/Q340),"")</f>
      </c>
      <c r="S340" s="8">
        <f>_xlfn.IFERROR(1/R340,"")</f>
      </c>
    </row>
    <row r="341" spans="1:19" ht="15">
      <c r="A341" s="1">
        <v>44</v>
      </c>
      <c r="B341" s="5">
        <v>0.6909722222222222</v>
      </c>
      <c r="C341" s="1" t="s">
        <v>444</v>
      </c>
      <c r="D341" s="1">
        <v>6</v>
      </c>
      <c r="E341" s="1">
        <v>8</v>
      </c>
      <c r="F341" s="1" t="s">
        <v>486</v>
      </c>
      <c r="G341" s="2">
        <v>31.180833333333304</v>
      </c>
      <c r="H341" s="6">
        <f>1+_xlfn.COUNTIFS(A:A,A341,O:O,"&lt;"&amp;O341)</f>
        <v>11</v>
      </c>
      <c r="I341" s="2">
        <f>_xlfn.AVERAGEIF(A:A,A341,G:G)</f>
        <v>48.72309393939394</v>
      </c>
      <c r="J341" s="2">
        <f>G341-I341</f>
        <v>-17.542260606060637</v>
      </c>
      <c r="K341" s="2">
        <f>90+J341</f>
        <v>72.45773939393936</v>
      </c>
      <c r="L341" s="2">
        <f>EXP(0.06*K341)</f>
        <v>77.28225457890369</v>
      </c>
      <c r="M341" s="2">
        <f>SUMIF(A:A,A341,L:L)</f>
        <v>3240.1642514510027</v>
      </c>
      <c r="N341" s="3">
        <f>L341/M341</f>
        <v>0.0238513385684986</v>
      </c>
      <c r="O341" s="7">
        <f>1/N341</f>
        <v>41.92636807901169</v>
      </c>
      <c r="P341" s="3">
        <f>IF(O341&gt;21,"",N341)</f>
      </c>
      <c r="Q341" s="3">
        <f>IF(ISNUMBER(P341),SUMIF(A:A,A341,P:P),"")</f>
      </c>
      <c r="R341" s="3">
        <f>_xlfn.IFERROR(P341*(1/Q341),"")</f>
      </c>
      <c r="S341" s="8">
        <f>_xlfn.IFERROR(1/R341,"")</f>
      </c>
    </row>
    <row r="342" spans="1:19" ht="15">
      <c r="A342" s="1">
        <v>44</v>
      </c>
      <c r="B342" s="5">
        <v>0.6909722222222222</v>
      </c>
      <c r="C342" s="1" t="s">
        <v>444</v>
      </c>
      <c r="D342" s="1">
        <v>6</v>
      </c>
      <c r="E342" s="1">
        <v>10</v>
      </c>
      <c r="F342" s="1" t="s">
        <v>488</v>
      </c>
      <c r="G342" s="2">
        <v>36.9937333333333</v>
      </c>
      <c r="H342" s="6">
        <f>1+_xlfn.COUNTIFS(A:A,A342,O:O,"&lt;"&amp;O342)</f>
        <v>8</v>
      </c>
      <c r="I342" s="2">
        <f>_xlfn.AVERAGEIF(A:A,A342,G:G)</f>
        <v>48.72309393939394</v>
      </c>
      <c r="J342" s="2">
        <f>G342-I342</f>
        <v>-11.729360606060638</v>
      </c>
      <c r="K342" s="2">
        <f>90+J342</f>
        <v>78.27063939393936</v>
      </c>
      <c r="L342" s="2">
        <f>EXP(0.06*K342)</f>
        <v>109.53436806690347</v>
      </c>
      <c r="M342" s="2">
        <f>SUMIF(A:A,A342,L:L)</f>
        <v>3240.1642514510027</v>
      </c>
      <c r="N342" s="3">
        <f>L342/M342</f>
        <v>0.03380518997388853</v>
      </c>
      <c r="O342" s="7">
        <f>1/N342</f>
        <v>29.581256628713227</v>
      </c>
      <c r="P342" s="3">
        <f>IF(O342&gt;21,"",N342)</f>
      </c>
      <c r="Q342" s="3">
        <f>IF(ISNUMBER(P342),SUMIF(A:A,A342,P:P),"")</f>
      </c>
      <c r="R342" s="3">
        <f>_xlfn.IFERROR(P342*(1/Q342),"")</f>
      </c>
      <c r="S342" s="8">
        <f>_xlfn.IFERROR(1/R342,"")</f>
      </c>
    </row>
    <row r="343" spans="1:19" ht="15">
      <c r="A343" s="1">
        <v>44</v>
      </c>
      <c r="B343" s="5">
        <v>0.6909722222222222</v>
      </c>
      <c r="C343" s="1" t="s">
        <v>444</v>
      </c>
      <c r="D343" s="1">
        <v>6</v>
      </c>
      <c r="E343" s="1">
        <v>11</v>
      </c>
      <c r="F343" s="1" t="s">
        <v>489</v>
      </c>
      <c r="G343" s="2">
        <v>33.690833333333295</v>
      </c>
      <c r="H343" s="6">
        <f>1+_xlfn.COUNTIFS(A:A,A343,O:O,"&lt;"&amp;O343)</f>
        <v>10</v>
      </c>
      <c r="I343" s="2">
        <f>_xlfn.AVERAGEIF(A:A,A343,G:G)</f>
        <v>48.72309393939394</v>
      </c>
      <c r="J343" s="2">
        <f>G343-I343</f>
        <v>-15.032260606060646</v>
      </c>
      <c r="K343" s="2">
        <f>90+J343</f>
        <v>74.96773939393935</v>
      </c>
      <c r="L343" s="2">
        <f>EXP(0.06*K343)</f>
        <v>89.8430593921334</v>
      </c>
      <c r="M343" s="2">
        <f>SUMIF(A:A,A343,L:L)</f>
        <v>3240.1642514510027</v>
      </c>
      <c r="N343" s="3">
        <f>L343/M343</f>
        <v>0.027727933653949825</v>
      </c>
      <c r="O343" s="7">
        <f>1/N343</f>
        <v>36.064714106727195</v>
      </c>
      <c r="P343" s="3">
        <f>IF(O343&gt;21,"",N343)</f>
      </c>
      <c r="Q343" s="3">
        <f>IF(ISNUMBER(P343),SUMIF(A:A,A343,P:P),"")</f>
      </c>
      <c r="R343" s="3">
        <f>_xlfn.IFERROR(P343*(1/Q343),"")</f>
      </c>
      <c r="S343" s="8">
        <f>_xlfn.IFERROR(1/R343,"")</f>
      </c>
    </row>
    <row r="344" spans="1:19" ht="15">
      <c r="A344" s="1">
        <v>7</v>
      </c>
      <c r="B344" s="5">
        <v>0.6944444444444445</v>
      </c>
      <c r="C344" s="1" t="s">
        <v>25</v>
      </c>
      <c r="D344" s="1">
        <v>8</v>
      </c>
      <c r="E344" s="1">
        <v>2</v>
      </c>
      <c r="F344" s="1" t="s">
        <v>77</v>
      </c>
      <c r="G344" s="2">
        <v>68.7032999999999</v>
      </c>
      <c r="H344" s="6">
        <f>1+_xlfn.COUNTIFS(A:A,A344,O:O,"&lt;"&amp;O344)</f>
        <v>1</v>
      </c>
      <c r="I344" s="2">
        <f>_xlfn.AVERAGEIF(A:A,A344,G:G)</f>
        <v>50.04777666666667</v>
      </c>
      <c r="J344" s="2">
        <f>G344-I344</f>
        <v>18.655523333333228</v>
      </c>
      <c r="K344" s="2">
        <f>90+J344</f>
        <v>108.65552333333324</v>
      </c>
      <c r="L344" s="2">
        <f>EXP(0.06*K344)</f>
        <v>678.124839468281</v>
      </c>
      <c r="M344" s="2">
        <f>SUMIF(A:A,A344,L:L)</f>
        <v>2813.060077074309</v>
      </c>
      <c r="N344" s="3">
        <f>L344/M344</f>
        <v>0.24106304909547366</v>
      </c>
      <c r="O344" s="7">
        <f>1/N344</f>
        <v>4.148292339917875</v>
      </c>
      <c r="P344" s="3">
        <f>IF(O344&gt;21,"",N344)</f>
        <v>0.24106304909547366</v>
      </c>
      <c r="Q344" s="3">
        <f>IF(ISNUMBER(P344),SUMIF(A:A,A344,P:P),"")</f>
        <v>0.9033253264908062</v>
      </c>
      <c r="R344" s="3">
        <f>_xlfn.IFERROR(P344*(1/Q344),"")</f>
        <v>0.2668618293167352</v>
      </c>
      <c r="S344" s="8">
        <f>_xlfn.IFERROR(1/R344,"")</f>
        <v>3.7472575323356256</v>
      </c>
    </row>
    <row r="345" spans="1:19" ht="15">
      <c r="A345" s="1">
        <v>7</v>
      </c>
      <c r="B345" s="5">
        <v>0.6944444444444445</v>
      </c>
      <c r="C345" s="1" t="s">
        <v>25</v>
      </c>
      <c r="D345" s="1">
        <v>8</v>
      </c>
      <c r="E345" s="1">
        <v>3</v>
      </c>
      <c r="F345" s="1" t="s">
        <v>78</v>
      </c>
      <c r="G345" s="2">
        <v>62.675266666666694</v>
      </c>
      <c r="H345" s="6">
        <f>1+_xlfn.COUNTIFS(A:A,A345,O:O,"&lt;"&amp;O345)</f>
        <v>2</v>
      </c>
      <c r="I345" s="2">
        <f>_xlfn.AVERAGEIF(A:A,A345,G:G)</f>
        <v>50.04777666666667</v>
      </c>
      <c r="J345" s="2">
        <f>G345-I345</f>
        <v>12.627490000000023</v>
      </c>
      <c r="K345" s="2">
        <f>90+J345</f>
        <v>102.62749000000002</v>
      </c>
      <c r="L345" s="2">
        <f>EXP(0.06*K345)</f>
        <v>472.31654169882137</v>
      </c>
      <c r="M345" s="2">
        <f>SUMIF(A:A,A345,L:L)</f>
        <v>2813.060077074309</v>
      </c>
      <c r="N345" s="3">
        <f>L345/M345</f>
        <v>0.16790133475928065</v>
      </c>
      <c r="O345" s="7">
        <f>1/N345</f>
        <v>5.955878798901124</v>
      </c>
      <c r="P345" s="3">
        <f>IF(O345&gt;21,"",N345)</f>
        <v>0.16790133475928065</v>
      </c>
      <c r="Q345" s="3">
        <f>IF(ISNUMBER(P345),SUMIF(A:A,A345,P:P),"")</f>
        <v>0.9033253264908062</v>
      </c>
      <c r="R345" s="3">
        <f>_xlfn.IFERROR(P345*(1/Q345),"")</f>
        <v>0.18587028375650164</v>
      </c>
      <c r="S345" s="8">
        <f>_xlfn.IFERROR(1/R345,"")</f>
        <v>5.380096160557029</v>
      </c>
    </row>
    <row r="346" spans="1:19" ht="15">
      <c r="A346" s="1">
        <v>7</v>
      </c>
      <c r="B346" s="5">
        <v>0.6944444444444445</v>
      </c>
      <c r="C346" s="1" t="s">
        <v>25</v>
      </c>
      <c r="D346" s="1">
        <v>8</v>
      </c>
      <c r="E346" s="1">
        <v>5</v>
      </c>
      <c r="F346" s="1" t="s">
        <v>80</v>
      </c>
      <c r="G346" s="2">
        <v>62.346199999999996</v>
      </c>
      <c r="H346" s="6">
        <f>1+_xlfn.COUNTIFS(A:A,A346,O:O,"&lt;"&amp;O346)</f>
        <v>3</v>
      </c>
      <c r="I346" s="2">
        <f>_xlfn.AVERAGEIF(A:A,A346,G:G)</f>
        <v>50.04777666666667</v>
      </c>
      <c r="J346" s="2">
        <f>G346-I346</f>
        <v>12.298423333333325</v>
      </c>
      <c r="K346" s="2">
        <f>90+J346</f>
        <v>102.29842333333332</v>
      </c>
      <c r="L346" s="2">
        <f>EXP(0.06*K346)</f>
        <v>463.0825815218929</v>
      </c>
      <c r="M346" s="2">
        <f>SUMIF(A:A,A346,L:L)</f>
        <v>2813.060077074309</v>
      </c>
      <c r="N346" s="3">
        <f>L346/M346</f>
        <v>0.16461880259717618</v>
      </c>
      <c r="O346" s="7">
        <f>1/N346</f>
        <v>6.0746402247075615</v>
      </c>
      <c r="P346" s="3">
        <f>IF(O346&gt;21,"",N346)</f>
        <v>0.16461880259717618</v>
      </c>
      <c r="Q346" s="3">
        <f>IF(ISNUMBER(P346),SUMIF(A:A,A346,P:P),"")</f>
        <v>0.9033253264908062</v>
      </c>
      <c r="R346" s="3">
        <f>_xlfn.IFERROR(P346*(1/Q346),"")</f>
        <v>0.1822364521059973</v>
      </c>
      <c r="S346" s="8">
        <f>_xlfn.IFERROR(1/R346,"")</f>
        <v>5.487376364298143</v>
      </c>
    </row>
    <row r="347" spans="1:19" ht="15">
      <c r="A347" s="1">
        <v>7</v>
      </c>
      <c r="B347" s="5">
        <v>0.6944444444444445</v>
      </c>
      <c r="C347" s="1" t="s">
        <v>25</v>
      </c>
      <c r="D347" s="1">
        <v>8</v>
      </c>
      <c r="E347" s="1">
        <v>4</v>
      </c>
      <c r="F347" s="1" t="s">
        <v>79</v>
      </c>
      <c r="G347" s="2">
        <v>53.8973666666667</v>
      </c>
      <c r="H347" s="6">
        <f>1+_xlfn.COUNTIFS(A:A,A347,O:O,"&lt;"&amp;O347)</f>
        <v>4</v>
      </c>
      <c r="I347" s="2">
        <f>_xlfn.AVERAGEIF(A:A,A347,G:G)</f>
        <v>50.04777666666667</v>
      </c>
      <c r="J347" s="2">
        <f>G347-I347</f>
        <v>3.8495900000000276</v>
      </c>
      <c r="K347" s="2">
        <f>90+J347</f>
        <v>93.84959000000003</v>
      </c>
      <c r="L347" s="2">
        <f>EXP(0.06*K347)</f>
        <v>278.9340572659785</v>
      </c>
      <c r="M347" s="2">
        <f>SUMIF(A:A,A347,L:L)</f>
        <v>2813.060077074309</v>
      </c>
      <c r="N347" s="3">
        <f>L347/M347</f>
        <v>0.0991568077550909</v>
      </c>
      <c r="O347" s="7">
        <f>1/N347</f>
        <v>10.085036243501476</v>
      </c>
      <c r="P347" s="3">
        <f>IF(O347&gt;21,"",N347)</f>
        <v>0.0991568077550909</v>
      </c>
      <c r="Q347" s="3">
        <f>IF(ISNUMBER(P347),SUMIF(A:A,A347,P:P),"")</f>
        <v>0.9033253264908062</v>
      </c>
      <c r="R347" s="3">
        <f>_xlfn.IFERROR(P347*(1/Q347),"")</f>
        <v>0.10976865681414069</v>
      </c>
      <c r="S347" s="8">
        <f>_xlfn.IFERROR(1/R347,"")</f>
        <v>9.110068657332585</v>
      </c>
    </row>
    <row r="348" spans="1:19" ht="15">
      <c r="A348" s="1">
        <v>7</v>
      </c>
      <c r="B348" s="5">
        <v>0.6944444444444445</v>
      </c>
      <c r="C348" s="1" t="s">
        <v>25</v>
      </c>
      <c r="D348" s="1">
        <v>8</v>
      </c>
      <c r="E348" s="1">
        <v>10</v>
      </c>
      <c r="F348" s="1" t="s">
        <v>85</v>
      </c>
      <c r="G348" s="2">
        <v>50.373000000000005</v>
      </c>
      <c r="H348" s="6">
        <f>1+_xlfn.COUNTIFS(A:A,A348,O:O,"&lt;"&amp;O348)</f>
        <v>5</v>
      </c>
      <c r="I348" s="2">
        <f>_xlfn.AVERAGEIF(A:A,A348,G:G)</f>
        <v>50.04777666666667</v>
      </c>
      <c r="J348" s="2">
        <f>G348-I348</f>
        <v>0.32522333333333364</v>
      </c>
      <c r="K348" s="2">
        <f>90+J348</f>
        <v>90.32522333333333</v>
      </c>
      <c r="L348" s="2">
        <f>EXP(0.06*K348)</f>
        <v>225.76923645846634</v>
      </c>
      <c r="M348" s="2">
        <f>SUMIF(A:A,A348,L:L)</f>
        <v>2813.060077074309</v>
      </c>
      <c r="N348" s="3">
        <f>L348/M348</f>
        <v>0.08025752393218528</v>
      </c>
      <c r="O348" s="7">
        <f>1/N348</f>
        <v>12.45989099844351</v>
      </c>
      <c r="P348" s="3">
        <f>IF(O348&gt;21,"",N348)</f>
        <v>0.08025752393218528</v>
      </c>
      <c r="Q348" s="3">
        <f>IF(ISNUMBER(P348),SUMIF(A:A,A348,P:P),"")</f>
        <v>0.9033253264908062</v>
      </c>
      <c r="R348" s="3">
        <f>_xlfn.IFERROR(P348*(1/Q348),"")</f>
        <v>0.08884675496032615</v>
      </c>
      <c r="S348" s="8">
        <f>_xlfn.IFERROR(1/R348,"")</f>
        <v>11.255335104208841</v>
      </c>
    </row>
    <row r="349" spans="1:19" ht="15">
      <c r="A349" s="1">
        <v>7</v>
      </c>
      <c r="B349" s="5">
        <v>0.6944444444444445</v>
      </c>
      <c r="C349" s="1" t="s">
        <v>25</v>
      </c>
      <c r="D349" s="1">
        <v>8</v>
      </c>
      <c r="E349" s="1">
        <v>7</v>
      </c>
      <c r="F349" s="1" t="s">
        <v>82</v>
      </c>
      <c r="G349" s="2">
        <v>50.238266666666696</v>
      </c>
      <c r="H349" s="6">
        <f>1+_xlfn.COUNTIFS(A:A,A349,O:O,"&lt;"&amp;O349)</f>
        <v>6</v>
      </c>
      <c r="I349" s="2">
        <f>_xlfn.AVERAGEIF(A:A,A349,G:G)</f>
        <v>50.04777666666667</v>
      </c>
      <c r="J349" s="2">
        <f>G349-I349</f>
        <v>0.19049000000002536</v>
      </c>
      <c r="K349" s="2">
        <f>90+J349</f>
        <v>90.19049000000003</v>
      </c>
      <c r="L349" s="2">
        <f>EXP(0.06*K349)</f>
        <v>223.95147524115066</v>
      </c>
      <c r="M349" s="2">
        <f>SUMIF(A:A,A349,L:L)</f>
        <v>2813.060077074309</v>
      </c>
      <c r="N349" s="3">
        <f>L349/M349</f>
        <v>0.07961133751329934</v>
      </c>
      <c r="O349" s="7">
        <f>1/N349</f>
        <v>12.561024990102029</v>
      </c>
      <c r="P349" s="3">
        <f>IF(O349&gt;21,"",N349)</f>
        <v>0.07961133751329934</v>
      </c>
      <c r="Q349" s="3">
        <f>IF(ISNUMBER(P349),SUMIF(A:A,A349,P:P),"")</f>
        <v>0.9033253264908062</v>
      </c>
      <c r="R349" s="3">
        <f>_xlfn.IFERROR(P349*(1/Q349),"")</f>
        <v>0.08813141310071482</v>
      </c>
      <c r="S349" s="8">
        <f>_xlfn.IFERROR(1/R349,"")</f>
        <v>11.346692000243092</v>
      </c>
    </row>
    <row r="350" spans="1:19" ht="15">
      <c r="A350" s="1">
        <v>7</v>
      </c>
      <c r="B350" s="5">
        <v>0.6944444444444445</v>
      </c>
      <c r="C350" s="1" t="s">
        <v>25</v>
      </c>
      <c r="D350" s="1">
        <v>8</v>
      </c>
      <c r="E350" s="1">
        <v>6</v>
      </c>
      <c r="F350" s="1" t="s">
        <v>81</v>
      </c>
      <c r="G350" s="2">
        <v>48.2636333333334</v>
      </c>
      <c r="H350" s="6">
        <f>1+_xlfn.COUNTIFS(A:A,A350,O:O,"&lt;"&amp;O350)</f>
        <v>7</v>
      </c>
      <c r="I350" s="2">
        <f>_xlfn.AVERAGEIF(A:A,A350,G:G)</f>
        <v>50.04777666666667</v>
      </c>
      <c r="J350" s="2">
        <f>G350-I350</f>
        <v>-1.7841433333332688</v>
      </c>
      <c r="K350" s="2">
        <f>90+J350</f>
        <v>88.21585666666672</v>
      </c>
      <c r="L350" s="2">
        <f>EXP(0.06*K350)</f>
        <v>198.92968090681168</v>
      </c>
      <c r="M350" s="2">
        <f>SUMIF(A:A,A350,L:L)</f>
        <v>2813.060077074309</v>
      </c>
      <c r="N350" s="3">
        <f>L350/M350</f>
        <v>0.07071647083830013</v>
      </c>
      <c r="O350" s="7">
        <f>1/N350</f>
        <v>14.140977174703673</v>
      </c>
      <c r="P350" s="3">
        <f>IF(O350&gt;21,"",N350)</f>
        <v>0.07071647083830013</v>
      </c>
      <c r="Q350" s="3">
        <f>IF(ISNUMBER(P350),SUMIF(A:A,A350,P:P),"")</f>
        <v>0.9033253264908062</v>
      </c>
      <c r="R350" s="3">
        <f>_xlfn.IFERROR(P350*(1/Q350),"")</f>
        <v>0.07828460994558405</v>
      </c>
      <c r="S350" s="8">
        <f>_xlfn.IFERROR(1/R350,"")</f>
        <v>12.773902823238235</v>
      </c>
    </row>
    <row r="351" spans="1:19" ht="15">
      <c r="A351" s="1">
        <v>7</v>
      </c>
      <c r="B351" s="5">
        <v>0.6944444444444445</v>
      </c>
      <c r="C351" s="1" t="s">
        <v>25</v>
      </c>
      <c r="D351" s="1">
        <v>8</v>
      </c>
      <c r="E351" s="1">
        <v>1</v>
      </c>
      <c r="F351" s="1" t="s">
        <v>76</v>
      </c>
      <c r="G351" s="2">
        <v>34.651199999999996</v>
      </c>
      <c r="H351" s="6">
        <f>1+_xlfn.COUNTIFS(A:A,A351,O:O,"&lt;"&amp;O351)</f>
        <v>9</v>
      </c>
      <c r="I351" s="2">
        <f>_xlfn.AVERAGEIF(A:A,A351,G:G)</f>
        <v>50.04777666666667</v>
      </c>
      <c r="J351" s="2">
        <f>G351-I351</f>
        <v>-15.396576666666675</v>
      </c>
      <c r="K351" s="2">
        <f>90+J351</f>
        <v>74.60342333333332</v>
      </c>
      <c r="L351" s="2">
        <f>EXP(0.06*K351)</f>
        <v>87.90049182902548</v>
      </c>
      <c r="M351" s="2">
        <f>SUMIF(A:A,A351,L:L)</f>
        <v>2813.060077074309</v>
      </c>
      <c r="N351" s="3">
        <f>L351/M351</f>
        <v>0.031247285667800377</v>
      </c>
      <c r="O351" s="7">
        <f>1/N351</f>
        <v>32.00277971761488</v>
      </c>
      <c r="P351" s="3">
        <f>IF(O351&gt;21,"",N351)</f>
      </c>
      <c r="Q351" s="3">
        <f>IF(ISNUMBER(P351),SUMIF(A:A,A351,P:P),"")</f>
      </c>
      <c r="R351" s="3">
        <f>_xlfn.IFERROR(P351*(1/Q351),"")</f>
      </c>
      <c r="S351" s="8">
        <f>_xlfn.IFERROR(1/R351,"")</f>
      </c>
    </row>
    <row r="352" spans="1:19" ht="15">
      <c r="A352" s="1">
        <v>7</v>
      </c>
      <c r="B352" s="5">
        <v>0.6944444444444445</v>
      </c>
      <c r="C352" s="1" t="s">
        <v>25</v>
      </c>
      <c r="D352" s="1">
        <v>8</v>
      </c>
      <c r="E352" s="1">
        <v>8</v>
      </c>
      <c r="F352" s="1" t="s">
        <v>83</v>
      </c>
      <c r="G352" s="2">
        <v>29.624499999999998</v>
      </c>
      <c r="H352" s="6">
        <f>1+_xlfn.COUNTIFS(A:A,A352,O:O,"&lt;"&amp;O352)</f>
        <v>10</v>
      </c>
      <c r="I352" s="2">
        <f>_xlfn.AVERAGEIF(A:A,A352,G:G)</f>
        <v>50.04777666666667</v>
      </c>
      <c r="J352" s="2">
        <f>G352-I352</f>
        <v>-20.423276666666673</v>
      </c>
      <c r="K352" s="2">
        <f>90+J352</f>
        <v>69.57672333333332</v>
      </c>
      <c r="L352" s="2">
        <f>EXP(0.06*K352)</f>
        <v>65.0140499750401</v>
      </c>
      <c r="M352" s="2">
        <f>SUMIF(A:A,A352,L:L)</f>
        <v>2813.060077074309</v>
      </c>
      <c r="N352" s="3">
        <f>L352/M352</f>
        <v>0.023111504267145696</v>
      </c>
      <c r="O352" s="7">
        <f>1/N352</f>
        <v>43.268494704672094</v>
      </c>
      <c r="P352" s="3">
        <f>IF(O352&gt;21,"",N352)</f>
      </c>
      <c r="Q352" s="3">
        <f>IF(ISNUMBER(P352),SUMIF(A:A,A352,P:P),"")</f>
      </c>
      <c r="R352" s="3">
        <f>_xlfn.IFERROR(P352*(1/Q352),"")</f>
      </c>
      <c r="S352" s="8">
        <f>_xlfn.IFERROR(1/R352,"")</f>
      </c>
    </row>
    <row r="353" spans="1:19" ht="15">
      <c r="A353" s="1">
        <v>7</v>
      </c>
      <c r="B353" s="5">
        <v>0.6944444444444445</v>
      </c>
      <c r="C353" s="1" t="s">
        <v>25</v>
      </c>
      <c r="D353" s="1">
        <v>8</v>
      </c>
      <c r="E353" s="1">
        <v>9</v>
      </c>
      <c r="F353" s="1" t="s">
        <v>84</v>
      </c>
      <c r="G353" s="2">
        <v>39.7050333333333</v>
      </c>
      <c r="H353" s="6">
        <f>1+_xlfn.COUNTIFS(A:A,A353,O:O,"&lt;"&amp;O353)</f>
        <v>8</v>
      </c>
      <c r="I353" s="2">
        <f>_xlfn.AVERAGEIF(A:A,A353,G:G)</f>
        <v>50.04777666666667</v>
      </c>
      <c r="J353" s="2">
        <f>G353-I353</f>
        <v>-10.342743333333374</v>
      </c>
      <c r="K353" s="2">
        <f>90+J353</f>
        <v>79.65725666666663</v>
      </c>
      <c r="L353" s="2">
        <f>EXP(0.06*K353)</f>
        <v>119.037122708841</v>
      </c>
      <c r="M353" s="2">
        <f>SUMIF(A:A,A353,L:L)</f>
        <v>2813.060077074309</v>
      </c>
      <c r="N353" s="3">
        <f>L353/M353</f>
        <v>0.0423158835742478</v>
      </c>
      <c r="O353" s="7">
        <f>1/N353</f>
        <v>23.631788244369083</v>
      </c>
      <c r="P353" s="3">
        <f>IF(O353&gt;21,"",N353)</f>
      </c>
      <c r="Q353" s="3">
        <f>IF(ISNUMBER(P353),SUMIF(A:A,A353,P:P),"")</f>
      </c>
      <c r="R353" s="3">
        <f>_xlfn.IFERROR(P353*(1/Q353),"")</f>
      </c>
      <c r="S353" s="8">
        <f>_xlfn.IFERROR(1/R353,"")</f>
      </c>
    </row>
    <row r="354" spans="1:19" ht="15">
      <c r="A354" s="1">
        <v>32</v>
      </c>
      <c r="B354" s="5">
        <v>0.6972222222222223</v>
      </c>
      <c r="C354" s="1" t="s">
        <v>317</v>
      </c>
      <c r="D354" s="1">
        <v>6</v>
      </c>
      <c r="E354" s="1">
        <v>7</v>
      </c>
      <c r="F354" s="1" t="s">
        <v>342</v>
      </c>
      <c r="G354" s="2">
        <v>63.5950666666666</v>
      </c>
      <c r="H354" s="6">
        <f>1+_xlfn.COUNTIFS(A:A,A354,O:O,"&lt;"&amp;O354)</f>
        <v>1</v>
      </c>
      <c r="I354" s="2">
        <f>_xlfn.AVERAGEIF(A:A,A354,G:G)</f>
        <v>51.1703714285714</v>
      </c>
      <c r="J354" s="2">
        <f>G354-I354</f>
        <v>12.424695238095197</v>
      </c>
      <c r="K354" s="2">
        <f>90+J354</f>
        <v>102.4246952380952</v>
      </c>
      <c r="L354" s="2">
        <f>EXP(0.06*K354)</f>
        <v>466.6043649226813</v>
      </c>
      <c r="M354" s="2">
        <f>SUMIF(A:A,A354,L:L)</f>
        <v>1916.847817767832</v>
      </c>
      <c r="N354" s="3">
        <f>L354/M354</f>
        <v>0.24342274884713686</v>
      </c>
      <c r="O354" s="7">
        <f>1/N354</f>
        <v>4.1080794820371285</v>
      </c>
      <c r="P354" s="3">
        <f>IF(O354&gt;21,"",N354)</f>
        <v>0.24342274884713686</v>
      </c>
      <c r="Q354" s="3">
        <f>IF(ISNUMBER(P354),SUMIF(A:A,A354,P:P),"")</f>
        <v>0.9755843666305732</v>
      </c>
      <c r="R354" s="3">
        <f>_xlfn.IFERROR(P354*(1/Q354),"")</f>
        <v>0.24951481099257333</v>
      </c>
      <c r="S354" s="8">
        <f>_xlfn.IFERROR(1/R354,"")</f>
        <v>4.007778119551245</v>
      </c>
    </row>
    <row r="355" spans="1:19" ht="15">
      <c r="A355" s="1">
        <v>32</v>
      </c>
      <c r="B355" s="5">
        <v>0.6972222222222223</v>
      </c>
      <c r="C355" s="1" t="s">
        <v>317</v>
      </c>
      <c r="D355" s="1">
        <v>6</v>
      </c>
      <c r="E355" s="1">
        <v>1</v>
      </c>
      <c r="F355" s="1" t="s">
        <v>338</v>
      </c>
      <c r="G355" s="2">
        <v>62.5169666666666</v>
      </c>
      <c r="H355" s="6">
        <f>1+_xlfn.COUNTIFS(A:A,A355,O:O,"&lt;"&amp;O355)</f>
        <v>2</v>
      </c>
      <c r="I355" s="2">
        <f>_xlfn.AVERAGEIF(A:A,A355,G:G)</f>
        <v>51.1703714285714</v>
      </c>
      <c r="J355" s="2">
        <f>G355-I355</f>
        <v>11.346595238095198</v>
      </c>
      <c r="K355" s="2">
        <f>90+J355</f>
        <v>101.3465952380952</v>
      </c>
      <c r="L355" s="2">
        <f>EXP(0.06*K355)</f>
        <v>437.37708348357626</v>
      </c>
      <c r="M355" s="2">
        <f>SUMIF(A:A,A355,L:L)</f>
        <v>1916.847817767832</v>
      </c>
      <c r="N355" s="3">
        <f>L355/M355</f>
        <v>0.22817517354763278</v>
      </c>
      <c r="O355" s="7">
        <f>1/N355</f>
        <v>4.382597740377065</v>
      </c>
      <c r="P355" s="3">
        <f>IF(O355&gt;21,"",N355)</f>
        <v>0.22817517354763278</v>
      </c>
      <c r="Q355" s="3">
        <f>IF(ISNUMBER(P355),SUMIF(A:A,A355,P:P),"")</f>
        <v>0.9755843666305732</v>
      </c>
      <c r="R355" s="3">
        <f>_xlfn.IFERROR(P355*(1/Q355),"")</f>
        <v>0.2338856395738416</v>
      </c>
      <c r="S355" s="8">
        <f>_xlfn.IFERROR(1/R355,"")</f>
        <v>4.27559384074234</v>
      </c>
    </row>
    <row r="356" spans="1:19" ht="15">
      <c r="A356" s="1">
        <v>32</v>
      </c>
      <c r="B356" s="5">
        <v>0.6972222222222223</v>
      </c>
      <c r="C356" s="1" t="s">
        <v>317</v>
      </c>
      <c r="D356" s="1">
        <v>6</v>
      </c>
      <c r="E356" s="1">
        <v>2</v>
      </c>
      <c r="F356" s="1" t="s">
        <v>339</v>
      </c>
      <c r="G356" s="2">
        <v>60.5169333333333</v>
      </c>
      <c r="H356" s="6">
        <f>1+_xlfn.COUNTIFS(A:A,A356,O:O,"&lt;"&amp;O356)</f>
        <v>3</v>
      </c>
      <c r="I356" s="2">
        <f>_xlfn.AVERAGEIF(A:A,A356,G:G)</f>
        <v>51.1703714285714</v>
      </c>
      <c r="J356" s="2">
        <f>G356-I356</f>
        <v>9.346561904761899</v>
      </c>
      <c r="K356" s="2">
        <f>90+J356</f>
        <v>99.3465619047619</v>
      </c>
      <c r="L356" s="2">
        <f>EXP(0.06*K356)</f>
        <v>387.91789805675904</v>
      </c>
      <c r="M356" s="2">
        <f>SUMIF(A:A,A356,L:L)</f>
        <v>1916.847817767832</v>
      </c>
      <c r="N356" s="3">
        <f>L356/M356</f>
        <v>0.20237281982483574</v>
      </c>
      <c r="O356" s="7">
        <f>1/N356</f>
        <v>4.941375036754206</v>
      </c>
      <c r="P356" s="3">
        <f>IF(O356&gt;21,"",N356)</f>
        <v>0.20237281982483574</v>
      </c>
      <c r="Q356" s="3">
        <f>IF(ISNUMBER(P356),SUMIF(A:A,A356,P:P),"")</f>
        <v>0.9755843666305732</v>
      </c>
      <c r="R356" s="3">
        <f>_xlfn.IFERROR(P356*(1/Q356),"")</f>
        <v>0.20743753871721143</v>
      </c>
      <c r="S356" s="8">
        <f>_xlfn.IFERROR(1/R356,"")</f>
        <v>4.820728235515978</v>
      </c>
    </row>
    <row r="357" spans="1:19" ht="15">
      <c r="A357" s="1">
        <v>32</v>
      </c>
      <c r="B357" s="5">
        <v>0.6972222222222223</v>
      </c>
      <c r="C357" s="1" t="s">
        <v>317</v>
      </c>
      <c r="D357" s="1">
        <v>6</v>
      </c>
      <c r="E357" s="1">
        <v>8</v>
      </c>
      <c r="F357" s="1" t="s">
        <v>343</v>
      </c>
      <c r="G357" s="2">
        <v>50.0402</v>
      </c>
      <c r="H357" s="6">
        <f>1+_xlfn.COUNTIFS(A:A,A357,O:O,"&lt;"&amp;O357)</f>
        <v>4</v>
      </c>
      <c r="I357" s="2">
        <f>_xlfn.AVERAGEIF(A:A,A357,G:G)</f>
        <v>51.1703714285714</v>
      </c>
      <c r="J357" s="2">
        <f>G357-I357</f>
        <v>-1.1301714285714013</v>
      </c>
      <c r="K357" s="2">
        <f>90+J357</f>
        <v>88.8698285714286</v>
      </c>
      <c r="L357" s="2">
        <f>EXP(0.06*K357)</f>
        <v>206.8905096182955</v>
      </c>
      <c r="M357" s="2">
        <f>SUMIF(A:A,A357,L:L)</f>
        <v>1916.847817767832</v>
      </c>
      <c r="N357" s="3">
        <f>L357/M357</f>
        <v>0.10793267347598796</v>
      </c>
      <c r="O357" s="7">
        <f>1/N357</f>
        <v>9.26503502410206</v>
      </c>
      <c r="P357" s="3">
        <f>IF(O357&gt;21,"",N357)</f>
        <v>0.10793267347598796</v>
      </c>
      <c r="Q357" s="3">
        <f>IF(ISNUMBER(P357),SUMIF(A:A,A357,P:P),"")</f>
        <v>0.9755843666305732</v>
      </c>
      <c r="R357" s="3">
        <f>_xlfn.IFERROR(P357*(1/Q357),"")</f>
        <v>0.11063386947123874</v>
      </c>
      <c r="S357" s="8">
        <f>_xlfn.IFERROR(1/R357,"")</f>
        <v>9.038823325798687</v>
      </c>
    </row>
    <row r="358" spans="1:19" ht="15">
      <c r="A358" s="1">
        <v>32</v>
      </c>
      <c r="B358" s="5">
        <v>0.6972222222222223</v>
      </c>
      <c r="C358" s="1" t="s">
        <v>317</v>
      </c>
      <c r="D358" s="1">
        <v>6</v>
      </c>
      <c r="E358" s="1">
        <v>4</v>
      </c>
      <c r="F358" s="1" t="s">
        <v>340</v>
      </c>
      <c r="G358" s="2">
        <v>50.0046333333333</v>
      </c>
      <c r="H358" s="6">
        <f>1+_xlfn.COUNTIFS(A:A,A358,O:O,"&lt;"&amp;O358)</f>
        <v>5</v>
      </c>
      <c r="I358" s="2">
        <f>_xlfn.AVERAGEIF(A:A,A358,G:G)</f>
        <v>51.1703714285714</v>
      </c>
      <c r="J358" s="2">
        <f>G358-I358</f>
        <v>-1.1657380952380976</v>
      </c>
      <c r="K358" s="2">
        <f>90+J358</f>
        <v>88.8342619047619</v>
      </c>
      <c r="L358" s="2">
        <f>EXP(0.06*K358)</f>
        <v>206.4494760209887</v>
      </c>
      <c r="M358" s="2">
        <f>SUMIF(A:A,A358,L:L)</f>
        <v>1916.847817767832</v>
      </c>
      <c r="N358" s="3">
        <f>L358/M358</f>
        <v>0.10770259073638874</v>
      </c>
      <c r="O358" s="7">
        <f>1/N358</f>
        <v>9.284827720138924</v>
      </c>
      <c r="P358" s="3">
        <f>IF(O358&gt;21,"",N358)</f>
        <v>0.10770259073638874</v>
      </c>
      <c r="Q358" s="3">
        <f>IF(ISNUMBER(P358),SUMIF(A:A,A358,P:P),"")</f>
        <v>0.9755843666305732</v>
      </c>
      <c r="R358" s="3">
        <f>_xlfn.IFERROR(P358*(1/Q358),"")</f>
        <v>0.11039802852557673</v>
      </c>
      <c r="S358" s="8">
        <f>_xlfn.IFERROR(1/R358,"")</f>
        <v>9.058132770625724</v>
      </c>
    </row>
    <row r="359" spans="1:19" ht="15">
      <c r="A359" s="1">
        <v>32</v>
      </c>
      <c r="B359" s="5">
        <v>0.6972222222222223</v>
      </c>
      <c r="C359" s="1" t="s">
        <v>317</v>
      </c>
      <c r="D359" s="1">
        <v>6</v>
      </c>
      <c r="E359" s="1">
        <v>3</v>
      </c>
      <c r="F359" s="1" t="s">
        <v>19</v>
      </c>
      <c r="G359" s="2">
        <v>46.25</v>
      </c>
      <c r="H359" s="6">
        <f>1+_xlfn.COUNTIFS(A:A,A359,O:O,"&lt;"&amp;O359)</f>
        <v>6</v>
      </c>
      <c r="I359" s="2">
        <f>_xlfn.AVERAGEIF(A:A,A359,G:G)</f>
        <v>51.1703714285714</v>
      </c>
      <c r="J359" s="2">
        <f>G359-I359</f>
        <v>-4.9203714285714</v>
      </c>
      <c r="K359" s="2">
        <f>90+J359</f>
        <v>85.0796285714286</v>
      </c>
      <c r="L359" s="2">
        <f>EXP(0.06*K359)</f>
        <v>164.80743212192607</v>
      </c>
      <c r="M359" s="2">
        <f>SUMIF(A:A,A359,L:L)</f>
        <v>1916.847817767832</v>
      </c>
      <c r="N359" s="3">
        <f>L359/M359</f>
        <v>0.08597836019859115</v>
      </c>
      <c r="O359" s="7">
        <f>1/N359</f>
        <v>11.630833592199473</v>
      </c>
      <c r="P359" s="3">
        <f>IF(O359&gt;21,"",N359)</f>
        <v>0.08597836019859115</v>
      </c>
      <c r="Q359" s="3">
        <f>IF(ISNUMBER(P359),SUMIF(A:A,A359,P:P),"")</f>
        <v>0.9755843666305732</v>
      </c>
      <c r="R359" s="3">
        <f>_xlfn.IFERROR(P359*(1/Q359),"")</f>
        <v>0.08813011271955813</v>
      </c>
      <c r="S359" s="8">
        <f>_xlfn.IFERROR(1/R359,"")</f>
        <v>11.346859423431518</v>
      </c>
    </row>
    <row r="360" spans="1:19" ht="15">
      <c r="A360" s="1">
        <v>32</v>
      </c>
      <c r="B360" s="5">
        <v>0.6972222222222223</v>
      </c>
      <c r="C360" s="1" t="s">
        <v>317</v>
      </c>
      <c r="D360" s="1">
        <v>6</v>
      </c>
      <c r="E360" s="1">
        <v>6</v>
      </c>
      <c r="F360" s="1" t="s">
        <v>341</v>
      </c>
      <c r="G360" s="2">
        <v>25.268800000000002</v>
      </c>
      <c r="H360" s="6">
        <f>1+_xlfn.COUNTIFS(A:A,A360,O:O,"&lt;"&amp;O360)</f>
        <v>7</v>
      </c>
      <c r="I360" s="2">
        <f>_xlfn.AVERAGEIF(A:A,A360,G:G)</f>
        <v>51.1703714285714</v>
      </c>
      <c r="J360" s="2">
        <f>G360-I360</f>
        <v>-25.901571428571398</v>
      </c>
      <c r="K360" s="2">
        <f>90+J360</f>
        <v>64.0984285714286</v>
      </c>
      <c r="L360" s="2">
        <f>EXP(0.06*K360)</f>
        <v>46.80105354360526</v>
      </c>
      <c r="M360" s="2">
        <f>SUMIF(A:A,A360,L:L)</f>
        <v>1916.847817767832</v>
      </c>
      <c r="N360" s="3">
        <f>L360/M360</f>
        <v>0.02441563336942682</v>
      </c>
      <c r="O360" s="7">
        <f>1/N360</f>
        <v>40.957364687995224</v>
      </c>
      <c r="P360" s="3">
        <f>IF(O360&gt;21,"",N360)</f>
      </c>
      <c r="Q360" s="3">
        <f>IF(ISNUMBER(P360),SUMIF(A:A,A360,P:P),"")</f>
      </c>
      <c r="R360" s="3">
        <f>_xlfn.IFERROR(P360*(1/Q360),"")</f>
      </c>
      <c r="S360" s="8">
        <f>_xlfn.IFERROR(1/R360,"")</f>
      </c>
    </row>
    <row r="361" spans="1:19" ht="15">
      <c r="A361" s="1">
        <v>26</v>
      </c>
      <c r="B361" s="5">
        <v>0.7000000000000001</v>
      </c>
      <c r="C361" s="1" t="s">
        <v>263</v>
      </c>
      <c r="D361" s="1">
        <v>6</v>
      </c>
      <c r="E361" s="1">
        <v>5</v>
      </c>
      <c r="F361" s="1" t="s">
        <v>292</v>
      </c>
      <c r="G361" s="2">
        <v>82.58013333333331</v>
      </c>
      <c r="H361" s="6">
        <f>1+_xlfn.COUNTIFS(A:A,A361,O:O,"&lt;"&amp;O361)</f>
        <v>1</v>
      </c>
      <c r="I361" s="2">
        <f>_xlfn.AVERAGEIF(A:A,A361,G:G)</f>
        <v>52.01319259259256</v>
      </c>
      <c r="J361" s="2">
        <f>G361-I361</f>
        <v>30.566940740740748</v>
      </c>
      <c r="K361" s="2">
        <f>90+J361</f>
        <v>120.56694074074075</v>
      </c>
      <c r="L361" s="2">
        <f>EXP(0.06*K361)</f>
        <v>1385.7772387699865</v>
      </c>
      <c r="M361" s="2">
        <f>SUMIF(A:A,A361,L:L)</f>
        <v>3002.2076701104033</v>
      </c>
      <c r="N361" s="3">
        <f>L361/M361</f>
        <v>0.46158606966686816</v>
      </c>
      <c r="O361" s="7">
        <f>1/N361</f>
        <v>2.166443196003968</v>
      </c>
      <c r="P361" s="3">
        <f>IF(O361&gt;21,"",N361)</f>
        <v>0.46158606966686816</v>
      </c>
      <c r="Q361" s="3">
        <f>IF(ISNUMBER(P361),SUMIF(A:A,A361,P:P),"")</f>
        <v>0.9483135259753753</v>
      </c>
      <c r="R361" s="3">
        <f>_xlfn.IFERROR(P361*(1/Q361),"")</f>
        <v>0.48674415899753193</v>
      </c>
      <c r="S361" s="8">
        <f>_xlfn.IFERROR(1/R361,"")</f>
        <v>2.0544673860278837</v>
      </c>
    </row>
    <row r="362" spans="1:19" ht="15">
      <c r="A362" s="1">
        <v>26</v>
      </c>
      <c r="B362" s="5">
        <v>0.7000000000000001</v>
      </c>
      <c r="C362" s="1" t="s">
        <v>263</v>
      </c>
      <c r="D362" s="1">
        <v>6</v>
      </c>
      <c r="E362" s="1">
        <v>9</v>
      </c>
      <c r="F362" s="1" t="s">
        <v>295</v>
      </c>
      <c r="G362" s="2">
        <v>59.9565666666666</v>
      </c>
      <c r="H362" s="6">
        <f>1+_xlfn.COUNTIFS(A:A,A362,O:O,"&lt;"&amp;O362)</f>
        <v>2</v>
      </c>
      <c r="I362" s="2">
        <f>_xlfn.AVERAGEIF(A:A,A362,G:G)</f>
        <v>52.01319259259256</v>
      </c>
      <c r="J362" s="2">
        <f>G362-I362</f>
        <v>7.943374074074043</v>
      </c>
      <c r="K362" s="2">
        <f>90+J362</f>
        <v>97.94337407407404</v>
      </c>
      <c r="L362" s="2">
        <f>EXP(0.06*K362)</f>
        <v>356.59562775969647</v>
      </c>
      <c r="M362" s="2">
        <f>SUMIF(A:A,A362,L:L)</f>
        <v>3002.2076701104033</v>
      </c>
      <c r="N362" s="3">
        <f>L362/M362</f>
        <v>0.11877780185225595</v>
      </c>
      <c r="O362" s="7">
        <f>1/N362</f>
        <v>8.419081548957012</v>
      </c>
      <c r="P362" s="3">
        <f>IF(O362&gt;21,"",N362)</f>
        <v>0.11877780185225595</v>
      </c>
      <c r="Q362" s="3">
        <f>IF(ISNUMBER(P362),SUMIF(A:A,A362,P:P),"")</f>
        <v>0.9483135259753753</v>
      </c>
      <c r="R362" s="3">
        <f>_xlfn.IFERROR(P362*(1/Q362),"")</f>
        <v>0.12525161626276354</v>
      </c>
      <c r="S362" s="8">
        <f>_xlfn.IFERROR(1/R362,"")</f>
        <v>7.983928909165647</v>
      </c>
    </row>
    <row r="363" spans="1:19" ht="15">
      <c r="A363" s="1">
        <v>26</v>
      </c>
      <c r="B363" s="5">
        <v>0.7000000000000001</v>
      </c>
      <c r="C363" s="1" t="s">
        <v>263</v>
      </c>
      <c r="D363" s="1">
        <v>6</v>
      </c>
      <c r="E363" s="1">
        <v>10</v>
      </c>
      <c r="F363" s="1" t="s">
        <v>296</v>
      </c>
      <c r="G363" s="2">
        <v>53.8372333333333</v>
      </c>
      <c r="H363" s="6">
        <f>1+_xlfn.COUNTIFS(A:A,A363,O:O,"&lt;"&amp;O363)</f>
        <v>3</v>
      </c>
      <c r="I363" s="2">
        <f>_xlfn.AVERAGEIF(A:A,A363,G:G)</f>
        <v>52.01319259259256</v>
      </c>
      <c r="J363" s="2">
        <f>G363-I363</f>
        <v>1.8240407407407417</v>
      </c>
      <c r="K363" s="2">
        <f>90+J363</f>
        <v>91.82404074074074</v>
      </c>
      <c r="L363" s="2">
        <f>EXP(0.06*K363)</f>
        <v>247.01336499223927</v>
      </c>
      <c r="M363" s="2">
        <f>SUMIF(A:A,A363,L:L)</f>
        <v>3002.2076701104033</v>
      </c>
      <c r="N363" s="3">
        <f>L363/M363</f>
        <v>0.08227724132859723</v>
      </c>
      <c r="O363" s="7">
        <f>1/N363</f>
        <v>12.15402927774668</v>
      </c>
      <c r="P363" s="3">
        <f>IF(O363&gt;21,"",N363)</f>
        <v>0.08227724132859723</v>
      </c>
      <c r="Q363" s="3">
        <f>IF(ISNUMBER(P363),SUMIF(A:A,A363,P:P),"")</f>
        <v>0.9483135259753753</v>
      </c>
      <c r="R363" s="3">
        <f>_xlfn.IFERROR(P363*(1/Q363),"")</f>
        <v>0.08676164483046055</v>
      </c>
      <c r="S363" s="8">
        <f>_xlfn.IFERROR(1/R363,"")</f>
        <v>11.525830359187898</v>
      </c>
    </row>
    <row r="364" spans="1:19" ht="15">
      <c r="A364" s="1">
        <v>26</v>
      </c>
      <c r="B364" s="5">
        <v>0.7000000000000001</v>
      </c>
      <c r="C364" s="1" t="s">
        <v>263</v>
      </c>
      <c r="D364" s="1">
        <v>6</v>
      </c>
      <c r="E364" s="1">
        <v>2</v>
      </c>
      <c r="F364" s="1" t="s">
        <v>290</v>
      </c>
      <c r="G364" s="2">
        <v>53.07229999999999</v>
      </c>
      <c r="H364" s="6">
        <f>1+_xlfn.COUNTIFS(A:A,A364,O:O,"&lt;"&amp;O364)</f>
        <v>4</v>
      </c>
      <c r="I364" s="2">
        <f>_xlfn.AVERAGEIF(A:A,A364,G:G)</f>
        <v>52.01319259259256</v>
      </c>
      <c r="J364" s="2">
        <f>G364-I364</f>
        <v>1.0591074074074314</v>
      </c>
      <c r="K364" s="2">
        <f>90+J364</f>
        <v>91.05910740740742</v>
      </c>
      <c r="L364" s="2">
        <f>EXP(0.06*K364)</f>
        <v>235.9326645107491</v>
      </c>
      <c r="M364" s="2">
        <f>SUMIF(A:A,A364,L:L)</f>
        <v>3002.2076701104033</v>
      </c>
      <c r="N364" s="3">
        <f>L364/M364</f>
        <v>0.0785863905617405</v>
      </c>
      <c r="O364" s="7">
        <f>1/N364</f>
        <v>12.724849593573857</v>
      </c>
      <c r="P364" s="3">
        <f>IF(O364&gt;21,"",N364)</f>
        <v>0.0785863905617405</v>
      </c>
      <c r="Q364" s="3">
        <f>IF(ISNUMBER(P364),SUMIF(A:A,A364,P:P),"")</f>
        <v>0.9483135259753753</v>
      </c>
      <c r="R364" s="3">
        <f>_xlfn.IFERROR(P364*(1/Q364),"")</f>
        <v>0.08286962951510315</v>
      </c>
      <c r="S364" s="8">
        <f>_xlfn.IFERROR(1/R364,"")</f>
        <v>12.067146985588344</v>
      </c>
    </row>
    <row r="365" spans="1:19" ht="15">
      <c r="A365" s="1">
        <v>26</v>
      </c>
      <c r="B365" s="5">
        <v>0.7000000000000001</v>
      </c>
      <c r="C365" s="1" t="s">
        <v>263</v>
      </c>
      <c r="D365" s="1">
        <v>6</v>
      </c>
      <c r="E365" s="1">
        <v>6</v>
      </c>
      <c r="F365" s="1" t="s">
        <v>293</v>
      </c>
      <c r="G365" s="2">
        <v>50.9747666666667</v>
      </c>
      <c r="H365" s="6">
        <f>1+_xlfn.COUNTIFS(A:A,A365,O:O,"&lt;"&amp;O365)</f>
        <v>5</v>
      </c>
      <c r="I365" s="2">
        <f>_xlfn.AVERAGEIF(A:A,A365,G:G)</f>
        <v>52.01319259259256</v>
      </c>
      <c r="J365" s="2">
        <f>G365-I365</f>
        <v>-1.038425925925857</v>
      </c>
      <c r="K365" s="2">
        <f>90+J365</f>
        <v>88.96157407407415</v>
      </c>
      <c r="L365" s="2">
        <f>EXP(0.06*K365)</f>
        <v>208.03252640949685</v>
      </c>
      <c r="M365" s="2">
        <f>SUMIF(A:A,A365,L:L)</f>
        <v>3002.2076701104033</v>
      </c>
      <c r="N365" s="3">
        <f>L365/M365</f>
        <v>0.06929318330661871</v>
      </c>
      <c r="O365" s="7">
        <f>1/N365</f>
        <v>14.431433977784687</v>
      </c>
      <c r="P365" s="3">
        <f>IF(O365&gt;21,"",N365)</f>
        <v>0.06929318330661871</v>
      </c>
      <c r="Q365" s="3">
        <f>IF(ISNUMBER(P365),SUMIF(A:A,A365,P:P),"")</f>
        <v>0.9483135259753753</v>
      </c>
      <c r="R365" s="3">
        <f>_xlfn.IFERROR(P365*(1/Q365),"")</f>
        <v>0.07306990927430686</v>
      </c>
      <c r="S365" s="8">
        <f>_xlfn.IFERROR(1/R365,"")</f>
        <v>13.685524040353833</v>
      </c>
    </row>
    <row r="366" spans="1:19" ht="15">
      <c r="A366" s="1">
        <v>26</v>
      </c>
      <c r="B366" s="5">
        <v>0.7000000000000001</v>
      </c>
      <c r="C366" s="1" t="s">
        <v>263</v>
      </c>
      <c r="D366" s="1">
        <v>6</v>
      </c>
      <c r="E366" s="1">
        <v>1</v>
      </c>
      <c r="F366" s="1" t="s">
        <v>289</v>
      </c>
      <c r="G366" s="2">
        <v>50.9627666666666</v>
      </c>
      <c r="H366" s="6">
        <f>1+_xlfn.COUNTIFS(A:A,A366,O:O,"&lt;"&amp;O366)</f>
        <v>6</v>
      </c>
      <c r="I366" s="2">
        <f>_xlfn.AVERAGEIF(A:A,A366,G:G)</f>
        <v>52.01319259259256</v>
      </c>
      <c r="J366" s="2">
        <f>G366-I366</f>
        <v>-1.050425925925957</v>
      </c>
      <c r="K366" s="2">
        <f>90+J366</f>
        <v>88.94957407407404</v>
      </c>
      <c r="L366" s="2">
        <f>EXP(0.06*K366)</f>
        <v>207.88279689957236</v>
      </c>
      <c r="M366" s="2">
        <f>SUMIF(A:A,A366,L:L)</f>
        <v>3002.2076701104033</v>
      </c>
      <c r="N366" s="3">
        <f>L366/M366</f>
        <v>0.06924331017112073</v>
      </c>
      <c r="O366" s="7">
        <f>1/N366</f>
        <v>14.441828351774399</v>
      </c>
      <c r="P366" s="3">
        <f>IF(O366&gt;21,"",N366)</f>
        <v>0.06924331017112073</v>
      </c>
      <c r="Q366" s="3">
        <f>IF(ISNUMBER(P366),SUMIF(A:A,A366,P:P),"")</f>
        <v>0.9483135259753753</v>
      </c>
      <c r="R366" s="3">
        <f>_xlfn.IFERROR(P366*(1/Q366),"")</f>
        <v>0.07301731787480459</v>
      </c>
      <c r="S366" s="8">
        <f>_xlfn.IFERROR(1/R366,"")</f>
        <v>13.695381165802322</v>
      </c>
    </row>
    <row r="367" spans="1:19" ht="15">
      <c r="A367" s="1">
        <v>26</v>
      </c>
      <c r="B367" s="5">
        <v>0.7000000000000001</v>
      </c>
      <c r="C367" s="1" t="s">
        <v>263</v>
      </c>
      <c r="D367" s="1">
        <v>6</v>
      </c>
      <c r="E367" s="1">
        <v>8</v>
      </c>
      <c r="F367" s="1" t="s">
        <v>294</v>
      </c>
      <c r="G367" s="2">
        <v>50.794933333333304</v>
      </c>
      <c r="H367" s="6">
        <f>1+_xlfn.COUNTIFS(A:A,A367,O:O,"&lt;"&amp;O367)</f>
        <v>7</v>
      </c>
      <c r="I367" s="2">
        <f>_xlfn.AVERAGEIF(A:A,A367,G:G)</f>
        <v>52.01319259259256</v>
      </c>
      <c r="J367" s="2">
        <f>G367-I367</f>
        <v>-1.2182592592592556</v>
      </c>
      <c r="K367" s="2">
        <f>90+J367</f>
        <v>88.78174074074074</v>
      </c>
      <c r="L367" s="2">
        <f>EXP(0.06*K367)</f>
        <v>205.79992201097193</v>
      </c>
      <c r="M367" s="2">
        <f>SUMIF(A:A,A367,L:L)</f>
        <v>3002.2076701104033</v>
      </c>
      <c r="N367" s="3">
        <f>L367/M367</f>
        <v>0.06854952908817391</v>
      </c>
      <c r="O367" s="7">
        <f>1/N367</f>
        <v>14.58799226342926</v>
      </c>
      <c r="P367" s="3">
        <f>IF(O367&gt;21,"",N367)</f>
        <v>0.06854952908817391</v>
      </c>
      <c r="Q367" s="3">
        <f>IF(ISNUMBER(P367),SUMIF(A:A,A367,P:P),"")</f>
        <v>0.9483135259753753</v>
      </c>
      <c r="R367" s="3">
        <f>_xlfn.IFERROR(P367*(1/Q367),"")</f>
        <v>0.07228572324502933</v>
      </c>
      <c r="S367" s="8">
        <f>_xlfn.IFERROR(1/R367,"")</f>
        <v>13.833990380234098</v>
      </c>
    </row>
    <row r="368" spans="1:19" ht="15">
      <c r="A368" s="1">
        <v>26</v>
      </c>
      <c r="B368" s="5">
        <v>0.7000000000000001</v>
      </c>
      <c r="C368" s="1" t="s">
        <v>263</v>
      </c>
      <c r="D368" s="1">
        <v>6</v>
      </c>
      <c r="E368" s="1">
        <v>4</v>
      </c>
      <c r="F368" s="1" t="s">
        <v>291</v>
      </c>
      <c r="G368" s="2">
        <v>25.630300000000002</v>
      </c>
      <c r="H368" s="6">
        <f>1+_xlfn.COUNTIFS(A:A,A368,O:O,"&lt;"&amp;O368)</f>
        <v>9</v>
      </c>
      <c r="I368" s="2">
        <f>_xlfn.AVERAGEIF(A:A,A368,G:G)</f>
        <v>52.01319259259256</v>
      </c>
      <c r="J368" s="2">
        <f>G368-I368</f>
        <v>-26.382892592592558</v>
      </c>
      <c r="K368" s="2">
        <f>90+J368</f>
        <v>63.617107407407445</v>
      </c>
      <c r="L368" s="2">
        <f>EXP(0.06*K368)</f>
        <v>45.46880309109768</v>
      </c>
      <c r="M368" s="2">
        <f>SUMIF(A:A,A368,L:L)</f>
        <v>3002.2076701104033</v>
      </c>
      <c r="N368" s="3">
        <f>L368/M368</f>
        <v>0.015145122552240235</v>
      </c>
      <c r="O368" s="7">
        <f>1/N368</f>
        <v>66.02785791601812</v>
      </c>
      <c r="P368" s="3">
        <f>IF(O368&gt;21,"",N368)</f>
      </c>
      <c r="Q368" s="3">
        <f>IF(ISNUMBER(P368),SUMIF(A:A,A368,P:P),"")</f>
      </c>
      <c r="R368" s="3">
        <f>_xlfn.IFERROR(P368*(1/Q368),"")</f>
      </c>
      <c r="S368" s="8">
        <f>_xlfn.IFERROR(1/R368,"")</f>
      </c>
    </row>
    <row r="369" spans="1:19" ht="15">
      <c r="A369" s="1">
        <v>26</v>
      </c>
      <c r="B369" s="5">
        <v>0.7000000000000001</v>
      </c>
      <c r="C369" s="1" t="s">
        <v>263</v>
      </c>
      <c r="D369" s="1">
        <v>6</v>
      </c>
      <c r="E369" s="1">
        <v>11</v>
      </c>
      <c r="F369" s="1" t="s">
        <v>297</v>
      </c>
      <c r="G369" s="2">
        <v>40.3097333333333</v>
      </c>
      <c r="H369" s="6">
        <f>1+_xlfn.COUNTIFS(A:A,A369,O:O,"&lt;"&amp;O369)</f>
        <v>8</v>
      </c>
      <c r="I369" s="2">
        <f>_xlfn.AVERAGEIF(A:A,A369,G:G)</f>
        <v>52.01319259259256</v>
      </c>
      <c r="J369" s="2">
        <f>G369-I369</f>
        <v>-11.703459259259262</v>
      </c>
      <c r="K369" s="2">
        <f>90+J369</f>
        <v>78.29654074074074</v>
      </c>
      <c r="L369" s="2">
        <f>EXP(0.06*K369)</f>
        <v>109.70472566659305</v>
      </c>
      <c r="M369" s="2">
        <f>SUMIF(A:A,A369,L:L)</f>
        <v>3002.2076701104033</v>
      </c>
      <c r="N369" s="3">
        <f>L369/M369</f>
        <v>0.036541351472384576</v>
      </c>
      <c r="O369" s="7">
        <f>1/N369</f>
        <v>27.36625657525915</v>
      </c>
      <c r="P369" s="3">
        <f>IF(O369&gt;21,"",N369)</f>
      </c>
      <c r="Q369" s="3">
        <f>IF(ISNUMBER(P369),SUMIF(A:A,A369,P:P),"")</f>
      </c>
      <c r="R369" s="3">
        <f>_xlfn.IFERROR(P369*(1/Q369),"")</f>
      </c>
      <c r="S369" s="8">
        <f>_xlfn.IFERROR(1/R369,"")</f>
      </c>
    </row>
    <row r="370" spans="1:19" ht="15">
      <c r="A370" s="1">
        <v>57</v>
      </c>
      <c r="B370" s="5">
        <v>0.7083333333333334</v>
      </c>
      <c r="C370" s="1" t="s">
        <v>549</v>
      </c>
      <c r="D370" s="1">
        <v>8</v>
      </c>
      <c r="E370" s="1">
        <v>3</v>
      </c>
      <c r="F370" s="1" t="s">
        <v>592</v>
      </c>
      <c r="G370" s="2">
        <v>66.55346666666671</v>
      </c>
      <c r="H370" s="6">
        <f>1+_xlfn.COUNTIFS(A:A,A370,O:O,"&lt;"&amp;O370)</f>
        <v>1</v>
      </c>
      <c r="I370" s="2">
        <f>_xlfn.AVERAGEIF(A:A,A370,G:G)</f>
        <v>49.671575</v>
      </c>
      <c r="J370" s="2">
        <f>G370-I370</f>
        <v>16.88189166666671</v>
      </c>
      <c r="K370" s="2">
        <f>90+J370</f>
        <v>106.88189166666672</v>
      </c>
      <c r="L370" s="2">
        <f>EXP(0.06*K370)</f>
        <v>609.6673618560911</v>
      </c>
      <c r="M370" s="2">
        <f>SUMIF(A:A,A370,L:L)</f>
        <v>3467.978460596135</v>
      </c>
      <c r="N370" s="3">
        <f>L370/M370</f>
        <v>0.17579906241727095</v>
      </c>
      <c r="O370" s="7">
        <f>1/N370</f>
        <v>5.688312475901791</v>
      </c>
      <c r="P370" s="3">
        <f>IF(O370&gt;21,"",N370)</f>
        <v>0.17579906241727095</v>
      </c>
      <c r="Q370" s="3">
        <f>IF(ISNUMBER(P370),SUMIF(A:A,A370,P:P),"")</f>
        <v>0.9309691436669805</v>
      </c>
      <c r="R370" s="3">
        <f>_xlfn.IFERROR(P370*(1/Q370),"")</f>
        <v>0.18883446740760776</v>
      </c>
      <c r="S370" s="8">
        <f>_xlfn.IFERROR(1/R370,"")</f>
        <v>5.295643394600493</v>
      </c>
    </row>
    <row r="371" spans="1:19" ht="15">
      <c r="A371" s="1">
        <v>57</v>
      </c>
      <c r="B371" s="5">
        <v>0.7083333333333334</v>
      </c>
      <c r="C371" s="1" t="s">
        <v>549</v>
      </c>
      <c r="D371" s="1">
        <v>8</v>
      </c>
      <c r="E371" s="1">
        <v>5</v>
      </c>
      <c r="F371" s="1" t="s">
        <v>593</v>
      </c>
      <c r="G371" s="2">
        <v>63.75316666666661</v>
      </c>
      <c r="H371" s="6">
        <f>1+_xlfn.COUNTIFS(A:A,A371,O:O,"&lt;"&amp;O371)</f>
        <v>2</v>
      </c>
      <c r="I371" s="2">
        <f>_xlfn.AVERAGEIF(A:A,A371,G:G)</f>
        <v>49.671575</v>
      </c>
      <c r="J371" s="2">
        <f>G371-I371</f>
        <v>14.081591666666611</v>
      </c>
      <c r="K371" s="2">
        <f>90+J371</f>
        <v>104.08159166666661</v>
      </c>
      <c r="L371" s="2">
        <f>EXP(0.06*K371)</f>
        <v>515.3753653870547</v>
      </c>
      <c r="M371" s="2">
        <f>SUMIF(A:A,A371,L:L)</f>
        <v>3467.978460596135</v>
      </c>
      <c r="N371" s="3">
        <f>L371/M371</f>
        <v>0.14860973654907395</v>
      </c>
      <c r="O371" s="7">
        <f>1/N371</f>
        <v>6.729034202074503</v>
      </c>
      <c r="P371" s="3">
        <f>IF(O371&gt;21,"",N371)</f>
        <v>0.14860973654907395</v>
      </c>
      <c r="Q371" s="3">
        <f>IF(ISNUMBER(P371),SUMIF(A:A,A371,P:P),"")</f>
        <v>0.9309691436669805</v>
      </c>
      <c r="R371" s="3">
        <f>_xlfn.IFERROR(P371*(1/Q371),"")</f>
        <v>0.15962906779457509</v>
      </c>
      <c r="S371" s="8">
        <f>_xlfn.IFERROR(1/R371,"")</f>
        <v>6.2645232088111245</v>
      </c>
    </row>
    <row r="372" spans="1:19" ht="15">
      <c r="A372" s="1">
        <v>57</v>
      </c>
      <c r="B372" s="5">
        <v>0.7083333333333334</v>
      </c>
      <c r="C372" s="1" t="s">
        <v>549</v>
      </c>
      <c r="D372" s="1">
        <v>8</v>
      </c>
      <c r="E372" s="1">
        <v>15</v>
      </c>
      <c r="F372" s="1" t="s">
        <v>601</v>
      </c>
      <c r="G372" s="2">
        <v>60.4247666666667</v>
      </c>
      <c r="H372" s="6">
        <f>1+_xlfn.COUNTIFS(A:A,A372,O:O,"&lt;"&amp;O372)</f>
        <v>3</v>
      </c>
      <c r="I372" s="2">
        <f>_xlfn.AVERAGEIF(A:A,A372,G:G)</f>
        <v>49.671575</v>
      </c>
      <c r="J372" s="2">
        <f>G372-I372</f>
        <v>10.753191666666702</v>
      </c>
      <c r="K372" s="2">
        <f>90+J372</f>
        <v>100.75319166666671</v>
      </c>
      <c r="L372" s="2">
        <f>EXP(0.06*K372)</f>
        <v>422.07857779161793</v>
      </c>
      <c r="M372" s="2">
        <f>SUMIF(A:A,A372,L:L)</f>
        <v>3467.978460596135</v>
      </c>
      <c r="N372" s="3">
        <f>L372/M372</f>
        <v>0.12170738157325922</v>
      </c>
      <c r="O372" s="7">
        <f>1/N372</f>
        <v>8.216428511347694</v>
      </c>
      <c r="P372" s="3">
        <f>IF(O372&gt;21,"",N372)</f>
        <v>0.12170738157325922</v>
      </c>
      <c r="Q372" s="3">
        <f>IF(ISNUMBER(P372),SUMIF(A:A,A372,P:P),"")</f>
        <v>0.9309691436669805</v>
      </c>
      <c r="R372" s="3">
        <f>_xlfn.IFERROR(P372*(1/Q372),"")</f>
        <v>0.13073191780972226</v>
      </c>
      <c r="S372" s="8">
        <f>_xlfn.IFERROR(1/R372,"")</f>
        <v>7.6492414152103265</v>
      </c>
    </row>
    <row r="373" spans="1:19" ht="15">
      <c r="A373" s="1">
        <v>57</v>
      </c>
      <c r="B373" s="5">
        <v>0.7083333333333334</v>
      </c>
      <c r="C373" s="1" t="s">
        <v>549</v>
      </c>
      <c r="D373" s="1">
        <v>8</v>
      </c>
      <c r="E373" s="1">
        <v>2</v>
      </c>
      <c r="F373" s="1" t="s">
        <v>591</v>
      </c>
      <c r="G373" s="2">
        <v>59.9671333333333</v>
      </c>
      <c r="H373" s="6">
        <f>1+_xlfn.COUNTIFS(A:A,A373,O:O,"&lt;"&amp;O373)</f>
        <v>4</v>
      </c>
      <c r="I373" s="2">
        <f>_xlfn.AVERAGEIF(A:A,A373,G:G)</f>
        <v>49.671575</v>
      </c>
      <c r="J373" s="2">
        <f>G373-I373</f>
        <v>10.295558333333304</v>
      </c>
      <c r="K373" s="2">
        <f>90+J373</f>
        <v>100.2955583333333</v>
      </c>
      <c r="L373" s="2">
        <f>EXP(0.06*K373)</f>
        <v>410.64680918543206</v>
      </c>
      <c r="M373" s="2">
        <f>SUMIF(A:A,A373,L:L)</f>
        <v>3467.978460596135</v>
      </c>
      <c r="N373" s="3">
        <f>L373/M373</f>
        <v>0.11841100337020061</v>
      </c>
      <c r="O373" s="7">
        <f>1/N373</f>
        <v>8.445161104442263</v>
      </c>
      <c r="P373" s="3">
        <f>IF(O373&gt;21,"",N373)</f>
        <v>0.11841100337020061</v>
      </c>
      <c r="Q373" s="3">
        <f>IF(ISNUMBER(P373),SUMIF(A:A,A373,P:P),"")</f>
        <v>0.9309691436669805</v>
      </c>
      <c r="R373" s="3">
        <f>_xlfn.IFERROR(P373*(1/Q373),"")</f>
        <v>0.12719111495338425</v>
      </c>
      <c r="S373" s="8">
        <f>_xlfn.IFERROR(1/R373,"")</f>
        <v>7.862184401532305</v>
      </c>
    </row>
    <row r="374" spans="1:19" ht="15">
      <c r="A374" s="1">
        <v>57</v>
      </c>
      <c r="B374" s="5">
        <v>0.7083333333333334</v>
      </c>
      <c r="C374" s="1" t="s">
        <v>549</v>
      </c>
      <c r="D374" s="1">
        <v>8</v>
      </c>
      <c r="E374" s="1">
        <v>6</v>
      </c>
      <c r="F374" s="1" t="s">
        <v>594</v>
      </c>
      <c r="G374" s="2">
        <v>53.9754333333333</v>
      </c>
      <c r="H374" s="6">
        <f>1+_xlfn.COUNTIFS(A:A,A374,O:O,"&lt;"&amp;O374)</f>
        <v>5</v>
      </c>
      <c r="I374" s="2">
        <f>_xlfn.AVERAGEIF(A:A,A374,G:G)</f>
        <v>49.671575</v>
      </c>
      <c r="J374" s="2">
        <f>G374-I374</f>
        <v>4.303858333333302</v>
      </c>
      <c r="K374" s="2">
        <f>90+J374</f>
        <v>94.3038583333333</v>
      </c>
      <c r="L374" s="2">
        <f>EXP(0.06*K374)</f>
        <v>286.64126895903456</v>
      </c>
      <c r="M374" s="2">
        <f>SUMIF(A:A,A374,L:L)</f>
        <v>3467.978460596135</v>
      </c>
      <c r="N374" s="3">
        <f>L374/M374</f>
        <v>0.08265370509531994</v>
      </c>
      <c r="O374" s="7">
        <f>1/N374</f>
        <v>12.098671182940382</v>
      </c>
      <c r="P374" s="3">
        <f>IF(O374&gt;21,"",N374)</f>
        <v>0.08265370509531994</v>
      </c>
      <c r="Q374" s="3">
        <f>IF(ISNUMBER(P374),SUMIF(A:A,A374,P:P),"")</f>
        <v>0.9309691436669805</v>
      </c>
      <c r="R374" s="3">
        <f>_xlfn.IFERROR(P374*(1/Q374),"")</f>
        <v>0.08878243243353533</v>
      </c>
      <c r="S374" s="8">
        <f>_xlfn.IFERROR(1/R374,"")</f>
        <v>11.263489550690382</v>
      </c>
    </row>
    <row r="375" spans="1:19" ht="15">
      <c r="A375" s="1">
        <v>57</v>
      </c>
      <c r="B375" s="5">
        <v>0.7083333333333334</v>
      </c>
      <c r="C375" s="1" t="s">
        <v>549</v>
      </c>
      <c r="D375" s="1">
        <v>8</v>
      </c>
      <c r="E375" s="1">
        <v>7</v>
      </c>
      <c r="F375" s="1" t="s">
        <v>595</v>
      </c>
      <c r="G375" s="2">
        <v>53.6936333333333</v>
      </c>
      <c r="H375" s="6">
        <f>1+_xlfn.COUNTIFS(A:A,A375,O:O,"&lt;"&amp;O375)</f>
        <v>6</v>
      </c>
      <c r="I375" s="2">
        <f>_xlfn.AVERAGEIF(A:A,A375,G:G)</f>
        <v>49.671575</v>
      </c>
      <c r="J375" s="2">
        <f>G375-I375</f>
        <v>4.022058333333305</v>
      </c>
      <c r="K375" s="2">
        <f>90+J375</f>
        <v>94.0220583333333</v>
      </c>
      <c r="L375" s="2">
        <f>EXP(0.06*K375)</f>
        <v>281.83548100437264</v>
      </c>
      <c r="M375" s="2">
        <f>SUMIF(A:A,A375,L:L)</f>
        <v>3467.978460596135</v>
      </c>
      <c r="N375" s="3">
        <f>L375/M375</f>
        <v>0.08126794448311711</v>
      </c>
      <c r="O375" s="7">
        <f>1/N375</f>
        <v>12.304974690331235</v>
      </c>
      <c r="P375" s="3">
        <f>IF(O375&gt;21,"",N375)</f>
        <v>0.08126794448311711</v>
      </c>
      <c r="Q375" s="3">
        <f>IF(ISNUMBER(P375),SUMIF(A:A,A375,P:P),"")</f>
        <v>0.9309691436669805</v>
      </c>
      <c r="R375" s="3">
        <f>_xlfn.IFERROR(P375*(1/Q375),"")</f>
        <v>0.08729391842463437</v>
      </c>
      <c r="S375" s="8">
        <f>_xlfn.IFERROR(1/R375,"")</f>
        <v>11.45555175030154</v>
      </c>
    </row>
    <row r="376" spans="1:19" ht="15">
      <c r="A376" s="1">
        <v>57</v>
      </c>
      <c r="B376" s="5">
        <v>0.7083333333333334</v>
      </c>
      <c r="C376" s="1" t="s">
        <v>549</v>
      </c>
      <c r="D376" s="1">
        <v>8</v>
      </c>
      <c r="E376" s="1">
        <v>9</v>
      </c>
      <c r="F376" s="1" t="s">
        <v>597</v>
      </c>
      <c r="G376" s="2">
        <v>52.9186333333333</v>
      </c>
      <c r="H376" s="6">
        <f>1+_xlfn.COUNTIFS(A:A,A376,O:O,"&lt;"&amp;O376)</f>
        <v>7</v>
      </c>
      <c r="I376" s="2">
        <f>_xlfn.AVERAGEIF(A:A,A376,G:G)</f>
        <v>49.671575</v>
      </c>
      <c r="J376" s="2">
        <f>G376-I376</f>
        <v>3.2470583333332996</v>
      </c>
      <c r="K376" s="2">
        <f>90+J376</f>
        <v>93.2470583333333</v>
      </c>
      <c r="L376" s="2">
        <f>EXP(0.06*K376)</f>
        <v>269.03016207796514</v>
      </c>
      <c r="M376" s="2">
        <f>SUMIF(A:A,A376,L:L)</f>
        <v>3467.978460596135</v>
      </c>
      <c r="N376" s="3">
        <f>L376/M376</f>
        <v>0.07757549971395142</v>
      </c>
      <c r="O376" s="7">
        <f>1/N376</f>
        <v>12.89066784857793</v>
      </c>
      <c r="P376" s="3">
        <f>IF(O376&gt;21,"",N376)</f>
        <v>0.07757549971395142</v>
      </c>
      <c r="Q376" s="3">
        <f>IF(ISNUMBER(P376),SUMIF(A:A,A376,P:P),"")</f>
        <v>0.9309691436669805</v>
      </c>
      <c r="R376" s="3">
        <f>_xlfn.IFERROR(P376*(1/Q376),"")</f>
        <v>0.08332768088144193</v>
      </c>
      <c r="S376" s="8">
        <f>_xlfn.IFERROR(1/R376,"")</f>
        <v>12.000814008286074</v>
      </c>
    </row>
    <row r="377" spans="1:19" ht="15">
      <c r="A377" s="1">
        <v>57</v>
      </c>
      <c r="B377" s="5">
        <v>0.7083333333333334</v>
      </c>
      <c r="C377" s="1" t="s">
        <v>549</v>
      </c>
      <c r="D377" s="1">
        <v>8</v>
      </c>
      <c r="E377" s="1">
        <v>8</v>
      </c>
      <c r="F377" s="1" t="s">
        <v>596</v>
      </c>
      <c r="G377" s="2">
        <v>43.8868</v>
      </c>
      <c r="H377" s="6">
        <f>1+_xlfn.COUNTIFS(A:A,A377,O:O,"&lt;"&amp;O377)</f>
        <v>10</v>
      </c>
      <c r="I377" s="2">
        <f>_xlfn.AVERAGEIF(A:A,A377,G:G)</f>
        <v>49.671575</v>
      </c>
      <c r="J377" s="2">
        <f>G377-I377</f>
        <v>-5.784774999999996</v>
      </c>
      <c r="K377" s="2">
        <f>90+J377</f>
        <v>84.215225</v>
      </c>
      <c r="L377" s="2">
        <f>EXP(0.06*K377)</f>
        <v>156.4776987772086</v>
      </c>
      <c r="M377" s="2">
        <f>SUMIF(A:A,A377,L:L)</f>
        <v>3467.978460596135</v>
      </c>
      <c r="N377" s="3">
        <f>L377/M377</f>
        <v>0.04512072394772329</v>
      </c>
      <c r="O377" s="7">
        <f>1/N377</f>
        <v>22.16276496712678</v>
      </c>
      <c r="P377" s="3">
        <f>IF(O377&gt;21,"",N377)</f>
      </c>
      <c r="Q377" s="3">
        <f>IF(ISNUMBER(P377),SUMIF(A:A,A377,P:P),"")</f>
      </c>
      <c r="R377" s="3">
        <f>_xlfn.IFERROR(P377*(1/Q377),"")</f>
      </c>
      <c r="S377" s="8">
        <f>_xlfn.IFERROR(1/R377,"")</f>
      </c>
    </row>
    <row r="378" spans="1:19" ht="15">
      <c r="A378" s="1">
        <v>57</v>
      </c>
      <c r="B378" s="5">
        <v>0.7083333333333334</v>
      </c>
      <c r="C378" s="1" t="s">
        <v>549</v>
      </c>
      <c r="D378" s="1">
        <v>8</v>
      </c>
      <c r="E378" s="1">
        <v>11</v>
      </c>
      <c r="F378" s="1" t="s">
        <v>598</v>
      </c>
      <c r="G378" s="2">
        <v>25.6696666666667</v>
      </c>
      <c r="H378" s="6">
        <f>1+_xlfn.COUNTIFS(A:A,A378,O:O,"&lt;"&amp;O378)</f>
        <v>11</v>
      </c>
      <c r="I378" s="2">
        <f>_xlfn.AVERAGEIF(A:A,A378,G:G)</f>
        <v>49.671575</v>
      </c>
      <c r="J378" s="2">
        <f>G378-I378</f>
        <v>-24.001908333333297</v>
      </c>
      <c r="K378" s="2">
        <f>90+J378</f>
        <v>65.99809166666671</v>
      </c>
      <c r="L378" s="2">
        <f>EXP(0.06*K378)</f>
        <v>52.45131992912922</v>
      </c>
      <c r="M378" s="2">
        <f>SUMIF(A:A,A378,L:L)</f>
        <v>3467.978460596135</v>
      </c>
      <c r="N378" s="3">
        <f>L378/M378</f>
        <v>0.015124465311734663</v>
      </c>
      <c r="O378" s="7">
        <f>1/N378</f>
        <v>66.11803983735723</v>
      </c>
      <c r="P378" s="3">
        <f>IF(O378&gt;21,"",N378)</f>
      </c>
      <c r="Q378" s="3">
        <f>IF(ISNUMBER(P378),SUMIF(A:A,A378,P:P),"")</f>
      </c>
      <c r="R378" s="3">
        <f>_xlfn.IFERROR(P378*(1/Q378),"")</f>
      </c>
      <c r="S378" s="8">
        <f>_xlfn.IFERROR(1/R378,"")</f>
      </c>
    </row>
    <row r="379" spans="1:19" ht="15">
      <c r="A379" s="1">
        <v>57</v>
      </c>
      <c r="B379" s="5">
        <v>0.7083333333333334</v>
      </c>
      <c r="C379" s="1" t="s">
        <v>549</v>
      </c>
      <c r="D379" s="1">
        <v>8</v>
      </c>
      <c r="E379" s="1">
        <v>12</v>
      </c>
      <c r="F379" s="1" t="s">
        <v>599</v>
      </c>
      <c r="G379" s="2">
        <v>48.7228</v>
      </c>
      <c r="H379" s="6">
        <f>1+_xlfn.COUNTIFS(A:A,A379,O:O,"&lt;"&amp;O379)</f>
        <v>9</v>
      </c>
      <c r="I379" s="2">
        <f>_xlfn.AVERAGEIF(A:A,A379,G:G)</f>
        <v>49.671575</v>
      </c>
      <c r="J379" s="2">
        <f>G379-I379</f>
        <v>-0.9487749999999977</v>
      </c>
      <c r="K379" s="2">
        <f>90+J379</f>
        <v>89.051225</v>
      </c>
      <c r="L379" s="2">
        <f>EXP(0.06*K379)</f>
        <v>209.15455996138962</v>
      </c>
      <c r="M379" s="2">
        <f>SUMIF(A:A,A379,L:L)</f>
        <v>3467.978460596135</v>
      </c>
      <c r="N379" s="3">
        <f>L379/M379</f>
        <v>0.06031022462735729</v>
      </c>
      <c r="O379" s="7">
        <f>1/N379</f>
        <v>16.580936419633076</v>
      </c>
      <c r="P379" s="3">
        <f>IF(O379&gt;21,"",N379)</f>
        <v>0.06031022462735729</v>
      </c>
      <c r="Q379" s="3">
        <f>IF(ISNUMBER(P379),SUMIF(A:A,A379,P:P),"")</f>
        <v>0.9309691436669805</v>
      </c>
      <c r="R379" s="3">
        <f>_xlfn.IFERROR(P379*(1/Q379),"")</f>
        <v>0.06478219502507059</v>
      </c>
      <c r="S379" s="8">
        <f>_xlfn.IFERROR(1/R379,"")</f>
        <v>15.436340179782453</v>
      </c>
    </row>
    <row r="380" spans="1:19" ht="15">
      <c r="A380" s="1">
        <v>57</v>
      </c>
      <c r="B380" s="5">
        <v>0.7083333333333334</v>
      </c>
      <c r="C380" s="1" t="s">
        <v>549</v>
      </c>
      <c r="D380" s="1">
        <v>8</v>
      </c>
      <c r="E380" s="1">
        <v>13</v>
      </c>
      <c r="F380" s="1" t="s">
        <v>600</v>
      </c>
      <c r="G380" s="2">
        <v>49.8769333333333</v>
      </c>
      <c r="H380" s="6">
        <f>1+_xlfn.COUNTIFS(A:A,A380,O:O,"&lt;"&amp;O380)</f>
        <v>8</v>
      </c>
      <c r="I380" s="2">
        <f>_xlfn.AVERAGEIF(A:A,A380,G:G)</f>
        <v>49.671575</v>
      </c>
      <c r="J380" s="2">
        <f>G380-I380</f>
        <v>0.2053583333333009</v>
      </c>
      <c r="K380" s="2">
        <f>90+J380</f>
        <v>90.2053583333333</v>
      </c>
      <c r="L380" s="2">
        <f>EXP(0.06*K380)</f>
        <v>224.15135149375908</v>
      </c>
      <c r="M380" s="2">
        <f>SUMIF(A:A,A380,L:L)</f>
        <v>3467.978460596135</v>
      </c>
      <c r="N380" s="3">
        <f>L380/M380</f>
        <v>0.06463458583742995</v>
      </c>
      <c r="O380" s="7">
        <f>1/N380</f>
        <v>15.471592910260423</v>
      </c>
      <c r="P380" s="3">
        <f>IF(O380&gt;21,"",N380)</f>
        <v>0.06463458583742995</v>
      </c>
      <c r="Q380" s="3">
        <f>IF(ISNUMBER(P380),SUMIF(A:A,A380,P:P),"")</f>
        <v>0.9309691436669805</v>
      </c>
      <c r="R380" s="3">
        <f>_xlfn.IFERROR(P380*(1/Q380),"")</f>
        <v>0.06942720527002834</v>
      </c>
      <c r="S380" s="8">
        <f>_xlfn.IFERROR(1/R380,"")</f>
        <v>14.403575602829271</v>
      </c>
    </row>
    <row r="381" spans="1:19" ht="15">
      <c r="A381" s="1">
        <v>57</v>
      </c>
      <c r="B381" s="5">
        <v>0.7083333333333334</v>
      </c>
      <c r="C381" s="1" t="s">
        <v>549</v>
      </c>
      <c r="D381" s="1">
        <v>8</v>
      </c>
      <c r="E381" s="1">
        <v>17</v>
      </c>
      <c r="F381" s="1" t="s">
        <v>602</v>
      </c>
      <c r="G381" s="2">
        <v>16.6164666666667</v>
      </c>
      <c r="H381" s="6">
        <f>1+_xlfn.COUNTIFS(A:A,A381,O:O,"&lt;"&amp;O381)</f>
        <v>12</v>
      </c>
      <c r="I381" s="2">
        <f>_xlfn.AVERAGEIF(A:A,A381,G:G)</f>
        <v>49.671575</v>
      </c>
      <c r="J381" s="2">
        <f>G381-I381</f>
        <v>-33.055108333333294</v>
      </c>
      <c r="K381" s="2">
        <f>90+J381</f>
        <v>56.944891666666706</v>
      </c>
      <c r="L381" s="2">
        <f>EXP(0.06*K381)</f>
        <v>30.468504173080273</v>
      </c>
      <c r="M381" s="2">
        <f>SUMIF(A:A,A381,L:L)</f>
        <v>3467.978460596135</v>
      </c>
      <c r="N381" s="3">
        <f>L381/M381</f>
        <v>0.00878566707356159</v>
      </c>
      <c r="O381" s="7">
        <f>1/N381</f>
        <v>113.82174985998117</v>
      </c>
      <c r="P381" s="3">
        <f>IF(O381&gt;21,"",N381)</f>
      </c>
      <c r="Q381" s="3">
        <f>IF(ISNUMBER(P381),SUMIF(A:A,A381,P:P),"")</f>
      </c>
      <c r="R381" s="3">
        <f>_xlfn.IFERROR(P381*(1/Q381),"")</f>
      </c>
      <c r="S381" s="8">
        <f>_xlfn.IFERROR(1/R381,"")</f>
      </c>
    </row>
    <row r="382" spans="1:19" ht="15">
      <c r="A382" s="1">
        <v>33</v>
      </c>
      <c r="B382" s="5">
        <v>0.7118055555555555</v>
      </c>
      <c r="C382" s="1" t="s">
        <v>344</v>
      </c>
      <c r="D382" s="1">
        <v>3</v>
      </c>
      <c r="E382" s="1">
        <v>1</v>
      </c>
      <c r="F382" s="1" t="s">
        <v>345</v>
      </c>
      <c r="G382" s="2">
        <v>77.1113666666667</v>
      </c>
      <c r="H382" s="6">
        <f>1+_xlfn.COUNTIFS(A:A,A382,O:O,"&lt;"&amp;O382)</f>
        <v>1</v>
      </c>
      <c r="I382" s="2">
        <f>_xlfn.AVERAGEIF(A:A,A382,G:G)</f>
        <v>50.85501666666664</v>
      </c>
      <c r="J382" s="2">
        <f>G382-I382</f>
        <v>26.256350000000054</v>
      </c>
      <c r="K382" s="2">
        <f>90+J382</f>
        <v>116.25635000000005</v>
      </c>
      <c r="L382" s="2">
        <f>EXP(0.06*K382)</f>
        <v>1069.9647682021848</v>
      </c>
      <c r="M382" s="2">
        <f>SUMIF(A:A,A382,L:L)</f>
        <v>3076.089950025387</v>
      </c>
      <c r="N382" s="3">
        <f>L382/M382</f>
        <v>0.3478327310270476</v>
      </c>
      <c r="O382" s="7">
        <f>1/N382</f>
        <v>2.8749450836535555</v>
      </c>
      <c r="P382" s="3">
        <f>IF(O382&gt;21,"",N382)</f>
        <v>0.3478327310270476</v>
      </c>
      <c r="Q382" s="3">
        <f>IF(ISNUMBER(P382),SUMIF(A:A,A382,P:P),"")</f>
        <v>0.9189602328761433</v>
      </c>
      <c r="R382" s="3">
        <f>_xlfn.IFERROR(P382*(1/Q382),"")</f>
        <v>0.37850683694811</v>
      </c>
      <c r="S382" s="8">
        <f>_xlfn.IFERROR(1/R382,"")</f>
        <v>2.641960203580395</v>
      </c>
    </row>
    <row r="383" spans="1:19" ht="15">
      <c r="A383" s="1">
        <v>33</v>
      </c>
      <c r="B383" s="5">
        <v>0.7118055555555555</v>
      </c>
      <c r="C383" s="1" t="s">
        <v>344</v>
      </c>
      <c r="D383" s="1">
        <v>3</v>
      </c>
      <c r="E383" s="1">
        <v>6</v>
      </c>
      <c r="F383" s="1" t="s">
        <v>350</v>
      </c>
      <c r="G383" s="2">
        <v>64.6095333333333</v>
      </c>
      <c r="H383" s="6">
        <f>1+_xlfn.COUNTIFS(A:A,A383,O:O,"&lt;"&amp;O383)</f>
        <v>2</v>
      </c>
      <c r="I383" s="2">
        <f>_xlfn.AVERAGEIF(A:A,A383,G:G)</f>
        <v>50.85501666666664</v>
      </c>
      <c r="J383" s="2">
        <f>G383-I383</f>
        <v>13.75451666666666</v>
      </c>
      <c r="K383" s="2">
        <f>90+J383</f>
        <v>103.75451666666666</v>
      </c>
      <c r="L383" s="2">
        <f>EXP(0.06*K383)</f>
        <v>505.35997645505296</v>
      </c>
      <c r="M383" s="2">
        <f>SUMIF(A:A,A383,L:L)</f>
        <v>3076.089950025387</v>
      </c>
      <c r="N383" s="3">
        <f>L383/M383</f>
        <v>0.16428647557945508</v>
      </c>
      <c r="O383" s="7">
        <f>1/N383</f>
        <v>6.086928315145227</v>
      </c>
      <c r="P383" s="3">
        <f>IF(O383&gt;21,"",N383)</f>
        <v>0.16428647557945508</v>
      </c>
      <c r="Q383" s="3">
        <f>IF(ISNUMBER(P383),SUMIF(A:A,A383,P:P),"")</f>
        <v>0.9189602328761433</v>
      </c>
      <c r="R383" s="3">
        <f>_xlfn.IFERROR(P383*(1/Q383),"")</f>
        <v>0.17877430350307386</v>
      </c>
      <c r="S383" s="8">
        <f>_xlfn.IFERROR(1/R383,"")</f>
        <v>5.593645061986249</v>
      </c>
    </row>
    <row r="384" spans="1:19" ht="15">
      <c r="A384" s="1">
        <v>33</v>
      </c>
      <c r="B384" s="5">
        <v>0.7118055555555555</v>
      </c>
      <c r="C384" s="1" t="s">
        <v>344</v>
      </c>
      <c r="D384" s="1">
        <v>3</v>
      </c>
      <c r="E384" s="1">
        <v>2</v>
      </c>
      <c r="F384" s="1" t="s">
        <v>346</v>
      </c>
      <c r="G384" s="2">
        <v>55.581366666666696</v>
      </c>
      <c r="H384" s="6">
        <f>1+_xlfn.COUNTIFS(A:A,A384,O:O,"&lt;"&amp;O384)</f>
        <v>3</v>
      </c>
      <c r="I384" s="2">
        <f>_xlfn.AVERAGEIF(A:A,A384,G:G)</f>
        <v>50.85501666666664</v>
      </c>
      <c r="J384" s="2">
        <f>G384-I384</f>
        <v>4.726350000000053</v>
      </c>
      <c r="K384" s="2">
        <f>90+J384</f>
        <v>94.72635000000005</v>
      </c>
      <c r="L384" s="2">
        <f>EXP(0.06*K384)</f>
        <v>294.00036240265183</v>
      </c>
      <c r="M384" s="2">
        <f>SUMIF(A:A,A384,L:L)</f>
        <v>3076.089950025387</v>
      </c>
      <c r="N384" s="3">
        <f>L384/M384</f>
        <v>0.09557599653424485</v>
      </c>
      <c r="O384" s="7">
        <f>1/N384</f>
        <v>10.462878089287829</v>
      </c>
      <c r="P384" s="3">
        <f>IF(O384&gt;21,"",N384)</f>
        <v>0.09557599653424485</v>
      </c>
      <c r="Q384" s="3">
        <f>IF(ISNUMBER(P384),SUMIF(A:A,A384,P:P),"")</f>
        <v>0.9189602328761433</v>
      </c>
      <c r="R384" s="3">
        <f>_xlfn.IFERROR(P384*(1/Q384),"")</f>
        <v>0.10400449672899666</v>
      </c>
      <c r="S384" s="8">
        <f>_xlfn.IFERROR(1/R384,"")</f>
        <v>9.614968885486642</v>
      </c>
    </row>
    <row r="385" spans="1:19" ht="15">
      <c r="A385" s="1">
        <v>33</v>
      </c>
      <c r="B385" s="5">
        <v>0.7118055555555555</v>
      </c>
      <c r="C385" s="1" t="s">
        <v>344</v>
      </c>
      <c r="D385" s="1">
        <v>3</v>
      </c>
      <c r="E385" s="1">
        <v>4</v>
      </c>
      <c r="F385" s="1" t="s">
        <v>348</v>
      </c>
      <c r="G385" s="2">
        <v>53.333699999999894</v>
      </c>
      <c r="H385" s="6">
        <f>1+_xlfn.COUNTIFS(A:A,A385,O:O,"&lt;"&amp;O385)</f>
        <v>4</v>
      </c>
      <c r="I385" s="2">
        <f>_xlfn.AVERAGEIF(A:A,A385,G:G)</f>
        <v>50.85501666666664</v>
      </c>
      <c r="J385" s="2">
        <f>G385-I385</f>
        <v>2.478683333333251</v>
      </c>
      <c r="K385" s="2">
        <f>90+J385</f>
        <v>92.47868333333325</v>
      </c>
      <c r="L385" s="2">
        <f>EXP(0.06*K385)</f>
        <v>256.9087593819686</v>
      </c>
      <c r="M385" s="2">
        <f>SUMIF(A:A,A385,L:L)</f>
        <v>3076.089950025387</v>
      </c>
      <c r="N385" s="3">
        <f>L385/M385</f>
        <v>0.08351796064346177</v>
      </c>
      <c r="O385" s="7">
        <f>1/N385</f>
        <v>11.973472439886322</v>
      </c>
      <c r="P385" s="3">
        <f>IF(O385&gt;21,"",N385)</f>
        <v>0.08351796064346177</v>
      </c>
      <c r="Q385" s="3">
        <f>IF(ISNUMBER(P385),SUMIF(A:A,A385,P:P),"")</f>
        <v>0.9189602328761433</v>
      </c>
      <c r="R385" s="3">
        <f>_xlfn.IFERROR(P385*(1/Q385),"")</f>
        <v>0.09088310642351621</v>
      </c>
      <c r="S385" s="8">
        <f>_xlfn.IFERROR(1/R385,"")</f>
        <v>11.003145021694017</v>
      </c>
    </row>
    <row r="386" spans="1:19" ht="15">
      <c r="A386" s="1">
        <v>33</v>
      </c>
      <c r="B386" s="5">
        <v>0.7118055555555555</v>
      </c>
      <c r="C386" s="1" t="s">
        <v>344</v>
      </c>
      <c r="D386" s="1">
        <v>3</v>
      </c>
      <c r="E386" s="1">
        <v>5</v>
      </c>
      <c r="F386" s="1" t="s">
        <v>349</v>
      </c>
      <c r="G386" s="2">
        <v>53.2145333333333</v>
      </c>
      <c r="H386" s="6">
        <f>1+_xlfn.COUNTIFS(A:A,A386,O:O,"&lt;"&amp;O386)</f>
        <v>5</v>
      </c>
      <c r="I386" s="2">
        <f>_xlfn.AVERAGEIF(A:A,A386,G:G)</f>
        <v>50.85501666666664</v>
      </c>
      <c r="J386" s="2">
        <f>G386-I386</f>
        <v>2.359516666666657</v>
      </c>
      <c r="K386" s="2">
        <f>90+J386</f>
        <v>92.35951666666665</v>
      </c>
      <c r="L386" s="2">
        <f>EXP(0.06*K386)</f>
        <v>255.07841303821738</v>
      </c>
      <c r="M386" s="2">
        <f>SUMIF(A:A,A386,L:L)</f>
        <v>3076.089950025387</v>
      </c>
      <c r="N386" s="3">
        <f>L386/M386</f>
        <v>0.08292293696941866</v>
      </c>
      <c r="O386" s="7">
        <f>1/N386</f>
        <v>12.05938955549527</v>
      </c>
      <c r="P386" s="3">
        <f>IF(O386&gt;21,"",N386)</f>
        <v>0.08292293696941866</v>
      </c>
      <c r="Q386" s="3">
        <f>IF(ISNUMBER(P386),SUMIF(A:A,A386,P:P),"")</f>
        <v>0.9189602328761433</v>
      </c>
      <c r="R386" s="3">
        <f>_xlfn.IFERROR(P386*(1/Q386),"")</f>
        <v>0.0902356097715873</v>
      </c>
      <c r="S386" s="8">
        <f>_xlfn.IFERROR(1/R386,"")</f>
        <v>11.082099434262064</v>
      </c>
    </row>
    <row r="387" spans="1:19" ht="15">
      <c r="A387" s="1">
        <v>33</v>
      </c>
      <c r="B387" s="5">
        <v>0.7118055555555555</v>
      </c>
      <c r="C387" s="1" t="s">
        <v>344</v>
      </c>
      <c r="D387" s="1">
        <v>3</v>
      </c>
      <c r="E387" s="1">
        <v>3</v>
      </c>
      <c r="F387" s="1" t="s">
        <v>347</v>
      </c>
      <c r="G387" s="2">
        <v>51.4065</v>
      </c>
      <c r="H387" s="6">
        <f>1+_xlfn.COUNTIFS(A:A,A387,O:O,"&lt;"&amp;O387)</f>
        <v>6</v>
      </c>
      <c r="I387" s="2">
        <f>_xlfn.AVERAGEIF(A:A,A387,G:G)</f>
        <v>50.85501666666664</v>
      </c>
      <c r="J387" s="2">
        <f>G387-I387</f>
        <v>0.5514833333333584</v>
      </c>
      <c r="K387" s="2">
        <f>90+J387</f>
        <v>90.55148333333335</v>
      </c>
      <c r="L387" s="2">
        <f>EXP(0.06*K387)</f>
        <v>228.85508805580594</v>
      </c>
      <c r="M387" s="2">
        <f>SUMIF(A:A,A387,L:L)</f>
        <v>3076.089950025387</v>
      </c>
      <c r="N387" s="3">
        <f>L387/M387</f>
        <v>0.0743980480980139</v>
      </c>
      <c r="O387" s="7">
        <f>1/N387</f>
        <v>13.44121284852224</v>
      </c>
      <c r="P387" s="3">
        <f>IF(O387&gt;21,"",N387)</f>
        <v>0.0743980480980139</v>
      </c>
      <c r="Q387" s="3">
        <f>IF(ISNUMBER(P387),SUMIF(A:A,A387,P:P),"")</f>
        <v>0.9189602328761433</v>
      </c>
      <c r="R387" s="3">
        <f>_xlfn.IFERROR(P387*(1/Q387),"")</f>
        <v>0.0809589418958472</v>
      </c>
      <c r="S387" s="8">
        <f>_xlfn.IFERROR(1/R387,"")</f>
        <v>12.351940089415807</v>
      </c>
    </row>
    <row r="388" spans="1:19" ht="15">
      <c r="A388" s="1">
        <v>33</v>
      </c>
      <c r="B388" s="5">
        <v>0.7118055555555555</v>
      </c>
      <c r="C388" s="1" t="s">
        <v>344</v>
      </c>
      <c r="D388" s="1">
        <v>3</v>
      </c>
      <c r="E388" s="1">
        <v>7</v>
      </c>
      <c r="F388" s="1" t="s">
        <v>351</v>
      </c>
      <c r="G388" s="2">
        <v>50.4920666666667</v>
      </c>
      <c r="H388" s="6">
        <f>1+_xlfn.COUNTIFS(A:A,A388,O:O,"&lt;"&amp;O388)</f>
        <v>7</v>
      </c>
      <c r="I388" s="2">
        <f>_xlfn.AVERAGEIF(A:A,A388,G:G)</f>
        <v>50.85501666666664</v>
      </c>
      <c r="J388" s="2">
        <f>G388-I388</f>
        <v>-0.36294999999994104</v>
      </c>
      <c r="K388" s="2">
        <f>90+J388</f>
        <v>89.63705000000006</v>
      </c>
      <c r="L388" s="2">
        <f>EXP(0.06*K388)</f>
        <v>216.63696928741237</v>
      </c>
      <c r="M388" s="2">
        <f>SUMIF(A:A,A388,L:L)</f>
        <v>3076.089950025387</v>
      </c>
      <c r="N388" s="3">
        <f>L388/M388</f>
        <v>0.07042608402450144</v>
      </c>
      <c r="O388" s="7">
        <f>1/N388</f>
        <v>14.199284453358176</v>
      </c>
      <c r="P388" s="3">
        <f>IF(O388&gt;21,"",N388)</f>
        <v>0.07042608402450144</v>
      </c>
      <c r="Q388" s="3">
        <f>IF(ISNUMBER(P388),SUMIF(A:A,A388,P:P),"")</f>
        <v>0.9189602328761433</v>
      </c>
      <c r="R388" s="3">
        <f>_xlfn.IFERROR(P388*(1/Q388),"")</f>
        <v>0.07663670472886873</v>
      </c>
      <c r="S388" s="8">
        <f>_xlfn.IFERROR(1/R388,"")</f>
        <v>13.048577747932631</v>
      </c>
    </row>
    <row r="389" spans="1:19" ht="15">
      <c r="A389" s="1">
        <v>33</v>
      </c>
      <c r="B389" s="5">
        <v>0.7118055555555555</v>
      </c>
      <c r="C389" s="1" t="s">
        <v>344</v>
      </c>
      <c r="D389" s="1">
        <v>3</v>
      </c>
      <c r="E389" s="1">
        <v>8</v>
      </c>
      <c r="F389" s="1" t="s">
        <v>352</v>
      </c>
      <c r="G389" s="2">
        <v>37.3312666666666</v>
      </c>
      <c r="H389" s="6">
        <f>1+_xlfn.COUNTIFS(A:A,A389,O:O,"&lt;"&amp;O389)</f>
        <v>8</v>
      </c>
      <c r="I389" s="2">
        <f>_xlfn.AVERAGEIF(A:A,A389,G:G)</f>
        <v>50.85501666666664</v>
      </c>
      <c r="J389" s="2">
        <f>G389-I389</f>
        <v>-13.523750000000042</v>
      </c>
      <c r="K389" s="2">
        <f>90+J389</f>
        <v>76.47624999999996</v>
      </c>
      <c r="L389" s="2">
        <f>EXP(0.06*K389)</f>
        <v>98.35417555410713</v>
      </c>
      <c r="M389" s="2">
        <f>SUMIF(A:A,A389,L:L)</f>
        <v>3076.089950025387</v>
      </c>
      <c r="N389" s="3">
        <f>L389/M389</f>
        <v>0.03197376447112524</v>
      </c>
      <c r="O389" s="7">
        <f>1/N389</f>
        <v>31.275641656242158</v>
      </c>
      <c r="P389" s="3">
        <f>IF(O389&gt;21,"",N389)</f>
      </c>
      <c r="Q389" s="3">
        <f>IF(ISNUMBER(P389),SUMIF(A:A,A389,P:P),"")</f>
      </c>
      <c r="R389" s="3">
        <f>_xlfn.IFERROR(P389*(1/Q389),"")</f>
      </c>
      <c r="S389" s="8">
        <f>_xlfn.IFERROR(1/R389,"")</f>
      </c>
    </row>
    <row r="390" spans="1:19" ht="15">
      <c r="A390" s="1">
        <v>33</v>
      </c>
      <c r="B390" s="5">
        <v>0.7118055555555555</v>
      </c>
      <c r="C390" s="1" t="s">
        <v>344</v>
      </c>
      <c r="D390" s="1">
        <v>3</v>
      </c>
      <c r="E390" s="1">
        <v>9</v>
      </c>
      <c r="F390" s="1" t="s">
        <v>353</v>
      </c>
      <c r="G390" s="2">
        <v>35.1984333333333</v>
      </c>
      <c r="H390" s="6">
        <f>1+_xlfn.COUNTIFS(A:A,A390,O:O,"&lt;"&amp;O390)</f>
        <v>9</v>
      </c>
      <c r="I390" s="2">
        <f>_xlfn.AVERAGEIF(A:A,A390,G:G)</f>
        <v>50.85501666666664</v>
      </c>
      <c r="J390" s="2">
        <f>G390-I390</f>
        <v>-15.656583333333344</v>
      </c>
      <c r="K390" s="2">
        <f>90+J390</f>
        <v>74.34341666666666</v>
      </c>
      <c r="L390" s="2">
        <f>EXP(0.06*K390)</f>
        <v>86.53984987082039</v>
      </c>
      <c r="M390" s="2">
        <f>SUMIF(A:A,A390,L:L)</f>
        <v>3076.089950025387</v>
      </c>
      <c r="N390" s="3">
        <f>L390/M390</f>
        <v>0.02813306869329558</v>
      </c>
      <c r="O390" s="7">
        <f>1/N390</f>
        <v>35.54535805894189</v>
      </c>
      <c r="P390" s="3">
        <f>IF(O390&gt;21,"",N390)</f>
      </c>
      <c r="Q390" s="3">
        <f>IF(ISNUMBER(P390),SUMIF(A:A,A390,P:P),"")</f>
      </c>
      <c r="R390" s="3">
        <f>_xlfn.IFERROR(P390*(1/Q390),"")</f>
      </c>
      <c r="S390" s="8">
        <f>_xlfn.IFERROR(1/R390,"")</f>
      </c>
    </row>
    <row r="391" spans="1:19" ht="15">
      <c r="A391" s="1">
        <v>33</v>
      </c>
      <c r="B391" s="5">
        <v>0.7118055555555555</v>
      </c>
      <c r="C391" s="1" t="s">
        <v>344</v>
      </c>
      <c r="D391" s="1">
        <v>3</v>
      </c>
      <c r="E391" s="1">
        <v>10</v>
      </c>
      <c r="F391" s="1" t="s">
        <v>354</v>
      </c>
      <c r="G391" s="2">
        <v>30.2714</v>
      </c>
      <c r="H391" s="6">
        <f>1+_xlfn.COUNTIFS(A:A,A391,O:O,"&lt;"&amp;O391)</f>
        <v>10</v>
      </c>
      <c r="I391" s="2">
        <f>_xlfn.AVERAGEIF(A:A,A391,G:G)</f>
        <v>50.85501666666664</v>
      </c>
      <c r="J391" s="2">
        <f>G391-I391</f>
        <v>-20.583616666666643</v>
      </c>
      <c r="K391" s="2">
        <f>90+J391</f>
        <v>69.41638333333336</v>
      </c>
      <c r="L391" s="2">
        <f>EXP(0.06*K391)</f>
        <v>64.39158777716563</v>
      </c>
      <c r="M391" s="2">
        <f>SUMIF(A:A,A391,L:L)</f>
        <v>3076.089950025387</v>
      </c>
      <c r="N391" s="3">
        <f>L391/M391</f>
        <v>0.02093293395943581</v>
      </c>
      <c r="O391" s="7">
        <f>1/N391</f>
        <v>47.771612041475734</v>
      </c>
      <c r="P391" s="3">
        <f>IF(O391&gt;21,"",N391)</f>
      </c>
      <c r="Q391" s="3">
        <f>IF(ISNUMBER(P391),SUMIF(A:A,A391,P:P),"")</f>
      </c>
      <c r="R391" s="3">
        <f>_xlfn.IFERROR(P391*(1/Q391),"")</f>
      </c>
      <c r="S391" s="8">
        <f>_xlfn.IFERROR(1/R391,"")</f>
      </c>
    </row>
    <row r="392" spans="1:19" ht="15">
      <c r="A392" s="1">
        <v>14</v>
      </c>
      <c r="B392" s="5">
        <v>0.7152777777777778</v>
      </c>
      <c r="C392" s="1" t="s">
        <v>96</v>
      </c>
      <c r="D392" s="1">
        <v>7</v>
      </c>
      <c r="E392" s="1">
        <v>16</v>
      </c>
      <c r="F392" s="1" t="s">
        <v>171</v>
      </c>
      <c r="G392" s="2">
        <v>65.8921333333333</v>
      </c>
      <c r="H392" s="6">
        <f>1+_xlfn.COUNTIFS(A:A,A392,O:O,"&lt;"&amp;O392)</f>
        <v>1</v>
      </c>
      <c r="I392" s="2">
        <f>_xlfn.AVERAGEIF(A:A,A392,G:G)</f>
        <v>46.63820444444446</v>
      </c>
      <c r="J392" s="2">
        <f>G392-I392</f>
        <v>19.253928888888844</v>
      </c>
      <c r="K392" s="2">
        <f>90+J392</f>
        <v>109.25392888888885</v>
      </c>
      <c r="L392" s="2">
        <f>EXP(0.06*K392)</f>
        <v>702.9148307500266</v>
      </c>
      <c r="M392" s="2">
        <f>SUMIF(A:A,A392,L:L)</f>
        <v>4130.611497341412</v>
      </c>
      <c r="N392" s="3">
        <f>L392/M392</f>
        <v>0.17017209950692386</v>
      </c>
      <c r="O392" s="7">
        <f>1/N392</f>
        <v>5.8764039633848</v>
      </c>
      <c r="P392" s="3">
        <f>IF(O392&gt;21,"",N392)</f>
        <v>0.17017209950692386</v>
      </c>
      <c r="Q392" s="3">
        <f>IF(ISNUMBER(P392),SUMIF(A:A,A392,P:P),"")</f>
        <v>0.7793732770907993</v>
      </c>
      <c r="R392" s="3">
        <f>_xlfn.IFERROR(P392*(1/Q392),"")</f>
        <v>0.2183447964011965</v>
      </c>
      <c r="S392" s="8">
        <f>_xlfn.IFERROR(1/R392,"")</f>
        <v>4.579912214452572</v>
      </c>
    </row>
    <row r="393" spans="1:19" ht="15">
      <c r="A393" s="1">
        <v>14</v>
      </c>
      <c r="B393" s="5">
        <v>0.7152777777777778</v>
      </c>
      <c r="C393" s="1" t="s">
        <v>96</v>
      </c>
      <c r="D393" s="1">
        <v>7</v>
      </c>
      <c r="E393" s="1">
        <v>13</v>
      </c>
      <c r="F393" s="1" t="s">
        <v>168</v>
      </c>
      <c r="G393" s="2">
        <v>64.8306</v>
      </c>
      <c r="H393" s="6">
        <f>1+_xlfn.COUNTIFS(A:A,A393,O:O,"&lt;"&amp;O393)</f>
        <v>2</v>
      </c>
      <c r="I393" s="2">
        <f>_xlfn.AVERAGEIF(A:A,A393,G:G)</f>
        <v>46.63820444444446</v>
      </c>
      <c r="J393" s="2">
        <f>G393-I393</f>
        <v>18.192395555555542</v>
      </c>
      <c r="K393" s="2">
        <f>90+J393</f>
        <v>108.19239555555555</v>
      </c>
      <c r="L393" s="2">
        <f>EXP(0.06*K393)</f>
        <v>659.5407327533864</v>
      </c>
      <c r="M393" s="2">
        <f>SUMIF(A:A,A393,L:L)</f>
        <v>4130.611497341412</v>
      </c>
      <c r="N393" s="3">
        <f>L393/M393</f>
        <v>0.15967145135239344</v>
      </c>
      <c r="O393" s="7">
        <f>1/N393</f>
        <v>6.262860339341496</v>
      </c>
      <c r="P393" s="3">
        <f>IF(O393&gt;21,"",N393)</f>
        <v>0.15967145135239344</v>
      </c>
      <c r="Q393" s="3">
        <f>IF(ISNUMBER(P393),SUMIF(A:A,A393,P:P),"")</f>
        <v>0.7793732770907993</v>
      </c>
      <c r="R393" s="3">
        <f>_xlfn.IFERROR(P393*(1/Q393),"")</f>
        <v>0.20487160138259558</v>
      </c>
      <c r="S393" s="8">
        <f>_xlfn.IFERROR(1/R393,"")</f>
        <v>4.881105986634577</v>
      </c>
    </row>
    <row r="394" spans="1:19" ht="15">
      <c r="A394" s="1">
        <v>14</v>
      </c>
      <c r="B394" s="5">
        <v>0.7152777777777778</v>
      </c>
      <c r="C394" s="1" t="s">
        <v>96</v>
      </c>
      <c r="D394" s="1">
        <v>7</v>
      </c>
      <c r="E394" s="1">
        <v>19</v>
      </c>
      <c r="F394" s="1" t="s">
        <v>173</v>
      </c>
      <c r="G394" s="2">
        <v>57.638733333333406</v>
      </c>
      <c r="H394" s="6">
        <f>1+_xlfn.COUNTIFS(A:A,A394,O:O,"&lt;"&amp;O394)</f>
        <v>3</v>
      </c>
      <c r="I394" s="2">
        <f>_xlfn.AVERAGEIF(A:A,A394,G:G)</f>
        <v>46.63820444444446</v>
      </c>
      <c r="J394" s="2">
        <f>G394-I394</f>
        <v>11.000528888888944</v>
      </c>
      <c r="K394" s="2">
        <f>90+J394</f>
        <v>101.00052888888894</v>
      </c>
      <c r="L394" s="2">
        <f>EXP(0.06*K394)</f>
        <v>428.3890308555079</v>
      </c>
      <c r="M394" s="2">
        <f>SUMIF(A:A,A394,L:L)</f>
        <v>4130.611497341412</v>
      </c>
      <c r="N394" s="3">
        <f>L394/M394</f>
        <v>0.10371080193119885</v>
      </c>
      <c r="O394" s="7">
        <f>1/N394</f>
        <v>9.642197161520304</v>
      </c>
      <c r="P394" s="3">
        <f>IF(O394&gt;21,"",N394)</f>
        <v>0.10371080193119885</v>
      </c>
      <c r="Q394" s="3">
        <f>IF(ISNUMBER(P394),SUMIF(A:A,A394,P:P),"")</f>
        <v>0.7793732770907993</v>
      </c>
      <c r="R394" s="3">
        <f>_xlfn.IFERROR(P394*(1/Q394),"")</f>
        <v>0.1330694867013207</v>
      </c>
      <c r="S394" s="8">
        <f>_xlfn.IFERROR(1/R394,"")</f>
        <v>7.514870800129682</v>
      </c>
    </row>
    <row r="395" spans="1:19" ht="15">
      <c r="A395" s="1">
        <v>14</v>
      </c>
      <c r="B395" s="5">
        <v>0.7152777777777778</v>
      </c>
      <c r="C395" s="1" t="s">
        <v>96</v>
      </c>
      <c r="D395" s="1">
        <v>7</v>
      </c>
      <c r="E395" s="1">
        <v>8</v>
      </c>
      <c r="F395" s="1" t="s">
        <v>164</v>
      </c>
      <c r="G395" s="2">
        <v>54.5309</v>
      </c>
      <c r="H395" s="6">
        <f>1+_xlfn.COUNTIFS(A:A,A395,O:O,"&lt;"&amp;O395)</f>
        <v>4</v>
      </c>
      <c r="I395" s="2">
        <f>_xlfn.AVERAGEIF(A:A,A395,G:G)</f>
        <v>46.63820444444446</v>
      </c>
      <c r="J395" s="2">
        <f>G395-I395</f>
        <v>7.892695555555541</v>
      </c>
      <c r="K395" s="2">
        <f>90+J395</f>
        <v>97.89269555555555</v>
      </c>
      <c r="L395" s="2">
        <f>EXP(0.06*K395)</f>
        <v>355.512970330612</v>
      </c>
      <c r="M395" s="2">
        <f>SUMIF(A:A,A395,L:L)</f>
        <v>4130.611497341412</v>
      </c>
      <c r="N395" s="3">
        <f>L395/M395</f>
        <v>0.0860678789470835</v>
      </c>
      <c r="O395" s="7">
        <f>1/N395</f>
        <v>11.618736423315635</v>
      </c>
      <c r="P395" s="3">
        <f>IF(O395&gt;21,"",N395)</f>
        <v>0.0860678789470835</v>
      </c>
      <c r="Q395" s="3">
        <f>IF(ISNUMBER(P395),SUMIF(A:A,A395,P:P),"")</f>
        <v>0.7793732770907993</v>
      </c>
      <c r="R395" s="3">
        <f>_xlfn.IFERROR(P395*(1/Q395),"")</f>
        <v>0.11043216578884105</v>
      </c>
      <c r="S395" s="8">
        <f>_xlfn.IFERROR(1/R395,"")</f>
        <v>9.05533268189374</v>
      </c>
    </row>
    <row r="396" spans="1:19" ht="15">
      <c r="A396" s="1">
        <v>14</v>
      </c>
      <c r="B396" s="5">
        <v>0.7152777777777778</v>
      </c>
      <c r="C396" s="1" t="s">
        <v>96</v>
      </c>
      <c r="D396" s="1">
        <v>7</v>
      </c>
      <c r="E396" s="1">
        <v>3</v>
      </c>
      <c r="F396" s="1" t="s">
        <v>162</v>
      </c>
      <c r="G396" s="2">
        <v>43.2682333333334</v>
      </c>
      <c r="H396" s="6">
        <f>1+_xlfn.COUNTIFS(A:A,A396,O:O,"&lt;"&amp;O396)</f>
        <v>9</v>
      </c>
      <c r="I396" s="2">
        <f>_xlfn.AVERAGEIF(A:A,A396,G:G)</f>
        <v>46.63820444444446</v>
      </c>
      <c r="J396" s="2">
        <f>G396-I396</f>
        <v>-3.369971111111063</v>
      </c>
      <c r="K396" s="2">
        <f>90+J396</f>
        <v>86.63002888888894</v>
      </c>
      <c r="L396" s="2">
        <f>EXP(0.06*K396)</f>
        <v>180.8741948153301</v>
      </c>
      <c r="M396" s="2">
        <f>SUMIF(A:A,A396,L:L)</f>
        <v>4130.611497341412</v>
      </c>
      <c r="N396" s="3">
        <f>L396/M396</f>
        <v>0.04378872109656071</v>
      </c>
      <c r="O396" s="7">
        <f>1/N396</f>
        <v>22.836930948379376</v>
      </c>
      <c r="P396" s="3">
        <f>IF(O396&gt;21,"",N396)</f>
      </c>
      <c r="Q396" s="3">
        <f>IF(ISNUMBER(P396),SUMIF(A:A,A396,P:P),"")</f>
      </c>
      <c r="R396" s="3">
        <f>_xlfn.IFERROR(P396*(1/Q396),"")</f>
      </c>
      <c r="S396" s="8">
        <f>_xlfn.IFERROR(1/R396,"")</f>
      </c>
    </row>
    <row r="397" spans="1:19" ht="15">
      <c r="A397" s="1">
        <v>14</v>
      </c>
      <c r="B397" s="5">
        <v>0.7152777777777778</v>
      </c>
      <c r="C397" s="1" t="s">
        <v>96</v>
      </c>
      <c r="D397" s="1">
        <v>7</v>
      </c>
      <c r="E397" s="1">
        <v>6</v>
      </c>
      <c r="F397" s="1" t="s">
        <v>161</v>
      </c>
      <c r="G397" s="2">
        <v>42.0393666666666</v>
      </c>
      <c r="H397" s="6">
        <f>1+_xlfn.COUNTIFS(A:A,A397,O:O,"&lt;"&amp;O397)</f>
        <v>10</v>
      </c>
      <c r="I397" s="2">
        <f>_xlfn.AVERAGEIF(A:A,A397,G:G)</f>
        <v>46.63820444444446</v>
      </c>
      <c r="J397" s="2">
        <f>G397-I397</f>
        <v>-4.5988377777778595</v>
      </c>
      <c r="K397" s="2">
        <f>90+J397</f>
        <v>85.40116222222214</v>
      </c>
      <c r="L397" s="2">
        <f>EXP(0.06*K397)</f>
        <v>168.01776759973177</v>
      </c>
      <c r="M397" s="2">
        <f>SUMIF(A:A,A397,L:L)</f>
        <v>4130.611497341412</v>
      </c>
      <c r="N397" s="3">
        <f>L397/M397</f>
        <v>0.040676245565062975</v>
      </c>
      <c r="O397" s="7">
        <f>1/N397</f>
        <v>24.584373166900754</v>
      </c>
      <c r="P397" s="3">
        <f>IF(O397&gt;21,"",N397)</f>
      </c>
      <c r="Q397" s="3">
        <f>IF(ISNUMBER(P397),SUMIF(A:A,A397,P:P),"")</f>
      </c>
      <c r="R397" s="3">
        <f>_xlfn.IFERROR(P397*(1/Q397),"")</f>
      </c>
      <c r="S397" s="8">
        <f>_xlfn.IFERROR(1/R397,"")</f>
      </c>
    </row>
    <row r="398" spans="1:19" ht="15">
      <c r="A398" s="1">
        <v>14</v>
      </c>
      <c r="B398" s="5">
        <v>0.7152777777777778</v>
      </c>
      <c r="C398" s="1" t="s">
        <v>96</v>
      </c>
      <c r="D398" s="1">
        <v>7</v>
      </c>
      <c r="E398" s="1">
        <v>9</v>
      </c>
      <c r="F398" s="1" t="s">
        <v>165</v>
      </c>
      <c r="G398" s="2">
        <v>34.8988666666667</v>
      </c>
      <c r="H398" s="6">
        <f>1+_xlfn.COUNTIFS(A:A,A398,O:O,"&lt;"&amp;O398)</f>
        <v>13</v>
      </c>
      <c r="I398" s="2">
        <f>_xlfn.AVERAGEIF(A:A,A398,G:G)</f>
        <v>46.63820444444446</v>
      </c>
      <c r="J398" s="2">
        <f>G398-I398</f>
        <v>-11.739337777777763</v>
      </c>
      <c r="K398" s="2">
        <f>90+J398</f>
        <v>78.26066222222224</v>
      </c>
      <c r="L398" s="2">
        <f>EXP(0.06*K398)</f>
        <v>109.4688170973117</v>
      </c>
      <c r="M398" s="2">
        <f>SUMIF(A:A,A398,L:L)</f>
        <v>4130.611497341412</v>
      </c>
      <c r="N398" s="3">
        <f>L398/M398</f>
        <v>0.026501842927559072</v>
      </c>
      <c r="O398" s="7">
        <f>1/N398</f>
        <v>37.73322492075098</v>
      </c>
      <c r="P398" s="3">
        <f>IF(O398&gt;21,"",N398)</f>
      </c>
      <c r="Q398" s="3">
        <f>IF(ISNUMBER(P398),SUMIF(A:A,A398,P:P),"")</f>
      </c>
      <c r="R398" s="3">
        <f>_xlfn.IFERROR(P398*(1/Q398),"")</f>
      </c>
      <c r="S398" s="8">
        <f>_xlfn.IFERROR(1/R398,"")</f>
      </c>
    </row>
    <row r="399" spans="1:19" ht="15">
      <c r="A399" s="1">
        <v>14</v>
      </c>
      <c r="B399" s="5">
        <v>0.7152777777777778</v>
      </c>
      <c r="C399" s="1" t="s">
        <v>96</v>
      </c>
      <c r="D399" s="1">
        <v>7</v>
      </c>
      <c r="E399" s="1">
        <v>10</v>
      </c>
      <c r="F399" s="1" t="s">
        <v>166</v>
      </c>
      <c r="G399" s="2">
        <v>39.238633333333404</v>
      </c>
      <c r="H399" s="6">
        <f>1+_xlfn.COUNTIFS(A:A,A399,O:O,"&lt;"&amp;O399)</f>
        <v>12</v>
      </c>
      <c r="I399" s="2">
        <f>_xlfn.AVERAGEIF(A:A,A399,G:G)</f>
        <v>46.63820444444446</v>
      </c>
      <c r="J399" s="2">
        <f>G399-I399</f>
        <v>-7.399571111111058</v>
      </c>
      <c r="K399" s="2">
        <f>90+J399</f>
        <v>82.60042888888894</v>
      </c>
      <c r="L399" s="2">
        <f>EXP(0.06*K399)</f>
        <v>142.0282147566557</v>
      </c>
      <c r="M399" s="2">
        <f>SUMIF(A:A,A399,L:L)</f>
        <v>4130.611497341412</v>
      </c>
      <c r="N399" s="3">
        <f>L399/M399</f>
        <v>0.03438430722619869</v>
      </c>
      <c r="O399" s="7">
        <f>1/N399</f>
        <v>29.08303469432889</v>
      </c>
      <c r="P399" s="3">
        <f>IF(O399&gt;21,"",N399)</f>
      </c>
      <c r="Q399" s="3">
        <f>IF(ISNUMBER(P399),SUMIF(A:A,A399,P:P),"")</f>
      </c>
      <c r="R399" s="3">
        <f>_xlfn.IFERROR(P399*(1/Q399),"")</f>
      </c>
      <c r="S399" s="8">
        <f>_xlfn.IFERROR(1/R399,"")</f>
      </c>
    </row>
    <row r="400" spans="1:19" ht="15">
      <c r="A400" s="1">
        <v>14</v>
      </c>
      <c r="B400" s="5">
        <v>0.7152777777777778</v>
      </c>
      <c r="C400" s="1" t="s">
        <v>96</v>
      </c>
      <c r="D400" s="1">
        <v>7</v>
      </c>
      <c r="E400" s="1">
        <v>12</v>
      </c>
      <c r="F400" s="1" t="s">
        <v>167</v>
      </c>
      <c r="G400" s="2">
        <v>46.1827</v>
      </c>
      <c r="H400" s="6">
        <f>1+_xlfn.COUNTIFS(A:A,A400,O:O,"&lt;"&amp;O400)</f>
        <v>8</v>
      </c>
      <c r="I400" s="2">
        <f>_xlfn.AVERAGEIF(A:A,A400,G:G)</f>
        <v>46.63820444444446</v>
      </c>
      <c r="J400" s="2">
        <f>G400-I400</f>
        <v>-0.4555044444444647</v>
      </c>
      <c r="K400" s="2">
        <f>90+J400</f>
        <v>89.54449555555553</v>
      </c>
      <c r="L400" s="2">
        <f>EXP(0.06*K400)</f>
        <v>215.43726066118816</v>
      </c>
      <c r="M400" s="2">
        <f>SUMIF(A:A,A400,L:L)</f>
        <v>4130.611497341412</v>
      </c>
      <c r="N400" s="3">
        <f>L400/M400</f>
        <v>0.052156263255416335</v>
      </c>
      <c r="O400" s="7">
        <f>1/N400</f>
        <v>19.17315270656687</v>
      </c>
      <c r="P400" s="3">
        <f>IF(O400&gt;21,"",N400)</f>
        <v>0.052156263255416335</v>
      </c>
      <c r="Q400" s="3">
        <f>IF(ISNUMBER(P400),SUMIF(A:A,A400,P:P),"")</f>
        <v>0.7793732770907993</v>
      </c>
      <c r="R400" s="3">
        <f>_xlfn.IFERROR(P400*(1/Q400),"")</f>
        <v>0.06692077440748585</v>
      </c>
      <c r="S400" s="8">
        <f>_xlfn.IFERROR(1/R400,"")</f>
        <v>14.94304285707935</v>
      </c>
    </row>
    <row r="401" spans="1:19" ht="15">
      <c r="A401" s="1">
        <v>14</v>
      </c>
      <c r="B401" s="5">
        <v>0.7152777777777778</v>
      </c>
      <c r="C401" s="1" t="s">
        <v>96</v>
      </c>
      <c r="D401" s="1">
        <v>7</v>
      </c>
      <c r="E401" s="1">
        <v>14</v>
      </c>
      <c r="F401" s="1" t="s">
        <v>169</v>
      </c>
      <c r="G401" s="2">
        <v>48.6784666666667</v>
      </c>
      <c r="H401" s="6">
        <f>1+_xlfn.COUNTIFS(A:A,A401,O:O,"&lt;"&amp;O401)</f>
        <v>7</v>
      </c>
      <c r="I401" s="2">
        <f>_xlfn.AVERAGEIF(A:A,A401,G:G)</f>
        <v>46.63820444444446</v>
      </c>
      <c r="J401" s="2">
        <f>G401-I401</f>
        <v>2.040262222222239</v>
      </c>
      <c r="K401" s="2">
        <f>90+J401</f>
        <v>92.04026222222224</v>
      </c>
      <c r="L401" s="2">
        <f>EXP(0.06*K401)</f>
        <v>250.23881786312353</v>
      </c>
      <c r="M401" s="2">
        <f>SUMIF(A:A,A401,L:L)</f>
        <v>4130.611497341412</v>
      </c>
      <c r="N401" s="3">
        <f>L401/M401</f>
        <v>0.06058154295657795</v>
      </c>
      <c r="O401" s="7">
        <f>1/N401</f>
        <v>16.506677631448802</v>
      </c>
      <c r="P401" s="3">
        <f>IF(O401&gt;21,"",N401)</f>
        <v>0.06058154295657795</v>
      </c>
      <c r="Q401" s="3">
        <f>IF(ISNUMBER(P401),SUMIF(A:A,A401,P:P),"")</f>
        <v>0.7793732770907993</v>
      </c>
      <c r="R401" s="3">
        <f>_xlfn.IFERROR(P401*(1/Q401),"")</f>
        <v>0.07773110104918317</v>
      </c>
      <c r="S401" s="8">
        <f>_xlfn.IFERROR(1/R401,"")</f>
        <v>12.864863439503646</v>
      </c>
    </row>
    <row r="402" spans="1:19" ht="15">
      <c r="A402" s="1">
        <v>14</v>
      </c>
      <c r="B402" s="5">
        <v>0.7152777777777778</v>
      </c>
      <c r="C402" s="1" t="s">
        <v>96</v>
      </c>
      <c r="D402" s="1">
        <v>7</v>
      </c>
      <c r="E402" s="1">
        <v>15</v>
      </c>
      <c r="F402" s="1" t="s">
        <v>170</v>
      </c>
      <c r="G402" s="2">
        <v>30.317899999999998</v>
      </c>
      <c r="H402" s="6">
        <f>1+_xlfn.COUNTIFS(A:A,A402,O:O,"&lt;"&amp;O402)</f>
        <v>14</v>
      </c>
      <c r="I402" s="2">
        <f>_xlfn.AVERAGEIF(A:A,A402,G:G)</f>
        <v>46.63820444444446</v>
      </c>
      <c r="J402" s="2">
        <f>G402-I402</f>
        <v>-16.320304444444464</v>
      </c>
      <c r="K402" s="2">
        <f>90+J402</f>
        <v>73.67969555555554</v>
      </c>
      <c r="L402" s="2">
        <f>EXP(0.06*K402)</f>
        <v>83.16126989146296</v>
      </c>
      <c r="M402" s="2">
        <f>SUMIF(A:A,A402,L:L)</f>
        <v>4130.611497341412</v>
      </c>
      <c r="N402" s="3">
        <f>L402/M402</f>
        <v>0.020132919773497966</v>
      </c>
      <c r="O402" s="7">
        <f>1/N402</f>
        <v>49.6698944440415</v>
      </c>
      <c r="P402" s="3">
        <f>IF(O402&gt;21,"",N402)</f>
      </c>
      <c r="Q402" s="3">
        <f>IF(ISNUMBER(P402),SUMIF(A:A,A402,P:P),"")</f>
      </c>
      <c r="R402" s="3">
        <f>_xlfn.IFERROR(P402*(1/Q402),"")</f>
      </c>
      <c r="S402" s="8">
        <f>_xlfn.IFERROR(1/R402,"")</f>
      </c>
    </row>
    <row r="403" spans="1:19" ht="15">
      <c r="A403" s="1">
        <v>14</v>
      </c>
      <c r="B403" s="5">
        <v>0.7152777777777778</v>
      </c>
      <c r="C403" s="1" t="s">
        <v>96</v>
      </c>
      <c r="D403" s="1">
        <v>7</v>
      </c>
      <c r="E403" s="1">
        <v>18</v>
      </c>
      <c r="F403" s="1" t="s">
        <v>172</v>
      </c>
      <c r="G403" s="2">
        <v>41.1230666666667</v>
      </c>
      <c r="H403" s="6">
        <f>1+_xlfn.COUNTIFS(A:A,A403,O:O,"&lt;"&amp;O403)</f>
        <v>11</v>
      </c>
      <c r="I403" s="2">
        <f>_xlfn.AVERAGEIF(A:A,A403,G:G)</f>
        <v>46.63820444444446</v>
      </c>
      <c r="J403" s="2">
        <f>G403-I403</f>
        <v>-5.51513777777776</v>
      </c>
      <c r="K403" s="2">
        <f>90+J403</f>
        <v>84.48486222222223</v>
      </c>
      <c r="L403" s="2">
        <f>EXP(0.06*K403)</f>
        <v>159.02982024300755</v>
      </c>
      <c r="M403" s="2">
        <f>SUMIF(A:A,A403,L:L)</f>
        <v>4130.611497341412</v>
      </c>
      <c r="N403" s="3">
        <f>L403/M403</f>
        <v>0.03850030929932868</v>
      </c>
      <c r="O403" s="7">
        <f>1/N403</f>
        <v>25.973817306902433</v>
      </c>
      <c r="P403" s="3">
        <f>IF(O403&gt;21,"",N403)</f>
      </c>
      <c r="Q403" s="3">
        <f>IF(ISNUMBER(P403),SUMIF(A:A,A403,P:P),"")</f>
      </c>
      <c r="R403" s="3">
        <f>_xlfn.IFERROR(P403*(1/Q403),"")</f>
      </c>
      <c r="S403" s="8">
        <f>_xlfn.IFERROR(1/R403,"")</f>
      </c>
    </row>
    <row r="404" spans="1:19" ht="15">
      <c r="A404" s="1">
        <v>14</v>
      </c>
      <c r="B404" s="5">
        <v>0.7152777777777778</v>
      </c>
      <c r="C404" s="1" t="s">
        <v>96</v>
      </c>
      <c r="D404" s="1">
        <v>7</v>
      </c>
      <c r="E404" s="1">
        <v>20</v>
      </c>
      <c r="F404" s="1" t="s">
        <v>174</v>
      </c>
      <c r="G404" s="2">
        <v>27.1445</v>
      </c>
      <c r="H404" s="6">
        <f>1+_xlfn.COUNTIFS(A:A,A404,O:O,"&lt;"&amp;O404)</f>
        <v>15</v>
      </c>
      <c r="I404" s="2">
        <f>_xlfn.AVERAGEIF(A:A,A404,G:G)</f>
        <v>46.63820444444446</v>
      </c>
      <c r="J404" s="2">
        <f>G404-I404</f>
        <v>-19.49370444444446</v>
      </c>
      <c r="K404" s="2">
        <f>90+J404</f>
        <v>70.50629555555554</v>
      </c>
      <c r="L404" s="2">
        <f>EXP(0.06*K404)</f>
        <v>68.74319386600244</v>
      </c>
      <c r="M404" s="2">
        <f>SUMIF(A:A,A404,L:L)</f>
        <v>4130.611497341412</v>
      </c>
      <c r="N404" s="3">
        <f>L404/M404</f>
        <v>0.016642377020992572</v>
      </c>
      <c r="O404" s="7">
        <f>1/N404</f>
        <v>60.08757034758961</v>
      </c>
      <c r="P404" s="3">
        <f>IF(O404&gt;21,"",N404)</f>
      </c>
      <c r="Q404" s="3">
        <f>IF(ISNUMBER(P404),SUMIF(A:A,A404,P:P),"")</f>
      </c>
      <c r="R404" s="3">
        <f>_xlfn.IFERROR(P404*(1/Q404),"")</f>
      </c>
      <c r="S404" s="8">
        <f>_xlfn.IFERROR(1/R404,"")</f>
      </c>
    </row>
    <row r="405" spans="1:19" ht="15">
      <c r="A405" s="1">
        <v>14</v>
      </c>
      <c r="B405" s="5">
        <v>0.7152777777777778</v>
      </c>
      <c r="C405" s="1" t="s">
        <v>96</v>
      </c>
      <c r="D405" s="1">
        <v>7</v>
      </c>
      <c r="E405" s="1">
        <v>21</v>
      </c>
      <c r="F405" s="1" t="s">
        <v>175</v>
      </c>
      <c r="G405" s="2">
        <v>52.3799666666667</v>
      </c>
      <c r="H405" s="6">
        <f>1+_xlfn.COUNTIFS(A:A,A405,O:O,"&lt;"&amp;O405)</f>
        <v>5</v>
      </c>
      <c r="I405" s="2">
        <f>_xlfn.AVERAGEIF(A:A,A405,G:G)</f>
        <v>46.63820444444446</v>
      </c>
      <c r="J405" s="2">
        <f>G405-I405</f>
        <v>5.741762222222235</v>
      </c>
      <c r="K405" s="2">
        <f>90+J405</f>
        <v>95.74176222222223</v>
      </c>
      <c r="L405" s="2">
        <f>EXP(0.06*K405)</f>
        <v>312.4691465722189</v>
      </c>
      <c r="M405" s="2">
        <f>SUMIF(A:A,A405,L:L)</f>
        <v>4130.611497341412</v>
      </c>
      <c r="N405" s="3">
        <f>L405/M405</f>
        <v>0.07564718850304213</v>
      </c>
      <c r="O405" s="7">
        <f>1/N405</f>
        <v>13.219261942032192</v>
      </c>
      <c r="P405" s="3">
        <f>IF(O405&gt;21,"",N405)</f>
        <v>0.07564718850304213</v>
      </c>
      <c r="Q405" s="3">
        <f>IF(ISNUMBER(P405),SUMIF(A:A,A405,P:P),"")</f>
        <v>0.7793732770907993</v>
      </c>
      <c r="R405" s="3">
        <f>_xlfn.IFERROR(P405*(1/Q405),"")</f>
        <v>0.09706156308747677</v>
      </c>
      <c r="S405" s="8">
        <f>_xlfn.IFERROR(1/R405,"")</f>
        <v>10.302739500483314</v>
      </c>
    </row>
    <row r="406" spans="1:19" ht="15">
      <c r="A406" s="1">
        <v>14</v>
      </c>
      <c r="B406" s="5">
        <v>0.7152777777777778</v>
      </c>
      <c r="C406" s="1" t="s">
        <v>96</v>
      </c>
      <c r="D406" s="1">
        <v>7</v>
      </c>
      <c r="E406" s="1">
        <v>22</v>
      </c>
      <c r="F406" s="1" t="s">
        <v>176</v>
      </c>
      <c r="G406" s="2">
        <v>51.409000000000006</v>
      </c>
      <c r="H406" s="6">
        <f>1+_xlfn.COUNTIFS(A:A,A406,O:O,"&lt;"&amp;O406)</f>
        <v>6</v>
      </c>
      <c r="I406" s="2">
        <f>_xlfn.AVERAGEIF(A:A,A406,G:G)</f>
        <v>46.63820444444446</v>
      </c>
      <c r="J406" s="2">
        <f>G406-I406</f>
        <v>4.770795555555544</v>
      </c>
      <c r="K406" s="2">
        <f>90+J406</f>
        <v>94.77079555555554</v>
      </c>
      <c r="L406" s="2">
        <f>EXP(0.06*K406)</f>
        <v>294.7854292858468</v>
      </c>
      <c r="M406" s="2">
        <f>SUMIF(A:A,A406,L:L)</f>
        <v>4130.611497341412</v>
      </c>
      <c r="N406" s="3">
        <f>L406/M406</f>
        <v>0.07136605063816331</v>
      </c>
      <c r="O406" s="7">
        <f>1/N406</f>
        <v>14.01226481019878</v>
      </c>
      <c r="P406" s="3">
        <f>IF(O406&gt;21,"",N406)</f>
        <v>0.07136605063816331</v>
      </c>
      <c r="Q406" s="3">
        <f>IF(ISNUMBER(P406),SUMIF(A:A,A406,P:P),"")</f>
        <v>0.7793732770907993</v>
      </c>
      <c r="R406" s="3">
        <f>_xlfn.IFERROR(P406*(1/Q406),"")</f>
        <v>0.09156851118190053</v>
      </c>
      <c r="S406" s="8">
        <f>_xlfn.IFERROR(1/R406,"")</f>
        <v>10.92078474458871</v>
      </c>
    </row>
    <row r="407" spans="1:19" ht="15">
      <c r="A407" s="1">
        <v>45</v>
      </c>
      <c r="B407" s="5">
        <v>0.71875</v>
      </c>
      <c r="C407" s="1" t="s">
        <v>444</v>
      </c>
      <c r="D407" s="1">
        <v>7</v>
      </c>
      <c r="E407" s="1">
        <v>8</v>
      </c>
      <c r="F407" s="1" t="s">
        <v>496</v>
      </c>
      <c r="G407" s="2">
        <v>66.7335666666667</v>
      </c>
      <c r="H407" s="6">
        <f>1+_xlfn.COUNTIFS(A:A,A407,O:O,"&lt;"&amp;O407)</f>
        <v>1</v>
      </c>
      <c r="I407" s="2">
        <f>_xlfn.AVERAGEIF(A:A,A407,G:G)</f>
        <v>47.075961538461534</v>
      </c>
      <c r="J407" s="2">
        <f>G407-I407</f>
        <v>19.65760512820517</v>
      </c>
      <c r="K407" s="2">
        <f>90+J407</f>
        <v>109.65760512820518</v>
      </c>
      <c r="L407" s="2">
        <f>EXP(0.06*K407)</f>
        <v>720.147684035352</v>
      </c>
      <c r="M407" s="2">
        <f>SUMIF(A:A,A407,L:L)</f>
        <v>3825.8511955264394</v>
      </c>
      <c r="N407" s="3">
        <f>L407/M407</f>
        <v>0.18823201615301172</v>
      </c>
      <c r="O407" s="7">
        <f>1/N407</f>
        <v>5.312592514480167</v>
      </c>
      <c r="P407" s="3">
        <f>IF(O407&gt;21,"",N407)</f>
        <v>0.18823201615301172</v>
      </c>
      <c r="Q407" s="3">
        <f>IF(ISNUMBER(P407),SUMIF(A:A,A407,P:P),"")</f>
        <v>0.9446096908951378</v>
      </c>
      <c r="R407" s="3">
        <f>_xlfn.IFERROR(P407*(1/Q407),"")</f>
        <v>0.19926962211729793</v>
      </c>
      <c r="S407" s="8">
        <f>_xlfn.IFERROR(1/R407,"")</f>
        <v>5.018326372954934</v>
      </c>
    </row>
    <row r="408" spans="1:19" ht="15">
      <c r="A408" s="1">
        <v>45</v>
      </c>
      <c r="B408" s="5">
        <v>0.71875</v>
      </c>
      <c r="C408" s="1" t="s">
        <v>444</v>
      </c>
      <c r="D408" s="1">
        <v>7</v>
      </c>
      <c r="E408" s="1">
        <v>9</v>
      </c>
      <c r="F408" s="1" t="s">
        <v>497</v>
      </c>
      <c r="G408" s="2">
        <v>60.6075666666666</v>
      </c>
      <c r="H408" s="6">
        <f>1+_xlfn.COUNTIFS(A:A,A408,O:O,"&lt;"&amp;O408)</f>
        <v>2</v>
      </c>
      <c r="I408" s="2">
        <f>_xlfn.AVERAGEIF(A:A,A408,G:G)</f>
        <v>47.075961538461534</v>
      </c>
      <c r="J408" s="2">
        <f>G408-I408</f>
        <v>13.531605128205065</v>
      </c>
      <c r="K408" s="2">
        <f>90+J408</f>
        <v>103.53160512820506</v>
      </c>
      <c r="L408" s="2">
        <f>EXP(0.06*K408)</f>
        <v>498.6459414265898</v>
      </c>
      <c r="M408" s="2">
        <f>SUMIF(A:A,A408,L:L)</f>
        <v>3825.8511955264394</v>
      </c>
      <c r="N408" s="3">
        <f>L408/M408</f>
        <v>0.13033594772573892</v>
      </c>
      <c r="O408" s="7">
        <f>1/N408</f>
        <v>7.672480366692563</v>
      </c>
      <c r="P408" s="3">
        <f>IF(O408&gt;21,"",N408)</f>
        <v>0.13033594772573892</v>
      </c>
      <c r="Q408" s="3">
        <f>IF(ISNUMBER(P408),SUMIF(A:A,A408,P:P),"")</f>
        <v>0.9446096908951378</v>
      </c>
      <c r="R408" s="3">
        <f>_xlfn.IFERROR(P408*(1/Q408),"")</f>
        <v>0.13797862649728804</v>
      </c>
      <c r="S408" s="8">
        <f>_xlfn.IFERROR(1/R408,"")</f>
        <v>7.247499307580475</v>
      </c>
    </row>
    <row r="409" spans="1:19" ht="15">
      <c r="A409" s="1">
        <v>45</v>
      </c>
      <c r="B409" s="5">
        <v>0.71875</v>
      </c>
      <c r="C409" s="1" t="s">
        <v>444</v>
      </c>
      <c r="D409" s="1">
        <v>7</v>
      </c>
      <c r="E409" s="1">
        <v>10</v>
      </c>
      <c r="F409" s="1" t="s">
        <v>498</v>
      </c>
      <c r="G409" s="2">
        <v>57.8589333333334</v>
      </c>
      <c r="H409" s="6">
        <f>1+_xlfn.COUNTIFS(A:A,A409,O:O,"&lt;"&amp;O409)</f>
        <v>3</v>
      </c>
      <c r="I409" s="2">
        <f>_xlfn.AVERAGEIF(A:A,A409,G:G)</f>
        <v>47.075961538461534</v>
      </c>
      <c r="J409" s="2">
        <f>G409-I409</f>
        <v>10.782971794871862</v>
      </c>
      <c r="K409" s="2">
        <f>90+J409</f>
        <v>100.78297179487186</v>
      </c>
      <c r="L409" s="2">
        <f>EXP(0.06*K409)</f>
        <v>422.8334252239417</v>
      </c>
      <c r="M409" s="2">
        <f>SUMIF(A:A,A409,L:L)</f>
        <v>3825.8511955264394</v>
      </c>
      <c r="N409" s="3">
        <f>L409/M409</f>
        <v>0.11052009176895328</v>
      </c>
      <c r="O409" s="7">
        <f>1/N409</f>
        <v>9.048128570961925</v>
      </c>
      <c r="P409" s="3">
        <f>IF(O409&gt;21,"",N409)</f>
        <v>0.11052009176895328</v>
      </c>
      <c r="Q409" s="3">
        <f>IF(ISNUMBER(P409),SUMIF(A:A,A409,P:P),"")</f>
        <v>0.9446096908951378</v>
      </c>
      <c r="R409" s="3">
        <f>_xlfn.IFERROR(P409*(1/Q409),"")</f>
        <v>0.11700080237819858</v>
      </c>
      <c r="S409" s="8">
        <f>_xlfn.IFERROR(1/R409,"")</f>
        <v>8.54694993259581</v>
      </c>
    </row>
    <row r="410" spans="1:19" ht="15">
      <c r="A410" s="1">
        <v>45</v>
      </c>
      <c r="B410" s="5">
        <v>0.71875</v>
      </c>
      <c r="C410" s="1" t="s">
        <v>444</v>
      </c>
      <c r="D410" s="1">
        <v>7</v>
      </c>
      <c r="E410" s="1">
        <v>2</v>
      </c>
      <c r="F410" s="1" t="s">
        <v>491</v>
      </c>
      <c r="G410" s="2">
        <v>56.944866666666606</v>
      </c>
      <c r="H410" s="6">
        <f>1+_xlfn.COUNTIFS(A:A,A410,O:O,"&lt;"&amp;O410)</f>
        <v>4</v>
      </c>
      <c r="I410" s="2">
        <f>_xlfn.AVERAGEIF(A:A,A410,G:G)</f>
        <v>47.075961538461534</v>
      </c>
      <c r="J410" s="2">
        <f>G410-I410</f>
        <v>9.868905128205071</v>
      </c>
      <c r="K410" s="2">
        <f>90+J410</f>
        <v>99.86890512820507</v>
      </c>
      <c r="L410" s="2">
        <f>EXP(0.06*K410)</f>
        <v>400.2679939696095</v>
      </c>
      <c r="M410" s="2">
        <f>SUMIF(A:A,A410,L:L)</f>
        <v>3825.8511955264394</v>
      </c>
      <c r="N410" s="3">
        <f>L410/M410</f>
        <v>0.10462194516024097</v>
      </c>
      <c r="O410" s="7">
        <f>1/N410</f>
        <v>9.558224122753414</v>
      </c>
      <c r="P410" s="3">
        <f>IF(O410&gt;21,"",N410)</f>
        <v>0.10462194516024097</v>
      </c>
      <c r="Q410" s="3">
        <f>IF(ISNUMBER(P410),SUMIF(A:A,A410,P:P),"")</f>
        <v>0.9446096908951378</v>
      </c>
      <c r="R410" s="3">
        <f>_xlfn.IFERROR(P410*(1/Q410),"")</f>
        <v>0.11075679846254632</v>
      </c>
      <c r="S410" s="8">
        <f>_xlfn.IFERROR(1/R410,"")</f>
        <v>9.028791134100553</v>
      </c>
    </row>
    <row r="411" spans="1:19" ht="15">
      <c r="A411" s="1">
        <v>45</v>
      </c>
      <c r="B411" s="5">
        <v>0.71875</v>
      </c>
      <c r="C411" s="1" t="s">
        <v>444</v>
      </c>
      <c r="D411" s="1">
        <v>7</v>
      </c>
      <c r="E411" s="1">
        <v>1</v>
      </c>
      <c r="F411" s="1" t="s">
        <v>490</v>
      </c>
      <c r="G411" s="2">
        <v>55.704699999999995</v>
      </c>
      <c r="H411" s="6">
        <f>1+_xlfn.COUNTIFS(A:A,A411,O:O,"&lt;"&amp;O411)</f>
        <v>5</v>
      </c>
      <c r="I411" s="2">
        <f>_xlfn.AVERAGEIF(A:A,A411,G:G)</f>
        <v>47.075961538461534</v>
      </c>
      <c r="J411" s="2">
        <f>G411-I411</f>
        <v>8.628738461538461</v>
      </c>
      <c r="K411" s="2">
        <f>90+J411</f>
        <v>98.62873846153846</v>
      </c>
      <c r="L411" s="2">
        <f>EXP(0.06*K411)</f>
        <v>371.56518299086446</v>
      </c>
      <c r="M411" s="2">
        <f>SUMIF(A:A,A411,L:L)</f>
        <v>3825.8511955264394</v>
      </c>
      <c r="N411" s="3">
        <f>L411/M411</f>
        <v>0.09711961182006633</v>
      </c>
      <c r="O411" s="7">
        <f>1/N411</f>
        <v>10.296581516951507</v>
      </c>
      <c r="P411" s="3">
        <f>IF(O411&gt;21,"",N411)</f>
        <v>0.09711961182006633</v>
      </c>
      <c r="Q411" s="3">
        <f>IF(ISNUMBER(P411),SUMIF(A:A,A411,P:P),"")</f>
        <v>0.9446096908951378</v>
      </c>
      <c r="R411" s="3">
        <f>_xlfn.IFERROR(P411*(1/Q411),"")</f>
        <v>0.10281454102808658</v>
      </c>
      <c r="S411" s="8">
        <f>_xlfn.IFERROR(1/R411,"")</f>
        <v>9.726250684004151</v>
      </c>
    </row>
    <row r="412" spans="1:19" ht="15">
      <c r="A412" s="1">
        <v>45</v>
      </c>
      <c r="B412" s="5">
        <v>0.71875</v>
      </c>
      <c r="C412" s="1" t="s">
        <v>444</v>
      </c>
      <c r="D412" s="1">
        <v>7</v>
      </c>
      <c r="E412" s="1">
        <v>4</v>
      </c>
      <c r="F412" s="1" t="s">
        <v>492</v>
      </c>
      <c r="G412" s="2">
        <v>52.1233333333333</v>
      </c>
      <c r="H412" s="6">
        <f>1+_xlfn.COUNTIFS(A:A,A412,O:O,"&lt;"&amp;O412)</f>
        <v>6</v>
      </c>
      <c r="I412" s="2">
        <f>_xlfn.AVERAGEIF(A:A,A412,G:G)</f>
        <v>47.075961538461534</v>
      </c>
      <c r="J412" s="2">
        <f>G412-I412</f>
        <v>5.047371794871765</v>
      </c>
      <c r="K412" s="2">
        <f>90+J412</f>
        <v>95.04737179487176</v>
      </c>
      <c r="L412" s="2">
        <f>EXP(0.06*K412)</f>
        <v>299.7180824563779</v>
      </c>
      <c r="M412" s="2">
        <f>SUMIF(A:A,A412,L:L)</f>
        <v>3825.8511955264394</v>
      </c>
      <c r="N412" s="3">
        <f>L412/M412</f>
        <v>0.07834023518918815</v>
      </c>
      <c r="O412" s="7">
        <f>1/N412</f>
        <v>12.764832752736126</v>
      </c>
      <c r="P412" s="3">
        <f>IF(O412&gt;21,"",N412)</f>
        <v>0.07834023518918815</v>
      </c>
      <c r="Q412" s="3">
        <f>IF(ISNUMBER(P412),SUMIF(A:A,A412,P:P),"")</f>
        <v>0.9446096908951378</v>
      </c>
      <c r="R412" s="3">
        <f>_xlfn.IFERROR(P412*(1/Q412),"")</f>
        <v>0.0829339736234876</v>
      </c>
      <c r="S412" s="8">
        <f>_xlfn.IFERROR(1/R412,"")</f>
        <v>12.057784720890204</v>
      </c>
    </row>
    <row r="413" spans="1:19" ht="15">
      <c r="A413" s="1">
        <v>45</v>
      </c>
      <c r="B413" s="5">
        <v>0.71875</v>
      </c>
      <c r="C413" s="1" t="s">
        <v>444</v>
      </c>
      <c r="D413" s="1">
        <v>7</v>
      </c>
      <c r="E413" s="1">
        <v>13</v>
      </c>
      <c r="F413" s="1" t="s">
        <v>501</v>
      </c>
      <c r="G413" s="2">
        <v>50.9507666666666</v>
      </c>
      <c r="H413" s="6">
        <f>1+_xlfn.COUNTIFS(A:A,A413,O:O,"&lt;"&amp;O413)</f>
        <v>7</v>
      </c>
      <c r="I413" s="2">
        <f>_xlfn.AVERAGEIF(A:A,A413,G:G)</f>
        <v>47.075961538461534</v>
      </c>
      <c r="J413" s="2">
        <f>G413-I413</f>
        <v>3.874805128205068</v>
      </c>
      <c r="K413" s="2">
        <f>90+J413</f>
        <v>93.87480512820507</v>
      </c>
      <c r="L413" s="2">
        <f>EXP(0.06*K413)</f>
        <v>279.35637813255113</v>
      </c>
      <c r="M413" s="2">
        <f>SUMIF(A:A,A413,L:L)</f>
        <v>3825.8511955264394</v>
      </c>
      <c r="N413" s="3">
        <f>L413/M413</f>
        <v>0.07301809815792157</v>
      </c>
      <c r="O413" s="7">
        <f>1/N413</f>
        <v>13.695234814760951</v>
      </c>
      <c r="P413" s="3">
        <f>IF(O413&gt;21,"",N413)</f>
        <v>0.07301809815792157</v>
      </c>
      <c r="Q413" s="3">
        <f>IF(ISNUMBER(P413),SUMIF(A:A,A413,P:P),"")</f>
        <v>0.9446096908951378</v>
      </c>
      <c r="R413" s="3">
        <f>_xlfn.IFERROR(P413*(1/Q413),"")</f>
        <v>0.07729975550931267</v>
      </c>
      <c r="S413" s="8">
        <f>_xlfn.IFERROR(1/R413,"")</f>
        <v>12.936651525107672</v>
      </c>
    </row>
    <row r="414" spans="1:19" ht="15">
      <c r="A414" s="1">
        <v>45</v>
      </c>
      <c r="B414" s="5">
        <v>0.71875</v>
      </c>
      <c r="C414" s="1" t="s">
        <v>444</v>
      </c>
      <c r="D414" s="1">
        <v>7</v>
      </c>
      <c r="E414" s="1">
        <v>7</v>
      </c>
      <c r="F414" s="1" t="s">
        <v>495</v>
      </c>
      <c r="G414" s="2">
        <v>46.679500000000004</v>
      </c>
      <c r="H414" s="6">
        <f>1+_xlfn.COUNTIFS(A:A,A414,O:O,"&lt;"&amp;O414)</f>
        <v>8</v>
      </c>
      <c r="I414" s="2">
        <f>_xlfn.AVERAGEIF(A:A,A414,G:G)</f>
        <v>47.075961538461534</v>
      </c>
      <c r="J414" s="2">
        <f>G414-I414</f>
        <v>-0.39646153846153</v>
      </c>
      <c r="K414" s="2">
        <f>90+J414</f>
        <v>89.60353846153848</v>
      </c>
      <c r="L414" s="2">
        <f>EXP(0.06*K414)</f>
        <v>216.2018166253649</v>
      </c>
      <c r="M414" s="2">
        <f>SUMIF(A:A,A414,L:L)</f>
        <v>3825.8511955264394</v>
      </c>
      <c r="N414" s="3">
        <f>L414/M414</f>
        <v>0.05651077513892053</v>
      </c>
      <c r="O414" s="7">
        <f>1/N414</f>
        <v>17.6957402821267</v>
      </c>
      <c r="P414" s="3">
        <f>IF(O414&gt;21,"",N414)</f>
        <v>0.05651077513892053</v>
      </c>
      <c r="Q414" s="3">
        <f>IF(ISNUMBER(P414),SUMIF(A:A,A414,P:P),"")</f>
        <v>0.9446096908951378</v>
      </c>
      <c r="R414" s="3">
        <f>_xlfn.IFERROR(P414*(1/Q414),"")</f>
        <v>0.05982447108431566</v>
      </c>
      <c r="S414" s="8">
        <f>_xlfn.IFERROR(1/R414,"")</f>
        <v>16.71556775806034</v>
      </c>
    </row>
    <row r="415" spans="1:19" ht="15">
      <c r="A415" s="1">
        <v>45</v>
      </c>
      <c r="B415" s="5">
        <v>0.71875</v>
      </c>
      <c r="C415" s="1" t="s">
        <v>444</v>
      </c>
      <c r="D415" s="1">
        <v>7</v>
      </c>
      <c r="E415" s="1">
        <v>11</v>
      </c>
      <c r="F415" s="1" t="s">
        <v>499</v>
      </c>
      <c r="G415" s="2">
        <v>46.4262</v>
      </c>
      <c r="H415" s="6">
        <f>1+_xlfn.COUNTIFS(A:A,A415,O:O,"&lt;"&amp;O415)</f>
        <v>9</v>
      </c>
      <c r="I415" s="2">
        <f>_xlfn.AVERAGEIF(A:A,A415,G:G)</f>
        <v>47.075961538461534</v>
      </c>
      <c r="J415" s="2">
        <f>G415-I415</f>
        <v>-0.649761538461533</v>
      </c>
      <c r="K415" s="2">
        <f>90+J415</f>
        <v>89.35023846153847</v>
      </c>
      <c r="L415" s="2">
        <f>EXP(0.06*K415)</f>
        <v>212.94082446393332</v>
      </c>
      <c r="M415" s="2">
        <f>SUMIF(A:A,A415,L:L)</f>
        <v>3825.8511955264394</v>
      </c>
      <c r="N415" s="3">
        <f>L415/M415</f>
        <v>0.05565841784775232</v>
      </c>
      <c r="O415" s="7">
        <f>1/N415</f>
        <v>17.966734209646305</v>
      </c>
      <c r="P415" s="3">
        <f>IF(O415&gt;21,"",N415)</f>
        <v>0.05565841784775232</v>
      </c>
      <c r="Q415" s="3">
        <f>IF(ISNUMBER(P415),SUMIF(A:A,A415,P:P),"")</f>
        <v>0.9446096908951378</v>
      </c>
      <c r="R415" s="3">
        <f>_xlfn.IFERROR(P415*(1/Q415),"")</f>
        <v>0.05892213300819399</v>
      </c>
      <c r="S415" s="8">
        <f>_xlfn.IFERROR(1/R415,"")</f>
        <v>16.971551248169092</v>
      </c>
    </row>
    <row r="416" spans="1:19" ht="15">
      <c r="A416" s="1">
        <v>45</v>
      </c>
      <c r="B416" s="5">
        <v>0.71875</v>
      </c>
      <c r="C416" s="1" t="s">
        <v>444</v>
      </c>
      <c r="D416" s="1">
        <v>7</v>
      </c>
      <c r="E416" s="1">
        <v>5</v>
      </c>
      <c r="F416" s="1" t="s">
        <v>493</v>
      </c>
      <c r="G416" s="2">
        <v>44.7233333333334</v>
      </c>
      <c r="H416" s="6">
        <f>1+_xlfn.COUNTIFS(A:A,A416,O:O,"&lt;"&amp;O416)</f>
        <v>10</v>
      </c>
      <c r="I416" s="2">
        <f>_xlfn.AVERAGEIF(A:A,A416,G:G)</f>
        <v>47.075961538461534</v>
      </c>
      <c r="J416" s="2">
        <f>G416-I416</f>
        <v>-2.352628205128134</v>
      </c>
      <c r="K416" s="2">
        <f>90+J416</f>
        <v>87.64737179487187</v>
      </c>
      <c r="L416" s="2">
        <f>EXP(0.06*K416)</f>
        <v>192.258785892439</v>
      </c>
      <c r="M416" s="2">
        <f>SUMIF(A:A,A416,L:L)</f>
        <v>3825.8511955264394</v>
      </c>
      <c r="N416" s="3">
        <f>L416/M416</f>
        <v>0.050252551933344096</v>
      </c>
      <c r="O416" s="7">
        <f>1/N416</f>
        <v>19.899486922105336</v>
      </c>
      <c r="P416" s="3">
        <f>IF(O416&gt;21,"",N416)</f>
        <v>0.050252551933344096</v>
      </c>
      <c r="Q416" s="3">
        <f>IF(ISNUMBER(P416),SUMIF(A:A,A416,P:P),"")</f>
        <v>0.9446096908951378</v>
      </c>
      <c r="R416" s="3">
        <f>_xlfn.IFERROR(P416*(1/Q416),"")</f>
        <v>0.053199276291272656</v>
      </c>
      <c r="S416" s="8">
        <f>_xlfn.IFERROR(1/R416,"")</f>
        <v>18.797248190461758</v>
      </c>
    </row>
    <row r="417" spans="1:19" ht="15">
      <c r="A417" s="1">
        <v>45</v>
      </c>
      <c r="B417" s="5">
        <v>0.71875</v>
      </c>
      <c r="C417" s="1" t="s">
        <v>444</v>
      </c>
      <c r="D417" s="1">
        <v>7</v>
      </c>
      <c r="E417" s="1">
        <v>6</v>
      </c>
      <c r="F417" s="1" t="s">
        <v>494</v>
      </c>
      <c r="G417" s="2">
        <v>19.5725666666667</v>
      </c>
      <c r="H417" s="6">
        <f>1+_xlfn.COUNTIFS(A:A,A417,O:O,"&lt;"&amp;O417)</f>
        <v>12</v>
      </c>
      <c r="I417" s="2">
        <f>_xlfn.AVERAGEIF(A:A,A417,G:G)</f>
        <v>47.075961538461534</v>
      </c>
      <c r="J417" s="2">
        <f>G417-I417</f>
        <v>-27.503394871794836</v>
      </c>
      <c r="K417" s="2">
        <f>90+J417</f>
        <v>62.49660512820516</v>
      </c>
      <c r="L417" s="2">
        <f>EXP(0.06*K417)</f>
        <v>42.51242166479647</v>
      </c>
      <c r="M417" s="2">
        <f>SUMIF(A:A,A417,L:L)</f>
        <v>3825.8511955264394</v>
      </c>
      <c r="N417" s="3">
        <f>L417/M417</f>
        <v>0.011111885824128802</v>
      </c>
      <c r="O417" s="7">
        <f>1/N417</f>
        <v>89.99372526205761</v>
      </c>
      <c r="P417" s="3">
        <f>IF(O417&gt;21,"",N417)</f>
      </c>
      <c r="Q417" s="3">
        <f>IF(ISNUMBER(P417),SUMIF(A:A,A417,P:P),"")</f>
      </c>
      <c r="R417" s="3">
        <f>_xlfn.IFERROR(P417*(1/Q417),"")</f>
      </c>
      <c r="S417" s="8">
        <f>_xlfn.IFERROR(1/R417,"")</f>
      </c>
    </row>
    <row r="418" spans="1:19" ht="15">
      <c r="A418" s="1">
        <v>45</v>
      </c>
      <c r="B418" s="5">
        <v>0.71875</v>
      </c>
      <c r="C418" s="1" t="s">
        <v>444</v>
      </c>
      <c r="D418" s="1">
        <v>7</v>
      </c>
      <c r="E418" s="1">
        <v>12</v>
      </c>
      <c r="F418" s="1" t="s">
        <v>500</v>
      </c>
      <c r="G418" s="2">
        <v>39.2141333333333</v>
      </c>
      <c r="H418" s="6">
        <f>1+_xlfn.COUNTIFS(A:A,A418,O:O,"&lt;"&amp;O418)</f>
        <v>11</v>
      </c>
      <c r="I418" s="2">
        <f>_xlfn.AVERAGEIF(A:A,A418,G:G)</f>
        <v>47.075961538461534</v>
      </c>
      <c r="J418" s="2">
        <f>G418-I418</f>
        <v>-7.8618282051282335</v>
      </c>
      <c r="K418" s="2">
        <f>90+J418</f>
        <v>82.13817179487177</v>
      </c>
      <c r="L418" s="2">
        <f>EXP(0.06*K418)</f>
        <v>138.14312808192457</v>
      </c>
      <c r="M418" s="2">
        <f>SUMIF(A:A,A418,L:L)</f>
        <v>3825.8511955264394</v>
      </c>
      <c r="N418" s="3">
        <f>L418/M418</f>
        <v>0.03610781523428174</v>
      </c>
      <c r="O418" s="7">
        <f>1/N418</f>
        <v>27.69483541199061</v>
      </c>
      <c r="P418" s="3">
        <f>IF(O418&gt;21,"",N418)</f>
      </c>
      <c r="Q418" s="3">
        <f>IF(ISNUMBER(P418),SUMIF(A:A,A418,P:P),"")</f>
      </c>
      <c r="R418" s="3">
        <f>_xlfn.IFERROR(P418*(1/Q418),"")</f>
      </c>
      <c r="S418" s="8">
        <f>_xlfn.IFERROR(1/R418,"")</f>
      </c>
    </row>
    <row r="419" spans="1:19" ht="15">
      <c r="A419" s="1">
        <v>45</v>
      </c>
      <c r="B419" s="5">
        <v>0.71875</v>
      </c>
      <c r="C419" s="1" t="s">
        <v>444</v>
      </c>
      <c r="D419" s="1">
        <v>7</v>
      </c>
      <c r="E419" s="1">
        <v>14</v>
      </c>
      <c r="F419" s="1" t="s">
        <v>502</v>
      </c>
      <c r="G419" s="2">
        <v>14.4480333333333</v>
      </c>
      <c r="H419" s="6">
        <f>1+_xlfn.COUNTIFS(A:A,A419,O:O,"&lt;"&amp;O419)</f>
        <v>13</v>
      </c>
      <c r="I419" s="2">
        <f>_xlfn.AVERAGEIF(A:A,A419,G:G)</f>
        <v>47.075961538461534</v>
      </c>
      <c r="J419" s="2">
        <f>G419-I419</f>
        <v>-32.627928205128235</v>
      </c>
      <c r="K419" s="2">
        <f>90+J419</f>
        <v>57.372071794871765</v>
      </c>
      <c r="L419" s="2">
        <f>EXP(0.06*K419)</f>
        <v>31.25953056269481</v>
      </c>
      <c r="M419" s="2">
        <f>SUMIF(A:A,A419,L:L)</f>
        <v>3825.8511955264394</v>
      </c>
      <c r="N419" s="3">
        <f>L419/M419</f>
        <v>0.008170608046451602</v>
      </c>
      <c r="O419" s="7">
        <f>1/N419</f>
        <v>122.38991202549339</v>
      </c>
      <c r="P419" s="3">
        <f>IF(O419&gt;21,"",N419)</f>
      </c>
      <c r="Q419" s="3">
        <f>IF(ISNUMBER(P419),SUMIF(A:A,A419,P:P),"")</f>
      </c>
      <c r="R419" s="3">
        <f>_xlfn.IFERROR(P419*(1/Q419),"")</f>
      </c>
      <c r="S419" s="8">
        <f>_xlfn.IFERROR(1/R419,"")</f>
      </c>
    </row>
    <row r="420" spans="1:19" ht="15">
      <c r="A420" s="1">
        <v>8</v>
      </c>
      <c r="B420" s="5">
        <v>0.7222222222222222</v>
      </c>
      <c r="C420" s="1" t="s">
        <v>25</v>
      </c>
      <c r="D420" s="1">
        <v>9</v>
      </c>
      <c r="E420" s="1">
        <v>1</v>
      </c>
      <c r="F420" s="1" t="s">
        <v>86</v>
      </c>
      <c r="G420" s="2">
        <v>66.0402</v>
      </c>
      <c r="H420" s="6">
        <f>1+_xlfn.COUNTIFS(A:A,A420,O:O,"&lt;"&amp;O420)</f>
        <v>1</v>
      </c>
      <c r="I420" s="2">
        <f>_xlfn.AVERAGEIF(A:A,A420,G:G)</f>
        <v>49.97102666666666</v>
      </c>
      <c r="J420" s="2">
        <f>G420-I420</f>
        <v>16.06917333333334</v>
      </c>
      <c r="K420" s="2">
        <f>90+J420</f>
        <v>106.06917333333334</v>
      </c>
      <c r="L420" s="2">
        <f>EXP(0.06*K420)</f>
        <v>580.6512973525248</v>
      </c>
      <c r="M420" s="2">
        <f>SUMIF(A:A,A420,L:L)</f>
        <v>2531.3355379214986</v>
      </c>
      <c r="N420" s="3">
        <f>L420/M420</f>
        <v>0.22938535356292694</v>
      </c>
      <c r="O420" s="7">
        <f>1/N420</f>
        <v>4.359476245834813</v>
      </c>
      <c r="P420" s="3">
        <f>IF(O420&gt;21,"",N420)</f>
        <v>0.22938535356292694</v>
      </c>
      <c r="Q420" s="3">
        <f>IF(ISNUMBER(P420),SUMIF(A:A,A420,P:P),"")</f>
        <v>0.9722762525122746</v>
      </c>
      <c r="R420" s="3">
        <f>_xlfn.IFERROR(P420*(1/Q420),"")</f>
        <v>0.23592610944699696</v>
      </c>
      <c r="S420" s="8">
        <f>_xlfn.IFERROR(1/R420,"")</f>
        <v>4.238615227216552</v>
      </c>
    </row>
    <row r="421" spans="1:19" ht="15">
      <c r="A421" s="1">
        <v>8</v>
      </c>
      <c r="B421" s="5">
        <v>0.7222222222222222</v>
      </c>
      <c r="C421" s="1" t="s">
        <v>25</v>
      </c>
      <c r="D421" s="1">
        <v>9</v>
      </c>
      <c r="E421" s="1">
        <v>5</v>
      </c>
      <c r="F421" s="1" t="s">
        <v>90</v>
      </c>
      <c r="G421" s="2">
        <v>58.1361999999999</v>
      </c>
      <c r="H421" s="6">
        <f>1+_xlfn.COUNTIFS(A:A,A421,O:O,"&lt;"&amp;O421)</f>
        <v>2</v>
      </c>
      <c r="I421" s="2">
        <f>_xlfn.AVERAGEIF(A:A,A421,G:G)</f>
        <v>49.97102666666666</v>
      </c>
      <c r="J421" s="2">
        <f>G421-I421</f>
        <v>8.165173333333243</v>
      </c>
      <c r="K421" s="2">
        <f>90+J421</f>
        <v>98.16517333333324</v>
      </c>
      <c r="L421" s="2">
        <f>EXP(0.06*K421)</f>
        <v>361.37290390947066</v>
      </c>
      <c r="M421" s="2">
        <f>SUMIF(A:A,A421,L:L)</f>
        <v>2531.3355379214986</v>
      </c>
      <c r="N421" s="3">
        <f>L421/M421</f>
        <v>0.1427597797667697</v>
      </c>
      <c r="O421" s="7">
        <f>1/N421</f>
        <v>7.004774045138802</v>
      </c>
      <c r="P421" s="3">
        <f>IF(O421&gt;21,"",N421)</f>
        <v>0.1427597797667697</v>
      </c>
      <c r="Q421" s="3">
        <f>IF(ISNUMBER(P421),SUMIF(A:A,A421,P:P),"")</f>
        <v>0.9722762525122746</v>
      </c>
      <c r="R421" s="3">
        <f>_xlfn.IFERROR(P421*(1/Q421),"")</f>
        <v>0.14683047065881868</v>
      </c>
      <c r="S421" s="8">
        <f>_xlfn.IFERROR(1/R421,"")</f>
        <v>6.810575458302801</v>
      </c>
    </row>
    <row r="422" spans="1:19" ht="15">
      <c r="A422" s="1">
        <v>8</v>
      </c>
      <c r="B422" s="5">
        <v>0.7222222222222222</v>
      </c>
      <c r="C422" s="1" t="s">
        <v>25</v>
      </c>
      <c r="D422" s="1">
        <v>9</v>
      </c>
      <c r="E422" s="1">
        <v>3</v>
      </c>
      <c r="F422" s="1" t="s">
        <v>88</v>
      </c>
      <c r="G422" s="2">
        <v>54.298100000000005</v>
      </c>
      <c r="H422" s="6">
        <f>1+_xlfn.COUNTIFS(A:A,A422,O:O,"&lt;"&amp;O422)</f>
        <v>3</v>
      </c>
      <c r="I422" s="2">
        <f>_xlfn.AVERAGEIF(A:A,A422,G:G)</f>
        <v>49.97102666666666</v>
      </c>
      <c r="J422" s="2">
        <f>G422-I422</f>
        <v>4.327073333333345</v>
      </c>
      <c r="K422" s="2">
        <f>90+J422</f>
        <v>94.32707333333335</v>
      </c>
      <c r="L422" s="2">
        <f>EXP(0.06*K422)</f>
        <v>287.0408097781737</v>
      </c>
      <c r="M422" s="2">
        <f>SUMIF(A:A,A422,L:L)</f>
        <v>2531.3355379214986</v>
      </c>
      <c r="N422" s="3">
        <f>L422/M422</f>
        <v>0.11339500650074441</v>
      </c>
      <c r="O422" s="7">
        <f>1/N422</f>
        <v>8.818730479048346</v>
      </c>
      <c r="P422" s="3">
        <f>IF(O422&gt;21,"",N422)</f>
        <v>0.11339500650074441</v>
      </c>
      <c r="Q422" s="3">
        <f>IF(ISNUMBER(P422),SUMIF(A:A,A422,P:P),"")</f>
        <v>0.9722762525122746</v>
      </c>
      <c r="R422" s="3">
        <f>_xlfn.IFERROR(P422*(1/Q422),"")</f>
        <v>0.11662838232214548</v>
      </c>
      <c r="S422" s="8">
        <f>_xlfn.IFERROR(1/R422,"")</f>
        <v>8.574242222084901</v>
      </c>
    </row>
    <row r="423" spans="1:19" ht="15">
      <c r="A423" s="1">
        <v>8</v>
      </c>
      <c r="B423" s="5">
        <v>0.7222222222222222</v>
      </c>
      <c r="C423" s="1" t="s">
        <v>25</v>
      </c>
      <c r="D423" s="1">
        <v>9</v>
      </c>
      <c r="E423" s="1">
        <v>9</v>
      </c>
      <c r="F423" s="1" t="s">
        <v>94</v>
      </c>
      <c r="G423" s="2">
        <v>50.819166666666604</v>
      </c>
      <c r="H423" s="6">
        <f>1+_xlfn.COUNTIFS(A:A,A423,O:O,"&lt;"&amp;O423)</f>
        <v>4</v>
      </c>
      <c r="I423" s="2">
        <f>_xlfn.AVERAGEIF(A:A,A423,G:G)</f>
        <v>49.97102666666666</v>
      </c>
      <c r="J423" s="2">
        <f>G423-I423</f>
        <v>0.8481399999999439</v>
      </c>
      <c r="K423" s="2">
        <f>90+J423</f>
        <v>90.84813999999994</v>
      </c>
      <c r="L423" s="2">
        <f>EXP(0.06*K423)</f>
        <v>232.96504014218223</v>
      </c>
      <c r="M423" s="2">
        <f>SUMIF(A:A,A423,L:L)</f>
        <v>2531.3355379214986</v>
      </c>
      <c r="N423" s="3">
        <f>L423/M423</f>
        <v>0.09203246138339757</v>
      </c>
      <c r="O423" s="7">
        <f>1/N423</f>
        <v>10.86573134053326</v>
      </c>
      <c r="P423" s="3">
        <f>IF(O423&gt;21,"",N423)</f>
        <v>0.09203246138339757</v>
      </c>
      <c r="Q423" s="3">
        <f>IF(ISNUMBER(P423),SUMIF(A:A,A423,P:P),"")</f>
        <v>0.9722762525122746</v>
      </c>
      <c r="R423" s="3">
        <f>_xlfn.IFERROR(P423*(1/Q423),"")</f>
        <v>0.09465669982743481</v>
      </c>
      <c r="S423" s="8">
        <f>_xlfn.IFERROR(1/R423,"")</f>
        <v>10.56449254857885</v>
      </c>
    </row>
    <row r="424" spans="1:19" ht="15">
      <c r="A424" s="1">
        <v>8</v>
      </c>
      <c r="B424" s="5">
        <v>0.7222222222222222</v>
      </c>
      <c r="C424" s="1" t="s">
        <v>25</v>
      </c>
      <c r="D424" s="1">
        <v>9</v>
      </c>
      <c r="E424" s="1">
        <v>6</v>
      </c>
      <c r="F424" s="1" t="s">
        <v>91</v>
      </c>
      <c r="G424" s="2">
        <v>50.65579999999999</v>
      </c>
      <c r="H424" s="6">
        <f>1+_xlfn.COUNTIFS(A:A,A424,O:O,"&lt;"&amp;O424)</f>
        <v>5</v>
      </c>
      <c r="I424" s="2">
        <f>_xlfn.AVERAGEIF(A:A,A424,G:G)</f>
        <v>49.97102666666666</v>
      </c>
      <c r="J424" s="2">
        <f>G424-I424</f>
        <v>0.6847733333333323</v>
      </c>
      <c r="K424" s="2">
        <f>90+J424</f>
        <v>90.68477333333334</v>
      </c>
      <c r="L424" s="2">
        <f>EXP(0.06*K424)</f>
        <v>230.6926718894315</v>
      </c>
      <c r="M424" s="2">
        <f>SUMIF(A:A,A424,L:L)</f>
        <v>2531.3355379214986</v>
      </c>
      <c r="N424" s="3">
        <f>L424/M424</f>
        <v>0.09113476598952</v>
      </c>
      <c r="O424" s="7">
        <f>1/N424</f>
        <v>10.972760934230022</v>
      </c>
      <c r="P424" s="3">
        <f>IF(O424&gt;21,"",N424)</f>
        <v>0.09113476598952</v>
      </c>
      <c r="Q424" s="3">
        <f>IF(ISNUMBER(P424),SUMIF(A:A,A424,P:P),"")</f>
        <v>0.9722762525122746</v>
      </c>
      <c r="R424" s="3">
        <f>_xlfn.IFERROR(P424*(1/Q424),"")</f>
        <v>0.09373340730480247</v>
      </c>
      <c r="S424" s="8">
        <f>_xlfn.IFERROR(1/R424,"")</f>
        <v>10.668554880846251</v>
      </c>
    </row>
    <row r="425" spans="1:19" ht="15">
      <c r="A425" s="1">
        <v>8</v>
      </c>
      <c r="B425" s="5">
        <v>0.7222222222222222</v>
      </c>
      <c r="C425" s="1" t="s">
        <v>25</v>
      </c>
      <c r="D425" s="1">
        <v>9</v>
      </c>
      <c r="E425" s="1">
        <v>7</v>
      </c>
      <c r="F425" s="1" t="s">
        <v>92</v>
      </c>
      <c r="G425" s="2">
        <v>50.6510666666666</v>
      </c>
      <c r="H425" s="6">
        <f>1+_xlfn.COUNTIFS(A:A,A425,O:O,"&lt;"&amp;O425)</f>
        <v>6</v>
      </c>
      <c r="I425" s="2">
        <f>_xlfn.AVERAGEIF(A:A,A425,G:G)</f>
        <v>49.97102666666666</v>
      </c>
      <c r="J425" s="2">
        <f>G425-I425</f>
        <v>0.6800399999999414</v>
      </c>
      <c r="K425" s="2">
        <f>90+J425</f>
        <v>90.68003999999993</v>
      </c>
      <c r="L425" s="2">
        <f>EXP(0.06*K425)</f>
        <v>230.62716447310714</v>
      </c>
      <c r="M425" s="2">
        <f>SUMIF(A:A,A425,L:L)</f>
        <v>2531.3355379214986</v>
      </c>
      <c r="N425" s="3">
        <f>L425/M425</f>
        <v>0.09110888739091345</v>
      </c>
      <c r="O425" s="7">
        <f>1/N425</f>
        <v>10.975877640886797</v>
      </c>
      <c r="P425" s="3">
        <f>IF(O425&gt;21,"",N425)</f>
        <v>0.09110888739091345</v>
      </c>
      <c r="Q425" s="3">
        <f>IF(ISNUMBER(P425),SUMIF(A:A,A425,P:P),"")</f>
        <v>0.9722762525122746</v>
      </c>
      <c r="R425" s="3">
        <f>_xlfn.IFERROR(P425*(1/Q425),"")</f>
        <v>0.09370679079685046</v>
      </c>
      <c r="S425" s="8">
        <f>_xlfn.IFERROR(1/R425,"")</f>
        <v>10.671585180714679</v>
      </c>
    </row>
    <row r="426" spans="1:19" ht="15">
      <c r="A426" s="1">
        <v>8</v>
      </c>
      <c r="B426" s="5">
        <v>0.7222222222222222</v>
      </c>
      <c r="C426" s="1" t="s">
        <v>25</v>
      </c>
      <c r="D426" s="1">
        <v>9</v>
      </c>
      <c r="E426" s="1">
        <v>4</v>
      </c>
      <c r="F426" s="1" t="s">
        <v>89</v>
      </c>
      <c r="G426" s="2">
        <v>50.2616333333333</v>
      </c>
      <c r="H426" s="6">
        <f>1+_xlfn.COUNTIFS(A:A,A426,O:O,"&lt;"&amp;O426)</f>
        <v>7</v>
      </c>
      <c r="I426" s="2">
        <f>_xlfn.AVERAGEIF(A:A,A426,G:G)</f>
        <v>49.97102666666666</v>
      </c>
      <c r="J426" s="2">
        <f>G426-I426</f>
        <v>0.2906066666666405</v>
      </c>
      <c r="K426" s="2">
        <f>90+J426</f>
        <v>90.29060666666663</v>
      </c>
      <c r="L426" s="2">
        <f>EXP(0.06*K426)</f>
        <v>225.30080039359507</v>
      </c>
      <c r="M426" s="2">
        <f>SUMIF(A:A,A426,L:L)</f>
        <v>2531.3355379214986</v>
      </c>
      <c r="N426" s="3">
        <f>L426/M426</f>
        <v>0.08900471589736045</v>
      </c>
      <c r="O426" s="7">
        <f>1/N426</f>
        <v>11.23535972131176</v>
      </c>
      <c r="P426" s="3">
        <f>IF(O426&gt;21,"",N426)</f>
        <v>0.08900471589736045</v>
      </c>
      <c r="Q426" s="3">
        <f>IF(ISNUMBER(P426),SUMIF(A:A,A426,P:P),"")</f>
        <v>0.9722762525122746</v>
      </c>
      <c r="R426" s="3">
        <f>_xlfn.IFERROR(P426*(1/Q426),"")</f>
        <v>0.0915426203894009</v>
      </c>
      <c r="S426" s="8">
        <f>_xlfn.IFERROR(1/R426,"")</f>
        <v>10.92387344546435</v>
      </c>
    </row>
    <row r="427" spans="1:19" ht="15">
      <c r="A427" s="1">
        <v>8</v>
      </c>
      <c r="B427" s="5">
        <v>0.7222222222222222</v>
      </c>
      <c r="C427" s="1" t="s">
        <v>25</v>
      </c>
      <c r="D427" s="1">
        <v>9</v>
      </c>
      <c r="E427" s="1">
        <v>2</v>
      </c>
      <c r="F427" s="1" t="s">
        <v>87</v>
      </c>
      <c r="G427" s="2">
        <v>46.245966666666696</v>
      </c>
      <c r="H427" s="6">
        <f>1+_xlfn.COUNTIFS(A:A,A427,O:O,"&lt;"&amp;O427)</f>
        <v>8</v>
      </c>
      <c r="I427" s="2">
        <f>_xlfn.AVERAGEIF(A:A,A427,G:G)</f>
        <v>49.97102666666666</v>
      </c>
      <c r="J427" s="2">
        <f>G427-I427</f>
        <v>-3.7250599999999636</v>
      </c>
      <c r="K427" s="2">
        <f>90+J427</f>
        <v>86.27494000000004</v>
      </c>
      <c r="L427" s="2">
        <f>EXP(0.06*K427)</f>
        <v>177.06137077144172</v>
      </c>
      <c r="M427" s="2">
        <f>SUMIF(A:A,A427,L:L)</f>
        <v>2531.3355379214986</v>
      </c>
      <c r="N427" s="3">
        <f>L427/M427</f>
        <v>0.06994780743955752</v>
      </c>
      <c r="O427" s="7">
        <f>1/N427</f>
        <v>14.296373776463378</v>
      </c>
      <c r="P427" s="3">
        <f>IF(O427&gt;21,"",N427)</f>
        <v>0.06994780743955752</v>
      </c>
      <c r="Q427" s="3">
        <f>IF(ISNUMBER(P427),SUMIF(A:A,A427,P:P),"")</f>
        <v>0.9722762525122746</v>
      </c>
      <c r="R427" s="3">
        <f>_xlfn.IFERROR(P427*(1/Q427),"")</f>
        <v>0.07194231810025048</v>
      </c>
      <c r="S427" s="8">
        <f>_xlfn.IFERROR(1/R427,"")</f>
        <v>13.900024719894567</v>
      </c>
    </row>
    <row r="428" spans="1:19" ht="15">
      <c r="A428" s="1">
        <v>8</v>
      </c>
      <c r="B428" s="5">
        <v>0.7222222222222222</v>
      </c>
      <c r="C428" s="1" t="s">
        <v>25</v>
      </c>
      <c r="D428" s="1">
        <v>9</v>
      </c>
      <c r="E428" s="1">
        <v>10</v>
      </c>
      <c r="F428" s="1" t="s">
        <v>95</v>
      </c>
      <c r="G428" s="2">
        <v>41.780500000000096</v>
      </c>
      <c r="H428" s="6">
        <f>1+_xlfn.COUNTIFS(A:A,A428,O:O,"&lt;"&amp;O428)</f>
        <v>9</v>
      </c>
      <c r="I428" s="2">
        <f>_xlfn.AVERAGEIF(A:A,A428,G:G)</f>
        <v>49.97102666666666</v>
      </c>
      <c r="J428" s="2">
        <f>G428-I428</f>
        <v>-8.190526666666564</v>
      </c>
      <c r="K428" s="2">
        <f>90+J428</f>
        <v>81.80947333333344</v>
      </c>
      <c r="L428" s="2">
        <f>EXP(0.06*K428)</f>
        <v>135.44537195153006</v>
      </c>
      <c r="M428" s="2">
        <f>SUMIF(A:A,A428,L:L)</f>
        <v>2531.3355379214986</v>
      </c>
      <c r="N428" s="3">
        <f>L428/M428</f>
        <v>0.05350747458108435</v>
      </c>
      <c r="O428" s="7">
        <f>1/N428</f>
        <v>18.68897771440542</v>
      </c>
      <c r="P428" s="3">
        <f>IF(O428&gt;21,"",N428)</f>
        <v>0.05350747458108435</v>
      </c>
      <c r="Q428" s="3">
        <f>IF(ISNUMBER(P428),SUMIF(A:A,A428,P:P),"")</f>
        <v>0.9722762525122746</v>
      </c>
      <c r="R428" s="3">
        <f>_xlfn.IFERROR(P428*(1/Q428),"")</f>
        <v>0.05503320115329963</v>
      </c>
      <c r="S428" s="8">
        <f>_xlfn.IFERROR(1/R428,"")</f>
        <v>18.170849215447518</v>
      </c>
    </row>
    <row r="429" spans="1:19" ht="15">
      <c r="A429" s="1">
        <v>8</v>
      </c>
      <c r="B429" s="5">
        <v>0.7222222222222222</v>
      </c>
      <c r="C429" s="1" t="s">
        <v>25</v>
      </c>
      <c r="D429" s="1">
        <v>9</v>
      </c>
      <c r="E429" s="1">
        <v>8</v>
      </c>
      <c r="F429" s="1" t="s">
        <v>93</v>
      </c>
      <c r="G429" s="2">
        <v>30.8216333333334</v>
      </c>
      <c r="H429" s="6">
        <f>1+_xlfn.COUNTIFS(A:A,A429,O:O,"&lt;"&amp;O429)</f>
        <v>10</v>
      </c>
      <c r="I429" s="2">
        <f>_xlfn.AVERAGEIF(A:A,A429,G:G)</f>
        <v>49.97102666666666</v>
      </c>
      <c r="J429" s="2">
        <f>G429-I429</f>
        <v>-19.14939333333326</v>
      </c>
      <c r="K429" s="2">
        <f>90+J429</f>
        <v>70.85060666666674</v>
      </c>
      <c r="L429" s="2">
        <f>EXP(0.06*K429)</f>
        <v>70.17810726004139</v>
      </c>
      <c r="M429" s="2">
        <f>SUMIF(A:A,A429,L:L)</f>
        <v>2531.3355379214986</v>
      </c>
      <c r="N429" s="3">
        <f>L429/M429</f>
        <v>0.027723747487725485</v>
      </c>
      <c r="O429" s="7">
        <f>1/N429</f>
        <v>36.07015972291422</v>
      </c>
      <c r="P429" s="3">
        <f>IF(O429&gt;21,"",N429)</f>
      </c>
      <c r="Q429" s="3">
        <f>IF(ISNUMBER(P429),SUMIF(A:A,A429,P:P),"")</f>
      </c>
      <c r="R429" s="3">
        <f>_xlfn.IFERROR(P429*(1/Q429),"")</f>
      </c>
      <c r="S429" s="8">
        <f>_xlfn.IFERROR(1/R429,"")</f>
      </c>
    </row>
    <row r="430" spans="1:19" ht="15">
      <c r="A430" s="1">
        <v>27</v>
      </c>
      <c r="B430" s="5">
        <v>0.7277777777777777</v>
      </c>
      <c r="C430" s="1" t="s">
        <v>263</v>
      </c>
      <c r="D430" s="1">
        <v>7</v>
      </c>
      <c r="E430" s="1">
        <v>5</v>
      </c>
      <c r="F430" s="1" t="s">
        <v>301</v>
      </c>
      <c r="G430" s="2">
        <v>68.8216666666666</v>
      </c>
      <c r="H430" s="6">
        <f>1+_xlfn.COUNTIFS(A:A,A430,O:O,"&lt;"&amp;O430)</f>
        <v>1</v>
      </c>
      <c r="I430" s="2">
        <f>_xlfn.AVERAGEIF(A:A,A430,G:G)</f>
        <v>50.4686833333333</v>
      </c>
      <c r="J430" s="2">
        <f>G430-I430</f>
        <v>18.3529833333333</v>
      </c>
      <c r="K430" s="2">
        <f>90+J430</f>
        <v>108.3529833333333</v>
      </c>
      <c r="L430" s="2">
        <f>EXP(0.06*K430)</f>
        <v>665.9262974985224</v>
      </c>
      <c r="M430" s="2">
        <f>SUMIF(A:A,A430,L:L)</f>
        <v>2928.3057632155646</v>
      </c>
      <c r="N430" s="3">
        <f>L430/M430</f>
        <v>0.22741009694536496</v>
      </c>
      <c r="O430" s="7">
        <f>1/N430</f>
        <v>4.397342129625181</v>
      </c>
      <c r="P430" s="3">
        <f>IF(O430&gt;21,"",N430)</f>
        <v>0.22741009694536496</v>
      </c>
      <c r="Q430" s="3">
        <f>IF(ISNUMBER(P430),SUMIF(A:A,A430,P:P),"")</f>
        <v>0.9649792253231033</v>
      </c>
      <c r="R430" s="3">
        <f>_xlfn.IFERROR(P430*(1/Q430),"")</f>
        <v>0.23566320494539286</v>
      </c>
      <c r="S430" s="8">
        <f>_xlfn.IFERROR(1/R430,"")</f>
        <v>4.243343801726353</v>
      </c>
    </row>
    <row r="431" spans="1:19" ht="15">
      <c r="A431" s="1">
        <v>27</v>
      </c>
      <c r="B431" s="5">
        <v>0.7277777777777777</v>
      </c>
      <c r="C431" s="1" t="s">
        <v>263</v>
      </c>
      <c r="D431" s="1">
        <v>7</v>
      </c>
      <c r="E431" s="1">
        <v>13</v>
      </c>
      <c r="F431" s="1" t="s">
        <v>306</v>
      </c>
      <c r="G431" s="2">
        <v>64.0096666666667</v>
      </c>
      <c r="H431" s="6">
        <f>1+_xlfn.COUNTIFS(A:A,A431,O:O,"&lt;"&amp;O431)</f>
        <v>2</v>
      </c>
      <c r="I431" s="2">
        <f>_xlfn.AVERAGEIF(A:A,A431,G:G)</f>
        <v>50.4686833333333</v>
      </c>
      <c r="J431" s="2">
        <f>G431-I431</f>
        <v>13.5409833333334</v>
      </c>
      <c r="K431" s="2">
        <f>90+J431</f>
        <v>103.5409833333334</v>
      </c>
      <c r="L431" s="2">
        <f>EXP(0.06*K431)</f>
        <v>498.9266046182007</v>
      </c>
      <c r="M431" s="2">
        <f>SUMIF(A:A,A431,L:L)</f>
        <v>2928.3057632155646</v>
      </c>
      <c r="N431" s="3">
        <f>L431/M431</f>
        <v>0.17038063814426632</v>
      </c>
      <c r="O431" s="7">
        <f>1/N431</f>
        <v>5.869211495459187</v>
      </c>
      <c r="P431" s="3">
        <f>IF(O431&gt;21,"",N431)</f>
        <v>0.17038063814426632</v>
      </c>
      <c r="Q431" s="3">
        <f>IF(ISNUMBER(P431),SUMIF(A:A,A431,P:P),"")</f>
        <v>0.9649792253231033</v>
      </c>
      <c r="R431" s="3">
        <f>_xlfn.IFERROR(P431*(1/Q431),"")</f>
        <v>0.17656404788115296</v>
      </c>
      <c r="S431" s="8">
        <f>_xlfn.IFERROR(1/R431,"")</f>
        <v>5.66366716214566</v>
      </c>
    </row>
    <row r="432" spans="1:19" ht="15">
      <c r="A432" s="1">
        <v>27</v>
      </c>
      <c r="B432" s="5">
        <v>0.7277777777777777</v>
      </c>
      <c r="C432" s="1" t="s">
        <v>263</v>
      </c>
      <c r="D432" s="1">
        <v>7</v>
      </c>
      <c r="E432" s="1">
        <v>2</v>
      </c>
      <c r="F432" s="1" t="s">
        <v>299</v>
      </c>
      <c r="G432" s="2">
        <v>60.1611666666666</v>
      </c>
      <c r="H432" s="6">
        <f>1+_xlfn.COUNTIFS(A:A,A432,O:O,"&lt;"&amp;O432)</f>
        <v>3</v>
      </c>
      <c r="I432" s="2">
        <f>_xlfn.AVERAGEIF(A:A,A432,G:G)</f>
        <v>50.4686833333333</v>
      </c>
      <c r="J432" s="2">
        <f>G432-I432</f>
        <v>9.6924833333333</v>
      </c>
      <c r="K432" s="2">
        <f>90+J432</f>
        <v>99.6924833333333</v>
      </c>
      <c r="L432" s="2">
        <f>EXP(0.06*K432)</f>
        <v>396.05337994065155</v>
      </c>
      <c r="M432" s="2">
        <f>SUMIF(A:A,A432,L:L)</f>
        <v>2928.3057632155646</v>
      </c>
      <c r="N432" s="3">
        <f>L432/M432</f>
        <v>0.13525000869640963</v>
      </c>
      <c r="O432" s="7">
        <f>1/N432</f>
        <v>7.393714866552509</v>
      </c>
      <c r="P432" s="3">
        <f>IF(O432&gt;21,"",N432)</f>
        <v>0.13525000869640963</v>
      </c>
      <c r="Q432" s="3">
        <f>IF(ISNUMBER(P432),SUMIF(A:A,A432,P:P),"")</f>
        <v>0.9649792253231033</v>
      </c>
      <c r="R432" s="3">
        <f>_xlfn.IFERROR(P432*(1/Q432),"")</f>
        <v>0.14015846678059204</v>
      </c>
      <c r="S432" s="8">
        <f>_xlfn.IFERROR(1/R432,"")</f>
        <v>7.134781244185753</v>
      </c>
    </row>
    <row r="433" spans="1:19" ht="15">
      <c r="A433" s="1">
        <v>27</v>
      </c>
      <c r="B433" s="5">
        <v>0.7277777777777777</v>
      </c>
      <c r="C433" s="1" t="s">
        <v>263</v>
      </c>
      <c r="D433" s="1">
        <v>7</v>
      </c>
      <c r="E433" s="1">
        <v>3</v>
      </c>
      <c r="F433" s="1" t="s">
        <v>300</v>
      </c>
      <c r="G433" s="2">
        <v>57.80069999999991</v>
      </c>
      <c r="H433" s="6">
        <f>1+_xlfn.COUNTIFS(A:A,A433,O:O,"&lt;"&amp;O433)</f>
        <v>4</v>
      </c>
      <c r="I433" s="2">
        <f>_xlfn.AVERAGEIF(A:A,A433,G:G)</f>
        <v>50.4686833333333</v>
      </c>
      <c r="J433" s="2">
        <f>G433-I433</f>
        <v>7.332016666666604</v>
      </c>
      <c r="K433" s="2">
        <f>90+J433</f>
        <v>97.3320166666666</v>
      </c>
      <c r="L433" s="2">
        <f>EXP(0.06*K433)</f>
        <v>343.75218316978777</v>
      </c>
      <c r="M433" s="2">
        <f>SUMIF(A:A,A433,L:L)</f>
        <v>2928.3057632155646</v>
      </c>
      <c r="N433" s="3">
        <f>L433/M433</f>
        <v>0.11738944323639018</v>
      </c>
      <c r="O433" s="7">
        <f>1/N433</f>
        <v>8.51865357250459</v>
      </c>
      <c r="P433" s="3">
        <f>IF(O433&gt;21,"",N433)</f>
        <v>0.11738944323639018</v>
      </c>
      <c r="Q433" s="3">
        <f>IF(ISNUMBER(P433),SUMIF(A:A,A433,P:P),"")</f>
        <v>0.9649792253231033</v>
      </c>
      <c r="R433" s="3">
        <f>_xlfn.IFERROR(P433*(1/Q433),"")</f>
        <v>0.12164971033141646</v>
      </c>
      <c r="S433" s="8">
        <f>_xlfn.IFERROR(1/R433,"")</f>
        <v>8.220323725191367</v>
      </c>
    </row>
    <row r="434" spans="1:19" ht="15">
      <c r="A434" s="1">
        <v>27</v>
      </c>
      <c r="B434" s="5">
        <v>0.7277777777777777</v>
      </c>
      <c r="C434" s="1" t="s">
        <v>263</v>
      </c>
      <c r="D434" s="1">
        <v>7</v>
      </c>
      <c r="E434" s="1">
        <v>8</v>
      </c>
      <c r="F434" s="1" t="s">
        <v>303</v>
      </c>
      <c r="G434" s="2">
        <v>55.93693333333331</v>
      </c>
      <c r="H434" s="6">
        <f>1+_xlfn.COUNTIFS(A:A,A434,O:O,"&lt;"&amp;O434)</f>
        <v>5</v>
      </c>
      <c r="I434" s="2">
        <f>_xlfn.AVERAGEIF(A:A,A434,G:G)</f>
        <v>50.4686833333333</v>
      </c>
      <c r="J434" s="2">
        <f>G434-I434</f>
        <v>5.468250000000005</v>
      </c>
      <c r="K434" s="2">
        <f>90+J434</f>
        <v>95.46825000000001</v>
      </c>
      <c r="L434" s="2">
        <f>EXP(0.06*K434)</f>
        <v>307.3831453805612</v>
      </c>
      <c r="M434" s="2">
        <f>SUMIF(A:A,A434,L:L)</f>
        <v>2928.3057632155646</v>
      </c>
      <c r="N434" s="3">
        <f>L434/M434</f>
        <v>0.1049696207417304</v>
      </c>
      <c r="O434" s="7">
        <f>1/N434</f>
        <v>9.526565809553817</v>
      </c>
      <c r="P434" s="3">
        <f>IF(O434&gt;21,"",N434)</f>
        <v>0.1049696207417304</v>
      </c>
      <c r="Q434" s="3">
        <f>IF(ISNUMBER(P434),SUMIF(A:A,A434,P:P),"")</f>
        <v>0.9649792253231033</v>
      </c>
      <c r="R434" s="3">
        <f>_xlfn.IFERROR(P434*(1/Q434),"")</f>
        <v>0.10877915087403409</v>
      </c>
      <c r="S434" s="8">
        <f>_xlfn.IFERROR(1/R434,"")</f>
        <v>9.192938094892806</v>
      </c>
    </row>
    <row r="435" spans="1:19" ht="15">
      <c r="A435" s="1">
        <v>27</v>
      </c>
      <c r="B435" s="5">
        <v>0.7277777777777777</v>
      </c>
      <c r="C435" s="1" t="s">
        <v>263</v>
      </c>
      <c r="D435" s="1">
        <v>7</v>
      </c>
      <c r="E435" s="1">
        <v>7</v>
      </c>
      <c r="F435" s="1" t="s">
        <v>302</v>
      </c>
      <c r="G435" s="2">
        <v>53.9122</v>
      </c>
      <c r="H435" s="6">
        <f>1+_xlfn.COUNTIFS(A:A,A435,O:O,"&lt;"&amp;O435)</f>
        <v>6</v>
      </c>
      <c r="I435" s="2">
        <f>_xlfn.AVERAGEIF(A:A,A435,G:G)</f>
        <v>50.4686833333333</v>
      </c>
      <c r="J435" s="2">
        <f>G435-I435</f>
        <v>3.443516666666696</v>
      </c>
      <c r="K435" s="2">
        <f>90+J435</f>
        <v>93.4435166666667</v>
      </c>
      <c r="L435" s="2">
        <f>EXP(0.06*K435)</f>
        <v>272.22011898631933</v>
      </c>
      <c r="M435" s="2">
        <f>SUMIF(A:A,A435,L:L)</f>
        <v>2928.3057632155646</v>
      </c>
      <c r="N435" s="3">
        <f>L435/M435</f>
        <v>0.09296164437671124</v>
      </c>
      <c r="O435" s="7">
        <f>1/N435</f>
        <v>10.757124690562382</v>
      </c>
      <c r="P435" s="3">
        <f>IF(O435&gt;21,"",N435)</f>
        <v>0.09296164437671124</v>
      </c>
      <c r="Q435" s="3">
        <f>IF(ISNUMBER(P435),SUMIF(A:A,A435,P:P),"")</f>
        <v>0.9649792253231033</v>
      </c>
      <c r="R435" s="3">
        <f>_xlfn.IFERROR(P435*(1/Q435),"")</f>
        <v>0.096335384158747</v>
      </c>
      <c r="S435" s="8">
        <f>_xlfn.IFERROR(1/R435,"")</f>
        <v>10.380401850602913</v>
      </c>
    </row>
    <row r="436" spans="1:19" ht="15">
      <c r="A436" s="1">
        <v>27</v>
      </c>
      <c r="B436" s="5">
        <v>0.7277777777777777</v>
      </c>
      <c r="C436" s="1" t="s">
        <v>263</v>
      </c>
      <c r="D436" s="1">
        <v>7</v>
      </c>
      <c r="E436" s="1">
        <v>10</v>
      </c>
      <c r="F436" s="1" t="s">
        <v>305</v>
      </c>
      <c r="G436" s="2">
        <v>46.802666666666696</v>
      </c>
      <c r="H436" s="6">
        <f>1+_xlfn.COUNTIFS(A:A,A436,O:O,"&lt;"&amp;O436)</f>
        <v>7</v>
      </c>
      <c r="I436" s="2">
        <f>_xlfn.AVERAGEIF(A:A,A436,G:G)</f>
        <v>50.4686833333333</v>
      </c>
      <c r="J436" s="2">
        <f>G436-I436</f>
        <v>-3.666016666666607</v>
      </c>
      <c r="K436" s="2">
        <f>90+J436</f>
        <v>86.33398333333339</v>
      </c>
      <c r="L436" s="2">
        <f>EXP(0.06*K436)</f>
        <v>177.68974075812332</v>
      </c>
      <c r="M436" s="2">
        <f>SUMIF(A:A,A436,L:L)</f>
        <v>2928.3057632155646</v>
      </c>
      <c r="N436" s="3">
        <f>L436/M436</f>
        <v>0.060680050215453835</v>
      </c>
      <c r="O436" s="7">
        <f>1/N436</f>
        <v>16.479880890825676</v>
      </c>
      <c r="P436" s="3">
        <f>IF(O436&gt;21,"",N436)</f>
        <v>0.060680050215453835</v>
      </c>
      <c r="Q436" s="3">
        <f>IF(ISNUMBER(P436),SUMIF(A:A,A436,P:P),"")</f>
        <v>0.9649792253231033</v>
      </c>
      <c r="R436" s="3">
        <f>_xlfn.IFERROR(P436*(1/Q436),"")</f>
        <v>0.06288223479125819</v>
      </c>
      <c r="S436" s="8">
        <f>_xlfn.IFERROR(1/R436,"")</f>
        <v>15.902742695445975</v>
      </c>
    </row>
    <row r="437" spans="1:19" ht="15">
      <c r="A437" s="1">
        <v>27</v>
      </c>
      <c r="B437" s="5">
        <v>0.7277777777777777</v>
      </c>
      <c r="C437" s="1" t="s">
        <v>263</v>
      </c>
      <c r="D437" s="1">
        <v>7</v>
      </c>
      <c r="E437" s="1">
        <v>1</v>
      </c>
      <c r="F437" s="1" t="s">
        <v>298</v>
      </c>
      <c r="G437" s="2">
        <v>28.4275666666667</v>
      </c>
      <c r="H437" s="6">
        <f>1+_xlfn.COUNTIFS(A:A,A437,O:O,"&lt;"&amp;O437)</f>
        <v>9</v>
      </c>
      <c r="I437" s="2">
        <f>_xlfn.AVERAGEIF(A:A,A437,G:G)</f>
        <v>50.4686833333333</v>
      </c>
      <c r="J437" s="2">
        <f>G437-I437</f>
        <v>-22.041116666666603</v>
      </c>
      <c r="K437" s="2">
        <f>90+J437</f>
        <v>67.9588833333334</v>
      </c>
      <c r="L437" s="2">
        <f>EXP(0.06*K437)</f>
        <v>58.999737810145376</v>
      </c>
      <c r="M437" s="2">
        <f>SUMIF(A:A,A437,L:L)</f>
        <v>2928.3057632155646</v>
      </c>
      <c r="N437" s="3">
        <f>L437/M437</f>
        <v>0.020148079668209896</v>
      </c>
      <c r="O437" s="7">
        <f>1/N437</f>
        <v>49.632521633206714</v>
      </c>
      <c r="P437" s="3">
        <f>IF(O437&gt;21,"",N437)</f>
      </c>
      <c r="Q437" s="3">
        <f>IF(ISNUMBER(P437),SUMIF(A:A,A437,P:P),"")</f>
      </c>
      <c r="R437" s="3">
        <f>_xlfn.IFERROR(P437*(1/Q437),"")</f>
      </c>
      <c r="S437" s="8">
        <f>_xlfn.IFERROR(1/R437,"")</f>
      </c>
    </row>
    <row r="438" spans="1:19" ht="15">
      <c r="A438" s="1">
        <v>27</v>
      </c>
      <c r="B438" s="5">
        <v>0.7277777777777777</v>
      </c>
      <c r="C438" s="1" t="s">
        <v>263</v>
      </c>
      <c r="D438" s="1">
        <v>7</v>
      </c>
      <c r="E438" s="1">
        <v>9</v>
      </c>
      <c r="F438" s="1" t="s">
        <v>304</v>
      </c>
      <c r="G438" s="2">
        <v>45.4464</v>
      </c>
      <c r="H438" s="6">
        <f>1+_xlfn.COUNTIFS(A:A,A438,O:O,"&lt;"&amp;O438)</f>
        <v>8</v>
      </c>
      <c r="I438" s="2">
        <f>_xlfn.AVERAGEIF(A:A,A438,G:G)</f>
        <v>50.4686833333333</v>
      </c>
      <c r="J438" s="2">
        <f>G438-I438</f>
        <v>-5.022283333333306</v>
      </c>
      <c r="K438" s="2">
        <f>90+J438</f>
        <v>84.9777166666667</v>
      </c>
      <c r="L438" s="2">
        <f>EXP(0.06*K438)</f>
        <v>163.80275654476733</v>
      </c>
      <c r="M438" s="2">
        <f>SUMIF(A:A,A438,L:L)</f>
        <v>2928.3057632155646</v>
      </c>
      <c r="N438" s="3">
        <f>L438/M438</f>
        <v>0.05593772296677652</v>
      </c>
      <c r="O438" s="7">
        <f>1/N438</f>
        <v>17.877023714281986</v>
      </c>
      <c r="P438" s="3">
        <f>IF(O438&gt;21,"",N438)</f>
        <v>0.05593772296677652</v>
      </c>
      <c r="Q438" s="3">
        <f>IF(ISNUMBER(P438),SUMIF(A:A,A438,P:P),"")</f>
        <v>0.9649792253231033</v>
      </c>
      <c r="R438" s="3">
        <f>_xlfn.IFERROR(P438*(1/Q438),"")</f>
        <v>0.057967800237406074</v>
      </c>
      <c r="S438" s="8">
        <f>_xlfn.IFERROR(1/R438,"")</f>
        <v>17.25095649489058</v>
      </c>
    </row>
    <row r="439" spans="1:19" ht="15">
      <c r="A439" s="1">
        <v>27</v>
      </c>
      <c r="B439" s="5">
        <v>0.7277777777777777</v>
      </c>
      <c r="C439" s="1" t="s">
        <v>263</v>
      </c>
      <c r="D439" s="1">
        <v>7</v>
      </c>
      <c r="E439" s="1">
        <v>14</v>
      </c>
      <c r="F439" s="1" t="s">
        <v>307</v>
      </c>
      <c r="G439" s="2">
        <v>23.3678666666666</v>
      </c>
      <c r="H439" s="6">
        <f>1+_xlfn.COUNTIFS(A:A,A439,O:O,"&lt;"&amp;O439)</f>
        <v>10</v>
      </c>
      <c r="I439" s="2">
        <f>_xlfn.AVERAGEIF(A:A,A439,G:G)</f>
        <v>50.4686833333333</v>
      </c>
      <c r="J439" s="2">
        <f>G439-I439</f>
        <v>-27.100816666666702</v>
      </c>
      <c r="K439" s="2">
        <f>90+J439</f>
        <v>62.8991833333333</v>
      </c>
      <c r="L439" s="2">
        <f>EXP(0.06*K439)</f>
        <v>43.55179850848569</v>
      </c>
      <c r="M439" s="2">
        <f>SUMIF(A:A,A439,L:L)</f>
        <v>2928.3057632155646</v>
      </c>
      <c r="N439" s="3">
        <f>L439/M439</f>
        <v>0.014872695008687063</v>
      </c>
      <c r="O439" s="7">
        <f>1/N439</f>
        <v>67.23730967493822</v>
      </c>
      <c r="P439" s="3">
        <f>IF(O439&gt;21,"",N439)</f>
      </c>
      <c r="Q439" s="3">
        <f>IF(ISNUMBER(P439),SUMIF(A:A,A439,P:P),"")</f>
      </c>
      <c r="R439" s="3">
        <f>_xlfn.IFERROR(P439*(1/Q439),"")</f>
      </c>
      <c r="S439" s="8">
        <f>_xlfn.IFERROR(1/R439,"")</f>
      </c>
    </row>
    <row r="440" spans="1:19" ht="15">
      <c r="A440" s="1">
        <v>49</v>
      </c>
      <c r="B440" s="5">
        <v>0.7305555555555556</v>
      </c>
      <c r="C440" s="1" t="s">
        <v>503</v>
      </c>
      <c r="D440" s="1">
        <v>7</v>
      </c>
      <c r="E440" s="1">
        <v>6</v>
      </c>
      <c r="F440" s="1" t="s">
        <v>531</v>
      </c>
      <c r="G440" s="2">
        <v>72.2668666666666</v>
      </c>
      <c r="H440" s="6">
        <f>1+_xlfn.COUNTIFS(A:A,A440,O:O,"&lt;"&amp;O440)</f>
        <v>1</v>
      </c>
      <c r="I440" s="2">
        <f>_xlfn.AVERAGEIF(A:A,A440,G:G)</f>
        <v>50.73090666666664</v>
      </c>
      <c r="J440" s="2">
        <f>G440-I440</f>
        <v>21.53595999999996</v>
      </c>
      <c r="K440" s="2">
        <f>90+J440</f>
        <v>111.53595999999996</v>
      </c>
      <c r="L440" s="2">
        <f>EXP(0.06*K440)</f>
        <v>806.059531338046</v>
      </c>
      <c r="M440" s="2">
        <f>SUMIF(A:A,A440,L:L)</f>
        <v>3188.2898108459403</v>
      </c>
      <c r="N440" s="3">
        <f>L440/M440</f>
        <v>0.25281877720023715</v>
      </c>
      <c r="O440" s="7">
        <f>1/N440</f>
        <v>3.95540240750386</v>
      </c>
      <c r="P440" s="3">
        <f>IF(O440&gt;21,"",N440)</f>
        <v>0.25281877720023715</v>
      </c>
      <c r="Q440" s="3">
        <f>IF(ISNUMBER(P440),SUMIF(A:A,A440,P:P),"")</f>
        <v>0.90702277336523</v>
      </c>
      <c r="R440" s="3">
        <f>_xlfn.IFERROR(P440*(1/Q440),"")</f>
        <v>0.2787347623723168</v>
      </c>
      <c r="S440" s="8">
        <f>_xlfn.IFERROR(1/R440,"")</f>
        <v>3.5876400614296586</v>
      </c>
    </row>
    <row r="441" spans="1:19" ht="15">
      <c r="A441" s="1">
        <v>49</v>
      </c>
      <c r="B441" s="5">
        <v>0.7305555555555556</v>
      </c>
      <c r="C441" s="1" t="s">
        <v>503</v>
      </c>
      <c r="D441" s="1">
        <v>7</v>
      </c>
      <c r="E441" s="1">
        <v>3</v>
      </c>
      <c r="F441" s="1" t="s">
        <v>528</v>
      </c>
      <c r="G441" s="2">
        <v>71.9141333333333</v>
      </c>
      <c r="H441" s="6">
        <f>1+_xlfn.COUNTIFS(A:A,A441,O:O,"&lt;"&amp;O441)</f>
        <v>2</v>
      </c>
      <c r="I441" s="2">
        <f>_xlfn.AVERAGEIF(A:A,A441,G:G)</f>
        <v>50.73090666666664</v>
      </c>
      <c r="J441" s="2">
        <f>G441-I441</f>
        <v>21.183226666666656</v>
      </c>
      <c r="K441" s="2">
        <f>90+J441</f>
        <v>111.18322666666666</v>
      </c>
      <c r="L441" s="2">
        <f>EXP(0.06*K441)</f>
        <v>789.1793436323671</v>
      </c>
      <c r="M441" s="2">
        <f>SUMIF(A:A,A441,L:L)</f>
        <v>3188.2898108459403</v>
      </c>
      <c r="N441" s="3">
        <f>L441/M441</f>
        <v>0.2475243439124426</v>
      </c>
      <c r="O441" s="7">
        <f>1/N441</f>
        <v>4.040006668409684</v>
      </c>
      <c r="P441" s="3">
        <f>IF(O441&gt;21,"",N441)</f>
        <v>0.2475243439124426</v>
      </c>
      <c r="Q441" s="3">
        <f>IF(ISNUMBER(P441),SUMIF(A:A,A441,P:P),"")</f>
        <v>0.90702277336523</v>
      </c>
      <c r="R441" s="3">
        <f>_xlfn.IFERROR(P441*(1/Q441),"")</f>
        <v>0.2728976065221377</v>
      </c>
      <c r="S441" s="8">
        <f>_xlfn.IFERROR(1/R441,"")</f>
        <v>3.6643780527949743</v>
      </c>
    </row>
    <row r="442" spans="1:19" ht="15">
      <c r="A442" s="1">
        <v>49</v>
      </c>
      <c r="B442" s="5">
        <v>0.7305555555555556</v>
      </c>
      <c r="C442" s="1" t="s">
        <v>503</v>
      </c>
      <c r="D442" s="1">
        <v>7</v>
      </c>
      <c r="E442" s="1">
        <v>5</v>
      </c>
      <c r="F442" s="1" t="s">
        <v>530</v>
      </c>
      <c r="G442" s="2">
        <v>62.4414666666666</v>
      </c>
      <c r="H442" s="6">
        <f>1+_xlfn.COUNTIFS(A:A,A442,O:O,"&lt;"&amp;O442)</f>
        <v>3</v>
      </c>
      <c r="I442" s="2">
        <f>_xlfn.AVERAGEIF(A:A,A442,G:G)</f>
        <v>50.73090666666664</v>
      </c>
      <c r="J442" s="2">
        <f>G442-I442</f>
        <v>11.710559999999958</v>
      </c>
      <c r="K442" s="2">
        <f>90+J442</f>
        <v>101.71055999999996</v>
      </c>
      <c r="L442" s="2">
        <f>EXP(0.06*K442)</f>
        <v>447.033528665133</v>
      </c>
      <c r="M442" s="2">
        <f>SUMIF(A:A,A442,L:L)</f>
        <v>3188.2898108459403</v>
      </c>
      <c r="N442" s="3">
        <f>L442/M442</f>
        <v>0.14021107088333443</v>
      </c>
      <c r="O442" s="7">
        <f>1/N442</f>
        <v>7.132104431554275</v>
      </c>
      <c r="P442" s="3">
        <f>IF(O442&gt;21,"",N442)</f>
        <v>0.14021107088333443</v>
      </c>
      <c r="Q442" s="3">
        <f>IF(ISNUMBER(P442),SUMIF(A:A,A442,P:P),"")</f>
        <v>0.90702277336523</v>
      </c>
      <c r="R442" s="3">
        <f>_xlfn.IFERROR(P442*(1/Q442),"")</f>
        <v>0.15458384838908093</v>
      </c>
      <c r="S442" s="8">
        <f>_xlfn.IFERROR(1/R442,"")</f>
        <v>6.468981141438806</v>
      </c>
    </row>
    <row r="443" spans="1:19" ht="15">
      <c r="A443" s="1">
        <v>49</v>
      </c>
      <c r="B443" s="5">
        <v>0.7305555555555556</v>
      </c>
      <c r="C443" s="1" t="s">
        <v>503</v>
      </c>
      <c r="D443" s="1">
        <v>7</v>
      </c>
      <c r="E443" s="1">
        <v>7</v>
      </c>
      <c r="F443" s="1" t="s">
        <v>532</v>
      </c>
      <c r="G443" s="2">
        <v>55.0221999999999</v>
      </c>
      <c r="H443" s="6">
        <f>1+_xlfn.COUNTIFS(A:A,A443,O:O,"&lt;"&amp;O443)</f>
        <v>4</v>
      </c>
      <c r="I443" s="2">
        <f>_xlfn.AVERAGEIF(A:A,A443,G:G)</f>
        <v>50.73090666666664</v>
      </c>
      <c r="J443" s="2">
        <f>G443-I443</f>
        <v>4.2912933333332575</v>
      </c>
      <c r="K443" s="2">
        <f>90+J443</f>
        <v>94.29129333333326</v>
      </c>
      <c r="L443" s="2">
        <f>EXP(0.06*K443)</f>
        <v>286.4252515443616</v>
      </c>
      <c r="M443" s="2">
        <f>SUMIF(A:A,A443,L:L)</f>
        <v>3188.2898108459403</v>
      </c>
      <c r="N443" s="3">
        <f>L443/M443</f>
        <v>0.08983664238112819</v>
      </c>
      <c r="O443" s="7">
        <f>1/N443</f>
        <v>11.13131539085735</v>
      </c>
      <c r="P443" s="3">
        <f>IF(O443&gt;21,"",N443)</f>
        <v>0.08983664238112819</v>
      </c>
      <c r="Q443" s="3">
        <f>IF(ISNUMBER(P443),SUMIF(A:A,A443,P:P),"")</f>
        <v>0.90702277336523</v>
      </c>
      <c r="R443" s="3">
        <f>_xlfn.IFERROR(P443*(1/Q443),"")</f>
        <v>0.099045630406629</v>
      </c>
      <c r="S443" s="8">
        <f>_xlfn.IFERROR(1/R443,"")</f>
        <v>10.096356557018503</v>
      </c>
    </row>
    <row r="444" spans="1:19" ht="15">
      <c r="A444" s="1">
        <v>49</v>
      </c>
      <c r="B444" s="5">
        <v>0.7305555555555556</v>
      </c>
      <c r="C444" s="1" t="s">
        <v>503</v>
      </c>
      <c r="D444" s="1">
        <v>7</v>
      </c>
      <c r="E444" s="1">
        <v>2</v>
      </c>
      <c r="F444" s="1" t="s">
        <v>527</v>
      </c>
      <c r="G444" s="2">
        <v>51.7528</v>
      </c>
      <c r="H444" s="6">
        <f>1+_xlfn.COUNTIFS(A:A,A444,O:O,"&lt;"&amp;O444)</f>
        <v>5</v>
      </c>
      <c r="I444" s="2">
        <f>_xlfn.AVERAGEIF(A:A,A444,G:G)</f>
        <v>50.73090666666664</v>
      </c>
      <c r="J444" s="2">
        <f>G444-I444</f>
        <v>1.0218933333333595</v>
      </c>
      <c r="K444" s="2">
        <f>90+J444</f>
        <v>91.02189333333337</v>
      </c>
      <c r="L444" s="2">
        <f>EXP(0.06*K444)</f>
        <v>235.40645126631725</v>
      </c>
      <c r="M444" s="2">
        <f>SUMIF(A:A,A444,L:L)</f>
        <v>3188.2898108459403</v>
      </c>
      <c r="N444" s="3">
        <f>L444/M444</f>
        <v>0.07383470927439231</v>
      </c>
      <c r="O444" s="7">
        <f>1/N444</f>
        <v>13.543765660181512</v>
      </c>
      <c r="P444" s="3">
        <f>IF(O444&gt;21,"",N444)</f>
        <v>0.07383470927439231</v>
      </c>
      <c r="Q444" s="3">
        <f>IF(ISNUMBER(P444),SUMIF(A:A,A444,P:P),"")</f>
        <v>0.90702277336523</v>
      </c>
      <c r="R444" s="3">
        <f>_xlfn.IFERROR(P444*(1/Q444),"")</f>
        <v>0.08140336873841796</v>
      </c>
      <c r="S444" s="8">
        <f>_xlfn.IFERROR(1/R444,"")</f>
        <v>12.284503890906599</v>
      </c>
    </row>
    <row r="445" spans="1:19" ht="15">
      <c r="A445" s="1">
        <v>49</v>
      </c>
      <c r="B445" s="5">
        <v>0.7305555555555556</v>
      </c>
      <c r="C445" s="1" t="s">
        <v>503</v>
      </c>
      <c r="D445" s="1">
        <v>7</v>
      </c>
      <c r="E445" s="1">
        <v>9</v>
      </c>
      <c r="F445" s="1" t="s">
        <v>534</v>
      </c>
      <c r="G445" s="2">
        <v>46.0452666666667</v>
      </c>
      <c r="H445" s="6">
        <f>1+_xlfn.COUNTIFS(A:A,A445,O:O,"&lt;"&amp;O445)</f>
        <v>6</v>
      </c>
      <c r="I445" s="2">
        <f>_xlfn.AVERAGEIF(A:A,A445,G:G)</f>
        <v>50.73090666666664</v>
      </c>
      <c r="J445" s="2">
        <f>G445-I445</f>
        <v>-4.6856399999999425</v>
      </c>
      <c r="K445" s="2">
        <f>90+J445</f>
        <v>85.31436000000005</v>
      </c>
      <c r="L445" s="2">
        <f>EXP(0.06*K445)</f>
        <v>167.1449834247118</v>
      </c>
      <c r="M445" s="2">
        <f>SUMIF(A:A,A445,L:L)</f>
        <v>3188.2898108459403</v>
      </c>
      <c r="N445" s="3">
        <f>L445/M445</f>
        <v>0.052424651879549075</v>
      </c>
      <c r="O445" s="7">
        <f>1/N445</f>
        <v>19.074995524960297</v>
      </c>
      <c r="P445" s="3">
        <f>IF(O445&gt;21,"",N445)</f>
        <v>0.052424651879549075</v>
      </c>
      <c r="Q445" s="3">
        <f>IF(ISNUMBER(P445),SUMIF(A:A,A445,P:P),"")</f>
        <v>0.90702277336523</v>
      </c>
      <c r="R445" s="3">
        <f>_xlfn.IFERROR(P445*(1/Q445),"")</f>
        <v>0.057798605965585045</v>
      </c>
      <c r="S445" s="8">
        <f>_xlfn.IFERROR(1/R445,"")</f>
        <v>17.30145534297884</v>
      </c>
    </row>
    <row r="446" spans="1:19" ht="15">
      <c r="A446" s="1">
        <v>49</v>
      </c>
      <c r="B446" s="5">
        <v>0.7305555555555556</v>
      </c>
      <c r="C446" s="1" t="s">
        <v>503</v>
      </c>
      <c r="D446" s="1">
        <v>7</v>
      </c>
      <c r="E446" s="1">
        <v>1</v>
      </c>
      <c r="F446" s="1" t="s">
        <v>526</v>
      </c>
      <c r="G446" s="2">
        <v>45.3797666666667</v>
      </c>
      <c r="H446" s="6">
        <f>1+_xlfn.COUNTIFS(A:A,A446,O:O,"&lt;"&amp;O446)</f>
        <v>7</v>
      </c>
      <c r="I446" s="2">
        <f>_xlfn.AVERAGEIF(A:A,A446,G:G)</f>
        <v>50.73090666666664</v>
      </c>
      <c r="J446" s="2">
        <f>G446-I446</f>
        <v>-5.351139999999944</v>
      </c>
      <c r="K446" s="2">
        <f>90+J446</f>
        <v>84.64886000000006</v>
      </c>
      <c r="L446" s="2">
        <f>EXP(0.06*K446)</f>
        <v>160.60237665465255</v>
      </c>
      <c r="M446" s="2">
        <f>SUMIF(A:A,A446,L:L)</f>
        <v>3188.2898108459403</v>
      </c>
      <c r="N446" s="3">
        <f>L446/M446</f>
        <v>0.05037257783414625</v>
      </c>
      <c r="O446" s="7">
        <f>1/N446</f>
        <v>19.852071166429887</v>
      </c>
      <c r="P446" s="3">
        <f>IF(O446&gt;21,"",N446)</f>
        <v>0.05037257783414625</v>
      </c>
      <c r="Q446" s="3">
        <f>IF(ISNUMBER(P446),SUMIF(A:A,A446,P:P),"")</f>
        <v>0.90702277336523</v>
      </c>
      <c r="R446" s="3">
        <f>_xlfn.IFERROR(P446*(1/Q446),"")</f>
        <v>0.055536177605832585</v>
      </c>
      <c r="S446" s="8">
        <f>_xlfn.IFERROR(1/R446,"")</f>
        <v>18.006280646419153</v>
      </c>
    </row>
    <row r="447" spans="1:19" ht="15">
      <c r="A447" s="1">
        <v>49</v>
      </c>
      <c r="B447" s="5">
        <v>0.7305555555555556</v>
      </c>
      <c r="C447" s="1" t="s">
        <v>503</v>
      </c>
      <c r="D447" s="1">
        <v>7</v>
      </c>
      <c r="E447" s="1">
        <v>4</v>
      </c>
      <c r="F447" s="1" t="s">
        <v>529</v>
      </c>
      <c r="G447" s="2">
        <v>40.7647666666667</v>
      </c>
      <c r="H447" s="6">
        <f>1+_xlfn.COUNTIFS(A:A,A447,O:O,"&lt;"&amp;O447)</f>
        <v>9</v>
      </c>
      <c r="I447" s="2">
        <f>_xlfn.AVERAGEIF(A:A,A447,G:G)</f>
        <v>50.73090666666664</v>
      </c>
      <c r="J447" s="2">
        <f>G447-I447</f>
        <v>-9.966139999999939</v>
      </c>
      <c r="K447" s="2">
        <f>90+J447</f>
        <v>80.03386000000006</v>
      </c>
      <c r="L447" s="2">
        <f>EXP(0.06*K447)</f>
        <v>121.75752901382916</v>
      </c>
      <c r="M447" s="2">
        <f>SUMIF(A:A,A447,L:L)</f>
        <v>3188.2898108459403</v>
      </c>
      <c r="N447" s="3">
        <f>L447/M447</f>
        <v>0.03818897786507167</v>
      </c>
      <c r="O447" s="7">
        <f>1/N447</f>
        <v>26.18556599061579</v>
      </c>
      <c r="P447" s="3">
        <f>IF(O447&gt;21,"",N447)</f>
      </c>
      <c r="Q447" s="3">
        <f>IF(ISNUMBER(P447),SUMIF(A:A,A447,P:P),"")</f>
      </c>
      <c r="R447" s="3">
        <f>_xlfn.IFERROR(P447*(1/Q447),"")</f>
      </c>
      <c r="S447" s="8">
        <f>_xlfn.IFERROR(1/R447,"")</f>
      </c>
    </row>
    <row r="448" spans="1:19" ht="15">
      <c r="A448" s="1">
        <v>49</v>
      </c>
      <c r="B448" s="5">
        <v>0.7305555555555556</v>
      </c>
      <c r="C448" s="1" t="s">
        <v>503</v>
      </c>
      <c r="D448" s="1">
        <v>7</v>
      </c>
      <c r="E448" s="1">
        <v>8</v>
      </c>
      <c r="F448" s="1" t="s">
        <v>533</v>
      </c>
      <c r="G448" s="2">
        <v>43.4589666666667</v>
      </c>
      <c r="H448" s="6">
        <f>1+_xlfn.COUNTIFS(A:A,A448,O:O,"&lt;"&amp;O448)</f>
        <v>8</v>
      </c>
      <c r="I448" s="2">
        <f>_xlfn.AVERAGEIF(A:A,A448,G:G)</f>
        <v>50.73090666666664</v>
      </c>
      <c r="J448" s="2">
        <f>G448-I448</f>
        <v>-7.271939999999944</v>
      </c>
      <c r="K448" s="2">
        <f>90+J448</f>
        <v>82.72806000000006</v>
      </c>
      <c r="L448" s="2">
        <f>EXP(0.06*K448)</f>
        <v>143.12002301363194</v>
      </c>
      <c r="M448" s="2">
        <f>SUMIF(A:A,A448,L:L)</f>
        <v>3188.2898108459403</v>
      </c>
      <c r="N448" s="3">
        <f>L448/M448</f>
        <v>0.0448892765415382</v>
      </c>
      <c r="O448" s="7">
        <f>1/N448</f>
        <v>22.277035342163558</v>
      </c>
      <c r="P448" s="3">
        <f>IF(O448&gt;21,"",N448)</f>
      </c>
      <c r="Q448" s="3">
        <f>IF(ISNUMBER(P448),SUMIF(A:A,A448,P:P),"")</f>
      </c>
      <c r="R448" s="3">
        <f>_xlfn.IFERROR(P448*(1/Q448),"")</f>
      </c>
      <c r="S448" s="8">
        <f>_xlfn.IFERROR(1/R448,"")</f>
      </c>
    </row>
    <row r="449" spans="1:19" ht="15">
      <c r="A449" s="1">
        <v>49</v>
      </c>
      <c r="B449" s="5">
        <v>0.7305555555555556</v>
      </c>
      <c r="C449" s="1" t="s">
        <v>503</v>
      </c>
      <c r="D449" s="1">
        <v>7</v>
      </c>
      <c r="E449" s="1">
        <v>10</v>
      </c>
      <c r="F449" s="1" t="s">
        <v>535</v>
      </c>
      <c r="G449" s="2">
        <v>18.2628333333333</v>
      </c>
      <c r="H449" s="6">
        <f>1+_xlfn.COUNTIFS(A:A,A449,O:O,"&lt;"&amp;O449)</f>
        <v>10</v>
      </c>
      <c r="I449" s="2">
        <f>_xlfn.AVERAGEIF(A:A,A449,G:G)</f>
        <v>50.73090666666664</v>
      </c>
      <c r="J449" s="2">
        <f>G449-I449</f>
        <v>-32.46807333333334</v>
      </c>
      <c r="K449" s="2">
        <f>90+J449</f>
        <v>57.53192666666666</v>
      </c>
      <c r="L449" s="2">
        <f>EXP(0.06*K449)</f>
        <v>31.560792292889438</v>
      </c>
      <c r="M449" s="2">
        <f>SUMIF(A:A,A449,L:L)</f>
        <v>3188.2898108459403</v>
      </c>
      <c r="N449" s="3">
        <f>L449/M449</f>
        <v>0.009898972228159992</v>
      </c>
      <c r="O449" s="7">
        <f>1/N449</f>
        <v>101.02058849657756</v>
      </c>
      <c r="P449" s="3">
        <f>IF(O449&gt;21,"",N449)</f>
      </c>
      <c r="Q449" s="3">
        <f>IF(ISNUMBER(P449),SUMIF(A:A,A449,P:P),"")</f>
      </c>
      <c r="R449" s="3">
        <f>_xlfn.IFERROR(P449*(1/Q449),"")</f>
      </c>
      <c r="S449" s="8">
        <f>_xlfn.IFERROR(1/R449,"")</f>
      </c>
    </row>
    <row r="450" spans="1:19" ht="15">
      <c r="A450" s="1">
        <v>58</v>
      </c>
      <c r="B450" s="5">
        <v>0.7361111111111112</v>
      </c>
      <c r="C450" s="1" t="s">
        <v>549</v>
      </c>
      <c r="D450" s="1">
        <v>9</v>
      </c>
      <c r="E450" s="1">
        <v>4</v>
      </c>
      <c r="F450" s="1" t="s">
        <v>605</v>
      </c>
      <c r="G450" s="2">
        <v>77.43916666666661</v>
      </c>
      <c r="H450" s="6">
        <f>1+_xlfn.COUNTIFS(A:A,A450,O:O,"&lt;"&amp;O450)</f>
        <v>1</v>
      </c>
      <c r="I450" s="2">
        <f>_xlfn.AVERAGEIF(A:A,A450,G:G)</f>
        <v>50.5675633333333</v>
      </c>
      <c r="J450" s="2">
        <f>G450-I450</f>
        <v>26.87160333333331</v>
      </c>
      <c r="K450" s="2">
        <f>90+J450</f>
        <v>116.87160333333331</v>
      </c>
      <c r="L450" s="2">
        <f>EXP(0.06*K450)</f>
        <v>1110.2008234844254</v>
      </c>
      <c r="M450" s="2">
        <f>SUMIF(A:A,A450,L:L)</f>
        <v>3404.0589480779645</v>
      </c>
      <c r="N450" s="3">
        <f>L450/M450</f>
        <v>0.32614030497658647</v>
      </c>
      <c r="O450" s="7">
        <f>1/N450</f>
        <v>3.066165036154577</v>
      </c>
      <c r="P450" s="3">
        <f>IF(O450&gt;21,"",N450)</f>
        <v>0.32614030497658647</v>
      </c>
      <c r="Q450" s="3">
        <f>IF(ISNUMBER(P450),SUMIF(A:A,A450,P:P),"")</f>
        <v>0.8709700369802041</v>
      </c>
      <c r="R450" s="3">
        <f>_xlfn.IFERROR(P450*(1/Q450),"")</f>
        <v>0.37445640048349804</v>
      </c>
      <c r="S450" s="8">
        <f>_xlfn.IFERROR(1/R450,"")</f>
        <v>2.670537874926961</v>
      </c>
    </row>
    <row r="451" spans="1:19" ht="15">
      <c r="A451" s="1">
        <v>58</v>
      </c>
      <c r="B451" s="5">
        <v>0.7361111111111112</v>
      </c>
      <c r="C451" s="1" t="s">
        <v>549</v>
      </c>
      <c r="D451" s="1">
        <v>9</v>
      </c>
      <c r="E451" s="1">
        <v>13</v>
      </c>
      <c r="F451" s="1" t="s">
        <v>610</v>
      </c>
      <c r="G451" s="2">
        <v>71.94739999999989</v>
      </c>
      <c r="H451" s="6">
        <f>1+_xlfn.COUNTIFS(A:A,A451,O:O,"&lt;"&amp;O451)</f>
        <v>2</v>
      </c>
      <c r="I451" s="2">
        <f>_xlfn.AVERAGEIF(A:A,A451,G:G)</f>
        <v>50.5675633333333</v>
      </c>
      <c r="J451" s="2">
        <f>G451-I451</f>
        <v>21.37983666666659</v>
      </c>
      <c r="K451" s="2">
        <f>90+J451</f>
        <v>111.37983666666659</v>
      </c>
      <c r="L451" s="2">
        <f>EXP(0.06*K451)</f>
        <v>798.5441042454041</v>
      </c>
      <c r="M451" s="2">
        <f>SUMIF(A:A,A451,L:L)</f>
        <v>3404.0589480779645</v>
      </c>
      <c r="N451" s="3">
        <f>L451/M451</f>
        <v>0.23458586247347052</v>
      </c>
      <c r="O451" s="7">
        <f>1/N451</f>
        <v>4.262831482920633</v>
      </c>
      <c r="P451" s="3">
        <f>IF(O451&gt;21,"",N451)</f>
        <v>0.23458586247347052</v>
      </c>
      <c r="Q451" s="3">
        <f>IF(ISNUMBER(P451),SUMIF(A:A,A451,P:P),"")</f>
        <v>0.8709700369802041</v>
      </c>
      <c r="R451" s="3">
        <f>_xlfn.IFERROR(P451*(1/Q451),"")</f>
        <v>0.26933861385957447</v>
      </c>
      <c r="S451" s="8">
        <f>_xlfn.IFERROR(1/R451,"")</f>
        <v>3.7127984943197623</v>
      </c>
    </row>
    <row r="452" spans="1:19" ht="15">
      <c r="A452" s="1">
        <v>58</v>
      </c>
      <c r="B452" s="5">
        <v>0.7361111111111112</v>
      </c>
      <c r="C452" s="1" t="s">
        <v>549</v>
      </c>
      <c r="D452" s="1">
        <v>9</v>
      </c>
      <c r="E452" s="1">
        <v>10</v>
      </c>
      <c r="F452" s="1" t="s">
        <v>608</v>
      </c>
      <c r="G452" s="2">
        <v>55.913266666666594</v>
      </c>
      <c r="H452" s="6">
        <f>1+_xlfn.COUNTIFS(A:A,A452,O:O,"&lt;"&amp;O452)</f>
        <v>3</v>
      </c>
      <c r="I452" s="2">
        <f>_xlfn.AVERAGEIF(A:A,A452,G:G)</f>
        <v>50.5675633333333</v>
      </c>
      <c r="J452" s="2">
        <f>G452-I452</f>
        <v>5.345703333333297</v>
      </c>
      <c r="K452" s="2">
        <f>90+J452</f>
        <v>95.34570333333329</v>
      </c>
      <c r="L452" s="2">
        <f>EXP(0.06*K452)</f>
        <v>305.13130739159794</v>
      </c>
      <c r="M452" s="2">
        <f>SUMIF(A:A,A452,L:L)</f>
        <v>3404.0589480779645</v>
      </c>
      <c r="N452" s="3">
        <f>L452/M452</f>
        <v>0.08963749219556975</v>
      </c>
      <c r="O452" s="7">
        <f>1/N452</f>
        <v>11.156046153301732</v>
      </c>
      <c r="P452" s="3">
        <f>IF(O452&gt;21,"",N452)</f>
        <v>0.08963749219556975</v>
      </c>
      <c r="Q452" s="3">
        <f>IF(ISNUMBER(P452),SUMIF(A:A,A452,P:P),"")</f>
        <v>0.8709700369802041</v>
      </c>
      <c r="R452" s="3">
        <f>_xlfn.IFERROR(P452*(1/Q452),"")</f>
        <v>0.1029168494778048</v>
      </c>
      <c r="S452" s="8">
        <f>_xlfn.IFERROR(1/R452,"")</f>
        <v>9.716581930694074</v>
      </c>
    </row>
    <row r="453" spans="1:19" ht="15">
      <c r="A453" s="1">
        <v>58</v>
      </c>
      <c r="B453" s="5">
        <v>0.7361111111111112</v>
      </c>
      <c r="C453" s="1" t="s">
        <v>549</v>
      </c>
      <c r="D453" s="1">
        <v>9</v>
      </c>
      <c r="E453" s="1">
        <v>6</v>
      </c>
      <c r="F453" s="1" t="s">
        <v>606</v>
      </c>
      <c r="G453" s="2">
        <v>55.4563333333334</v>
      </c>
      <c r="H453" s="6">
        <f>1+_xlfn.COUNTIFS(A:A,A453,O:O,"&lt;"&amp;O453)</f>
        <v>4</v>
      </c>
      <c r="I453" s="2">
        <f>_xlfn.AVERAGEIF(A:A,A453,G:G)</f>
        <v>50.5675633333333</v>
      </c>
      <c r="J453" s="2">
        <f>G453-I453</f>
        <v>4.8887700000001</v>
      </c>
      <c r="K453" s="2">
        <f>90+J453</f>
        <v>94.88877000000011</v>
      </c>
      <c r="L453" s="2">
        <f>EXP(0.06*K453)</f>
        <v>296.8794606430566</v>
      </c>
      <c r="M453" s="2">
        <f>SUMIF(A:A,A453,L:L)</f>
        <v>3404.0589480779645</v>
      </c>
      <c r="N453" s="3">
        <f>L453/M453</f>
        <v>0.08721337238025322</v>
      </c>
      <c r="O453" s="7">
        <f>1/N453</f>
        <v>11.466131542763495</v>
      </c>
      <c r="P453" s="3">
        <f>IF(O453&gt;21,"",N453)</f>
        <v>0.08721337238025322</v>
      </c>
      <c r="Q453" s="3">
        <f>IF(ISNUMBER(P453),SUMIF(A:A,A453,P:P),"")</f>
        <v>0.8709700369802041</v>
      </c>
      <c r="R453" s="3">
        <f>_xlfn.IFERROR(P453*(1/Q453),"")</f>
        <v>0.10013360813494372</v>
      </c>
      <c r="S453" s="8">
        <f>_xlfn.IFERROR(1/R453,"")</f>
        <v>9.986657013820608</v>
      </c>
    </row>
    <row r="454" spans="1:19" ht="15">
      <c r="A454" s="1">
        <v>58</v>
      </c>
      <c r="B454" s="5">
        <v>0.7361111111111112</v>
      </c>
      <c r="C454" s="1" t="s">
        <v>549</v>
      </c>
      <c r="D454" s="1">
        <v>9</v>
      </c>
      <c r="E454" s="1">
        <v>1</v>
      </c>
      <c r="F454" s="1" t="s">
        <v>603</v>
      </c>
      <c r="G454" s="2">
        <v>44.1131333333333</v>
      </c>
      <c r="H454" s="6">
        <f>1+_xlfn.COUNTIFS(A:A,A454,O:O,"&lt;"&amp;O454)</f>
        <v>8</v>
      </c>
      <c r="I454" s="2">
        <f>_xlfn.AVERAGEIF(A:A,A454,G:G)</f>
        <v>50.5675633333333</v>
      </c>
      <c r="J454" s="2">
        <f>G454-I454</f>
        <v>-6.454429999999995</v>
      </c>
      <c r="K454" s="2">
        <f>90+J454</f>
        <v>83.54557</v>
      </c>
      <c r="L454" s="2">
        <f>EXP(0.06*K454)</f>
        <v>150.31516652229573</v>
      </c>
      <c r="M454" s="2">
        <f>SUMIF(A:A,A454,L:L)</f>
        <v>3404.0589480779645</v>
      </c>
      <c r="N454" s="3">
        <f>L454/M454</f>
        <v>0.04415762735459333</v>
      </c>
      <c r="O454" s="7">
        <f>1/N454</f>
        <v>22.646144276951937</v>
      </c>
      <c r="P454" s="3">
        <f>IF(O454&gt;21,"",N454)</f>
      </c>
      <c r="Q454" s="3">
        <f>IF(ISNUMBER(P454),SUMIF(A:A,A454,P:P),"")</f>
      </c>
      <c r="R454" s="3">
        <f>_xlfn.IFERROR(P454*(1/Q454),"")</f>
      </c>
      <c r="S454" s="8">
        <f>_xlfn.IFERROR(1/R454,"")</f>
      </c>
    </row>
    <row r="455" spans="1:19" ht="15">
      <c r="A455" s="1">
        <v>58</v>
      </c>
      <c r="B455" s="5">
        <v>0.7361111111111112</v>
      </c>
      <c r="C455" s="1" t="s">
        <v>549</v>
      </c>
      <c r="D455" s="1">
        <v>9</v>
      </c>
      <c r="E455" s="1">
        <v>3</v>
      </c>
      <c r="F455" s="1" t="s">
        <v>604</v>
      </c>
      <c r="G455" s="2">
        <v>37.1412666666666</v>
      </c>
      <c r="H455" s="6">
        <f>1+_xlfn.COUNTIFS(A:A,A455,O:O,"&lt;"&amp;O455)</f>
        <v>9</v>
      </c>
      <c r="I455" s="2">
        <f>_xlfn.AVERAGEIF(A:A,A455,G:G)</f>
        <v>50.5675633333333</v>
      </c>
      <c r="J455" s="2">
        <f>G455-I455</f>
        <v>-13.426296666666694</v>
      </c>
      <c r="K455" s="2">
        <f>90+J455</f>
        <v>76.5737033333333</v>
      </c>
      <c r="L455" s="2">
        <f>EXP(0.06*K455)</f>
        <v>98.93095672350131</v>
      </c>
      <c r="M455" s="2">
        <f>SUMIF(A:A,A455,L:L)</f>
        <v>3404.0589480779645</v>
      </c>
      <c r="N455" s="3">
        <f>L455/M455</f>
        <v>0.029062644987202922</v>
      </c>
      <c r="O455" s="7">
        <f>1/N455</f>
        <v>34.40843049351934</v>
      </c>
      <c r="P455" s="3">
        <f>IF(O455&gt;21,"",N455)</f>
      </c>
      <c r="Q455" s="3">
        <f>IF(ISNUMBER(P455),SUMIF(A:A,A455,P:P),"")</f>
      </c>
      <c r="R455" s="3">
        <f>_xlfn.IFERROR(P455*(1/Q455),"")</f>
      </c>
      <c r="S455" s="8">
        <f>_xlfn.IFERROR(1/R455,"")</f>
      </c>
    </row>
    <row r="456" spans="1:19" ht="15">
      <c r="A456" s="1">
        <v>58</v>
      </c>
      <c r="B456" s="5">
        <v>0.7361111111111112</v>
      </c>
      <c r="C456" s="1" t="s">
        <v>549</v>
      </c>
      <c r="D456" s="1">
        <v>9</v>
      </c>
      <c r="E456" s="1">
        <v>7</v>
      </c>
      <c r="F456" s="1" t="s">
        <v>607</v>
      </c>
      <c r="G456" s="2">
        <v>52.7432666666666</v>
      </c>
      <c r="H456" s="6">
        <f>1+_xlfn.COUNTIFS(A:A,A456,O:O,"&lt;"&amp;O456)</f>
        <v>5</v>
      </c>
      <c r="I456" s="2">
        <f>_xlfn.AVERAGEIF(A:A,A456,G:G)</f>
        <v>50.5675633333333</v>
      </c>
      <c r="J456" s="2">
        <f>G456-I456</f>
        <v>2.1757033333333027</v>
      </c>
      <c r="K456" s="2">
        <f>90+J456</f>
        <v>92.1757033333333</v>
      </c>
      <c r="L456" s="2">
        <f>EXP(0.06*K456)</f>
        <v>252.28066052150783</v>
      </c>
      <c r="M456" s="2">
        <f>SUMIF(A:A,A456,L:L)</f>
        <v>3404.0589480779645</v>
      </c>
      <c r="N456" s="3">
        <f>L456/M456</f>
        <v>0.07411171908875232</v>
      </c>
      <c r="O456" s="7">
        <f>1/N456</f>
        <v>13.493142681017186</v>
      </c>
      <c r="P456" s="3">
        <f>IF(O456&gt;21,"",N456)</f>
        <v>0.07411171908875232</v>
      </c>
      <c r="Q456" s="3">
        <f>IF(ISNUMBER(P456),SUMIF(A:A,A456,P:P),"")</f>
        <v>0.8709700369802041</v>
      </c>
      <c r="R456" s="3">
        <f>_xlfn.IFERROR(P456*(1/Q456),"")</f>
        <v>0.08509100880864948</v>
      </c>
      <c r="S456" s="8">
        <f>_xlfn.IFERROR(1/R456,"")</f>
        <v>11.75212297986471</v>
      </c>
    </row>
    <row r="457" spans="1:19" ht="15">
      <c r="A457" s="1">
        <v>58</v>
      </c>
      <c r="B457" s="5">
        <v>0.7361111111111112</v>
      </c>
      <c r="C457" s="1" t="s">
        <v>549</v>
      </c>
      <c r="D457" s="1">
        <v>9</v>
      </c>
      <c r="E457" s="1">
        <v>11</v>
      </c>
      <c r="F457" s="1" t="s">
        <v>609</v>
      </c>
      <c r="G457" s="2">
        <v>16.6345333333333</v>
      </c>
      <c r="H457" s="6">
        <f>1+_xlfn.COUNTIFS(A:A,A457,O:O,"&lt;"&amp;O457)</f>
        <v>10</v>
      </c>
      <c r="I457" s="2">
        <f>_xlfn.AVERAGEIF(A:A,A457,G:G)</f>
        <v>50.5675633333333</v>
      </c>
      <c r="J457" s="2">
        <f>G457-I457</f>
        <v>-33.933029999999995</v>
      </c>
      <c r="K457" s="2">
        <f>90+J457</f>
        <v>56.066970000000005</v>
      </c>
      <c r="L457" s="2">
        <f>EXP(0.06*K457)</f>
        <v>28.90510433179033</v>
      </c>
      <c r="M457" s="2">
        <f>SUMIF(A:A,A457,L:L)</f>
        <v>3404.0589480779645</v>
      </c>
      <c r="N457" s="3">
        <f>L457/M457</f>
        <v>0.008491364213334506</v>
      </c>
      <c r="O457" s="7">
        <f>1/N457</f>
        <v>117.76670684195116</v>
      </c>
      <c r="P457" s="3">
        <f>IF(O457&gt;21,"",N457)</f>
      </c>
      <c r="Q457" s="3">
        <f>IF(ISNUMBER(P457),SUMIF(A:A,A457,P:P),"")</f>
      </c>
      <c r="R457" s="3">
        <f>_xlfn.IFERROR(P457*(1/Q457),"")</f>
      </c>
      <c r="S457" s="8">
        <f>_xlfn.IFERROR(1/R457,"")</f>
      </c>
    </row>
    <row r="458" spans="1:19" ht="15">
      <c r="A458" s="1">
        <v>58</v>
      </c>
      <c r="B458" s="5">
        <v>0.7361111111111112</v>
      </c>
      <c r="C458" s="1" t="s">
        <v>549</v>
      </c>
      <c r="D458" s="1">
        <v>9</v>
      </c>
      <c r="E458" s="1">
        <v>14</v>
      </c>
      <c r="F458" s="1" t="s">
        <v>611</v>
      </c>
      <c r="G458" s="2">
        <v>45.2653333333333</v>
      </c>
      <c r="H458" s="6">
        <f>1+_xlfn.COUNTIFS(A:A,A458,O:O,"&lt;"&amp;O458)</f>
        <v>7</v>
      </c>
      <c r="I458" s="2">
        <f>_xlfn.AVERAGEIF(A:A,A458,G:G)</f>
        <v>50.5675633333333</v>
      </c>
      <c r="J458" s="2">
        <f>G458-I458</f>
        <v>-5.3022299999999944</v>
      </c>
      <c r="K458" s="2">
        <f>90+J458</f>
        <v>84.69777</v>
      </c>
      <c r="L458" s="2">
        <f>EXP(0.06*K458)</f>
        <v>161.07437261011736</v>
      </c>
      <c r="M458" s="2">
        <f>SUMIF(A:A,A458,L:L)</f>
        <v>3404.0589480779645</v>
      </c>
      <c r="N458" s="3">
        <f>L458/M458</f>
        <v>0.047318326464665036</v>
      </c>
      <c r="O458" s="7">
        <f>1/N458</f>
        <v>21.13346085362402</v>
      </c>
      <c r="P458" s="3">
        <f>IF(O458&gt;21,"",N458)</f>
      </c>
      <c r="Q458" s="3">
        <f>IF(ISNUMBER(P458),SUMIF(A:A,A458,P:P),"")</f>
      </c>
      <c r="R458" s="3">
        <f>_xlfn.IFERROR(P458*(1/Q458),"")</f>
      </c>
      <c r="S458" s="8">
        <f>_xlfn.IFERROR(1/R458,"")</f>
      </c>
    </row>
    <row r="459" spans="1:19" ht="15">
      <c r="A459" s="1">
        <v>58</v>
      </c>
      <c r="B459" s="5">
        <v>0.7361111111111112</v>
      </c>
      <c r="C459" s="1" t="s">
        <v>549</v>
      </c>
      <c r="D459" s="1">
        <v>9</v>
      </c>
      <c r="E459" s="1">
        <v>17</v>
      </c>
      <c r="F459" s="1" t="s">
        <v>612</v>
      </c>
      <c r="G459" s="2">
        <v>49.0219333333333</v>
      </c>
      <c r="H459" s="6">
        <f>1+_xlfn.COUNTIFS(A:A,A459,O:O,"&lt;"&amp;O459)</f>
        <v>6</v>
      </c>
      <c r="I459" s="2">
        <f>_xlfn.AVERAGEIF(A:A,A459,G:G)</f>
        <v>50.5675633333333</v>
      </c>
      <c r="J459" s="2">
        <f>G459-I459</f>
        <v>-1.5456299999999956</v>
      </c>
      <c r="K459" s="2">
        <f>90+J459</f>
        <v>88.45437000000001</v>
      </c>
      <c r="L459" s="2">
        <f>EXP(0.06*K459)</f>
        <v>201.79699160426773</v>
      </c>
      <c r="M459" s="2">
        <f>SUMIF(A:A,A459,L:L)</f>
        <v>3404.0589480779645</v>
      </c>
      <c r="N459" s="3">
        <f>L459/M459</f>
        <v>0.05928128586557188</v>
      </c>
      <c r="O459" s="7">
        <f>1/N459</f>
        <v>16.868729910272723</v>
      </c>
      <c r="P459" s="3">
        <f>IF(O459&gt;21,"",N459)</f>
        <v>0.05928128586557188</v>
      </c>
      <c r="Q459" s="3">
        <f>IF(ISNUMBER(P459),SUMIF(A:A,A459,P:P),"")</f>
        <v>0.8709700369802041</v>
      </c>
      <c r="R459" s="3">
        <f>_xlfn.IFERROR(P459*(1/Q459),"")</f>
        <v>0.0680635192355294</v>
      </c>
      <c r="S459" s="8">
        <f>_xlfn.IFERROR(1/R459,"")</f>
        <v>14.69215831375931</v>
      </c>
    </row>
    <row r="460" spans="1:19" ht="15">
      <c r="A460" s="1">
        <v>34</v>
      </c>
      <c r="B460" s="5">
        <v>0.7388888888888889</v>
      </c>
      <c r="C460" s="1" t="s">
        <v>344</v>
      </c>
      <c r="D460" s="1">
        <v>4</v>
      </c>
      <c r="E460" s="1">
        <v>3</v>
      </c>
      <c r="F460" s="1" t="s">
        <v>357</v>
      </c>
      <c r="G460" s="2">
        <v>77.603</v>
      </c>
      <c r="H460" s="6">
        <f>1+_xlfn.COUNTIFS(A:A,A460,O:O,"&lt;"&amp;O460)</f>
        <v>1</v>
      </c>
      <c r="I460" s="2">
        <f>_xlfn.AVERAGEIF(A:A,A460,G:G)</f>
        <v>49.9734846153846</v>
      </c>
      <c r="J460" s="2">
        <f>G460-I460</f>
        <v>27.629515384615395</v>
      </c>
      <c r="K460" s="2">
        <f>90+J460</f>
        <v>117.62951538461539</v>
      </c>
      <c r="L460" s="2">
        <f>EXP(0.06*K460)</f>
        <v>1161.852418715475</v>
      </c>
      <c r="M460" s="2">
        <f>SUMIF(A:A,A460,L:L)</f>
        <v>4381.944818034352</v>
      </c>
      <c r="N460" s="3">
        <f>L460/M460</f>
        <v>0.2651453788130216</v>
      </c>
      <c r="O460" s="7">
        <f>1/N460</f>
        <v>3.771515854723578</v>
      </c>
      <c r="P460" s="3">
        <f>IF(O460&gt;21,"",N460)</f>
        <v>0.2651453788130216</v>
      </c>
      <c r="Q460" s="3">
        <f>IF(ISNUMBER(P460),SUMIF(A:A,A460,P:P),"")</f>
        <v>0.8592006433928941</v>
      </c>
      <c r="R460" s="3">
        <f>_xlfn.IFERROR(P460*(1/Q460),"")</f>
        <v>0.30859541464725865</v>
      </c>
      <c r="S460" s="8">
        <f>_xlfn.IFERROR(1/R460,"")</f>
        <v>3.2404888489449997</v>
      </c>
    </row>
    <row r="461" spans="1:19" ht="15">
      <c r="A461" s="1">
        <v>34</v>
      </c>
      <c r="B461" s="5">
        <v>0.7388888888888889</v>
      </c>
      <c r="C461" s="1" t="s">
        <v>344</v>
      </c>
      <c r="D461" s="1">
        <v>4</v>
      </c>
      <c r="E461" s="1">
        <v>9</v>
      </c>
      <c r="F461" s="1" t="s">
        <v>363</v>
      </c>
      <c r="G461" s="2">
        <v>73.28279999999991</v>
      </c>
      <c r="H461" s="6">
        <f>1+_xlfn.COUNTIFS(A:A,A461,O:O,"&lt;"&amp;O461)</f>
        <v>2</v>
      </c>
      <c r="I461" s="2">
        <f>_xlfn.AVERAGEIF(A:A,A461,G:G)</f>
        <v>49.9734846153846</v>
      </c>
      <c r="J461" s="2">
        <f>G461-I461</f>
        <v>23.30931538461531</v>
      </c>
      <c r="K461" s="2">
        <f>90+J461</f>
        <v>113.3093153846153</v>
      </c>
      <c r="L461" s="2">
        <f>EXP(0.06*K461)</f>
        <v>896.5543564712468</v>
      </c>
      <c r="M461" s="2">
        <f>SUMIF(A:A,A461,L:L)</f>
        <v>4381.944818034352</v>
      </c>
      <c r="N461" s="3">
        <f>L461/M461</f>
        <v>0.20460192761473942</v>
      </c>
      <c r="O461" s="7">
        <f>1/N461</f>
        <v>4.887539485370716</v>
      </c>
      <c r="P461" s="3">
        <f>IF(O461&gt;21,"",N461)</f>
        <v>0.20460192761473942</v>
      </c>
      <c r="Q461" s="3">
        <f>IF(ISNUMBER(P461),SUMIF(A:A,A461,P:P),"")</f>
        <v>0.8592006433928941</v>
      </c>
      <c r="R461" s="3">
        <f>_xlfn.IFERROR(P461*(1/Q461),"")</f>
        <v>0.2381305568007813</v>
      </c>
      <c r="S461" s="8">
        <f>_xlfn.IFERROR(1/R461,"")</f>
        <v>4.199377070438694</v>
      </c>
    </row>
    <row r="462" spans="1:19" ht="15">
      <c r="A462" s="1">
        <v>34</v>
      </c>
      <c r="B462" s="5">
        <v>0.7388888888888889</v>
      </c>
      <c r="C462" s="1" t="s">
        <v>344</v>
      </c>
      <c r="D462" s="1">
        <v>4</v>
      </c>
      <c r="E462" s="1">
        <v>5</v>
      </c>
      <c r="F462" s="1" t="s">
        <v>359</v>
      </c>
      <c r="G462" s="2">
        <v>62.3961333333333</v>
      </c>
      <c r="H462" s="6">
        <f>1+_xlfn.COUNTIFS(A:A,A462,O:O,"&lt;"&amp;O462)</f>
        <v>3</v>
      </c>
      <c r="I462" s="2">
        <f>_xlfn.AVERAGEIF(A:A,A462,G:G)</f>
        <v>49.9734846153846</v>
      </c>
      <c r="J462" s="2">
        <f>G462-I462</f>
        <v>12.422648717948704</v>
      </c>
      <c r="K462" s="2">
        <f>90+J462</f>
        <v>102.4226487179487</v>
      </c>
      <c r="L462" s="2">
        <f>EXP(0.06*K462)</f>
        <v>466.54707352619795</v>
      </c>
      <c r="M462" s="2">
        <f>SUMIF(A:A,A462,L:L)</f>
        <v>4381.944818034352</v>
      </c>
      <c r="N462" s="3">
        <f>L462/M462</f>
        <v>0.10647032148968986</v>
      </c>
      <c r="O462" s="7">
        <f>1/N462</f>
        <v>9.392288724298027</v>
      </c>
      <c r="P462" s="3">
        <f>IF(O462&gt;21,"",N462)</f>
        <v>0.10647032148968986</v>
      </c>
      <c r="Q462" s="3">
        <f>IF(ISNUMBER(P462),SUMIF(A:A,A462,P:P),"")</f>
        <v>0.8592006433928941</v>
      </c>
      <c r="R462" s="3">
        <f>_xlfn.IFERROR(P462*(1/Q462),"")</f>
        <v>0.12391787914549228</v>
      </c>
      <c r="S462" s="8">
        <f>_xlfn.IFERROR(1/R462,"")</f>
        <v>8.06986051484869</v>
      </c>
    </row>
    <row r="463" spans="1:19" ht="15">
      <c r="A463" s="1">
        <v>34</v>
      </c>
      <c r="B463" s="5">
        <v>0.7388888888888889</v>
      </c>
      <c r="C463" s="1" t="s">
        <v>344</v>
      </c>
      <c r="D463" s="1">
        <v>4</v>
      </c>
      <c r="E463" s="1">
        <v>10</v>
      </c>
      <c r="F463" s="1" t="s">
        <v>364</v>
      </c>
      <c r="G463" s="2">
        <v>58.1666666666666</v>
      </c>
      <c r="H463" s="6">
        <f>1+_xlfn.COUNTIFS(A:A,A463,O:O,"&lt;"&amp;O463)</f>
        <v>4</v>
      </c>
      <c r="I463" s="2">
        <f>_xlfn.AVERAGEIF(A:A,A463,G:G)</f>
        <v>49.9734846153846</v>
      </c>
      <c r="J463" s="2">
        <f>G463-I463</f>
        <v>8.193182051282001</v>
      </c>
      <c r="K463" s="2">
        <f>90+J463</f>
        <v>98.19318205128201</v>
      </c>
      <c r="L463" s="2">
        <f>EXP(0.06*K463)</f>
        <v>361.98070998689104</v>
      </c>
      <c r="M463" s="2">
        <f>SUMIF(A:A,A463,L:L)</f>
        <v>4381.944818034352</v>
      </c>
      <c r="N463" s="3">
        <f>L463/M463</f>
        <v>0.08260731821567484</v>
      </c>
      <c r="O463" s="7">
        <f>1/N463</f>
        <v>12.105465007218317</v>
      </c>
      <c r="P463" s="3">
        <f>IF(O463&gt;21,"",N463)</f>
        <v>0.08260731821567484</v>
      </c>
      <c r="Q463" s="3">
        <f>IF(ISNUMBER(P463),SUMIF(A:A,A463,P:P),"")</f>
        <v>0.8592006433928941</v>
      </c>
      <c r="R463" s="3">
        <f>_xlfn.IFERROR(P463*(1/Q463),"")</f>
        <v>0.09614438589043313</v>
      </c>
      <c r="S463" s="8">
        <f>_xlfn.IFERROR(1/R463,"")</f>
        <v>10.401023322772144</v>
      </c>
    </row>
    <row r="464" spans="1:19" ht="15">
      <c r="A464" s="1">
        <v>34</v>
      </c>
      <c r="B464" s="5">
        <v>0.7388888888888889</v>
      </c>
      <c r="C464" s="1" t="s">
        <v>344</v>
      </c>
      <c r="D464" s="1">
        <v>4</v>
      </c>
      <c r="E464" s="1">
        <v>4</v>
      </c>
      <c r="F464" s="1" t="s">
        <v>358</v>
      </c>
      <c r="G464" s="2">
        <v>58.0711</v>
      </c>
      <c r="H464" s="6">
        <f>1+_xlfn.COUNTIFS(A:A,A464,O:O,"&lt;"&amp;O464)</f>
        <v>5</v>
      </c>
      <c r="I464" s="2">
        <f>_xlfn.AVERAGEIF(A:A,A464,G:G)</f>
        <v>49.9734846153846</v>
      </c>
      <c r="J464" s="2">
        <f>G464-I464</f>
        <v>8.097615384615402</v>
      </c>
      <c r="K464" s="2">
        <f>90+J464</f>
        <v>98.09761538461541</v>
      </c>
      <c r="L464" s="2">
        <f>EXP(0.06*K464)</f>
        <v>359.9110519759902</v>
      </c>
      <c r="M464" s="2">
        <f>SUMIF(A:A,A464,L:L)</f>
        <v>4381.944818034352</v>
      </c>
      <c r="N464" s="3">
        <f>L464/M464</f>
        <v>0.08213500327405737</v>
      </c>
      <c r="O464" s="7">
        <f>1/N464</f>
        <v>12.175077130798064</v>
      </c>
      <c r="P464" s="3">
        <f>IF(O464&gt;21,"",N464)</f>
        <v>0.08213500327405737</v>
      </c>
      <c r="Q464" s="3">
        <f>IF(ISNUMBER(P464),SUMIF(A:A,A464,P:P),"")</f>
        <v>0.8592006433928941</v>
      </c>
      <c r="R464" s="3">
        <f>_xlfn.IFERROR(P464*(1/Q464),"")</f>
        <v>0.09559467151900024</v>
      </c>
      <c r="S464" s="8">
        <f>_xlfn.IFERROR(1/R464,"")</f>
        <v>10.460834104139808</v>
      </c>
    </row>
    <row r="465" spans="1:19" ht="15">
      <c r="A465" s="1">
        <v>34</v>
      </c>
      <c r="B465" s="5">
        <v>0.7388888888888889</v>
      </c>
      <c r="C465" s="1" t="s">
        <v>344</v>
      </c>
      <c r="D465" s="1">
        <v>4</v>
      </c>
      <c r="E465" s="1">
        <v>1</v>
      </c>
      <c r="F465" s="1" t="s">
        <v>355</v>
      </c>
      <c r="G465" s="2">
        <v>54.966299999999904</v>
      </c>
      <c r="H465" s="6">
        <f>1+_xlfn.COUNTIFS(A:A,A465,O:O,"&lt;"&amp;O465)</f>
        <v>6</v>
      </c>
      <c r="I465" s="2">
        <f>_xlfn.AVERAGEIF(A:A,A465,G:G)</f>
        <v>49.9734846153846</v>
      </c>
      <c r="J465" s="2">
        <f>G465-I465</f>
        <v>4.992815384615305</v>
      </c>
      <c r="K465" s="2">
        <f>90+J465</f>
        <v>94.99281538461531</v>
      </c>
      <c r="L465" s="2">
        <f>EXP(0.06*K465)</f>
        <v>298.7385938923153</v>
      </c>
      <c r="M465" s="2">
        <f>SUMIF(A:A,A465,L:L)</f>
        <v>4381.944818034352</v>
      </c>
      <c r="N465" s="3">
        <f>L465/M465</f>
        <v>0.06817488724705646</v>
      </c>
      <c r="O465" s="7">
        <f>1/N465</f>
        <v>14.668157739317365</v>
      </c>
      <c r="P465" s="3">
        <f>IF(O465&gt;21,"",N465)</f>
        <v>0.06817488724705646</v>
      </c>
      <c r="Q465" s="3">
        <f>IF(ISNUMBER(P465),SUMIF(A:A,A465,P:P),"")</f>
        <v>0.8592006433928941</v>
      </c>
      <c r="R465" s="3">
        <f>_xlfn.IFERROR(P465*(1/Q465),"")</f>
        <v>0.07934687639180636</v>
      </c>
      <c r="S465" s="8">
        <f>_xlfn.IFERROR(1/R465,"")</f>
        <v>12.602890567009938</v>
      </c>
    </row>
    <row r="466" spans="1:19" ht="15">
      <c r="A466" s="1">
        <v>34</v>
      </c>
      <c r="B466" s="5">
        <v>0.7388888888888889</v>
      </c>
      <c r="C466" s="1" t="s">
        <v>344</v>
      </c>
      <c r="D466" s="1">
        <v>4</v>
      </c>
      <c r="E466" s="1">
        <v>2</v>
      </c>
      <c r="F466" s="1" t="s">
        <v>356</v>
      </c>
      <c r="G466" s="2">
        <v>49.820666666666604</v>
      </c>
      <c r="H466" s="6">
        <f>1+_xlfn.COUNTIFS(A:A,A466,O:O,"&lt;"&amp;O466)</f>
        <v>7</v>
      </c>
      <c r="I466" s="2">
        <f>_xlfn.AVERAGEIF(A:A,A466,G:G)</f>
        <v>49.9734846153846</v>
      </c>
      <c r="J466" s="2">
        <f>G466-I466</f>
        <v>-0.15281794871799548</v>
      </c>
      <c r="K466" s="2">
        <f>90+J466</f>
        <v>89.847182051282</v>
      </c>
      <c r="L466" s="2">
        <f>EXP(0.06*K466)</f>
        <v>219.3856023991571</v>
      </c>
      <c r="M466" s="2">
        <f>SUMIF(A:A,A466,L:L)</f>
        <v>4381.944818034352</v>
      </c>
      <c r="N466" s="3">
        <f>L466/M466</f>
        <v>0.05006580673865466</v>
      </c>
      <c r="O466" s="7">
        <f>1/N466</f>
        <v>19.97371190321643</v>
      </c>
      <c r="P466" s="3">
        <f>IF(O466&gt;21,"",N466)</f>
        <v>0.05006580673865466</v>
      </c>
      <c r="Q466" s="3">
        <f>IF(ISNUMBER(P466),SUMIF(A:A,A466,P:P),"")</f>
        <v>0.8592006433928941</v>
      </c>
      <c r="R466" s="3">
        <f>_xlfn.IFERROR(P466*(1/Q466),"")</f>
        <v>0.058270215605228125</v>
      </c>
      <c r="S466" s="8">
        <f>_xlfn.IFERROR(1/R466,"")</f>
        <v>17.161426118187865</v>
      </c>
    </row>
    <row r="467" spans="1:19" ht="15">
      <c r="A467" s="1">
        <v>34</v>
      </c>
      <c r="B467" s="5">
        <v>0.7388888888888889</v>
      </c>
      <c r="C467" s="1" t="s">
        <v>344</v>
      </c>
      <c r="D467" s="1">
        <v>4</v>
      </c>
      <c r="E467" s="1">
        <v>6</v>
      </c>
      <c r="F467" s="1" t="s">
        <v>360</v>
      </c>
      <c r="G467" s="2">
        <v>39.3388333333333</v>
      </c>
      <c r="H467" s="6">
        <f>1+_xlfn.COUNTIFS(A:A,A467,O:O,"&lt;"&amp;O467)</f>
        <v>9</v>
      </c>
      <c r="I467" s="2">
        <f>_xlfn.AVERAGEIF(A:A,A467,G:G)</f>
        <v>49.9734846153846</v>
      </c>
      <c r="J467" s="2">
        <f>G467-I467</f>
        <v>-10.634651282051301</v>
      </c>
      <c r="K467" s="2">
        <f>90+J467</f>
        <v>79.3653487179487</v>
      </c>
      <c r="L467" s="2">
        <f>EXP(0.06*K467)</f>
        <v>116.9704013732201</v>
      </c>
      <c r="M467" s="2">
        <f>SUMIF(A:A,A467,L:L)</f>
        <v>4381.944818034352</v>
      </c>
      <c r="N467" s="3">
        <f>L467/M467</f>
        <v>0.026693718481304512</v>
      </c>
      <c r="O467" s="7">
        <f>1/N467</f>
        <v>37.46199693760801</v>
      </c>
      <c r="P467" s="3">
        <f>IF(O467&gt;21,"",N467)</f>
      </c>
      <c r="Q467" s="3">
        <f>IF(ISNUMBER(P467),SUMIF(A:A,A467,P:P),"")</f>
      </c>
      <c r="R467" s="3">
        <f>_xlfn.IFERROR(P467*(1/Q467),"")</f>
      </c>
      <c r="S467" s="8">
        <f>_xlfn.IFERROR(1/R467,"")</f>
      </c>
    </row>
    <row r="468" spans="1:19" ht="15">
      <c r="A468" s="1">
        <v>34</v>
      </c>
      <c r="B468" s="5">
        <v>0.7388888888888889</v>
      </c>
      <c r="C468" s="1" t="s">
        <v>344</v>
      </c>
      <c r="D468" s="1">
        <v>4</v>
      </c>
      <c r="E468" s="1">
        <v>7</v>
      </c>
      <c r="F468" s="1" t="s">
        <v>361</v>
      </c>
      <c r="G468" s="2">
        <v>33.457300000000004</v>
      </c>
      <c r="H468" s="6">
        <f>1+_xlfn.COUNTIFS(A:A,A468,O:O,"&lt;"&amp;O468)</f>
        <v>11</v>
      </c>
      <c r="I468" s="2">
        <f>_xlfn.AVERAGEIF(A:A,A468,G:G)</f>
        <v>49.9734846153846</v>
      </c>
      <c r="J468" s="2">
        <f>G468-I468</f>
        <v>-16.516184615384596</v>
      </c>
      <c r="K468" s="2">
        <f>90+J468</f>
        <v>73.48381538461541</v>
      </c>
      <c r="L468" s="2">
        <f>EXP(0.06*K468)</f>
        <v>82.18961230382283</v>
      </c>
      <c r="M468" s="2">
        <f>SUMIF(A:A,A468,L:L)</f>
        <v>4381.944818034352</v>
      </c>
      <c r="N468" s="3">
        <f>L468/M468</f>
        <v>0.01875642339574038</v>
      </c>
      <c r="O468" s="7">
        <f>1/N468</f>
        <v>53.31506859815833</v>
      </c>
      <c r="P468" s="3">
        <f>IF(O468&gt;21,"",N468)</f>
      </c>
      <c r="Q468" s="3">
        <f>IF(ISNUMBER(P468),SUMIF(A:A,A468,P:P),"")</f>
      </c>
      <c r="R468" s="3">
        <f>_xlfn.IFERROR(P468*(1/Q468),"")</f>
      </c>
      <c r="S468" s="8">
        <f>_xlfn.IFERROR(1/R468,"")</f>
      </c>
    </row>
    <row r="469" spans="1:19" ht="15">
      <c r="A469" s="1">
        <v>34</v>
      </c>
      <c r="B469" s="5">
        <v>0.7388888888888889</v>
      </c>
      <c r="C469" s="1" t="s">
        <v>344</v>
      </c>
      <c r="D469" s="1">
        <v>4</v>
      </c>
      <c r="E469" s="1">
        <v>8</v>
      </c>
      <c r="F469" s="1" t="s">
        <v>362</v>
      </c>
      <c r="G469" s="2">
        <v>27.5622666666667</v>
      </c>
      <c r="H469" s="6">
        <f>1+_xlfn.COUNTIFS(A:A,A469,O:O,"&lt;"&amp;O469)</f>
        <v>13</v>
      </c>
      <c r="I469" s="2">
        <f>_xlfn.AVERAGEIF(A:A,A469,G:G)</f>
        <v>49.9734846153846</v>
      </c>
      <c r="J469" s="2">
        <f>G469-I469</f>
        <v>-22.411217948717898</v>
      </c>
      <c r="K469" s="2">
        <f>90+J469</f>
        <v>67.5887820512821</v>
      </c>
      <c r="L469" s="2">
        <f>EXP(0.06*K469)</f>
        <v>57.70402469013628</v>
      </c>
      <c r="M469" s="2">
        <f>SUMIF(A:A,A469,L:L)</f>
        <v>4381.944818034352</v>
      </c>
      <c r="N469" s="3">
        <f>L469/M469</f>
        <v>0.01316858771307419</v>
      </c>
      <c r="O469" s="7">
        <f>1/N469</f>
        <v>75.93828752092894</v>
      </c>
      <c r="P469" s="3">
        <f>IF(O469&gt;21,"",N469)</f>
      </c>
      <c r="Q469" s="3">
        <f>IF(ISNUMBER(P469),SUMIF(A:A,A469,P:P),"")</f>
      </c>
      <c r="R469" s="3">
        <f>_xlfn.IFERROR(P469*(1/Q469),"")</f>
      </c>
      <c r="S469" s="8">
        <f>_xlfn.IFERROR(1/R469,"")</f>
      </c>
    </row>
    <row r="470" spans="1:19" ht="15">
      <c r="A470" s="1">
        <v>34</v>
      </c>
      <c r="B470" s="5">
        <v>0.7388888888888889</v>
      </c>
      <c r="C470" s="1" t="s">
        <v>344</v>
      </c>
      <c r="D470" s="1">
        <v>4</v>
      </c>
      <c r="E470" s="1">
        <v>11</v>
      </c>
      <c r="F470" s="1" t="s">
        <v>365</v>
      </c>
      <c r="G470" s="2">
        <v>47.4221333333334</v>
      </c>
      <c r="H470" s="6">
        <f>1+_xlfn.COUNTIFS(A:A,A470,O:O,"&lt;"&amp;O470)</f>
        <v>8</v>
      </c>
      <c r="I470" s="2">
        <f>_xlfn.AVERAGEIF(A:A,A470,G:G)</f>
        <v>49.9734846153846</v>
      </c>
      <c r="J470" s="2">
        <f>G470-I470</f>
        <v>-2.5513512820512005</v>
      </c>
      <c r="K470" s="2">
        <f>90+J470</f>
        <v>87.4486487179488</v>
      </c>
      <c r="L470" s="2">
        <f>EXP(0.06*K470)</f>
        <v>189.9800227244384</v>
      </c>
      <c r="M470" s="2">
        <f>SUMIF(A:A,A470,L:L)</f>
        <v>4381.944818034352</v>
      </c>
      <c r="N470" s="3">
        <f>L470/M470</f>
        <v>0.04335518374000416</v>
      </c>
      <c r="O470" s="7">
        <f>1/N470</f>
        <v>23.065292630216497</v>
      </c>
      <c r="P470" s="3">
        <f>IF(O470&gt;21,"",N470)</f>
      </c>
      <c r="Q470" s="3">
        <f>IF(ISNUMBER(P470),SUMIF(A:A,A470,P:P),"")</f>
      </c>
      <c r="R470" s="3">
        <f>_xlfn.IFERROR(P470*(1/Q470),"")</f>
      </c>
      <c r="S470" s="8">
        <f>_xlfn.IFERROR(1/R470,"")</f>
      </c>
    </row>
    <row r="471" spans="1:19" ht="15">
      <c r="A471" s="1">
        <v>34</v>
      </c>
      <c r="B471" s="5">
        <v>0.7388888888888889</v>
      </c>
      <c r="C471" s="1" t="s">
        <v>344</v>
      </c>
      <c r="D471" s="1">
        <v>4</v>
      </c>
      <c r="E471" s="1">
        <v>12</v>
      </c>
      <c r="F471" s="1" t="s">
        <v>366</v>
      </c>
      <c r="G471" s="2">
        <v>36.6573333333333</v>
      </c>
      <c r="H471" s="6">
        <f>1+_xlfn.COUNTIFS(A:A,A471,O:O,"&lt;"&amp;O471)</f>
        <v>10</v>
      </c>
      <c r="I471" s="2">
        <f>_xlfn.AVERAGEIF(A:A,A471,G:G)</f>
        <v>49.9734846153846</v>
      </c>
      <c r="J471" s="2">
        <f>G471-I471</f>
        <v>-13.316151282051301</v>
      </c>
      <c r="K471" s="2">
        <f>90+J471</f>
        <v>76.6838487179487</v>
      </c>
      <c r="L471" s="2">
        <f>EXP(0.06*K471)</f>
        <v>99.58692920297678</v>
      </c>
      <c r="M471" s="2">
        <f>SUMIF(A:A,A471,L:L)</f>
        <v>4381.944818034352</v>
      </c>
      <c r="N471" s="3">
        <f>L471/M471</f>
        <v>0.02272665068558517</v>
      </c>
      <c r="O471" s="7">
        <f>1/N471</f>
        <v>44.00120430566876</v>
      </c>
      <c r="P471" s="3">
        <f>IF(O471&gt;21,"",N471)</f>
      </c>
      <c r="Q471" s="3">
        <f>IF(ISNUMBER(P471),SUMIF(A:A,A471,P:P),"")</f>
      </c>
      <c r="R471" s="3">
        <f>_xlfn.IFERROR(P471*(1/Q471),"")</f>
      </c>
      <c r="S471" s="8">
        <f>_xlfn.IFERROR(1/R471,"")</f>
      </c>
    </row>
    <row r="472" spans="1:19" ht="15">
      <c r="A472" s="1">
        <v>34</v>
      </c>
      <c r="B472" s="5">
        <v>0.7388888888888889</v>
      </c>
      <c r="C472" s="1" t="s">
        <v>344</v>
      </c>
      <c r="D472" s="1">
        <v>4</v>
      </c>
      <c r="E472" s="1">
        <v>13</v>
      </c>
      <c r="F472" s="1" t="s">
        <v>367</v>
      </c>
      <c r="G472" s="2">
        <v>30.9107666666667</v>
      </c>
      <c r="H472" s="6">
        <f>1+_xlfn.COUNTIFS(A:A,A472,O:O,"&lt;"&amp;O472)</f>
        <v>12</v>
      </c>
      <c r="I472" s="2">
        <f>_xlfn.AVERAGEIF(A:A,A472,G:G)</f>
        <v>49.9734846153846</v>
      </c>
      <c r="J472" s="2">
        <f>G472-I472</f>
        <v>-19.0627179487179</v>
      </c>
      <c r="K472" s="2">
        <f>90+J472</f>
        <v>70.9372820512821</v>
      </c>
      <c r="L472" s="2">
        <f>EXP(0.06*K472)</f>
        <v>70.54402077248409</v>
      </c>
      <c r="M472" s="2">
        <f>SUMIF(A:A,A472,L:L)</f>
        <v>4381.944818034352</v>
      </c>
      <c r="N472" s="3">
        <f>L472/M472</f>
        <v>0.0160987925913975</v>
      </c>
      <c r="O472" s="7">
        <f>1/N472</f>
        <v>62.11645962408117</v>
      </c>
      <c r="P472" s="3">
        <f>IF(O472&gt;21,"",N472)</f>
      </c>
      <c r="Q472" s="3">
        <f>IF(ISNUMBER(P472),SUMIF(A:A,A472,P:P),"")</f>
      </c>
      <c r="R472" s="3">
        <f>_xlfn.IFERROR(P472*(1/Q472),"")</f>
      </c>
      <c r="S472" s="8">
        <f>_xlfn.IFERROR(1/R472,"")</f>
      </c>
    </row>
    <row r="473" spans="1:19" ht="15">
      <c r="A473" s="1">
        <v>15</v>
      </c>
      <c r="B473" s="5">
        <v>0.7416666666666667</v>
      </c>
      <c r="C473" s="1" t="s">
        <v>96</v>
      </c>
      <c r="D473" s="1">
        <v>8</v>
      </c>
      <c r="E473" s="1">
        <v>7</v>
      </c>
      <c r="F473" s="1" t="s">
        <v>181</v>
      </c>
      <c r="G473" s="2">
        <v>74.2935666666667</v>
      </c>
      <c r="H473" s="6">
        <f>1+_xlfn.COUNTIFS(A:A,A473,O:O,"&lt;"&amp;O473)</f>
        <v>1</v>
      </c>
      <c r="I473" s="2">
        <f>_xlfn.AVERAGEIF(A:A,A473,G:G)</f>
        <v>52.33934791666667</v>
      </c>
      <c r="J473" s="2">
        <f>G473-I473</f>
        <v>21.954218750000038</v>
      </c>
      <c r="K473" s="2">
        <f>90+J473</f>
        <v>111.95421875000004</v>
      </c>
      <c r="L473" s="2">
        <f>EXP(0.06*K473)</f>
        <v>826.5439773661775</v>
      </c>
      <c r="M473" s="2">
        <f>SUMIF(A:A,A473,L:L)</f>
        <v>4142.796070669729</v>
      </c>
      <c r="N473" s="3">
        <f>L473/M473</f>
        <v>0.19951355636787538</v>
      </c>
      <c r="O473" s="7">
        <f>1/N473</f>
        <v>5.0121907413456075</v>
      </c>
      <c r="P473" s="3">
        <f>IF(O473&gt;21,"",N473)</f>
        <v>0.19951355636787538</v>
      </c>
      <c r="Q473" s="3">
        <f>IF(ISNUMBER(P473),SUMIF(A:A,A473,P:P),"")</f>
        <v>0.6635362494074347</v>
      </c>
      <c r="R473" s="3">
        <f>_xlfn.IFERROR(P473*(1/Q473),"")</f>
        <v>0.3006822257955752</v>
      </c>
      <c r="S473" s="8">
        <f>_xlfn.IFERROR(1/R473,"")</f>
        <v>3.3257702458271345</v>
      </c>
    </row>
    <row r="474" spans="1:19" ht="15">
      <c r="A474" s="1">
        <v>15</v>
      </c>
      <c r="B474" s="5">
        <v>0.7416666666666667</v>
      </c>
      <c r="C474" s="1" t="s">
        <v>96</v>
      </c>
      <c r="D474" s="1">
        <v>8</v>
      </c>
      <c r="E474" s="1">
        <v>10</v>
      </c>
      <c r="F474" s="1" t="s">
        <v>183</v>
      </c>
      <c r="G474" s="2">
        <v>62.570800000000006</v>
      </c>
      <c r="H474" s="6">
        <f>1+_xlfn.COUNTIFS(A:A,A474,O:O,"&lt;"&amp;O474)</f>
        <v>2</v>
      </c>
      <c r="I474" s="2">
        <f>_xlfn.AVERAGEIF(A:A,A474,G:G)</f>
        <v>52.33934791666667</v>
      </c>
      <c r="J474" s="2">
        <f>G474-I474</f>
        <v>10.231452083333338</v>
      </c>
      <c r="K474" s="2">
        <f>90+J474</f>
        <v>100.23145208333334</v>
      </c>
      <c r="L474" s="2">
        <f>EXP(0.06*K474)</f>
        <v>409.0703413515852</v>
      </c>
      <c r="M474" s="2">
        <f>SUMIF(A:A,A474,L:L)</f>
        <v>4142.796070669729</v>
      </c>
      <c r="N474" s="3">
        <f>L474/M474</f>
        <v>0.09874257249777069</v>
      </c>
      <c r="O474" s="7">
        <f>1/N474</f>
        <v>10.127344008812177</v>
      </c>
      <c r="P474" s="3">
        <f>IF(O474&gt;21,"",N474)</f>
        <v>0.09874257249777069</v>
      </c>
      <c r="Q474" s="3">
        <f>IF(ISNUMBER(P474),SUMIF(A:A,A474,P:P),"")</f>
        <v>0.6635362494074347</v>
      </c>
      <c r="R474" s="3">
        <f>_xlfn.IFERROR(P474*(1/Q474),"")</f>
        <v>0.14881262717138946</v>
      </c>
      <c r="S474" s="8">
        <f>_xlfn.IFERROR(1/R474,"")</f>
        <v>6.719859860066087</v>
      </c>
    </row>
    <row r="475" spans="1:19" ht="15">
      <c r="A475" s="1">
        <v>15</v>
      </c>
      <c r="B475" s="5">
        <v>0.7416666666666667</v>
      </c>
      <c r="C475" s="1" t="s">
        <v>96</v>
      </c>
      <c r="D475" s="1">
        <v>8</v>
      </c>
      <c r="E475" s="1">
        <v>11</v>
      </c>
      <c r="F475" s="1" t="s">
        <v>184</v>
      </c>
      <c r="G475" s="2">
        <v>61.213166666666595</v>
      </c>
      <c r="H475" s="6">
        <f>1+_xlfn.COUNTIFS(A:A,A475,O:O,"&lt;"&amp;O475)</f>
        <v>3</v>
      </c>
      <c r="I475" s="2">
        <f>_xlfn.AVERAGEIF(A:A,A475,G:G)</f>
        <v>52.33934791666667</v>
      </c>
      <c r="J475" s="2">
        <f>G475-I475</f>
        <v>8.873818749999927</v>
      </c>
      <c r="K475" s="2">
        <f>90+J475</f>
        <v>98.87381874999993</v>
      </c>
      <c r="L475" s="2">
        <f>EXP(0.06*K475)</f>
        <v>377.069350835014</v>
      </c>
      <c r="M475" s="2">
        <f>SUMIF(A:A,A475,L:L)</f>
        <v>4142.796070669729</v>
      </c>
      <c r="N475" s="3">
        <f>L475/M475</f>
        <v>0.09101808160546425</v>
      </c>
      <c r="O475" s="7">
        <f>1/N475</f>
        <v>10.986827917717454</v>
      </c>
      <c r="P475" s="3">
        <f>IF(O475&gt;21,"",N475)</f>
        <v>0.09101808160546425</v>
      </c>
      <c r="Q475" s="3">
        <f>IF(ISNUMBER(P475),SUMIF(A:A,A475,P:P),"")</f>
        <v>0.6635362494074347</v>
      </c>
      <c r="R475" s="3">
        <f>_xlfn.IFERROR(P475*(1/Q475),"")</f>
        <v>0.13717122717371832</v>
      </c>
      <c r="S475" s="8">
        <f>_xlfn.IFERROR(1/R475,"")</f>
        <v>7.290158589407135</v>
      </c>
    </row>
    <row r="476" spans="1:19" ht="15">
      <c r="A476" s="1">
        <v>15</v>
      </c>
      <c r="B476" s="5">
        <v>0.7416666666666667</v>
      </c>
      <c r="C476" s="1" t="s">
        <v>96</v>
      </c>
      <c r="D476" s="1">
        <v>8</v>
      </c>
      <c r="E476" s="1">
        <v>15</v>
      </c>
      <c r="F476" s="1" t="s">
        <v>188</v>
      </c>
      <c r="G476" s="2">
        <v>59.4036333333333</v>
      </c>
      <c r="H476" s="6">
        <f>1+_xlfn.COUNTIFS(A:A,A476,O:O,"&lt;"&amp;O476)</f>
        <v>4</v>
      </c>
      <c r="I476" s="2">
        <f>_xlfn.AVERAGEIF(A:A,A476,G:G)</f>
        <v>52.33934791666667</v>
      </c>
      <c r="J476" s="2">
        <f>G476-I476</f>
        <v>7.064285416666635</v>
      </c>
      <c r="K476" s="2">
        <f>90+J476</f>
        <v>97.06428541666664</v>
      </c>
      <c r="L476" s="2">
        <f>EXP(0.06*K476)</f>
        <v>338.27430682459214</v>
      </c>
      <c r="M476" s="2">
        <f>SUMIF(A:A,A476,L:L)</f>
        <v>4142.796070669729</v>
      </c>
      <c r="N476" s="3">
        <f>L476/M476</f>
        <v>0.08165362259067374</v>
      </c>
      <c r="O476" s="7">
        <f>1/N476</f>
        <v>12.246854068103739</v>
      </c>
      <c r="P476" s="3">
        <f>IF(O476&gt;21,"",N476)</f>
        <v>0.08165362259067374</v>
      </c>
      <c r="Q476" s="3">
        <f>IF(ISNUMBER(P476),SUMIF(A:A,A476,P:P),"")</f>
        <v>0.6635362494074347</v>
      </c>
      <c r="R476" s="3">
        <f>_xlfn.IFERROR(P476*(1/Q476),"")</f>
        <v>0.12305826948202724</v>
      </c>
      <c r="S476" s="8">
        <f>_xlfn.IFERROR(1/R476,"")</f>
        <v>8.12623161538974</v>
      </c>
    </row>
    <row r="477" spans="1:19" ht="15">
      <c r="A477" s="1">
        <v>15</v>
      </c>
      <c r="B477" s="5">
        <v>0.7416666666666667</v>
      </c>
      <c r="C477" s="1" t="s">
        <v>96</v>
      </c>
      <c r="D477" s="1">
        <v>8</v>
      </c>
      <c r="E477" s="1">
        <v>12</v>
      </c>
      <c r="F477" s="1" t="s">
        <v>185</v>
      </c>
      <c r="G477" s="2">
        <v>56.1821333333333</v>
      </c>
      <c r="H477" s="6">
        <f>1+_xlfn.COUNTIFS(A:A,A477,O:O,"&lt;"&amp;O477)</f>
        <v>5</v>
      </c>
      <c r="I477" s="2">
        <f>_xlfn.AVERAGEIF(A:A,A477,G:G)</f>
        <v>52.33934791666667</v>
      </c>
      <c r="J477" s="2">
        <f>G477-I477</f>
        <v>3.8427854166666293</v>
      </c>
      <c r="K477" s="2">
        <f>90+J477</f>
        <v>93.84278541666663</v>
      </c>
      <c r="L477" s="2">
        <f>EXP(0.06*K477)</f>
        <v>278.8201987081297</v>
      </c>
      <c r="M477" s="2">
        <f>SUMIF(A:A,A477,L:L)</f>
        <v>4142.796070669729</v>
      </c>
      <c r="N477" s="3">
        <f>L477/M477</f>
        <v>0.06730241941719697</v>
      </c>
      <c r="O477" s="7">
        <f>1/N477</f>
        <v>14.85830685820014</v>
      </c>
      <c r="P477" s="3">
        <f>IF(O477&gt;21,"",N477)</f>
        <v>0.06730241941719697</v>
      </c>
      <c r="Q477" s="3">
        <f>IF(ISNUMBER(P477),SUMIF(A:A,A477,P:P),"")</f>
        <v>0.6635362494074347</v>
      </c>
      <c r="R477" s="3">
        <f>_xlfn.IFERROR(P477*(1/Q477),"")</f>
        <v>0.10142990601839887</v>
      </c>
      <c r="S477" s="8">
        <f>_xlfn.IFERROR(1/R477,"")</f>
        <v>9.859025205234886</v>
      </c>
    </row>
    <row r="478" spans="1:19" ht="15">
      <c r="A478" s="1">
        <v>15</v>
      </c>
      <c r="B478" s="5">
        <v>0.7416666666666667</v>
      </c>
      <c r="C478" s="1" t="s">
        <v>96</v>
      </c>
      <c r="D478" s="1">
        <v>8</v>
      </c>
      <c r="E478" s="1">
        <v>13</v>
      </c>
      <c r="F478" s="1" t="s">
        <v>186</v>
      </c>
      <c r="G478" s="2">
        <v>55.2176333333333</v>
      </c>
      <c r="H478" s="6">
        <f>1+_xlfn.COUNTIFS(A:A,A478,O:O,"&lt;"&amp;O478)</f>
        <v>6</v>
      </c>
      <c r="I478" s="2">
        <f>_xlfn.AVERAGEIF(A:A,A478,G:G)</f>
        <v>52.33934791666667</v>
      </c>
      <c r="J478" s="2">
        <f>G478-I478</f>
        <v>2.8782854166666354</v>
      </c>
      <c r="K478" s="2">
        <f>90+J478</f>
        <v>92.87828541666664</v>
      </c>
      <c r="L478" s="2">
        <f>EXP(0.06*K478)</f>
        <v>263.1428722051704</v>
      </c>
      <c r="M478" s="2">
        <f>SUMIF(A:A,A478,L:L)</f>
        <v>4142.796070669729</v>
      </c>
      <c r="N478" s="3">
        <f>L478/M478</f>
        <v>0.06351818137228041</v>
      </c>
      <c r="O478" s="7">
        <f>1/N478</f>
        <v>15.743523797367475</v>
      </c>
      <c r="P478" s="3">
        <f>IF(O478&gt;21,"",N478)</f>
        <v>0.06351818137228041</v>
      </c>
      <c r="Q478" s="3">
        <f>IF(ISNUMBER(P478),SUMIF(A:A,A478,P:P),"")</f>
        <v>0.6635362494074347</v>
      </c>
      <c r="R478" s="3">
        <f>_xlfn.IFERROR(P478*(1/Q478),"")</f>
        <v>0.09572676915391551</v>
      </c>
      <c r="S478" s="8">
        <f>_xlfn.IFERROR(1/R478,"")</f>
        <v>10.446398732961908</v>
      </c>
    </row>
    <row r="479" spans="1:19" ht="15">
      <c r="A479" s="1">
        <v>15</v>
      </c>
      <c r="B479" s="5">
        <v>0.7416666666666667</v>
      </c>
      <c r="C479" s="1" t="s">
        <v>96</v>
      </c>
      <c r="D479" s="1">
        <v>8</v>
      </c>
      <c r="E479" s="1">
        <v>16</v>
      </c>
      <c r="F479" s="1" t="s">
        <v>189</v>
      </c>
      <c r="G479" s="2">
        <v>54.7573</v>
      </c>
      <c r="H479" s="6">
        <f>1+_xlfn.COUNTIFS(A:A,A479,O:O,"&lt;"&amp;O479)</f>
        <v>7</v>
      </c>
      <c r="I479" s="2">
        <f>_xlfn.AVERAGEIF(A:A,A479,G:G)</f>
        <v>52.33934791666667</v>
      </c>
      <c r="J479" s="2">
        <f>G479-I479</f>
        <v>2.417952083333333</v>
      </c>
      <c r="K479" s="2">
        <f>90+J479</f>
        <v>92.41795208333333</v>
      </c>
      <c r="L479" s="2">
        <f>EXP(0.06*K479)</f>
        <v>255.9743195013806</v>
      </c>
      <c r="M479" s="2">
        <f>SUMIF(A:A,A479,L:L)</f>
        <v>4142.796070669729</v>
      </c>
      <c r="N479" s="3">
        <f>L479/M479</f>
        <v>0.06178781555617328</v>
      </c>
      <c r="O479" s="7">
        <f>1/N479</f>
        <v>16.184420682276233</v>
      </c>
      <c r="P479" s="3">
        <f>IF(O479&gt;21,"",N479)</f>
        <v>0.06178781555617328</v>
      </c>
      <c r="Q479" s="3">
        <f>IF(ISNUMBER(P479),SUMIF(A:A,A479,P:P),"")</f>
        <v>0.6635362494074347</v>
      </c>
      <c r="R479" s="3">
        <f>_xlfn.IFERROR(P479*(1/Q479),"")</f>
        <v>0.09311897520497538</v>
      </c>
      <c r="S479" s="8">
        <f>_xlfn.IFERROR(1/R479,"")</f>
        <v>10.738949798349688</v>
      </c>
    </row>
    <row r="480" spans="1:19" ht="15">
      <c r="A480" s="1">
        <v>15</v>
      </c>
      <c r="B480" s="5">
        <v>0.7416666666666667</v>
      </c>
      <c r="C480" s="1" t="s">
        <v>96</v>
      </c>
      <c r="D480" s="1">
        <v>8</v>
      </c>
      <c r="E480" s="1">
        <v>1</v>
      </c>
      <c r="F480" s="1" t="s">
        <v>177</v>
      </c>
      <c r="G480" s="2">
        <v>44.362566666666694</v>
      </c>
      <c r="H480" s="6">
        <f>1+_xlfn.COUNTIFS(A:A,A480,O:O,"&lt;"&amp;O480)</f>
        <v>14</v>
      </c>
      <c r="I480" s="2">
        <f>_xlfn.AVERAGEIF(A:A,A480,G:G)</f>
        <v>52.33934791666667</v>
      </c>
      <c r="J480" s="2">
        <f>G480-I480</f>
        <v>-7.9767812499999735</v>
      </c>
      <c r="K480" s="2">
        <f>90+J480</f>
        <v>82.02321875000003</v>
      </c>
      <c r="L480" s="2">
        <f>EXP(0.06*K480)</f>
        <v>137.193607960872</v>
      </c>
      <c r="M480" s="2">
        <f>SUMIF(A:A,A480,L:L)</f>
        <v>4142.796070669729</v>
      </c>
      <c r="N480" s="3">
        <f>L480/M480</f>
        <v>0.033116186657648615</v>
      </c>
      <c r="O480" s="7">
        <f>1/N480</f>
        <v>30.196713478453503</v>
      </c>
      <c r="P480" s="3">
        <f>IF(O480&gt;21,"",N480)</f>
      </c>
      <c r="Q480" s="3">
        <f>IF(ISNUMBER(P480),SUMIF(A:A,A480,P:P),"")</f>
      </c>
      <c r="R480" s="3">
        <f>_xlfn.IFERROR(P480*(1/Q480),"")</f>
      </c>
      <c r="S480" s="8">
        <f>_xlfn.IFERROR(1/R480,"")</f>
      </c>
    </row>
    <row r="481" spans="1:19" ht="15">
      <c r="A481" s="1">
        <v>15</v>
      </c>
      <c r="B481" s="5">
        <v>0.7416666666666667</v>
      </c>
      <c r="C481" s="1" t="s">
        <v>96</v>
      </c>
      <c r="D481" s="1">
        <v>8</v>
      </c>
      <c r="E481" s="1">
        <v>2</v>
      </c>
      <c r="F481" s="1" t="s">
        <v>163</v>
      </c>
      <c r="G481" s="2">
        <v>46.1940666666666</v>
      </c>
      <c r="H481" s="6">
        <f>1+_xlfn.COUNTIFS(A:A,A481,O:O,"&lt;"&amp;O481)</f>
        <v>13</v>
      </c>
      <c r="I481" s="2">
        <f>_xlfn.AVERAGEIF(A:A,A481,G:G)</f>
        <v>52.33934791666667</v>
      </c>
      <c r="J481" s="2">
        <f>G481-I481</f>
        <v>-6.1452812500000675</v>
      </c>
      <c r="K481" s="2">
        <f>90+J481</f>
        <v>83.85471874999993</v>
      </c>
      <c r="L481" s="2">
        <f>EXP(0.06*K481)</f>
        <v>153.12937081659558</v>
      </c>
      <c r="M481" s="2">
        <f>SUMIF(A:A,A481,L:L)</f>
        <v>4142.796070669729</v>
      </c>
      <c r="N481" s="3">
        <f>L481/M481</f>
        <v>0.03696280681077322</v>
      </c>
      <c r="O481" s="7">
        <f>1/N481</f>
        <v>27.054222508571478</v>
      </c>
      <c r="P481" s="3">
        <f>IF(O481&gt;21,"",N481)</f>
      </c>
      <c r="Q481" s="3">
        <f>IF(ISNUMBER(P481),SUMIF(A:A,A481,P:P),"")</f>
      </c>
      <c r="R481" s="3">
        <f>_xlfn.IFERROR(P481*(1/Q481),"")</f>
      </c>
      <c r="S481" s="8">
        <f>_xlfn.IFERROR(1/R481,"")</f>
      </c>
    </row>
    <row r="482" spans="1:19" ht="15">
      <c r="A482" s="1">
        <v>15</v>
      </c>
      <c r="B482" s="5">
        <v>0.7416666666666667</v>
      </c>
      <c r="C482" s="1" t="s">
        <v>96</v>
      </c>
      <c r="D482" s="1">
        <v>8</v>
      </c>
      <c r="E482" s="1">
        <v>3</v>
      </c>
      <c r="F482" s="1" t="s">
        <v>178</v>
      </c>
      <c r="G482" s="2">
        <v>47.7337</v>
      </c>
      <c r="H482" s="6">
        <f>1+_xlfn.COUNTIFS(A:A,A482,O:O,"&lt;"&amp;O482)</f>
        <v>11</v>
      </c>
      <c r="I482" s="2">
        <f>_xlfn.AVERAGEIF(A:A,A482,G:G)</f>
        <v>52.33934791666667</v>
      </c>
      <c r="J482" s="2">
        <f>G482-I482</f>
        <v>-4.605647916666669</v>
      </c>
      <c r="K482" s="2">
        <f>90+J482</f>
        <v>85.39435208333333</v>
      </c>
      <c r="L482" s="2">
        <f>EXP(0.06*K482)</f>
        <v>167.9491281640211</v>
      </c>
      <c r="M482" s="2">
        <f>SUMIF(A:A,A482,L:L)</f>
        <v>4142.796070669729</v>
      </c>
      <c r="N482" s="3">
        <f>L482/M482</f>
        <v>0.04054004235281373</v>
      </c>
      <c r="O482" s="7">
        <f>1/N482</f>
        <v>24.666969789946307</v>
      </c>
      <c r="P482" s="3">
        <f>IF(O482&gt;21,"",N482)</f>
      </c>
      <c r="Q482" s="3">
        <f>IF(ISNUMBER(P482),SUMIF(A:A,A482,P:P),"")</f>
      </c>
      <c r="R482" s="3">
        <f>_xlfn.IFERROR(P482*(1/Q482),"")</f>
      </c>
      <c r="S482" s="8">
        <f>_xlfn.IFERROR(1/R482,"")</f>
      </c>
    </row>
    <row r="483" spans="1:19" ht="15">
      <c r="A483" s="1">
        <v>15</v>
      </c>
      <c r="B483" s="5">
        <v>0.7416666666666667</v>
      </c>
      <c r="C483" s="1" t="s">
        <v>96</v>
      </c>
      <c r="D483" s="1">
        <v>8</v>
      </c>
      <c r="E483" s="1">
        <v>4</v>
      </c>
      <c r="F483" s="1" t="s">
        <v>179</v>
      </c>
      <c r="G483" s="2">
        <v>49.7138666666667</v>
      </c>
      <c r="H483" s="6">
        <f>1+_xlfn.COUNTIFS(A:A,A483,O:O,"&lt;"&amp;O483)</f>
        <v>9</v>
      </c>
      <c r="I483" s="2">
        <f>_xlfn.AVERAGEIF(A:A,A483,G:G)</f>
        <v>52.33934791666667</v>
      </c>
      <c r="J483" s="2">
        <f>G483-I483</f>
        <v>-2.6254812499999645</v>
      </c>
      <c r="K483" s="2">
        <f>90+J483</f>
        <v>87.37451875000004</v>
      </c>
      <c r="L483" s="2">
        <f>EXP(0.06*K483)</f>
        <v>189.1369063403668</v>
      </c>
      <c r="M483" s="2">
        <f>SUMIF(A:A,A483,L:L)</f>
        <v>4142.796070669729</v>
      </c>
      <c r="N483" s="3">
        <f>L483/M483</f>
        <v>0.04565440903051517</v>
      </c>
      <c r="O483" s="7">
        <f>1/N483</f>
        <v>21.903689506343305</v>
      </c>
      <c r="P483" s="3">
        <f>IF(O483&gt;21,"",N483)</f>
      </c>
      <c r="Q483" s="3">
        <f>IF(ISNUMBER(P483),SUMIF(A:A,A483,P:P),"")</f>
      </c>
      <c r="R483" s="3">
        <f>_xlfn.IFERROR(P483*(1/Q483),"")</f>
      </c>
      <c r="S483" s="8">
        <f>_xlfn.IFERROR(1/R483,"")</f>
      </c>
    </row>
    <row r="484" spans="1:19" ht="15">
      <c r="A484" s="1">
        <v>15</v>
      </c>
      <c r="B484" s="5">
        <v>0.7416666666666667</v>
      </c>
      <c r="C484" s="1" t="s">
        <v>96</v>
      </c>
      <c r="D484" s="1">
        <v>8</v>
      </c>
      <c r="E484" s="1">
        <v>5</v>
      </c>
      <c r="F484" s="1" t="s">
        <v>180</v>
      </c>
      <c r="G484" s="2">
        <v>47.6336666666667</v>
      </c>
      <c r="H484" s="6">
        <f>1+_xlfn.COUNTIFS(A:A,A484,O:O,"&lt;"&amp;O484)</f>
        <v>12</v>
      </c>
      <c r="I484" s="2">
        <f>_xlfn.AVERAGEIF(A:A,A484,G:G)</f>
        <v>52.33934791666667</v>
      </c>
      <c r="J484" s="2">
        <f>G484-I484</f>
        <v>-4.705681249999969</v>
      </c>
      <c r="K484" s="2">
        <f>90+J484</f>
        <v>85.29431875000003</v>
      </c>
      <c r="L484" s="2">
        <f>EXP(0.06*K484)</f>
        <v>166.94411655366704</v>
      </c>
      <c r="M484" s="2">
        <f>SUMIF(A:A,A484,L:L)</f>
        <v>4142.796070669729</v>
      </c>
      <c r="N484" s="3">
        <f>L484/M484</f>
        <v>0.040297449767224165</v>
      </c>
      <c r="O484" s="7">
        <f>1/N484</f>
        <v>24.815466134369316</v>
      </c>
      <c r="P484" s="3">
        <f>IF(O484&gt;21,"",N484)</f>
      </c>
      <c r="Q484" s="3">
        <f>IF(ISNUMBER(P484),SUMIF(A:A,A484,P:P),"")</f>
      </c>
      <c r="R484" s="3">
        <f>_xlfn.IFERROR(P484*(1/Q484),"")</f>
      </c>
      <c r="S484" s="8">
        <f>_xlfn.IFERROR(1/R484,"")</f>
      </c>
    </row>
    <row r="485" spans="1:19" ht="15">
      <c r="A485" s="1">
        <v>15</v>
      </c>
      <c r="B485" s="5">
        <v>0.7416666666666667</v>
      </c>
      <c r="C485" s="1" t="s">
        <v>96</v>
      </c>
      <c r="D485" s="1">
        <v>8</v>
      </c>
      <c r="E485" s="1">
        <v>8</v>
      </c>
      <c r="F485" s="1" t="s">
        <v>182</v>
      </c>
      <c r="G485" s="2">
        <v>42.0728</v>
      </c>
      <c r="H485" s="6">
        <f>1+_xlfn.COUNTIFS(A:A,A485,O:O,"&lt;"&amp;O485)</f>
        <v>15</v>
      </c>
      <c r="I485" s="2">
        <f>_xlfn.AVERAGEIF(A:A,A485,G:G)</f>
        <v>52.33934791666667</v>
      </c>
      <c r="J485" s="2">
        <f>G485-I485</f>
        <v>-10.266547916666667</v>
      </c>
      <c r="K485" s="2">
        <f>90+J485</f>
        <v>79.73345208333333</v>
      </c>
      <c r="L485" s="2">
        <f>EXP(0.06*K485)</f>
        <v>119.58257357431266</v>
      </c>
      <c r="M485" s="2">
        <f>SUMIF(A:A,A485,L:L)</f>
        <v>4142.796070669729</v>
      </c>
      <c r="N485" s="3">
        <f>L485/M485</f>
        <v>0.028865184656550285</v>
      </c>
      <c r="O485" s="7">
        <f>1/N485</f>
        <v>34.643810940356246</v>
      </c>
      <c r="P485" s="3">
        <f>IF(O485&gt;21,"",N485)</f>
      </c>
      <c r="Q485" s="3">
        <f>IF(ISNUMBER(P485),SUMIF(A:A,A485,P:P),"")</f>
      </c>
      <c r="R485" s="3">
        <f>_xlfn.IFERROR(P485*(1/Q485),"")</f>
      </c>
      <c r="S485" s="8">
        <f>_xlfn.IFERROR(1/R485,"")</f>
      </c>
    </row>
    <row r="486" spans="1:19" ht="15">
      <c r="A486" s="1">
        <v>15</v>
      </c>
      <c r="B486" s="5">
        <v>0.7416666666666667</v>
      </c>
      <c r="C486" s="1" t="s">
        <v>96</v>
      </c>
      <c r="D486" s="1">
        <v>8</v>
      </c>
      <c r="E486" s="1">
        <v>14</v>
      </c>
      <c r="F486" s="1" t="s">
        <v>187</v>
      </c>
      <c r="G486" s="2">
        <v>37.481466666666705</v>
      </c>
      <c r="H486" s="6">
        <f>1+_xlfn.COUNTIFS(A:A,A486,O:O,"&lt;"&amp;O486)</f>
        <v>16</v>
      </c>
      <c r="I486" s="2">
        <f>_xlfn.AVERAGEIF(A:A,A486,G:G)</f>
        <v>52.33934791666667</v>
      </c>
      <c r="J486" s="2">
        <f>G486-I486</f>
        <v>-14.857881249999963</v>
      </c>
      <c r="K486" s="2">
        <f>90+J486</f>
        <v>75.14211875000004</v>
      </c>
      <c r="L486" s="2">
        <f>EXP(0.06*K486)</f>
        <v>90.78800060980294</v>
      </c>
      <c r="M486" s="2">
        <f>SUMIF(A:A,A486,L:L)</f>
        <v>4142.796070669729</v>
      </c>
      <c r="N486" s="3">
        <f>L486/M486</f>
        <v>0.021914668031228015</v>
      </c>
      <c r="O486" s="7">
        <f>1/N486</f>
        <v>45.631537679467364</v>
      </c>
      <c r="P486" s="3">
        <f>IF(O486&gt;21,"",N486)</f>
      </c>
      <c r="Q486" s="3">
        <f>IF(ISNUMBER(P486),SUMIF(A:A,A486,P:P),"")</f>
      </c>
      <c r="R486" s="3">
        <f>_xlfn.IFERROR(P486*(1/Q486),"")</f>
      </c>
      <c r="S486" s="8">
        <f>_xlfn.IFERROR(1/R486,"")</f>
      </c>
    </row>
    <row r="487" spans="1:19" ht="15">
      <c r="A487" s="1">
        <v>15</v>
      </c>
      <c r="B487" s="5">
        <v>0.7416666666666667</v>
      </c>
      <c r="C487" s="1" t="s">
        <v>96</v>
      </c>
      <c r="D487" s="1">
        <v>8</v>
      </c>
      <c r="E487" s="1">
        <v>17</v>
      </c>
      <c r="F487" s="1" t="s">
        <v>190</v>
      </c>
      <c r="G487" s="2">
        <v>49.833966666666704</v>
      </c>
      <c r="H487" s="6">
        <f>1+_xlfn.COUNTIFS(A:A,A487,O:O,"&lt;"&amp;O487)</f>
        <v>8</v>
      </c>
      <c r="I487" s="2">
        <f>_xlfn.AVERAGEIF(A:A,A487,G:G)</f>
        <v>52.33934791666667</v>
      </c>
      <c r="J487" s="2">
        <f>G487-I487</f>
        <v>-2.5053812499999637</v>
      </c>
      <c r="K487" s="2">
        <f>90+J487</f>
        <v>87.49461875000003</v>
      </c>
      <c r="L487" s="2">
        <f>EXP(0.06*K487)</f>
        <v>190.50474930673425</v>
      </c>
      <c r="M487" s="2">
        <f>SUMIF(A:A,A487,L:L)</f>
        <v>4142.796070669729</v>
      </c>
      <c r="N487" s="3">
        <f>L487/M487</f>
        <v>0.04598458288967554</v>
      </c>
      <c r="O487" s="7">
        <f>1/N487</f>
        <v>21.74641884648953</v>
      </c>
      <c r="P487" s="3">
        <f>IF(O487&gt;21,"",N487)</f>
      </c>
      <c r="Q487" s="3">
        <f>IF(ISNUMBER(P487),SUMIF(A:A,A487,P:P),"")</f>
      </c>
      <c r="R487" s="3">
        <f>_xlfn.IFERROR(P487*(1/Q487),"")</f>
      </c>
      <c r="S487" s="8">
        <f>_xlfn.IFERROR(1/R487,"")</f>
      </c>
    </row>
    <row r="488" spans="1:19" ht="15">
      <c r="A488" s="1">
        <v>15</v>
      </c>
      <c r="B488" s="5">
        <v>0.7416666666666667</v>
      </c>
      <c r="C488" s="1" t="s">
        <v>96</v>
      </c>
      <c r="D488" s="1">
        <v>8</v>
      </c>
      <c r="E488" s="1">
        <v>18</v>
      </c>
      <c r="F488" s="1" t="s">
        <v>191</v>
      </c>
      <c r="G488" s="2">
        <v>48.7652333333333</v>
      </c>
      <c r="H488" s="6">
        <f>1+_xlfn.COUNTIFS(A:A,A488,O:O,"&lt;"&amp;O488)</f>
        <v>10</v>
      </c>
      <c r="I488" s="2">
        <f>_xlfn.AVERAGEIF(A:A,A488,G:G)</f>
        <v>52.33934791666667</v>
      </c>
      <c r="J488" s="2">
        <f>G488-I488</f>
        <v>-3.574114583333369</v>
      </c>
      <c r="K488" s="2">
        <f>90+J488</f>
        <v>86.42588541666663</v>
      </c>
      <c r="L488" s="2">
        <f>EXP(0.06*K488)</f>
        <v>178.67225055130686</v>
      </c>
      <c r="M488" s="2">
        <f>SUMIF(A:A,A488,L:L)</f>
        <v>4142.796070669729</v>
      </c>
      <c r="N488" s="3">
        <f>L488/M488</f>
        <v>0.043128420396136596</v>
      </c>
      <c r="O488" s="7">
        <f>1/N488</f>
        <v>23.186566788557343</v>
      </c>
      <c r="P488" s="3">
        <f>IF(O488&gt;21,"",N488)</f>
      </c>
      <c r="Q488" s="3">
        <f>IF(ISNUMBER(P488),SUMIF(A:A,A488,P:P),"")</f>
      </c>
      <c r="R488" s="3">
        <f>_xlfn.IFERROR(P488*(1/Q488),"")</f>
      </c>
      <c r="S488" s="8">
        <f>_xlfn.IFERROR(1/R488,"")</f>
      </c>
    </row>
    <row r="489" spans="1:19" ht="15">
      <c r="A489" s="1">
        <v>28</v>
      </c>
      <c r="B489" s="5">
        <v>0.7534722222222222</v>
      </c>
      <c r="C489" s="1" t="s">
        <v>263</v>
      </c>
      <c r="D489" s="1">
        <v>8</v>
      </c>
      <c r="E489" s="1">
        <v>5</v>
      </c>
      <c r="F489" s="1" t="s">
        <v>309</v>
      </c>
      <c r="G489" s="2">
        <v>68.6559333333333</v>
      </c>
      <c r="H489" s="6">
        <f>1+_xlfn.COUNTIFS(A:A,A489,O:O,"&lt;"&amp;O489)</f>
        <v>1</v>
      </c>
      <c r="I489" s="2">
        <f>_xlfn.AVERAGEIF(A:A,A489,G:G)</f>
        <v>47.0868074074074</v>
      </c>
      <c r="J489" s="2">
        <f>G489-I489</f>
        <v>21.569125925925896</v>
      </c>
      <c r="K489" s="2">
        <f>90+J489</f>
        <v>111.5691259259259</v>
      </c>
      <c r="L489" s="2">
        <f>EXP(0.06*K489)</f>
        <v>807.6651510065869</v>
      </c>
      <c r="M489" s="2">
        <f>SUMIF(A:A,A489,L:L)</f>
        <v>2557.179438213842</v>
      </c>
      <c r="N489" s="3">
        <f>L489/M489</f>
        <v>0.315842188833933</v>
      </c>
      <c r="O489" s="7">
        <f>1/N489</f>
        <v>3.1661381390875274</v>
      </c>
      <c r="P489" s="3">
        <f>IF(O489&gt;21,"",N489)</f>
        <v>0.315842188833933</v>
      </c>
      <c r="Q489" s="3">
        <f>IF(ISNUMBER(P489),SUMIF(A:A,A489,P:P),"")</f>
        <v>0.9398721433258391</v>
      </c>
      <c r="R489" s="3">
        <f>_xlfn.IFERROR(P489*(1/Q489),"")</f>
        <v>0.3360480370407525</v>
      </c>
      <c r="S489" s="8">
        <f>_xlfn.IFERROR(1/R489,"")</f>
        <v>2.975765038849878</v>
      </c>
    </row>
    <row r="490" spans="1:19" ht="15">
      <c r="A490" s="1">
        <v>28</v>
      </c>
      <c r="B490" s="5">
        <v>0.7534722222222222</v>
      </c>
      <c r="C490" s="1" t="s">
        <v>263</v>
      </c>
      <c r="D490" s="1">
        <v>8</v>
      </c>
      <c r="E490" s="1">
        <v>9</v>
      </c>
      <c r="F490" s="1" t="s">
        <v>312</v>
      </c>
      <c r="G490" s="2">
        <v>56.1505333333333</v>
      </c>
      <c r="H490" s="6">
        <f>1+_xlfn.COUNTIFS(A:A,A490,O:O,"&lt;"&amp;O490)</f>
        <v>2</v>
      </c>
      <c r="I490" s="2">
        <f>_xlfn.AVERAGEIF(A:A,A490,G:G)</f>
        <v>47.0868074074074</v>
      </c>
      <c r="J490" s="2">
        <f>G490-I490</f>
        <v>9.063725925925901</v>
      </c>
      <c r="K490" s="2">
        <f>90+J490</f>
        <v>99.0637259259259</v>
      </c>
      <c r="L490" s="2">
        <f>EXP(0.06*K490)</f>
        <v>381.39041263575643</v>
      </c>
      <c r="M490" s="2">
        <f>SUMIF(A:A,A490,L:L)</f>
        <v>2557.179438213842</v>
      </c>
      <c r="N490" s="3">
        <f>L490/M490</f>
        <v>0.14914495515502538</v>
      </c>
      <c r="O490" s="7">
        <f>1/N490</f>
        <v>6.704886524392142</v>
      </c>
      <c r="P490" s="3">
        <f>IF(O490&gt;21,"",N490)</f>
        <v>0.14914495515502538</v>
      </c>
      <c r="Q490" s="3">
        <f>IF(ISNUMBER(P490),SUMIF(A:A,A490,P:P),"")</f>
        <v>0.9398721433258391</v>
      </c>
      <c r="R490" s="3">
        <f>_xlfn.IFERROR(P490*(1/Q490),"")</f>
        <v>0.15868643007894653</v>
      </c>
      <c r="S490" s="8">
        <f>_xlfn.IFERROR(1/R490,"")</f>
        <v>6.301736068436979</v>
      </c>
    </row>
    <row r="491" spans="1:19" ht="15">
      <c r="A491" s="1">
        <v>28</v>
      </c>
      <c r="B491" s="5">
        <v>0.7534722222222222</v>
      </c>
      <c r="C491" s="1" t="s">
        <v>263</v>
      </c>
      <c r="D491" s="1">
        <v>8</v>
      </c>
      <c r="E491" s="1">
        <v>8</v>
      </c>
      <c r="F491" s="1" t="s">
        <v>311</v>
      </c>
      <c r="G491" s="2">
        <v>54.2351666666667</v>
      </c>
      <c r="H491" s="6">
        <f>1+_xlfn.COUNTIFS(A:A,A491,O:O,"&lt;"&amp;O491)</f>
        <v>3</v>
      </c>
      <c r="I491" s="2">
        <f>_xlfn.AVERAGEIF(A:A,A491,G:G)</f>
        <v>47.0868074074074</v>
      </c>
      <c r="J491" s="2">
        <f>G491-I491</f>
        <v>7.148359259259301</v>
      </c>
      <c r="K491" s="2">
        <f>90+J491</f>
        <v>97.14835925925931</v>
      </c>
      <c r="L491" s="2">
        <f>EXP(0.06*K491)</f>
        <v>339.9850192314635</v>
      </c>
      <c r="M491" s="2">
        <f>SUMIF(A:A,A491,L:L)</f>
        <v>2557.179438213842</v>
      </c>
      <c r="N491" s="3">
        <f>L491/M491</f>
        <v>0.13295313349967292</v>
      </c>
      <c r="O491" s="7">
        <f>1/N491</f>
        <v>7.521447397871673</v>
      </c>
      <c r="P491" s="3">
        <f>IF(O491&gt;21,"",N491)</f>
        <v>0.13295313349967292</v>
      </c>
      <c r="Q491" s="3">
        <f>IF(ISNUMBER(P491),SUMIF(A:A,A491,P:P),"")</f>
        <v>0.9398721433258391</v>
      </c>
      <c r="R491" s="3">
        <f>_xlfn.IFERROR(P491*(1/Q491),"")</f>
        <v>0.1414587446215864</v>
      </c>
      <c r="S491" s="8">
        <f>_xlfn.IFERROR(1/R491,"")</f>
        <v>7.069198886750205</v>
      </c>
    </row>
    <row r="492" spans="1:19" ht="15">
      <c r="A492" s="1">
        <v>28</v>
      </c>
      <c r="B492" s="5">
        <v>0.7534722222222222</v>
      </c>
      <c r="C492" s="1" t="s">
        <v>263</v>
      </c>
      <c r="D492" s="1">
        <v>8</v>
      </c>
      <c r="E492" s="1">
        <v>1</v>
      </c>
      <c r="F492" s="1" t="s">
        <v>308</v>
      </c>
      <c r="G492" s="2">
        <v>50.276733333333404</v>
      </c>
      <c r="H492" s="6">
        <f>1+_xlfn.COUNTIFS(A:A,A492,O:O,"&lt;"&amp;O492)</f>
        <v>4</v>
      </c>
      <c r="I492" s="2">
        <f>_xlfn.AVERAGEIF(A:A,A492,G:G)</f>
        <v>47.0868074074074</v>
      </c>
      <c r="J492" s="2">
        <f>G492-I492</f>
        <v>3.189925925926005</v>
      </c>
      <c r="K492" s="2">
        <f>90+J492</f>
        <v>93.189925925926</v>
      </c>
      <c r="L492" s="2">
        <f>EXP(0.06*K492)</f>
        <v>268.1095204841253</v>
      </c>
      <c r="M492" s="2">
        <f>SUMIF(A:A,A492,L:L)</f>
        <v>2557.179438213842</v>
      </c>
      <c r="N492" s="3">
        <f>L492/M492</f>
        <v>0.10484579864735519</v>
      </c>
      <c r="O492" s="7">
        <f>1/N492</f>
        <v>9.537816611645656</v>
      </c>
      <c r="P492" s="3">
        <f>IF(O492&gt;21,"",N492)</f>
        <v>0.10484579864735519</v>
      </c>
      <c r="Q492" s="3">
        <f>IF(ISNUMBER(P492),SUMIF(A:A,A492,P:P),"")</f>
        <v>0.9398721433258391</v>
      </c>
      <c r="R492" s="3">
        <f>_xlfn.IFERROR(P492*(1/Q492),"")</f>
        <v>0.11155325688912004</v>
      </c>
      <c r="S492" s="8">
        <f>_xlfn.IFERROR(1/R492,"")</f>
        <v>8.964328141436196</v>
      </c>
    </row>
    <row r="493" spans="1:19" ht="15">
      <c r="A493" s="1">
        <v>28</v>
      </c>
      <c r="B493" s="5">
        <v>0.7534722222222222</v>
      </c>
      <c r="C493" s="1" t="s">
        <v>263</v>
      </c>
      <c r="D493" s="1">
        <v>8</v>
      </c>
      <c r="E493" s="1">
        <v>11</v>
      </c>
      <c r="F493" s="1" t="s">
        <v>313</v>
      </c>
      <c r="G493" s="2">
        <v>50.017900000000004</v>
      </c>
      <c r="H493" s="6">
        <f>1+_xlfn.COUNTIFS(A:A,A493,O:O,"&lt;"&amp;O493)</f>
        <v>5</v>
      </c>
      <c r="I493" s="2">
        <f>_xlfn.AVERAGEIF(A:A,A493,G:G)</f>
        <v>47.0868074074074</v>
      </c>
      <c r="J493" s="2">
        <f>G493-I493</f>
        <v>2.9310925925926057</v>
      </c>
      <c r="K493" s="2">
        <f>90+J493</f>
        <v>92.9310925925926</v>
      </c>
      <c r="L493" s="2">
        <f>EXP(0.06*K493)</f>
        <v>263.9779443574002</v>
      </c>
      <c r="M493" s="2">
        <f>SUMIF(A:A,A493,L:L)</f>
        <v>2557.179438213842</v>
      </c>
      <c r="N493" s="3">
        <f>L493/M493</f>
        <v>0.10323012159904801</v>
      </c>
      <c r="O493" s="7">
        <f>1/N493</f>
        <v>9.687095050454944</v>
      </c>
      <c r="P493" s="3">
        <f>IF(O493&gt;21,"",N493)</f>
        <v>0.10323012159904801</v>
      </c>
      <c r="Q493" s="3">
        <f>IF(ISNUMBER(P493),SUMIF(A:A,A493,P:P),"")</f>
        <v>0.9398721433258391</v>
      </c>
      <c r="R493" s="3">
        <f>_xlfn.IFERROR(P493*(1/Q493),"")</f>
        <v>0.10983421769875748</v>
      </c>
      <c r="S493" s="8">
        <f>_xlfn.IFERROR(1/R493,"")</f>
        <v>9.104630787672216</v>
      </c>
    </row>
    <row r="494" spans="1:19" ht="15">
      <c r="A494" s="1">
        <v>28</v>
      </c>
      <c r="B494" s="5">
        <v>0.7534722222222222</v>
      </c>
      <c r="C494" s="1" t="s">
        <v>263</v>
      </c>
      <c r="D494" s="1">
        <v>8</v>
      </c>
      <c r="E494" s="1">
        <v>7</v>
      </c>
      <c r="F494" s="1" t="s">
        <v>310</v>
      </c>
      <c r="G494" s="2">
        <v>29.565933333333298</v>
      </c>
      <c r="H494" s="6">
        <f>1+_xlfn.COUNTIFS(A:A,A494,O:O,"&lt;"&amp;O494)</f>
        <v>8</v>
      </c>
      <c r="I494" s="2">
        <f>_xlfn.AVERAGEIF(A:A,A494,G:G)</f>
        <v>47.0868074074074</v>
      </c>
      <c r="J494" s="2">
        <f>G494-I494</f>
        <v>-17.5208740740741</v>
      </c>
      <c r="K494" s="2">
        <f>90+J494</f>
        <v>72.4791259259259</v>
      </c>
      <c r="L494" s="2">
        <f>EXP(0.06*K494)</f>
        <v>77.38148619646512</v>
      </c>
      <c r="M494" s="2">
        <f>SUMIF(A:A,A494,L:L)</f>
        <v>2557.179438213842</v>
      </c>
      <c r="N494" s="3">
        <f>L494/M494</f>
        <v>0.030260483499943643</v>
      </c>
      <c r="O494" s="7">
        <f>1/N494</f>
        <v>33.04639861428065</v>
      </c>
      <c r="P494" s="3">
        <f>IF(O494&gt;21,"",N494)</f>
      </c>
      <c r="Q494" s="3">
        <f>IF(ISNUMBER(P494),SUMIF(A:A,A494,P:P),"")</f>
      </c>
      <c r="R494" s="3">
        <f>_xlfn.IFERROR(P494*(1/Q494),"")</f>
      </c>
      <c r="S494" s="8">
        <f>_xlfn.IFERROR(1/R494,"")</f>
      </c>
    </row>
    <row r="495" spans="1:19" ht="15">
      <c r="A495" s="1">
        <v>28</v>
      </c>
      <c r="B495" s="5">
        <v>0.7534722222222222</v>
      </c>
      <c r="C495" s="1" t="s">
        <v>263</v>
      </c>
      <c r="D495" s="1">
        <v>8</v>
      </c>
      <c r="E495" s="1">
        <v>12</v>
      </c>
      <c r="F495" s="1" t="s">
        <v>314</v>
      </c>
      <c r="G495" s="2">
        <v>41.7657</v>
      </c>
      <c r="H495" s="6">
        <f>1+_xlfn.COUNTIFS(A:A,A495,O:O,"&lt;"&amp;O495)</f>
        <v>7</v>
      </c>
      <c r="I495" s="2">
        <f>_xlfn.AVERAGEIF(A:A,A495,G:G)</f>
        <v>47.0868074074074</v>
      </c>
      <c r="J495" s="2">
        <f>G495-I495</f>
        <v>-5.321107407407396</v>
      </c>
      <c r="K495" s="2">
        <f>90+J495</f>
        <v>84.6788925925926</v>
      </c>
      <c r="L495" s="2">
        <f>EXP(0.06*K495)</f>
        <v>160.89203589766336</v>
      </c>
      <c r="M495" s="2">
        <f>SUMIF(A:A,A495,L:L)</f>
        <v>2557.179438213842</v>
      </c>
      <c r="N495" s="3">
        <f>L495/M495</f>
        <v>0.06291777318921525</v>
      </c>
      <c r="O495" s="7">
        <f>1/N495</f>
        <v>15.893760209736893</v>
      </c>
      <c r="P495" s="3">
        <f>IF(O495&gt;21,"",N495)</f>
        <v>0.06291777318921525</v>
      </c>
      <c r="Q495" s="3">
        <f>IF(ISNUMBER(P495),SUMIF(A:A,A495,P:P),"")</f>
        <v>0.9398721433258391</v>
      </c>
      <c r="R495" s="3">
        <f>_xlfn.IFERROR(P495*(1/Q495),"")</f>
        <v>0.06694290668789683</v>
      </c>
      <c r="S495" s="8">
        <f>_xlfn.IFERROR(1/R495,"")</f>
        <v>14.938102473832352</v>
      </c>
    </row>
    <row r="496" spans="1:19" ht="15">
      <c r="A496" s="1">
        <v>28</v>
      </c>
      <c r="B496" s="5">
        <v>0.7534722222222222</v>
      </c>
      <c r="C496" s="1" t="s">
        <v>263</v>
      </c>
      <c r="D496" s="1">
        <v>8</v>
      </c>
      <c r="E496" s="1">
        <v>13</v>
      </c>
      <c r="F496" s="1" t="s">
        <v>315</v>
      </c>
      <c r="G496" s="2">
        <v>29.348000000000003</v>
      </c>
      <c r="H496" s="6">
        <f>1+_xlfn.COUNTIFS(A:A,A496,O:O,"&lt;"&amp;O496)</f>
        <v>9</v>
      </c>
      <c r="I496" s="2">
        <f>_xlfn.AVERAGEIF(A:A,A496,G:G)</f>
        <v>47.0868074074074</v>
      </c>
      <c r="J496" s="2">
        <f>G496-I496</f>
        <v>-17.738807407407396</v>
      </c>
      <c r="K496" s="2">
        <f>90+J496</f>
        <v>72.26119259259261</v>
      </c>
      <c r="L496" s="2">
        <f>EXP(0.06*K496)</f>
        <v>76.37623255456795</v>
      </c>
      <c r="M496" s="2">
        <f>SUMIF(A:A,A496,L:L)</f>
        <v>2557.179438213842</v>
      </c>
      <c r="N496" s="3">
        <f>L496/M496</f>
        <v>0.029867373174217216</v>
      </c>
      <c r="O496" s="7">
        <f>1/N496</f>
        <v>33.481350842840186</v>
      </c>
      <c r="P496" s="3">
        <f>IF(O496&gt;21,"",N496)</f>
      </c>
      <c r="Q496" s="3">
        <f>IF(ISNUMBER(P496),SUMIF(A:A,A496,P:P),"")</f>
      </c>
      <c r="R496" s="3">
        <f>_xlfn.IFERROR(P496*(1/Q496),"")</f>
      </c>
      <c r="S496" s="8">
        <f>_xlfn.IFERROR(1/R496,"")</f>
      </c>
    </row>
    <row r="497" spans="1:19" ht="15">
      <c r="A497" s="1">
        <v>28</v>
      </c>
      <c r="B497" s="5">
        <v>0.7534722222222222</v>
      </c>
      <c r="C497" s="1" t="s">
        <v>263</v>
      </c>
      <c r="D497" s="1">
        <v>8</v>
      </c>
      <c r="E497" s="1">
        <v>14</v>
      </c>
      <c r="F497" s="1" t="s">
        <v>316</v>
      </c>
      <c r="G497" s="2">
        <v>43.7653666666666</v>
      </c>
      <c r="H497" s="6">
        <f>1+_xlfn.COUNTIFS(A:A,A497,O:O,"&lt;"&amp;O497)</f>
        <v>6</v>
      </c>
      <c r="I497" s="2">
        <f>_xlfn.AVERAGEIF(A:A,A497,G:G)</f>
        <v>47.0868074074074</v>
      </c>
      <c r="J497" s="2">
        <f>G497-I497</f>
        <v>-3.3214407407407975</v>
      </c>
      <c r="K497" s="2">
        <f>90+J497</f>
        <v>86.6785592592592</v>
      </c>
      <c r="L497" s="2">
        <f>EXP(0.06*K497)</f>
        <v>181.40163584981312</v>
      </c>
      <c r="M497" s="2">
        <f>SUMIF(A:A,A497,L:L)</f>
        <v>2557.179438213842</v>
      </c>
      <c r="N497" s="3">
        <f>L497/M497</f>
        <v>0.07093817240158942</v>
      </c>
      <c r="O497" s="7">
        <f>1/N497</f>
        <v>14.096782679131923</v>
      </c>
      <c r="P497" s="3">
        <f>IF(O497&gt;21,"",N497)</f>
        <v>0.07093817240158942</v>
      </c>
      <c r="Q497" s="3">
        <f>IF(ISNUMBER(P497),SUMIF(A:A,A497,P:P),"")</f>
        <v>0.9398721433258391</v>
      </c>
      <c r="R497" s="3">
        <f>_xlfn.IFERROR(P497*(1/Q497),"")</f>
        <v>0.0754764069829403</v>
      </c>
      <c r="S497" s="8">
        <f>_xlfn.IFERROR(1/R497,"")</f>
        <v>13.249173350634285</v>
      </c>
    </row>
    <row r="498" spans="1:19" ht="15">
      <c r="A498" s="1">
        <v>50</v>
      </c>
      <c r="B498" s="5">
        <v>0.7583333333333333</v>
      </c>
      <c r="C498" s="1" t="s">
        <v>503</v>
      </c>
      <c r="D498" s="1">
        <v>8</v>
      </c>
      <c r="E498" s="1">
        <v>2</v>
      </c>
      <c r="F498" s="1" t="s">
        <v>537</v>
      </c>
      <c r="G498" s="2">
        <v>78.3252333333333</v>
      </c>
      <c r="H498" s="6">
        <f>1+_xlfn.COUNTIFS(A:A,A498,O:O,"&lt;"&amp;O498)</f>
        <v>1</v>
      </c>
      <c r="I498" s="2">
        <f>_xlfn.AVERAGEIF(A:A,A498,G:G)</f>
        <v>46.91285384615383</v>
      </c>
      <c r="J498" s="2">
        <f>G498-I498</f>
        <v>31.41237948717947</v>
      </c>
      <c r="K498" s="2">
        <f>90+J498</f>
        <v>121.41237948717946</v>
      </c>
      <c r="L498" s="2">
        <f>EXP(0.06*K498)</f>
        <v>1457.8860714648713</v>
      </c>
      <c r="M498" s="2">
        <f>SUMIF(A:A,A498,L:L)</f>
        <v>4634.707658212076</v>
      </c>
      <c r="N498" s="3">
        <f>L498/M498</f>
        <v>0.31455836677890436</v>
      </c>
      <c r="O498" s="7">
        <f>1/N498</f>
        <v>3.1790602495812053</v>
      </c>
      <c r="P498" s="3">
        <f>IF(O498&gt;21,"",N498)</f>
        <v>0.31455836677890436</v>
      </c>
      <c r="Q498" s="3">
        <f>IF(ISNUMBER(P498),SUMIF(A:A,A498,P:P),"")</f>
        <v>0.8305577298507208</v>
      </c>
      <c r="R498" s="3">
        <f>_xlfn.IFERROR(P498*(1/Q498),"")</f>
        <v>0.37873149026671643</v>
      </c>
      <c r="S498" s="8">
        <f>_xlfn.IFERROR(1/R498,"")</f>
        <v>2.6403930639508317</v>
      </c>
    </row>
    <row r="499" spans="1:19" ht="15">
      <c r="A499" s="1">
        <v>50</v>
      </c>
      <c r="B499" s="5">
        <v>0.7583333333333333</v>
      </c>
      <c r="C499" s="1" t="s">
        <v>503</v>
      </c>
      <c r="D499" s="1">
        <v>8</v>
      </c>
      <c r="E499" s="1">
        <v>1</v>
      </c>
      <c r="F499" s="1" t="s">
        <v>536</v>
      </c>
      <c r="G499" s="2">
        <v>63.6506666666667</v>
      </c>
      <c r="H499" s="6">
        <f>1+_xlfn.COUNTIFS(A:A,A499,O:O,"&lt;"&amp;O499)</f>
        <v>2</v>
      </c>
      <c r="I499" s="2">
        <f>_xlfn.AVERAGEIF(A:A,A499,G:G)</f>
        <v>46.91285384615383</v>
      </c>
      <c r="J499" s="2">
        <f>G499-I499</f>
        <v>16.737812820512872</v>
      </c>
      <c r="K499" s="2">
        <f>90+J499</f>
        <v>106.73781282051287</v>
      </c>
      <c r="L499" s="2">
        <f>EXP(0.06*K499)</f>
        <v>604.4196667901399</v>
      </c>
      <c r="M499" s="2">
        <f>SUMIF(A:A,A499,L:L)</f>
        <v>4634.707658212076</v>
      </c>
      <c r="N499" s="3">
        <f>L499/M499</f>
        <v>0.1304116055128504</v>
      </c>
      <c r="O499" s="7">
        <f>1/N499</f>
        <v>7.668029206967035</v>
      </c>
      <c r="P499" s="3">
        <f>IF(O499&gt;21,"",N499)</f>
        <v>0.1304116055128504</v>
      </c>
      <c r="Q499" s="3">
        <f>IF(ISNUMBER(P499),SUMIF(A:A,A499,P:P),"")</f>
        <v>0.8305577298507208</v>
      </c>
      <c r="R499" s="3">
        <f>_xlfn.IFERROR(P499*(1/Q499),"")</f>
        <v>0.15701690662284215</v>
      </c>
      <c r="S499" s="8">
        <f>_xlfn.IFERROR(1/R499,"")</f>
        <v>6.368740930567564</v>
      </c>
    </row>
    <row r="500" spans="1:19" ht="15">
      <c r="A500" s="1">
        <v>50</v>
      </c>
      <c r="B500" s="5">
        <v>0.7583333333333333</v>
      </c>
      <c r="C500" s="1" t="s">
        <v>503</v>
      </c>
      <c r="D500" s="1">
        <v>8</v>
      </c>
      <c r="E500" s="1">
        <v>4</v>
      </c>
      <c r="F500" s="1" t="s">
        <v>539</v>
      </c>
      <c r="G500" s="2">
        <v>62.354</v>
      </c>
      <c r="H500" s="6">
        <f>1+_xlfn.COUNTIFS(A:A,A500,O:O,"&lt;"&amp;O500)</f>
        <v>3</v>
      </c>
      <c r="I500" s="2">
        <f>_xlfn.AVERAGEIF(A:A,A500,G:G)</f>
        <v>46.91285384615383</v>
      </c>
      <c r="J500" s="2">
        <f>G500-I500</f>
        <v>15.44114615384617</v>
      </c>
      <c r="K500" s="2">
        <f>90+J500</f>
        <v>105.44114615384618</v>
      </c>
      <c r="L500" s="2">
        <f>EXP(0.06*K500)</f>
        <v>559.1785150043535</v>
      </c>
      <c r="M500" s="2">
        <f>SUMIF(A:A,A500,L:L)</f>
        <v>4634.707658212076</v>
      </c>
      <c r="N500" s="3">
        <f>L500/M500</f>
        <v>0.12065022353967993</v>
      </c>
      <c r="O500" s="7">
        <f>1/N500</f>
        <v>8.288422272762023</v>
      </c>
      <c r="P500" s="3">
        <f>IF(O500&gt;21,"",N500)</f>
        <v>0.12065022353967993</v>
      </c>
      <c r="Q500" s="3">
        <f>IF(ISNUMBER(P500),SUMIF(A:A,A500,P:P),"")</f>
        <v>0.8305577298507208</v>
      </c>
      <c r="R500" s="3">
        <f>_xlfn.IFERROR(P500*(1/Q500),"")</f>
        <v>0.14526410290753036</v>
      </c>
      <c r="S500" s="8">
        <f>_xlfn.IFERROR(1/R500,"")</f>
        <v>6.884013186909378</v>
      </c>
    </row>
    <row r="501" spans="1:19" ht="15">
      <c r="A501" s="1">
        <v>50</v>
      </c>
      <c r="B501" s="5">
        <v>0.7583333333333333</v>
      </c>
      <c r="C501" s="1" t="s">
        <v>503</v>
      </c>
      <c r="D501" s="1">
        <v>8</v>
      </c>
      <c r="E501" s="1">
        <v>5</v>
      </c>
      <c r="F501" s="1" t="s">
        <v>540</v>
      </c>
      <c r="G501" s="2">
        <v>61.1949333333333</v>
      </c>
      <c r="H501" s="6">
        <f>1+_xlfn.COUNTIFS(A:A,A501,O:O,"&lt;"&amp;O501)</f>
        <v>4</v>
      </c>
      <c r="I501" s="2">
        <f>_xlfn.AVERAGEIF(A:A,A501,G:G)</f>
        <v>46.91285384615383</v>
      </c>
      <c r="J501" s="2">
        <f>G501-I501</f>
        <v>14.282079487179473</v>
      </c>
      <c r="K501" s="2">
        <f>90+J501</f>
        <v>104.28207948717947</v>
      </c>
      <c r="L501" s="2">
        <f>EXP(0.06*K501)</f>
        <v>521.612392642534</v>
      </c>
      <c r="M501" s="2">
        <f>SUMIF(A:A,A501,L:L)</f>
        <v>4634.707658212076</v>
      </c>
      <c r="N501" s="3">
        <f>L501/M501</f>
        <v>0.1125448315425693</v>
      </c>
      <c r="O501" s="7">
        <f>1/N501</f>
        <v>8.88534805458176</v>
      </c>
      <c r="P501" s="3">
        <f>IF(O501&gt;21,"",N501)</f>
        <v>0.1125448315425693</v>
      </c>
      <c r="Q501" s="3">
        <f>IF(ISNUMBER(P501),SUMIF(A:A,A501,P:P),"")</f>
        <v>0.8305577298507208</v>
      </c>
      <c r="R501" s="3">
        <f>_xlfn.IFERROR(P501*(1/Q501),"")</f>
        <v>0.13550512805750106</v>
      </c>
      <c r="S501" s="8">
        <f>_xlfn.IFERROR(1/R501,"")</f>
        <v>7.3797945091469455</v>
      </c>
    </row>
    <row r="502" spans="1:19" ht="15">
      <c r="A502" s="1">
        <v>50</v>
      </c>
      <c r="B502" s="5">
        <v>0.7583333333333333</v>
      </c>
      <c r="C502" s="1" t="s">
        <v>503</v>
      </c>
      <c r="D502" s="1">
        <v>8</v>
      </c>
      <c r="E502" s="1">
        <v>6</v>
      </c>
      <c r="F502" s="1" t="s">
        <v>541</v>
      </c>
      <c r="G502" s="2">
        <v>58.3228666666667</v>
      </c>
      <c r="H502" s="6">
        <f>1+_xlfn.COUNTIFS(A:A,A502,O:O,"&lt;"&amp;O502)</f>
        <v>5</v>
      </c>
      <c r="I502" s="2">
        <f>_xlfn.AVERAGEIF(A:A,A502,G:G)</f>
        <v>46.91285384615383</v>
      </c>
      <c r="J502" s="2">
        <f>G502-I502</f>
        <v>11.410012820512868</v>
      </c>
      <c r="K502" s="2">
        <f>90+J502</f>
        <v>101.41001282051286</v>
      </c>
      <c r="L502" s="2">
        <f>EXP(0.06*K502)</f>
        <v>439.0444976073236</v>
      </c>
      <c r="M502" s="2">
        <f>SUMIF(A:A,A502,L:L)</f>
        <v>4634.707658212076</v>
      </c>
      <c r="N502" s="3">
        <f>L502/M502</f>
        <v>0.09472970680888491</v>
      </c>
      <c r="O502" s="7">
        <f>1/N502</f>
        <v>10.556350628398732</v>
      </c>
      <c r="P502" s="3">
        <f>IF(O502&gt;21,"",N502)</f>
        <v>0.09472970680888491</v>
      </c>
      <c r="Q502" s="3">
        <f>IF(ISNUMBER(P502),SUMIF(A:A,A502,P:P),"")</f>
        <v>0.8305577298507208</v>
      </c>
      <c r="R502" s="3">
        <f>_xlfn.IFERROR(P502*(1/Q502),"")</f>
        <v>0.11405553570118603</v>
      </c>
      <c r="S502" s="8">
        <f>_xlfn.IFERROR(1/R502,"")</f>
        <v>8.767658613431083</v>
      </c>
    </row>
    <row r="503" spans="1:19" ht="15">
      <c r="A503" s="1">
        <v>50</v>
      </c>
      <c r="B503" s="5">
        <v>0.7583333333333333</v>
      </c>
      <c r="C503" s="1" t="s">
        <v>503</v>
      </c>
      <c r="D503" s="1">
        <v>8</v>
      </c>
      <c r="E503" s="1">
        <v>3</v>
      </c>
      <c r="F503" s="1" t="s">
        <v>538</v>
      </c>
      <c r="G503" s="2">
        <v>50.0493333333334</v>
      </c>
      <c r="H503" s="6">
        <f>1+_xlfn.COUNTIFS(A:A,A503,O:O,"&lt;"&amp;O503)</f>
        <v>6</v>
      </c>
      <c r="I503" s="2">
        <f>_xlfn.AVERAGEIF(A:A,A503,G:G)</f>
        <v>46.91285384615383</v>
      </c>
      <c r="J503" s="2">
        <f>G503-I503</f>
        <v>3.136479487179571</v>
      </c>
      <c r="K503" s="2">
        <f>90+J503</f>
        <v>93.13647948717957</v>
      </c>
      <c r="L503" s="2">
        <f>EXP(0.06*K503)</f>
        <v>267.25112761715064</v>
      </c>
      <c r="M503" s="2">
        <f>SUMIF(A:A,A503,L:L)</f>
        <v>4634.707658212076</v>
      </c>
      <c r="N503" s="3">
        <f>L503/M503</f>
        <v>0.05766299566783198</v>
      </c>
      <c r="O503" s="7">
        <f>1/N503</f>
        <v>17.342144444948815</v>
      </c>
      <c r="P503" s="3">
        <f>IF(O503&gt;21,"",N503)</f>
        <v>0.05766299566783198</v>
      </c>
      <c r="Q503" s="3">
        <f>IF(ISNUMBER(P503),SUMIF(A:A,A503,P:P),"")</f>
        <v>0.8305577298507208</v>
      </c>
      <c r="R503" s="3">
        <f>_xlfn.IFERROR(P503*(1/Q503),"")</f>
        <v>0.069426836444224</v>
      </c>
      <c r="S503" s="8">
        <f>_xlfn.IFERROR(1/R503,"")</f>
        <v>14.403652120939979</v>
      </c>
    </row>
    <row r="504" spans="1:19" ht="15">
      <c r="A504" s="1">
        <v>50</v>
      </c>
      <c r="B504" s="5">
        <v>0.7583333333333333</v>
      </c>
      <c r="C504" s="1" t="s">
        <v>503</v>
      </c>
      <c r="D504" s="1">
        <v>8</v>
      </c>
      <c r="E504" s="1">
        <v>7</v>
      </c>
      <c r="F504" s="1" t="s">
        <v>542</v>
      </c>
      <c r="G504" s="2">
        <v>42.6714333333333</v>
      </c>
      <c r="H504" s="6">
        <f>1+_xlfn.COUNTIFS(A:A,A504,O:O,"&lt;"&amp;O504)</f>
        <v>7</v>
      </c>
      <c r="I504" s="2">
        <f>_xlfn.AVERAGEIF(A:A,A504,G:G)</f>
        <v>46.91285384615383</v>
      </c>
      <c r="J504" s="2">
        <f>G504-I504</f>
        <v>-4.2414205128205325</v>
      </c>
      <c r="K504" s="2">
        <f>90+J504</f>
        <v>85.75857948717947</v>
      </c>
      <c r="L504" s="2">
        <f>EXP(0.06*K504)</f>
        <v>171.65982712828665</v>
      </c>
      <c r="M504" s="2">
        <f>SUMIF(A:A,A504,L:L)</f>
        <v>4634.707658212076</v>
      </c>
      <c r="N504" s="3">
        <f>L504/M504</f>
        <v>0.037037897487261925</v>
      </c>
      <c r="O504" s="7">
        <f>1/N504</f>
        <v>26.99937274635851</v>
      </c>
      <c r="P504" s="3">
        <f>IF(O504&gt;21,"",N504)</f>
      </c>
      <c r="Q504" s="3">
        <f>IF(ISNUMBER(P504),SUMIF(A:A,A504,P:P),"")</f>
      </c>
      <c r="R504" s="3">
        <f>_xlfn.IFERROR(P504*(1/Q504),"")</f>
      </c>
      <c r="S504" s="8">
        <f>_xlfn.IFERROR(1/R504,"")</f>
      </c>
    </row>
    <row r="505" spans="1:19" ht="15">
      <c r="A505" s="1">
        <v>50</v>
      </c>
      <c r="B505" s="5">
        <v>0.7583333333333333</v>
      </c>
      <c r="C505" s="1" t="s">
        <v>503</v>
      </c>
      <c r="D505" s="1">
        <v>8</v>
      </c>
      <c r="E505" s="1">
        <v>8</v>
      </c>
      <c r="F505" s="1" t="s">
        <v>543</v>
      </c>
      <c r="G505" s="2">
        <v>31.5488333333333</v>
      </c>
      <c r="H505" s="6">
        <f>1+_xlfn.COUNTIFS(A:A,A505,O:O,"&lt;"&amp;O505)</f>
        <v>11</v>
      </c>
      <c r="I505" s="2">
        <f>_xlfn.AVERAGEIF(A:A,A505,G:G)</f>
        <v>46.91285384615383</v>
      </c>
      <c r="J505" s="2">
        <f>G505-I505</f>
        <v>-15.364020512820531</v>
      </c>
      <c r="K505" s="2">
        <f>90+J505</f>
        <v>74.63597948717947</v>
      </c>
      <c r="L505" s="2">
        <f>EXP(0.06*K505)</f>
        <v>88.07236175319483</v>
      </c>
      <c r="M505" s="2">
        <f>SUMIF(A:A,A505,L:L)</f>
        <v>4634.707658212076</v>
      </c>
      <c r="N505" s="3">
        <f>L505/M505</f>
        <v>0.019002786852616797</v>
      </c>
      <c r="O505" s="7">
        <f>1/N505</f>
        <v>52.623860266174276</v>
      </c>
      <c r="P505" s="3">
        <f>IF(O505&gt;21,"",N505)</f>
      </c>
      <c r="Q505" s="3">
        <f>IF(ISNUMBER(P505),SUMIF(A:A,A505,P:P),"")</f>
      </c>
      <c r="R505" s="3">
        <f>_xlfn.IFERROR(P505*(1/Q505),"")</f>
      </c>
      <c r="S505" s="8">
        <f>_xlfn.IFERROR(1/R505,"")</f>
      </c>
    </row>
    <row r="506" spans="1:19" ht="15">
      <c r="A506" s="1">
        <v>50</v>
      </c>
      <c r="B506" s="5">
        <v>0.7583333333333333</v>
      </c>
      <c r="C506" s="1" t="s">
        <v>503</v>
      </c>
      <c r="D506" s="1">
        <v>8</v>
      </c>
      <c r="E506" s="1">
        <v>9</v>
      </c>
      <c r="F506" s="1" t="s">
        <v>544</v>
      </c>
      <c r="G506" s="2">
        <v>40.8250999999999</v>
      </c>
      <c r="H506" s="6">
        <f>1+_xlfn.COUNTIFS(A:A,A506,O:O,"&lt;"&amp;O506)</f>
        <v>8</v>
      </c>
      <c r="I506" s="2">
        <f>_xlfn.AVERAGEIF(A:A,A506,G:G)</f>
        <v>46.91285384615383</v>
      </c>
      <c r="J506" s="2">
        <f>G506-I506</f>
        <v>-6.08775384615393</v>
      </c>
      <c r="K506" s="2">
        <f>90+J506</f>
        <v>83.91224615384607</v>
      </c>
      <c r="L506" s="2">
        <f>EXP(0.06*K506)</f>
        <v>153.65883215636524</v>
      </c>
      <c r="M506" s="2">
        <f>SUMIF(A:A,A506,L:L)</f>
        <v>4634.707658212076</v>
      </c>
      <c r="N506" s="3">
        <f>L506/M506</f>
        <v>0.033153942705340333</v>
      </c>
      <c r="O506" s="7">
        <f>1/N506</f>
        <v>30.162325153530627</v>
      </c>
      <c r="P506" s="3">
        <f>IF(O506&gt;21,"",N506)</f>
      </c>
      <c r="Q506" s="3">
        <f>IF(ISNUMBER(P506),SUMIF(A:A,A506,P:P),"")</f>
      </c>
      <c r="R506" s="3">
        <f>_xlfn.IFERROR(P506*(1/Q506),"")</f>
      </c>
      <c r="S506" s="8">
        <f>_xlfn.IFERROR(1/R506,"")</f>
      </c>
    </row>
    <row r="507" spans="1:19" ht="15">
      <c r="A507" s="1">
        <v>50</v>
      </c>
      <c r="B507" s="5">
        <v>0.7583333333333333</v>
      </c>
      <c r="C507" s="1" t="s">
        <v>503</v>
      </c>
      <c r="D507" s="1">
        <v>8</v>
      </c>
      <c r="E507" s="1">
        <v>11</v>
      </c>
      <c r="F507" s="1" t="s">
        <v>545</v>
      </c>
      <c r="G507" s="2">
        <v>38.301533333333296</v>
      </c>
      <c r="H507" s="6">
        <f>1+_xlfn.COUNTIFS(A:A,A507,O:O,"&lt;"&amp;O507)</f>
        <v>10</v>
      </c>
      <c r="I507" s="2">
        <f>_xlfn.AVERAGEIF(A:A,A507,G:G)</f>
        <v>46.91285384615383</v>
      </c>
      <c r="J507" s="2">
        <f>G507-I507</f>
        <v>-8.611320512820534</v>
      </c>
      <c r="K507" s="2">
        <f>90+J507</f>
        <v>81.38867948717947</v>
      </c>
      <c r="L507" s="2">
        <f>EXP(0.06*K507)</f>
        <v>132.06850552745516</v>
      </c>
      <c r="M507" s="2">
        <f>SUMIF(A:A,A507,L:L)</f>
        <v>4634.707658212076</v>
      </c>
      <c r="N507" s="3">
        <f>L507/M507</f>
        <v>0.028495541740037822</v>
      </c>
      <c r="O507" s="7">
        <f>1/N507</f>
        <v>35.09320893502945</v>
      </c>
      <c r="P507" s="3">
        <f>IF(O507&gt;21,"",N507)</f>
      </c>
      <c r="Q507" s="3">
        <f>IF(ISNUMBER(P507),SUMIF(A:A,A507,P:P),"")</f>
      </c>
      <c r="R507" s="3">
        <f>_xlfn.IFERROR(P507*(1/Q507),"")</f>
      </c>
      <c r="S507" s="8">
        <f>_xlfn.IFERROR(1/R507,"")</f>
      </c>
    </row>
    <row r="508" spans="1:19" ht="15">
      <c r="A508" s="1">
        <v>50</v>
      </c>
      <c r="B508" s="5">
        <v>0.7583333333333333</v>
      </c>
      <c r="C508" s="1" t="s">
        <v>503</v>
      </c>
      <c r="D508" s="1">
        <v>8</v>
      </c>
      <c r="E508" s="1">
        <v>12</v>
      </c>
      <c r="F508" s="1" t="s">
        <v>546</v>
      </c>
      <c r="G508" s="2">
        <v>39.1421</v>
      </c>
      <c r="H508" s="6">
        <f>1+_xlfn.COUNTIFS(A:A,A508,O:O,"&lt;"&amp;O508)</f>
        <v>9</v>
      </c>
      <c r="I508" s="2">
        <f>_xlfn.AVERAGEIF(A:A,A508,G:G)</f>
        <v>46.91285384615383</v>
      </c>
      <c r="J508" s="2">
        <f>G508-I508</f>
        <v>-7.770753846153831</v>
      </c>
      <c r="K508" s="2">
        <f>90+J508</f>
        <v>82.22924615384616</v>
      </c>
      <c r="L508" s="2">
        <f>EXP(0.06*K508)</f>
        <v>138.90007215446718</v>
      </c>
      <c r="M508" s="2">
        <f>SUMIF(A:A,A508,L:L)</f>
        <v>4634.707658212076</v>
      </c>
      <c r="N508" s="3">
        <f>L508/M508</f>
        <v>0.029969543366636084</v>
      </c>
      <c r="O508" s="7">
        <f>1/N508</f>
        <v>33.367208427782074</v>
      </c>
      <c r="P508" s="3">
        <f>IF(O508&gt;21,"",N508)</f>
      </c>
      <c r="Q508" s="3">
        <f>IF(ISNUMBER(P508),SUMIF(A:A,A508,P:P),"")</f>
      </c>
      <c r="R508" s="3">
        <f>_xlfn.IFERROR(P508*(1/Q508),"")</f>
      </c>
      <c r="S508" s="8">
        <f>_xlfn.IFERROR(1/R508,"")</f>
      </c>
    </row>
    <row r="509" spans="1:19" ht="15">
      <c r="A509" s="1">
        <v>50</v>
      </c>
      <c r="B509" s="5">
        <v>0.7583333333333333</v>
      </c>
      <c r="C509" s="1" t="s">
        <v>503</v>
      </c>
      <c r="D509" s="1">
        <v>8</v>
      </c>
      <c r="E509" s="1">
        <v>13</v>
      </c>
      <c r="F509" s="1" t="s">
        <v>547</v>
      </c>
      <c r="G509" s="2">
        <v>17.5100333333333</v>
      </c>
      <c r="H509" s="6">
        <f>1+_xlfn.COUNTIFS(A:A,A509,O:O,"&lt;"&amp;O509)</f>
        <v>13</v>
      </c>
      <c r="I509" s="2">
        <f>_xlfn.AVERAGEIF(A:A,A509,G:G)</f>
        <v>46.91285384615383</v>
      </c>
      <c r="J509" s="2">
        <f>G509-I509</f>
        <v>-29.40282051282053</v>
      </c>
      <c r="K509" s="2">
        <f>90+J509</f>
        <v>60.597179487179474</v>
      </c>
      <c r="L509" s="2">
        <f>EXP(0.06*K509)</f>
        <v>37.93335367344428</v>
      </c>
      <c r="M509" s="2">
        <f>SUMIF(A:A,A509,L:L)</f>
        <v>4634.707658212076</v>
      </c>
      <c r="N509" s="3">
        <f>L509/M509</f>
        <v>0.008184627051121876</v>
      </c>
      <c r="O509" s="7">
        <f>1/N509</f>
        <v>122.18027696972814</v>
      </c>
      <c r="P509" s="3">
        <f>IF(O509&gt;21,"",N509)</f>
      </c>
      <c r="Q509" s="3">
        <f>IF(ISNUMBER(P509),SUMIF(A:A,A509,P:P),"")</f>
      </c>
      <c r="R509" s="3">
        <f>_xlfn.IFERROR(P509*(1/Q509),"")</f>
      </c>
      <c r="S509" s="8">
        <f>_xlfn.IFERROR(1/R509,"")</f>
      </c>
    </row>
    <row r="510" spans="1:19" ht="15">
      <c r="A510" s="1">
        <v>50</v>
      </c>
      <c r="B510" s="5">
        <v>0.7583333333333333</v>
      </c>
      <c r="C510" s="1" t="s">
        <v>503</v>
      </c>
      <c r="D510" s="1">
        <v>8</v>
      </c>
      <c r="E510" s="1">
        <v>14</v>
      </c>
      <c r="F510" s="1" t="s">
        <v>548</v>
      </c>
      <c r="G510" s="2">
        <v>25.9710333333333</v>
      </c>
      <c r="H510" s="6">
        <f>1+_xlfn.COUNTIFS(A:A,A510,O:O,"&lt;"&amp;O510)</f>
        <v>12</v>
      </c>
      <c r="I510" s="2">
        <f>_xlfn.AVERAGEIF(A:A,A510,G:G)</f>
        <v>46.91285384615383</v>
      </c>
      <c r="J510" s="2">
        <f>G510-I510</f>
        <v>-20.94182051282053</v>
      </c>
      <c r="K510" s="2">
        <f>90+J510</f>
        <v>69.05817948717947</v>
      </c>
      <c r="L510" s="2">
        <f>EXP(0.06*K510)</f>
        <v>63.02243469249063</v>
      </c>
      <c r="M510" s="2">
        <f>SUMIF(A:A,A510,L:L)</f>
        <v>4634.707658212076</v>
      </c>
      <c r="N510" s="3">
        <f>L510/M510</f>
        <v>0.013597930946264407</v>
      </c>
      <c r="O510" s="7">
        <f>1/N510</f>
        <v>73.54059995978416</v>
      </c>
      <c r="P510" s="3">
        <f>IF(O510&gt;21,"",N510)</f>
      </c>
      <c r="Q510" s="3">
        <f>IF(ISNUMBER(P510),SUMIF(A:A,A510,P:P),"")</f>
      </c>
      <c r="R510" s="3">
        <f>_xlfn.IFERROR(P510*(1/Q510),"")</f>
      </c>
      <c r="S510" s="8">
        <f>_xlfn.IFERROR(1/R510,"")</f>
      </c>
    </row>
    <row r="511" spans="1:19" ht="15">
      <c r="A511" s="1">
        <v>35</v>
      </c>
      <c r="B511" s="5">
        <v>0.7638888888888888</v>
      </c>
      <c r="C511" s="1" t="s">
        <v>344</v>
      </c>
      <c r="D511" s="1">
        <v>5</v>
      </c>
      <c r="E511" s="1">
        <v>5</v>
      </c>
      <c r="F511" s="1" t="s">
        <v>372</v>
      </c>
      <c r="G511" s="2">
        <v>81.9122</v>
      </c>
      <c r="H511" s="6">
        <f>1+_xlfn.COUNTIFS(A:A,A511,O:O,"&lt;"&amp;O511)</f>
        <v>1</v>
      </c>
      <c r="I511" s="2">
        <f>_xlfn.AVERAGEIF(A:A,A511,G:G)</f>
        <v>49.17574871794871</v>
      </c>
      <c r="J511" s="2">
        <f>G511-I511</f>
        <v>32.73645128205129</v>
      </c>
      <c r="K511" s="2">
        <f>90+J511</f>
        <v>122.73645128205129</v>
      </c>
      <c r="L511" s="2">
        <f>EXP(0.06*K511)</f>
        <v>1578.4317612231894</v>
      </c>
      <c r="M511" s="2">
        <f>SUMIF(A:A,A511,L:L)</f>
        <v>4788.049178978374</v>
      </c>
      <c r="N511" s="3">
        <f>L511/M511</f>
        <v>0.3296607244873745</v>
      </c>
      <c r="O511" s="7">
        <f>1/N511</f>
        <v>3.0334217142639885</v>
      </c>
      <c r="P511" s="3">
        <f>IF(O511&gt;21,"",N511)</f>
        <v>0.3296607244873745</v>
      </c>
      <c r="Q511" s="3">
        <f>IF(ISNUMBER(P511),SUMIF(A:A,A511,P:P),"")</f>
        <v>0.8968317181210654</v>
      </c>
      <c r="R511" s="3">
        <f>_xlfn.IFERROR(P511*(1/Q511),"")</f>
        <v>0.3675837036384487</v>
      </c>
      <c r="S511" s="8">
        <f>_xlfn.IFERROR(1/R511,"")</f>
        <v>2.7204688077891204</v>
      </c>
    </row>
    <row r="512" spans="1:19" ht="15">
      <c r="A512" s="1">
        <v>35</v>
      </c>
      <c r="B512" s="5">
        <v>0.7638888888888888</v>
      </c>
      <c r="C512" s="1" t="s">
        <v>344</v>
      </c>
      <c r="D512" s="1">
        <v>5</v>
      </c>
      <c r="E512" s="1">
        <v>3</v>
      </c>
      <c r="F512" s="1" t="s">
        <v>370</v>
      </c>
      <c r="G512" s="2">
        <v>68.2217</v>
      </c>
      <c r="H512" s="6">
        <f>1+_xlfn.COUNTIFS(A:A,A512,O:O,"&lt;"&amp;O512)</f>
        <v>2</v>
      </c>
      <c r="I512" s="2">
        <f>_xlfn.AVERAGEIF(A:A,A512,G:G)</f>
        <v>49.17574871794871</v>
      </c>
      <c r="J512" s="2">
        <f>G512-I512</f>
        <v>19.04595128205129</v>
      </c>
      <c r="K512" s="2">
        <f>90+J512</f>
        <v>109.04595128205129</v>
      </c>
      <c r="L512" s="2">
        <f>EXP(0.06*K512)</f>
        <v>694.1978990036803</v>
      </c>
      <c r="M512" s="2">
        <f>SUMIF(A:A,A512,L:L)</f>
        <v>4788.049178978374</v>
      </c>
      <c r="N512" s="3">
        <f>L512/M512</f>
        <v>0.14498554067729966</v>
      </c>
      <c r="O512" s="7">
        <f>1/N512</f>
        <v>6.89723951318526</v>
      </c>
      <c r="P512" s="3">
        <f>IF(O512&gt;21,"",N512)</f>
        <v>0.14498554067729966</v>
      </c>
      <c r="Q512" s="3">
        <f>IF(ISNUMBER(P512),SUMIF(A:A,A512,P:P),"")</f>
        <v>0.8968317181210654</v>
      </c>
      <c r="R512" s="3">
        <f>_xlfn.IFERROR(P512*(1/Q512),"")</f>
        <v>0.16166415365087225</v>
      </c>
      <c r="S512" s="8">
        <f>_xlfn.IFERROR(1/R512,"")</f>
        <v>6.185663162902437</v>
      </c>
    </row>
    <row r="513" spans="1:19" ht="15">
      <c r="A513" s="1">
        <v>35</v>
      </c>
      <c r="B513" s="5">
        <v>0.7638888888888888</v>
      </c>
      <c r="C513" s="1" t="s">
        <v>344</v>
      </c>
      <c r="D513" s="1">
        <v>5</v>
      </c>
      <c r="E513" s="1">
        <v>13</v>
      </c>
      <c r="F513" s="1" t="s">
        <v>380</v>
      </c>
      <c r="G513" s="2">
        <v>62.867933333333305</v>
      </c>
      <c r="H513" s="6">
        <f>1+_xlfn.COUNTIFS(A:A,A513,O:O,"&lt;"&amp;O513)</f>
        <v>3</v>
      </c>
      <c r="I513" s="2">
        <f>_xlfn.AVERAGEIF(A:A,A513,G:G)</f>
        <v>49.17574871794871</v>
      </c>
      <c r="J513" s="2">
        <f>G513-I513</f>
        <v>13.692184615384598</v>
      </c>
      <c r="K513" s="2">
        <f>90+J513</f>
        <v>103.6921846153846</v>
      </c>
      <c r="L513" s="2">
        <f>EXP(0.06*K513)</f>
        <v>503.47349885635845</v>
      </c>
      <c r="M513" s="2">
        <f>SUMIF(A:A,A513,L:L)</f>
        <v>4788.049178978374</v>
      </c>
      <c r="N513" s="3">
        <f>L513/M513</f>
        <v>0.10515211520107749</v>
      </c>
      <c r="O513" s="7">
        <f>1/N513</f>
        <v>9.510032186111964</v>
      </c>
      <c r="P513" s="3">
        <f>IF(O513&gt;21,"",N513)</f>
        <v>0.10515211520107749</v>
      </c>
      <c r="Q513" s="3">
        <f>IF(ISNUMBER(P513),SUMIF(A:A,A513,P:P),"")</f>
        <v>0.8968317181210654</v>
      </c>
      <c r="R513" s="3">
        <f>_xlfn.IFERROR(P513*(1/Q513),"")</f>
        <v>0.11724843476921137</v>
      </c>
      <c r="S513" s="8">
        <f>_xlfn.IFERROR(1/R513,"")</f>
        <v>8.528898504857423</v>
      </c>
    </row>
    <row r="514" spans="1:19" ht="15">
      <c r="A514" s="1">
        <v>35</v>
      </c>
      <c r="B514" s="5">
        <v>0.7638888888888888</v>
      </c>
      <c r="C514" s="1" t="s">
        <v>344</v>
      </c>
      <c r="D514" s="1">
        <v>5</v>
      </c>
      <c r="E514" s="1">
        <v>2</v>
      </c>
      <c r="F514" s="1" t="s">
        <v>369</v>
      </c>
      <c r="G514" s="2">
        <v>57.465733333333404</v>
      </c>
      <c r="H514" s="6">
        <f>1+_xlfn.COUNTIFS(A:A,A514,O:O,"&lt;"&amp;O514)</f>
        <v>4</v>
      </c>
      <c r="I514" s="2">
        <f>_xlfn.AVERAGEIF(A:A,A514,G:G)</f>
        <v>49.17574871794871</v>
      </c>
      <c r="J514" s="2">
        <f>G514-I514</f>
        <v>8.289984615384697</v>
      </c>
      <c r="K514" s="2">
        <f>90+J514</f>
        <v>98.2899846153847</v>
      </c>
      <c r="L514" s="2">
        <f>EXP(0.06*K514)</f>
        <v>364.08926712434464</v>
      </c>
      <c r="M514" s="2">
        <f>SUMIF(A:A,A514,L:L)</f>
        <v>4788.049178978374</v>
      </c>
      <c r="N514" s="3">
        <f>L514/M514</f>
        <v>0.0760412546978121</v>
      </c>
      <c r="O514" s="7">
        <f>1/N514</f>
        <v>13.15075617799837</v>
      </c>
      <c r="P514" s="3">
        <f>IF(O514&gt;21,"",N514)</f>
        <v>0.0760412546978121</v>
      </c>
      <c r="Q514" s="3">
        <f>IF(ISNUMBER(P514),SUMIF(A:A,A514,P:P),"")</f>
        <v>0.8968317181210654</v>
      </c>
      <c r="R514" s="3">
        <f>_xlfn.IFERROR(P514*(1/Q514),"")</f>
        <v>0.08478876600966416</v>
      </c>
      <c r="S514" s="8">
        <f>_xlfn.IFERROR(1/R514,"")</f>
        <v>11.794015257705492</v>
      </c>
    </row>
    <row r="515" spans="1:19" ht="15">
      <c r="A515" s="1">
        <v>35</v>
      </c>
      <c r="B515" s="5">
        <v>0.7638888888888888</v>
      </c>
      <c r="C515" s="1" t="s">
        <v>344</v>
      </c>
      <c r="D515" s="1">
        <v>5</v>
      </c>
      <c r="E515" s="1">
        <v>1</v>
      </c>
      <c r="F515" s="1" t="s">
        <v>368</v>
      </c>
      <c r="G515" s="2">
        <v>55.973266666666696</v>
      </c>
      <c r="H515" s="6">
        <f>1+_xlfn.COUNTIFS(A:A,A515,O:O,"&lt;"&amp;O515)</f>
        <v>5</v>
      </c>
      <c r="I515" s="2">
        <f>_xlfn.AVERAGEIF(A:A,A515,G:G)</f>
        <v>49.17574871794871</v>
      </c>
      <c r="J515" s="2">
        <f>G515-I515</f>
        <v>6.797517948717989</v>
      </c>
      <c r="K515" s="2">
        <f>90+J515</f>
        <v>96.797517948718</v>
      </c>
      <c r="L515" s="2">
        <f>EXP(0.06*K515)</f>
        <v>332.9029735899658</v>
      </c>
      <c r="M515" s="2">
        <f>SUMIF(A:A,A515,L:L)</f>
        <v>4788.049178978374</v>
      </c>
      <c r="N515" s="3">
        <f>L515/M515</f>
        <v>0.06952789354202026</v>
      </c>
      <c r="O515" s="7">
        <f>1/N515</f>
        <v>14.382716763821337</v>
      </c>
      <c r="P515" s="3">
        <f>IF(O515&gt;21,"",N515)</f>
        <v>0.06952789354202026</v>
      </c>
      <c r="Q515" s="3">
        <f>IF(ISNUMBER(P515),SUMIF(A:A,A515,P:P),"")</f>
        <v>0.8968317181210654</v>
      </c>
      <c r="R515" s="3">
        <f>_xlfn.IFERROR(P515*(1/Q515),"")</f>
        <v>0.0775261313099929</v>
      </c>
      <c r="S515" s="8">
        <f>_xlfn.IFERROR(1/R515,"")</f>
        <v>12.898876586546539</v>
      </c>
    </row>
    <row r="516" spans="1:19" ht="15">
      <c r="A516" s="1">
        <v>35</v>
      </c>
      <c r="B516" s="5">
        <v>0.7638888888888888</v>
      </c>
      <c r="C516" s="1" t="s">
        <v>344</v>
      </c>
      <c r="D516" s="1">
        <v>5</v>
      </c>
      <c r="E516" s="1">
        <v>8</v>
      </c>
      <c r="F516" s="1" t="s">
        <v>375</v>
      </c>
      <c r="G516" s="2">
        <v>54.8135666666666</v>
      </c>
      <c r="H516" s="6">
        <f>1+_xlfn.COUNTIFS(A:A,A516,O:O,"&lt;"&amp;O516)</f>
        <v>6</v>
      </c>
      <c r="I516" s="2">
        <f>_xlfn.AVERAGEIF(A:A,A516,G:G)</f>
        <v>49.17574871794871</v>
      </c>
      <c r="J516" s="2">
        <f>G516-I516</f>
        <v>5.637817948717895</v>
      </c>
      <c r="K516" s="2">
        <f>90+J516</f>
        <v>95.6378179487179</v>
      </c>
      <c r="L516" s="2">
        <f>EXP(0.06*K516)</f>
        <v>310.52644813448325</v>
      </c>
      <c r="M516" s="2">
        <f>SUMIF(A:A,A516,L:L)</f>
        <v>4788.049178978374</v>
      </c>
      <c r="N516" s="3">
        <f>L516/M516</f>
        <v>0.0648544817580049</v>
      </c>
      <c r="O516" s="7">
        <f>1/N516</f>
        <v>15.419134852258246</v>
      </c>
      <c r="P516" s="3">
        <f>IF(O516&gt;21,"",N516)</f>
        <v>0.0648544817580049</v>
      </c>
      <c r="Q516" s="3">
        <f>IF(ISNUMBER(P516),SUMIF(A:A,A516,P:P),"")</f>
        <v>0.8968317181210654</v>
      </c>
      <c r="R516" s="3">
        <f>_xlfn.IFERROR(P516*(1/Q516),"")</f>
        <v>0.07231510711271481</v>
      </c>
      <c r="S516" s="8">
        <f>_xlfn.IFERROR(1/R516,"")</f>
        <v>13.828369201491162</v>
      </c>
    </row>
    <row r="517" spans="1:19" ht="15">
      <c r="A517" s="1">
        <v>35</v>
      </c>
      <c r="B517" s="5">
        <v>0.7638888888888888</v>
      </c>
      <c r="C517" s="1" t="s">
        <v>344</v>
      </c>
      <c r="D517" s="1">
        <v>5</v>
      </c>
      <c r="E517" s="1">
        <v>7</v>
      </c>
      <c r="F517" s="1" t="s">
        <v>374</v>
      </c>
      <c r="G517" s="2">
        <v>52.4014333333333</v>
      </c>
      <c r="H517" s="6">
        <f>1+_xlfn.COUNTIFS(A:A,A517,O:O,"&lt;"&amp;O517)</f>
        <v>7</v>
      </c>
      <c r="I517" s="2">
        <f>_xlfn.AVERAGEIF(A:A,A517,G:G)</f>
        <v>49.17574871794871</v>
      </c>
      <c r="J517" s="2">
        <f>G517-I517</f>
        <v>3.225684615384594</v>
      </c>
      <c r="K517" s="2">
        <f>90+J517</f>
        <v>93.2256846153846</v>
      </c>
      <c r="L517" s="2">
        <f>EXP(0.06*K517)</f>
        <v>268.6853727198965</v>
      </c>
      <c r="M517" s="2">
        <f>SUMIF(A:A,A517,L:L)</f>
        <v>4788.049178978374</v>
      </c>
      <c r="N517" s="3">
        <f>L517/M517</f>
        <v>0.05611583396000664</v>
      </c>
      <c r="O517" s="7">
        <f>1/N517</f>
        <v>17.820282252468935</v>
      </c>
      <c r="P517" s="3">
        <f>IF(O517&gt;21,"",N517)</f>
        <v>0.05611583396000664</v>
      </c>
      <c r="Q517" s="3">
        <f>IF(ISNUMBER(P517),SUMIF(A:A,A517,P:P),"")</f>
        <v>0.8968317181210654</v>
      </c>
      <c r="R517" s="3">
        <f>_xlfn.IFERROR(P517*(1/Q517),"")</f>
        <v>0.0625711968323041</v>
      </c>
      <c r="S517" s="8">
        <f>_xlfn.IFERROR(1/R517,"")</f>
        <v>15.981794349884044</v>
      </c>
    </row>
    <row r="518" spans="1:19" ht="15">
      <c r="A518" s="1">
        <v>35</v>
      </c>
      <c r="B518" s="5">
        <v>0.7638888888888888</v>
      </c>
      <c r="C518" s="1" t="s">
        <v>344</v>
      </c>
      <c r="D518" s="1">
        <v>5</v>
      </c>
      <c r="E518" s="1">
        <v>12</v>
      </c>
      <c r="F518" s="1" t="s">
        <v>379</v>
      </c>
      <c r="G518" s="2">
        <v>50.641999999999996</v>
      </c>
      <c r="H518" s="6">
        <f>1+_xlfn.COUNTIFS(A:A,A518,O:O,"&lt;"&amp;O518)</f>
        <v>8</v>
      </c>
      <c r="I518" s="2">
        <f>_xlfn.AVERAGEIF(A:A,A518,G:G)</f>
        <v>49.17574871794871</v>
      </c>
      <c r="J518" s="2">
        <f>G518-I518</f>
        <v>1.4662512820512887</v>
      </c>
      <c r="K518" s="2">
        <f>90+J518</f>
        <v>91.46625128205129</v>
      </c>
      <c r="L518" s="2">
        <f>EXP(0.06*K518)</f>
        <v>241.76715097941386</v>
      </c>
      <c r="M518" s="2">
        <f>SUMIF(A:A,A518,L:L)</f>
        <v>4788.049178978374</v>
      </c>
      <c r="N518" s="3">
        <f>L518/M518</f>
        <v>0.05049387379747</v>
      </c>
      <c r="O518" s="7">
        <f>1/N518</f>
        <v>19.80438268632313</v>
      </c>
      <c r="P518" s="3">
        <f>IF(O518&gt;21,"",N518)</f>
        <v>0.05049387379747</v>
      </c>
      <c r="Q518" s="3">
        <f>IF(ISNUMBER(P518),SUMIF(A:A,A518,P:P),"")</f>
        <v>0.8968317181210654</v>
      </c>
      <c r="R518" s="3">
        <f>_xlfn.IFERROR(P518*(1/Q518),"")</f>
        <v>0.05630250667679186</v>
      </c>
      <c r="S518" s="8">
        <f>_xlfn.IFERROR(1/R518,"")</f>
        <v>17.761198550902254</v>
      </c>
    </row>
    <row r="519" spans="1:19" ht="15">
      <c r="A519" s="1">
        <v>35</v>
      </c>
      <c r="B519" s="5">
        <v>0.7638888888888888</v>
      </c>
      <c r="C519" s="1" t="s">
        <v>344</v>
      </c>
      <c r="D519" s="1">
        <v>5</v>
      </c>
      <c r="E519" s="1">
        <v>4</v>
      </c>
      <c r="F519" s="1" t="s">
        <v>371</v>
      </c>
      <c r="G519" s="2">
        <v>45.8434</v>
      </c>
      <c r="H519" s="6">
        <f>1+_xlfn.COUNTIFS(A:A,A519,O:O,"&lt;"&amp;O519)</f>
        <v>9</v>
      </c>
      <c r="I519" s="2">
        <f>_xlfn.AVERAGEIF(A:A,A519,G:G)</f>
        <v>49.17574871794871</v>
      </c>
      <c r="J519" s="2">
        <f>G519-I519</f>
        <v>-3.3323487179487046</v>
      </c>
      <c r="K519" s="2">
        <f>90+J519</f>
        <v>86.6676512820513</v>
      </c>
      <c r="L519" s="2">
        <f>EXP(0.06*K519)</f>
        <v>181.28295119777428</v>
      </c>
      <c r="M519" s="2">
        <f>SUMIF(A:A,A519,L:L)</f>
        <v>4788.049178978374</v>
      </c>
      <c r="N519" s="3">
        <f>L519/M519</f>
        <v>0.037861547453122577</v>
      </c>
      <c r="O519" s="7">
        <f>1/N519</f>
        <v>26.41202135855983</v>
      </c>
      <c r="P519" s="3">
        <f>IF(O519&gt;21,"",N519)</f>
      </c>
      <c r="Q519" s="3">
        <f>IF(ISNUMBER(P519),SUMIF(A:A,A519,P:P),"")</f>
      </c>
      <c r="R519" s="3">
        <f>_xlfn.IFERROR(P519*(1/Q519),"")</f>
      </c>
      <c r="S519" s="8">
        <f>_xlfn.IFERROR(1/R519,"")</f>
      </c>
    </row>
    <row r="520" spans="1:19" ht="15">
      <c r="A520" s="1">
        <v>35</v>
      </c>
      <c r="B520" s="5">
        <v>0.7638888888888888</v>
      </c>
      <c r="C520" s="1" t="s">
        <v>344</v>
      </c>
      <c r="D520" s="1">
        <v>5</v>
      </c>
      <c r="E520" s="1">
        <v>6</v>
      </c>
      <c r="F520" s="1" t="s">
        <v>373</v>
      </c>
      <c r="G520" s="2">
        <v>6.480133333333329</v>
      </c>
      <c r="H520" s="6">
        <f>1+_xlfn.COUNTIFS(A:A,A520,O:O,"&lt;"&amp;O520)</f>
        <v>13</v>
      </c>
      <c r="I520" s="2">
        <f>_xlfn.AVERAGEIF(A:A,A520,G:G)</f>
        <v>49.17574871794871</v>
      </c>
      <c r="J520" s="2">
        <f>G520-I520</f>
        <v>-42.69561538461538</v>
      </c>
      <c r="K520" s="2">
        <f>90+J520</f>
        <v>47.30438461538462</v>
      </c>
      <c r="L520" s="2">
        <f>EXP(0.06*K520)</f>
        <v>17.086062572355285</v>
      </c>
      <c r="M520" s="2">
        <f>SUMIF(A:A,A520,L:L)</f>
        <v>4788.049178978374</v>
      </c>
      <c r="N520" s="3">
        <f>L520/M520</f>
        <v>0.003568481010464671</v>
      </c>
      <c r="O520" s="7">
        <f>1/N520</f>
        <v>280.23127965862</v>
      </c>
      <c r="P520" s="3">
        <f>IF(O520&gt;21,"",N520)</f>
      </c>
      <c r="Q520" s="3">
        <f>IF(ISNUMBER(P520),SUMIF(A:A,A520,P:P),"")</f>
      </c>
      <c r="R520" s="3">
        <f>_xlfn.IFERROR(P520*(1/Q520),"")</f>
      </c>
      <c r="S520" s="8">
        <f>_xlfn.IFERROR(1/R520,"")</f>
      </c>
    </row>
    <row r="521" spans="1:19" ht="15">
      <c r="A521" s="1">
        <v>35</v>
      </c>
      <c r="B521" s="5">
        <v>0.7638888888888888</v>
      </c>
      <c r="C521" s="1" t="s">
        <v>344</v>
      </c>
      <c r="D521" s="1">
        <v>5</v>
      </c>
      <c r="E521" s="1">
        <v>9</v>
      </c>
      <c r="F521" s="1" t="s">
        <v>376</v>
      </c>
      <c r="G521" s="2">
        <v>41.4477333333333</v>
      </c>
      <c r="H521" s="6">
        <f>1+_xlfn.COUNTIFS(A:A,A521,O:O,"&lt;"&amp;O521)</f>
        <v>10</v>
      </c>
      <c r="I521" s="2">
        <f>_xlfn.AVERAGEIF(A:A,A521,G:G)</f>
        <v>49.17574871794871</v>
      </c>
      <c r="J521" s="2">
        <f>G521-I521</f>
        <v>-7.728015384615411</v>
      </c>
      <c r="K521" s="2">
        <f>90+J521</f>
        <v>82.27198461538458</v>
      </c>
      <c r="L521" s="2">
        <f>EXP(0.06*K521)</f>
        <v>139.25671174935422</v>
      </c>
      <c r="M521" s="2">
        <f>SUMIF(A:A,A521,L:L)</f>
        <v>4788.049178978374</v>
      </c>
      <c r="N521" s="3">
        <f>L521/M521</f>
        <v>0.029084227530651104</v>
      </c>
      <c r="O521" s="7">
        <f>1/N521</f>
        <v>34.38289701681526</v>
      </c>
      <c r="P521" s="3">
        <f>IF(O521&gt;21,"",N521)</f>
      </c>
      <c r="Q521" s="3">
        <f>IF(ISNUMBER(P521),SUMIF(A:A,A521,P:P),"")</f>
      </c>
      <c r="R521" s="3">
        <f>_xlfn.IFERROR(P521*(1/Q521),"")</f>
      </c>
      <c r="S521" s="8">
        <f>_xlfn.IFERROR(1/R521,"")</f>
      </c>
    </row>
    <row r="522" spans="1:19" ht="15">
      <c r="A522" s="1">
        <v>35</v>
      </c>
      <c r="B522" s="5">
        <v>0.7638888888888888</v>
      </c>
      <c r="C522" s="1" t="s">
        <v>344</v>
      </c>
      <c r="D522" s="1">
        <v>5</v>
      </c>
      <c r="E522" s="1">
        <v>10</v>
      </c>
      <c r="F522" s="1" t="s">
        <v>377</v>
      </c>
      <c r="G522" s="2">
        <v>37.0548</v>
      </c>
      <c r="H522" s="6">
        <f>1+_xlfn.COUNTIFS(A:A,A522,O:O,"&lt;"&amp;O522)</f>
        <v>11</v>
      </c>
      <c r="I522" s="2">
        <f>_xlfn.AVERAGEIF(A:A,A522,G:G)</f>
        <v>49.17574871794871</v>
      </c>
      <c r="J522" s="2">
        <f>G522-I522</f>
        <v>-12.120948717948707</v>
      </c>
      <c r="K522" s="2">
        <f>90+J522</f>
        <v>77.8790512820513</v>
      </c>
      <c r="L522" s="2">
        <f>EXP(0.06*K522)</f>
        <v>106.99082433679209</v>
      </c>
      <c r="M522" s="2">
        <f>SUMIF(A:A,A522,L:L)</f>
        <v>4788.049178978374</v>
      </c>
      <c r="N522" s="3">
        <f>L522/M522</f>
        <v>0.022345389601787825</v>
      </c>
      <c r="O522" s="7">
        <f>1/N522</f>
        <v>44.75196082148379</v>
      </c>
      <c r="P522" s="3">
        <f>IF(O522&gt;21,"",N522)</f>
      </c>
      <c r="Q522" s="3">
        <f>IF(ISNUMBER(P522),SUMIF(A:A,A522,P:P),"")</f>
      </c>
      <c r="R522" s="3">
        <f>_xlfn.IFERROR(P522*(1/Q522),"")</f>
      </c>
      <c r="S522" s="8">
        <f>_xlfn.IFERROR(1/R522,"")</f>
      </c>
    </row>
    <row r="523" spans="1:19" ht="15">
      <c r="A523" s="1">
        <v>35</v>
      </c>
      <c r="B523" s="5">
        <v>0.7638888888888888</v>
      </c>
      <c r="C523" s="1" t="s">
        <v>344</v>
      </c>
      <c r="D523" s="1">
        <v>5</v>
      </c>
      <c r="E523" s="1">
        <v>11</v>
      </c>
      <c r="F523" s="1" t="s">
        <v>378</v>
      </c>
      <c r="G523" s="2">
        <v>24.1608333333333</v>
      </c>
      <c r="H523" s="6">
        <f>1+_xlfn.COUNTIFS(A:A,A523,O:O,"&lt;"&amp;O523)</f>
        <v>12</v>
      </c>
      <c r="I523" s="2">
        <f>_xlfn.AVERAGEIF(A:A,A523,G:G)</f>
        <v>49.17574871794871</v>
      </c>
      <c r="J523" s="2">
        <f>G523-I523</f>
        <v>-25.014915384615406</v>
      </c>
      <c r="K523" s="2">
        <f>90+J523</f>
        <v>64.9850846153846</v>
      </c>
      <c r="L523" s="2">
        <f>EXP(0.06*K523)</f>
        <v>49.35825749076635</v>
      </c>
      <c r="M523" s="2">
        <f>SUMIF(A:A,A523,L:L)</f>
        <v>4788.049178978374</v>
      </c>
      <c r="N523" s="3">
        <f>L523/M523</f>
        <v>0.010308636282908424</v>
      </c>
      <c r="O523" s="7">
        <f>1/N523</f>
        <v>97.00604159038826</v>
      </c>
      <c r="P523" s="3">
        <f>IF(O523&gt;21,"",N523)</f>
      </c>
      <c r="Q523" s="3">
        <f>IF(ISNUMBER(P523),SUMIF(A:A,A523,P:P),"")</f>
      </c>
      <c r="R523" s="3">
        <f>_xlfn.IFERROR(P523*(1/Q523),"")</f>
      </c>
      <c r="S523" s="8">
        <f>_xlfn.IFERROR(1/R523,"")</f>
      </c>
    </row>
    <row r="524" spans="1:19" ht="15">
      <c r="A524" s="1">
        <v>36</v>
      </c>
      <c r="B524" s="5">
        <v>0.7881944444444445</v>
      </c>
      <c r="C524" s="1" t="s">
        <v>344</v>
      </c>
      <c r="D524" s="1">
        <v>6</v>
      </c>
      <c r="E524" s="1">
        <v>12</v>
      </c>
      <c r="F524" s="1" t="s">
        <v>392</v>
      </c>
      <c r="G524" s="2">
        <v>72.9191666666667</v>
      </c>
      <c r="H524" s="6">
        <f>1+_xlfn.COUNTIFS(A:A,A524,O:O,"&lt;"&amp;O524)</f>
        <v>1</v>
      </c>
      <c r="I524" s="2">
        <f>_xlfn.AVERAGEIF(A:A,A524,G:G)</f>
        <v>47.651862962962966</v>
      </c>
      <c r="J524" s="2">
        <f>G524-I524</f>
        <v>25.267303703703732</v>
      </c>
      <c r="K524" s="2">
        <f>90+J524</f>
        <v>115.26730370370373</v>
      </c>
      <c r="L524" s="2">
        <f>EXP(0.06*K524)</f>
        <v>1008.317341722414</v>
      </c>
      <c r="M524" s="2">
        <f>SUMIF(A:A,A524,L:L)</f>
        <v>5512.468863885925</v>
      </c>
      <c r="N524" s="3">
        <f>L524/M524</f>
        <v>0.182915743674898</v>
      </c>
      <c r="O524" s="7">
        <f>1/N524</f>
        <v>5.466997973544213</v>
      </c>
      <c r="P524" s="3">
        <f>IF(O524&gt;21,"",N524)</f>
        <v>0.182915743674898</v>
      </c>
      <c r="Q524" s="3">
        <f>IF(ISNUMBER(P524),SUMIF(A:A,A524,P:P),"")</f>
        <v>0.6418895696353492</v>
      </c>
      <c r="R524" s="3">
        <f>_xlfn.IFERROR(P524*(1/Q524),"")</f>
        <v>0.28496450531017437</v>
      </c>
      <c r="S524" s="8">
        <f>_xlfn.IFERROR(1/R524,"")</f>
        <v>3.509208976435621</v>
      </c>
    </row>
    <row r="525" spans="1:19" ht="15">
      <c r="A525" s="1">
        <v>36</v>
      </c>
      <c r="B525" s="5">
        <v>0.7881944444444445</v>
      </c>
      <c r="C525" s="1" t="s">
        <v>344</v>
      </c>
      <c r="D525" s="1">
        <v>6</v>
      </c>
      <c r="E525" s="1">
        <v>3</v>
      </c>
      <c r="F525" s="1" t="s">
        <v>383</v>
      </c>
      <c r="G525" s="2">
        <v>71.5173333333333</v>
      </c>
      <c r="H525" s="6">
        <f>1+_xlfn.COUNTIFS(A:A,A525,O:O,"&lt;"&amp;O525)</f>
        <v>2</v>
      </c>
      <c r="I525" s="2">
        <f>_xlfn.AVERAGEIF(A:A,A525,G:G)</f>
        <v>47.651862962962966</v>
      </c>
      <c r="J525" s="2">
        <f>G525-I525</f>
        <v>23.865470370370332</v>
      </c>
      <c r="K525" s="2">
        <f>90+J525</f>
        <v>113.86547037037033</v>
      </c>
      <c r="L525" s="2">
        <f>EXP(0.06*K525)</f>
        <v>926.9765070181465</v>
      </c>
      <c r="M525" s="2">
        <f>SUMIF(A:A,A525,L:L)</f>
        <v>5512.468863885925</v>
      </c>
      <c r="N525" s="3">
        <f>L525/M525</f>
        <v>0.16815995335431055</v>
      </c>
      <c r="O525" s="7">
        <f>1/N525</f>
        <v>5.946719061541452</v>
      </c>
      <c r="P525" s="3">
        <f>IF(O525&gt;21,"",N525)</f>
        <v>0.16815995335431055</v>
      </c>
      <c r="Q525" s="3">
        <f>IF(ISNUMBER(P525),SUMIF(A:A,A525,P:P),"")</f>
        <v>0.6418895696353492</v>
      </c>
      <c r="R525" s="3">
        <f>_xlfn.IFERROR(P525*(1/Q525),"")</f>
        <v>0.26197645406489545</v>
      </c>
      <c r="S525" s="8">
        <f>_xlfn.IFERROR(1/R525,"")</f>
        <v>3.81713693915517</v>
      </c>
    </row>
    <row r="526" spans="1:19" ht="15">
      <c r="A526" s="1">
        <v>36</v>
      </c>
      <c r="B526" s="5">
        <v>0.7881944444444445</v>
      </c>
      <c r="C526" s="1" t="s">
        <v>344</v>
      </c>
      <c r="D526" s="1">
        <v>6</v>
      </c>
      <c r="E526" s="1">
        <v>4</v>
      </c>
      <c r="F526" s="1" t="s">
        <v>384</v>
      </c>
      <c r="G526" s="2">
        <v>63.5191333333333</v>
      </c>
      <c r="H526" s="6">
        <f>1+_xlfn.COUNTIFS(A:A,A526,O:O,"&lt;"&amp;O526)</f>
        <v>3</v>
      </c>
      <c r="I526" s="2">
        <f>_xlfn.AVERAGEIF(A:A,A526,G:G)</f>
        <v>47.651862962962966</v>
      </c>
      <c r="J526" s="2">
        <f>G526-I526</f>
        <v>15.867270370370335</v>
      </c>
      <c r="K526" s="2">
        <f>90+J526</f>
        <v>105.86727037037033</v>
      </c>
      <c r="L526" s="2">
        <f>EXP(0.06*K526)</f>
        <v>573.6596190306908</v>
      </c>
      <c r="M526" s="2">
        <f>SUMIF(A:A,A526,L:L)</f>
        <v>5512.468863885925</v>
      </c>
      <c r="N526" s="3">
        <f>L526/M526</f>
        <v>0.10406582480473164</v>
      </c>
      <c r="O526" s="7">
        <f>1/N526</f>
        <v>9.60930259166631</v>
      </c>
      <c r="P526" s="3">
        <f>IF(O526&gt;21,"",N526)</f>
        <v>0.10406582480473164</v>
      </c>
      <c r="Q526" s="3">
        <f>IF(ISNUMBER(P526),SUMIF(A:A,A526,P:P),"")</f>
        <v>0.6418895696353492</v>
      </c>
      <c r="R526" s="3">
        <f>_xlfn.IFERROR(P526*(1/Q526),"")</f>
        <v>0.16212418728637445</v>
      </c>
      <c r="S526" s="8">
        <f>_xlfn.IFERROR(1/R526,"")</f>
        <v>6.168111105060533</v>
      </c>
    </row>
    <row r="527" spans="1:19" ht="15">
      <c r="A527" s="1">
        <v>36</v>
      </c>
      <c r="B527" s="5">
        <v>0.7881944444444445</v>
      </c>
      <c r="C527" s="1" t="s">
        <v>344</v>
      </c>
      <c r="D527" s="1">
        <v>6</v>
      </c>
      <c r="E527" s="1">
        <v>2</v>
      </c>
      <c r="F527" s="1" t="s">
        <v>382</v>
      </c>
      <c r="G527" s="2">
        <v>57.759899999999895</v>
      </c>
      <c r="H527" s="6">
        <f>1+_xlfn.COUNTIFS(A:A,A527,O:O,"&lt;"&amp;O527)</f>
        <v>4</v>
      </c>
      <c r="I527" s="2">
        <f>_xlfn.AVERAGEIF(A:A,A527,G:G)</f>
        <v>47.651862962962966</v>
      </c>
      <c r="J527" s="2">
        <f>G527-I527</f>
        <v>10.10803703703693</v>
      </c>
      <c r="K527" s="2">
        <f>90+J527</f>
        <v>100.10803703703692</v>
      </c>
      <c r="L527" s="2">
        <f>EXP(0.06*K527)</f>
        <v>406.0524028054648</v>
      </c>
      <c r="M527" s="2">
        <f>SUMIF(A:A,A527,L:L)</f>
        <v>5512.468863885925</v>
      </c>
      <c r="N527" s="3">
        <f>L527/M527</f>
        <v>0.07366071588461087</v>
      </c>
      <c r="O527" s="7">
        <f>1/N527</f>
        <v>13.575757281079033</v>
      </c>
      <c r="P527" s="3">
        <f>IF(O527&gt;21,"",N527)</f>
        <v>0.07366071588461087</v>
      </c>
      <c r="Q527" s="3">
        <f>IF(ISNUMBER(P527),SUMIF(A:A,A527,P:P),"")</f>
        <v>0.6418895696353492</v>
      </c>
      <c r="R527" s="3">
        <f>_xlfn.IFERROR(P527*(1/Q527),"")</f>
        <v>0.11475605675670468</v>
      </c>
      <c r="S527" s="8">
        <f>_xlfn.IFERROR(1/R527,"")</f>
        <v>8.71413699862578</v>
      </c>
    </row>
    <row r="528" spans="1:19" ht="15">
      <c r="A528" s="1">
        <v>36</v>
      </c>
      <c r="B528" s="5">
        <v>0.7881944444444445</v>
      </c>
      <c r="C528" s="1" t="s">
        <v>344</v>
      </c>
      <c r="D528" s="1">
        <v>6</v>
      </c>
      <c r="E528" s="1">
        <v>1</v>
      </c>
      <c r="F528" s="1" t="s">
        <v>381</v>
      </c>
      <c r="G528" s="2">
        <v>53.8353333333333</v>
      </c>
      <c r="H528" s="6">
        <f>1+_xlfn.COUNTIFS(A:A,A528,O:O,"&lt;"&amp;O528)</f>
        <v>5</v>
      </c>
      <c r="I528" s="2">
        <f>_xlfn.AVERAGEIF(A:A,A528,G:G)</f>
        <v>47.651862962962966</v>
      </c>
      <c r="J528" s="2">
        <f>G528-I528</f>
        <v>6.183470370370337</v>
      </c>
      <c r="K528" s="2">
        <f>90+J528</f>
        <v>96.18347037037034</v>
      </c>
      <c r="L528" s="2">
        <f>EXP(0.06*K528)</f>
        <v>320.86106888247076</v>
      </c>
      <c r="M528" s="2">
        <f>SUMIF(A:A,A528,L:L)</f>
        <v>5512.468863885925</v>
      </c>
      <c r="N528" s="3">
        <f>L528/M528</f>
        <v>0.05820641835902996</v>
      </c>
      <c r="O528" s="7">
        <f>1/N528</f>
        <v>17.180235929168163</v>
      </c>
      <c r="P528" s="3">
        <f>IF(O528&gt;21,"",N528)</f>
        <v>0.05820641835902996</v>
      </c>
      <c r="Q528" s="3">
        <f>IF(ISNUMBER(P528),SUMIF(A:A,A528,P:P),"")</f>
        <v>0.6418895696353492</v>
      </c>
      <c r="R528" s="3">
        <f>_xlfn.IFERROR(P528*(1/Q528),"")</f>
        <v>0.09067980087617941</v>
      </c>
      <c r="S528" s="8">
        <f>_xlfn.IFERROR(1/R528,"")</f>
        <v>11.027814246807516</v>
      </c>
    </row>
    <row r="529" spans="1:19" ht="15">
      <c r="A529" s="1">
        <v>36</v>
      </c>
      <c r="B529" s="5">
        <v>0.7881944444444445</v>
      </c>
      <c r="C529" s="1" t="s">
        <v>344</v>
      </c>
      <c r="D529" s="1">
        <v>6</v>
      </c>
      <c r="E529" s="1">
        <v>8</v>
      </c>
      <c r="F529" s="1" t="s">
        <v>388</v>
      </c>
      <c r="G529" s="2">
        <v>52.854833333333296</v>
      </c>
      <c r="H529" s="6">
        <f>1+_xlfn.COUNTIFS(A:A,A529,O:O,"&lt;"&amp;O529)</f>
        <v>6</v>
      </c>
      <c r="I529" s="2">
        <f>_xlfn.AVERAGEIF(A:A,A529,G:G)</f>
        <v>47.651862962962966</v>
      </c>
      <c r="J529" s="2">
        <f>G529-I529</f>
        <v>5.2029703703703305</v>
      </c>
      <c r="K529" s="2">
        <f>90+J529</f>
        <v>95.20297037037034</v>
      </c>
      <c r="L529" s="2">
        <f>EXP(0.06*K529)</f>
        <v>302.52932720881194</v>
      </c>
      <c r="M529" s="2">
        <f>SUMIF(A:A,A529,L:L)</f>
        <v>5512.468863885925</v>
      </c>
      <c r="N529" s="3">
        <f>L529/M529</f>
        <v>0.05488091355776816</v>
      </c>
      <c r="O529" s="7">
        <f>1/N529</f>
        <v>18.221271024349672</v>
      </c>
      <c r="P529" s="3">
        <f>IF(O529&gt;21,"",N529)</f>
        <v>0.05488091355776816</v>
      </c>
      <c r="Q529" s="3">
        <f>IF(ISNUMBER(P529),SUMIF(A:A,A529,P:P),"")</f>
        <v>0.6418895696353492</v>
      </c>
      <c r="R529" s="3">
        <f>_xlfn.IFERROR(P529*(1/Q529),"")</f>
        <v>0.08549899570567168</v>
      </c>
      <c r="S529" s="8">
        <f>_xlfn.IFERROR(1/R529,"")</f>
        <v>11.696043816028867</v>
      </c>
    </row>
    <row r="530" spans="1:19" ht="15">
      <c r="A530" s="1">
        <v>36</v>
      </c>
      <c r="B530" s="5">
        <v>0.7881944444444445</v>
      </c>
      <c r="C530" s="1" t="s">
        <v>344</v>
      </c>
      <c r="D530" s="1">
        <v>6</v>
      </c>
      <c r="E530" s="1">
        <v>5</v>
      </c>
      <c r="F530" s="1" t="s">
        <v>385</v>
      </c>
      <c r="G530" s="2">
        <v>48.0515666666667</v>
      </c>
      <c r="H530" s="6">
        <f>1+_xlfn.COUNTIFS(A:A,A530,O:O,"&lt;"&amp;O530)</f>
        <v>10</v>
      </c>
      <c r="I530" s="2">
        <f>_xlfn.AVERAGEIF(A:A,A530,G:G)</f>
        <v>47.651862962962966</v>
      </c>
      <c r="J530" s="2">
        <f>G530-I530</f>
        <v>0.39970370370373587</v>
      </c>
      <c r="K530" s="2">
        <f>90+J530</f>
        <v>90.39970370370374</v>
      </c>
      <c r="L530" s="2">
        <f>EXP(0.06*K530)</f>
        <v>226.78041674912006</v>
      </c>
      <c r="M530" s="2">
        <f>SUMIF(A:A,A530,L:L)</f>
        <v>5512.468863885925</v>
      </c>
      <c r="N530" s="3">
        <f>L530/M530</f>
        <v>0.041139536993095124</v>
      </c>
      <c r="O530" s="7">
        <f>1/N530</f>
        <v>24.307517125626386</v>
      </c>
      <c r="P530" s="3">
        <f>IF(O530&gt;21,"",N530)</f>
      </c>
      <c r="Q530" s="3">
        <f>IF(ISNUMBER(P530),SUMIF(A:A,A530,P:P),"")</f>
      </c>
      <c r="R530" s="3">
        <f>_xlfn.IFERROR(P530*(1/Q530),"")</f>
      </c>
      <c r="S530" s="8">
        <f>_xlfn.IFERROR(1/R530,"")</f>
      </c>
    </row>
    <row r="531" spans="1:19" ht="15">
      <c r="A531" s="1">
        <v>36</v>
      </c>
      <c r="B531" s="5">
        <v>0.7881944444444445</v>
      </c>
      <c r="C531" s="1" t="s">
        <v>344</v>
      </c>
      <c r="D531" s="1">
        <v>6</v>
      </c>
      <c r="E531" s="1">
        <v>6</v>
      </c>
      <c r="F531" s="1" t="s">
        <v>386</v>
      </c>
      <c r="G531" s="2">
        <v>39.8108</v>
      </c>
      <c r="H531" s="6">
        <f>1+_xlfn.COUNTIFS(A:A,A531,O:O,"&lt;"&amp;O531)</f>
        <v>15</v>
      </c>
      <c r="I531" s="2">
        <f>_xlfn.AVERAGEIF(A:A,A531,G:G)</f>
        <v>47.651862962962966</v>
      </c>
      <c r="J531" s="2">
        <f>G531-I531</f>
        <v>-7.841062962962965</v>
      </c>
      <c r="K531" s="2">
        <f>90+J531</f>
        <v>82.15893703703703</v>
      </c>
      <c r="L531" s="2">
        <f>EXP(0.06*K531)</f>
        <v>138.31534987694988</v>
      </c>
      <c r="M531" s="2">
        <f>SUMIF(A:A,A531,L:L)</f>
        <v>5512.468863885925</v>
      </c>
      <c r="N531" s="3">
        <f>L531/M531</f>
        <v>0.025091361655228784</v>
      </c>
      <c r="O531" s="7">
        <f>1/N531</f>
        <v>39.85435361143943</v>
      </c>
      <c r="P531" s="3">
        <f>IF(O531&gt;21,"",N531)</f>
      </c>
      <c r="Q531" s="3">
        <f>IF(ISNUMBER(P531),SUMIF(A:A,A531,P:P),"")</f>
      </c>
      <c r="R531" s="3">
        <f>_xlfn.IFERROR(P531*(1/Q531),"")</f>
      </c>
      <c r="S531" s="8">
        <f>_xlfn.IFERROR(1/R531,"")</f>
      </c>
    </row>
    <row r="532" spans="1:19" ht="15">
      <c r="A532" s="1">
        <v>36</v>
      </c>
      <c r="B532" s="5">
        <v>0.7881944444444445</v>
      </c>
      <c r="C532" s="1" t="s">
        <v>344</v>
      </c>
      <c r="D532" s="1">
        <v>6</v>
      </c>
      <c r="E532" s="1">
        <v>7</v>
      </c>
      <c r="F532" s="1" t="s">
        <v>387</v>
      </c>
      <c r="G532" s="2">
        <v>49.5248</v>
      </c>
      <c r="H532" s="6">
        <f>1+_xlfn.COUNTIFS(A:A,A532,O:O,"&lt;"&amp;O532)</f>
        <v>8</v>
      </c>
      <c r="I532" s="2">
        <f>_xlfn.AVERAGEIF(A:A,A532,G:G)</f>
        <v>47.651862962962966</v>
      </c>
      <c r="J532" s="2">
        <f>G532-I532</f>
        <v>1.8729370370370333</v>
      </c>
      <c r="K532" s="2">
        <f>90+J532</f>
        <v>91.87293703703703</v>
      </c>
      <c r="L532" s="2">
        <f>EXP(0.06*K532)</f>
        <v>247.73911138203832</v>
      </c>
      <c r="M532" s="2">
        <f>SUMIF(A:A,A532,L:L)</f>
        <v>5512.468863885925</v>
      </c>
      <c r="N532" s="3">
        <f>L532/M532</f>
        <v>0.04494158924054197</v>
      </c>
      <c r="O532" s="7">
        <f>1/N532</f>
        <v>22.251104531432464</v>
      </c>
      <c r="P532" s="3">
        <f>IF(O532&gt;21,"",N532)</f>
      </c>
      <c r="Q532" s="3">
        <f>IF(ISNUMBER(P532),SUMIF(A:A,A532,P:P),"")</f>
      </c>
      <c r="R532" s="3">
        <f>_xlfn.IFERROR(P532*(1/Q532),"")</f>
      </c>
      <c r="S532" s="8">
        <f>_xlfn.IFERROR(1/R532,"")</f>
      </c>
    </row>
    <row r="533" spans="1:19" ht="15">
      <c r="A533" s="1">
        <v>36</v>
      </c>
      <c r="B533" s="5">
        <v>0.7881944444444445</v>
      </c>
      <c r="C533" s="1" t="s">
        <v>344</v>
      </c>
      <c r="D533" s="1">
        <v>6</v>
      </c>
      <c r="E533" s="1">
        <v>9</v>
      </c>
      <c r="F533" s="1" t="s">
        <v>389</v>
      </c>
      <c r="G533" s="2">
        <v>43.2811333333333</v>
      </c>
      <c r="H533" s="6">
        <f>1+_xlfn.COUNTIFS(A:A,A533,O:O,"&lt;"&amp;O533)</f>
        <v>12</v>
      </c>
      <c r="I533" s="2">
        <f>_xlfn.AVERAGEIF(A:A,A533,G:G)</f>
        <v>47.651862962962966</v>
      </c>
      <c r="J533" s="2">
        <f>G533-I533</f>
        <v>-4.370729629629665</v>
      </c>
      <c r="K533" s="2">
        <f>90+J533</f>
        <v>85.62927037037034</v>
      </c>
      <c r="L533" s="2">
        <f>EXP(0.06*K533)</f>
        <v>170.33314949038765</v>
      </c>
      <c r="M533" s="2">
        <f>SUMIF(A:A,A533,L:L)</f>
        <v>5512.468863885925</v>
      </c>
      <c r="N533" s="3">
        <f>L533/M533</f>
        <v>0.030899612078772645</v>
      </c>
      <c r="O533" s="7">
        <f>1/N533</f>
        <v>32.36286583309497</v>
      </c>
      <c r="P533" s="3">
        <f>IF(O533&gt;21,"",N533)</f>
      </c>
      <c r="Q533" s="3">
        <f>IF(ISNUMBER(P533),SUMIF(A:A,A533,P:P),"")</f>
      </c>
      <c r="R533" s="3">
        <f>_xlfn.IFERROR(P533*(1/Q533),"")</f>
      </c>
      <c r="S533" s="8">
        <f>_xlfn.IFERROR(1/R533,"")</f>
      </c>
    </row>
    <row r="534" spans="1:19" ht="15">
      <c r="A534" s="1">
        <v>36</v>
      </c>
      <c r="B534" s="5">
        <v>0.7881944444444445</v>
      </c>
      <c r="C534" s="1" t="s">
        <v>344</v>
      </c>
      <c r="D534" s="1">
        <v>6</v>
      </c>
      <c r="E534" s="1">
        <v>10</v>
      </c>
      <c r="F534" s="1" t="s">
        <v>390</v>
      </c>
      <c r="G534" s="2">
        <v>47.5891</v>
      </c>
      <c r="H534" s="6">
        <f>1+_xlfn.COUNTIFS(A:A,A534,O:O,"&lt;"&amp;O534)</f>
        <v>11</v>
      </c>
      <c r="I534" s="2">
        <f>_xlfn.AVERAGEIF(A:A,A534,G:G)</f>
        <v>47.651862962962966</v>
      </c>
      <c r="J534" s="2">
        <f>G534-I534</f>
        <v>-0.0627629629629638</v>
      </c>
      <c r="K534" s="2">
        <f>90+J534</f>
        <v>89.93723703703704</v>
      </c>
      <c r="L534" s="2">
        <f>EXP(0.06*K534)</f>
        <v>220.5742167647229</v>
      </c>
      <c r="M534" s="2">
        <f>SUMIF(A:A,A534,L:L)</f>
        <v>5512.468863885925</v>
      </c>
      <c r="N534" s="3">
        <f>L534/M534</f>
        <v>0.04001368936698768</v>
      </c>
      <c r="O534" s="7">
        <f>1/N534</f>
        <v>24.9914470727367</v>
      </c>
      <c r="P534" s="3">
        <f>IF(O534&gt;21,"",N534)</f>
      </c>
      <c r="Q534" s="3">
        <f>IF(ISNUMBER(P534),SUMIF(A:A,A534,P:P),"")</f>
      </c>
      <c r="R534" s="3">
        <f>_xlfn.IFERROR(P534*(1/Q534),"")</f>
      </c>
      <c r="S534" s="8">
        <f>_xlfn.IFERROR(1/R534,"")</f>
      </c>
    </row>
    <row r="535" spans="1:19" ht="15">
      <c r="A535" s="1">
        <v>36</v>
      </c>
      <c r="B535" s="5">
        <v>0.7881944444444445</v>
      </c>
      <c r="C535" s="1" t="s">
        <v>344</v>
      </c>
      <c r="D535" s="1">
        <v>6</v>
      </c>
      <c r="E535" s="1">
        <v>11</v>
      </c>
      <c r="F535" s="1" t="s">
        <v>391</v>
      </c>
      <c r="G535" s="2">
        <v>48.999666666666705</v>
      </c>
      <c r="H535" s="6">
        <f>1+_xlfn.COUNTIFS(A:A,A535,O:O,"&lt;"&amp;O535)</f>
        <v>9</v>
      </c>
      <c r="I535" s="2">
        <f>_xlfn.AVERAGEIF(A:A,A535,G:G)</f>
        <v>47.651862962962966</v>
      </c>
      <c r="J535" s="2">
        <f>G535-I535</f>
        <v>1.3478037037037396</v>
      </c>
      <c r="K535" s="2">
        <f>90+J535</f>
        <v>91.34780370370373</v>
      </c>
      <c r="L535" s="2">
        <f>EXP(0.06*K535)</f>
        <v>240.05503804109526</v>
      </c>
      <c r="M535" s="2">
        <f>SUMIF(A:A,A535,L:L)</f>
        <v>5512.468863885925</v>
      </c>
      <c r="N535" s="3">
        <f>L535/M535</f>
        <v>0.04354764516018914</v>
      </c>
      <c r="O535" s="7">
        <f>1/N535</f>
        <v>22.96335419105947</v>
      </c>
      <c r="P535" s="3">
        <f>IF(O535&gt;21,"",N535)</f>
      </c>
      <c r="Q535" s="3">
        <f>IF(ISNUMBER(P535),SUMIF(A:A,A535,P:P),"")</f>
      </c>
      <c r="R535" s="3">
        <f>_xlfn.IFERROR(P535*(1/Q535),"")</f>
      </c>
      <c r="S535" s="8">
        <f>_xlfn.IFERROR(1/R535,"")</f>
      </c>
    </row>
    <row r="536" spans="1:19" ht="15">
      <c r="A536" s="1">
        <v>36</v>
      </c>
      <c r="B536" s="5">
        <v>0.7881944444444445</v>
      </c>
      <c r="C536" s="1" t="s">
        <v>344</v>
      </c>
      <c r="D536" s="1">
        <v>6</v>
      </c>
      <c r="E536" s="1">
        <v>13</v>
      </c>
      <c r="F536" s="1" t="s">
        <v>393</v>
      </c>
      <c r="G536" s="2">
        <v>49.644800000000004</v>
      </c>
      <c r="H536" s="6">
        <f>1+_xlfn.COUNTIFS(A:A,A536,O:O,"&lt;"&amp;O536)</f>
        <v>7</v>
      </c>
      <c r="I536" s="2">
        <f>_xlfn.AVERAGEIF(A:A,A536,G:G)</f>
        <v>47.651862962962966</v>
      </c>
      <c r="J536" s="2">
        <f>G536-I536</f>
        <v>1.9929370370370378</v>
      </c>
      <c r="K536" s="2">
        <f>90+J536</f>
        <v>91.99293703703704</v>
      </c>
      <c r="L536" s="2">
        <f>EXP(0.06*K536)</f>
        <v>249.5292698208911</v>
      </c>
      <c r="M536" s="2">
        <f>SUMIF(A:A,A536,L:L)</f>
        <v>5512.468863885925</v>
      </c>
      <c r="N536" s="3">
        <f>L536/M536</f>
        <v>0.04526633636983294</v>
      </c>
      <c r="O536" s="7">
        <f>1/N536</f>
        <v>22.091471945726862</v>
      </c>
      <c r="P536" s="3">
        <f>IF(O536&gt;21,"",N536)</f>
      </c>
      <c r="Q536" s="3">
        <f>IF(ISNUMBER(P536),SUMIF(A:A,A536,P:P),"")</f>
      </c>
      <c r="R536" s="3">
        <f>_xlfn.IFERROR(P536*(1/Q536),"")</f>
      </c>
      <c r="S536" s="8">
        <f>_xlfn.IFERROR(1/R536,"")</f>
      </c>
    </row>
    <row r="537" spans="1:19" ht="15">
      <c r="A537" s="1">
        <v>36</v>
      </c>
      <c r="B537" s="5">
        <v>0.7881944444444445</v>
      </c>
      <c r="C537" s="1" t="s">
        <v>344</v>
      </c>
      <c r="D537" s="1">
        <v>6</v>
      </c>
      <c r="E537" s="1">
        <v>14</v>
      </c>
      <c r="F537" s="1" t="s">
        <v>394</v>
      </c>
      <c r="G537" s="2">
        <v>42.2702333333334</v>
      </c>
      <c r="H537" s="6">
        <f>1+_xlfn.COUNTIFS(A:A,A537,O:O,"&lt;"&amp;O537)</f>
        <v>13</v>
      </c>
      <c r="I537" s="2">
        <f>_xlfn.AVERAGEIF(A:A,A537,G:G)</f>
        <v>47.651862962962966</v>
      </c>
      <c r="J537" s="2">
        <f>G537-I537</f>
        <v>-5.381629629629565</v>
      </c>
      <c r="K537" s="2">
        <f>90+J537</f>
        <v>84.61837037037043</v>
      </c>
      <c r="L537" s="2">
        <f>EXP(0.06*K537)</f>
        <v>160.3088428097509</v>
      </c>
      <c r="M537" s="2">
        <f>SUMIF(A:A,A537,L:L)</f>
        <v>5512.468863885925</v>
      </c>
      <c r="N537" s="3">
        <f>L537/M537</f>
        <v>0.029081133475417725</v>
      </c>
      <c r="O537" s="7">
        <f>1/N537</f>
        <v>34.38655514735352</v>
      </c>
      <c r="P537" s="3">
        <f>IF(O537&gt;21,"",N537)</f>
      </c>
      <c r="Q537" s="3">
        <f>IF(ISNUMBER(P537),SUMIF(A:A,A537,P:P),"")</f>
      </c>
      <c r="R537" s="3">
        <f>_xlfn.IFERROR(P537*(1/Q537),"")</f>
      </c>
      <c r="S537" s="8">
        <f>_xlfn.IFERROR(1/R537,"")</f>
      </c>
    </row>
    <row r="538" spans="1:19" ht="15">
      <c r="A538" s="1">
        <v>36</v>
      </c>
      <c r="B538" s="5">
        <v>0.7881944444444445</v>
      </c>
      <c r="C538" s="1" t="s">
        <v>344</v>
      </c>
      <c r="D538" s="1">
        <v>6</v>
      </c>
      <c r="E538" s="1">
        <v>15</v>
      </c>
      <c r="F538" s="1" t="s">
        <v>395</v>
      </c>
      <c r="G538" s="2">
        <v>40.3179333333333</v>
      </c>
      <c r="H538" s="6">
        <f>1+_xlfn.COUNTIFS(A:A,A538,O:O,"&lt;"&amp;O538)</f>
        <v>14</v>
      </c>
      <c r="I538" s="2">
        <f>_xlfn.AVERAGEIF(A:A,A538,G:G)</f>
        <v>47.651862962962966</v>
      </c>
      <c r="J538" s="2">
        <f>G538-I538</f>
        <v>-7.333929629629665</v>
      </c>
      <c r="K538" s="2">
        <f>90+J538</f>
        <v>82.66607037037033</v>
      </c>
      <c r="L538" s="2">
        <f>EXP(0.06*K538)</f>
        <v>142.58869429910908</v>
      </c>
      <c r="M538" s="2">
        <f>SUMIF(A:A,A538,L:L)</f>
        <v>5512.468863885925</v>
      </c>
      <c r="N538" s="3">
        <f>L538/M538</f>
        <v>0.02586657590635233</v>
      </c>
      <c r="O538" s="7">
        <f>1/N538</f>
        <v>38.65992946342849</v>
      </c>
      <c r="P538" s="3">
        <f>IF(O538&gt;21,"",N538)</f>
      </c>
      <c r="Q538" s="3">
        <f>IF(ISNUMBER(P538),SUMIF(A:A,A538,P:P),"")</f>
      </c>
      <c r="R538" s="3">
        <f>_xlfn.IFERROR(P538*(1/Q538),"")</f>
      </c>
      <c r="S538" s="8">
        <f>_xlfn.IFERROR(1/R538,"")</f>
      </c>
    </row>
    <row r="539" spans="1:19" ht="15">
      <c r="A539" s="1">
        <v>36</v>
      </c>
      <c r="B539" s="5">
        <v>0.7881944444444445</v>
      </c>
      <c r="C539" s="1" t="s">
        <v>344</v>
      </c>
      <c r="D539" s="1">
        <v>6</v>
      </c>
      <c r="E539" s="1">
        <v>16</v>
      </c>
      <c r="F539" s="1" t="s">
        <v>396</v>
      </c>
      <c r="G539" s="2">
        <v>20.1822</v>
      </c>
      <c r="H539" s="6">
        <f>1+_xlfn.COUNTIFS(A:A,A539,O:O,"&lt;"&amp;O539)</f>
        <v>18</v>
      </c>
      <c r="I539" s="2">
        <f>_xlfn.AVERAGEIF(A:A,A539,G:G)</f>
        <v>47.651862962962966</v>
      </c>
      <c r="J539" s="2">
        <f>G539-I539</f>
        <v>-27.469662962962964</v>
      </c>
      <c r="K539" s="2">
        <f>90+J539</f>
        <v>62.530337037037036</v>
      </c>
      <c r="L539" s="2">
        <f>EXP(0.06*K539)</f>
        <v>42.59855030180534</v>
      </c>
      <c r="M539" s="2">
        <f>SUMIF(A:A,A539,L:L)</f>
        <v>5512.468863885925</v>
      </c>
      <c r="N539" s="3">
        <f>L539/M539</f>
        <v>0.007727671820676042</v>
      </c>
      <c r="O539" s="7">
        <f>1/N539</f>
        <v>129.4050812722682</v>
      </c>
      <c r="P539" s="3">
        <f>IF(O539&gt;21,"",N539)</f>
      </c>
      <c r="Q539" s="3">
        <f>IF(ISNUMBER(P539),SUMIF(A:A,A539,P:P),"")</f>
      </c>
      <c r="R539" s="3">
        <f>_xlfn.IFERROR(P539*(1/Q539),"")</f>
      </c>
      <c r="S539" s="8">
        <f>_xlfn.IFERROR(1/R539,"")</f>
      </c>
    </row>
    <row r="540" spans="1:19" ht="15">
      <c r="A540" s="1">
        <v>36</v>
      </c>
      <c r="B540" s="5">
        <v>0.7881944444444445</v>
      </c>
      <c r="C540" s="1" t="s">
        <v>344</v>
      </c>
      <c r="D540" s="1">
        <v>6</v>
      </c>
      <c r="E540" s="1">
        <v>17</v>
      </c>
      <c r="F540" s="1" t="s">
        <v>397</v>
      </c>
      <c r="G540" s="2">
        <v>26.4483666666667</v>
      </c>
      <c r="H540" s="6">
        <f>1+_xlfn.COUNTIFS(A:A,A540,O:O,"&lt;"&amp;O540)</f>
        <v>17</v>
      </c>
      <c r="I540" s="2">
        <f>_xlfn.AVERAGEIF(A:A,A540,G:G)</f>
        <v>47.651862962962966</v>
      </c>
      <c r="J540" s="2">
        <f>G540-I540</f>
        <v>-21.203496296296265</v>
      </c>
      <c r="K540" s="2">
        <f>90+J540</f>
        <v>68.79650370370373</v>
      </c>
      <c r="L540" s="2">
        <f>EXP(0.06*K540)</f>
        <v>62.0406752416921</v>
      </c>
      <c r="M540" s="2">
        <f>SUMIF(A:A,A540,L:L)</f>
        <v>5512.468863885925</v>
      </c>
      <c r="N540" s="3">
        <f>L540/M540</f>
        <v>0.011254607830647688</v>
      </c>
      <c r="O540" s="7">
        <f>1/N540</f>
        <v>88.85249624397187</v>
      </c>
      <c r="P540" s="3">
        <f>IF(O540&gt;21,"",N540)</f>
      </c>
      <c r="Q540" s="3">
        <f>IF(ISNUMBER(P540),SUMIF(A:A,A540,P:P),"")</f>
      </c>
      <c r="R540" s="3">
        <f>_xlfn.IFERROR(P540*(1/Q540),"")</f>
      </c>
      <c r="S540" s="8">
        <f>_xlfn.IFERROR(1/R540,"")</f>
      </c>
    </row>
    <row r="541" spans="1:19" ht="15">
      <c r="A541" s="1">
        <v>36</v>
      </c>
      <c r="B541" s="5">
        <v>0.7881944444444445</v>
      </c>
      <c r="C541" s="1" t="s">
        <v>344</v>
      </c>
      <c r="D541" s="1">
        <v>6</v>
      </c>
      <c r="E541" s="1">
        <v>18</v>
      </c>
      <c r="F541" s="1" t="s">
        <v>398</v>
      </c>
      <c r="G541" s="2">
        <v>29.2072333333334</v>
      </c>
      <c r="H541" s="6">
        <f>1+_xlfn.COUNTIFS(A:A,A541,O:O,"&lt;"&amp;O541)</f>
        <v>16</v>
      </c>
      <c r="I541" s="2">
        <f>_xlfn.AVERAGEIF(A:A,A541,G:G)</f>
        <v>47.651862962962966</v>
      </c>
      <c r="J541" s="2">
        <f>G541-I541</f>
        <v>-18.444629629629567</v>
      </c>
      <c r="K541" s="2">
        <f>90+J541</f>
        <v>71.55537037037044</v>
      </c>
      <c r="L541" s="2">
        <f>EXP(0.06*K541)</f>
        <v>73.20928244036321</v>
      </c>
      <c r="M541" s="2">
        <f>SUMIF(A:A,A541,L:L)</f>
        <v>5512.468863885925</v>
      </c>
      <c r="N541" s="3">
        <f>L541/M541</f>
        <v>0.013280670466908636</v>
      </c>
      <c r="O541" s="7">
        <f>1/N541</f>
        <v>75.29740328183685</v>
      </c>
      <c r="P541" s="3">
        <f>IF(O541&gt;21,"",N541)</f>
      </c>
      <c r="Q541" s="3">
        <f>IF(ISNUMBER(P541),SUMIF(A:A,A541,P:P),"")</f>
      </c>
      <c r="R541" s="3">
        <f>_xlfn.IFERROR(P541*(1/Q541),"")</f>
      </c>
      <c r="S541" s="8">
        <f>_xlfn.IFERROR(1/R541,"")</f>
      </c>
    </row>
    <row r="542" spans="1:19" ht="15">
      <c r="A542" s="1">
        <v>37</v>
      </c>
      <c r="B542" s="5">
        <v>0.8159722222222222</v>
      </c>
      <c r="C542" s="1" t="s">
        <v>344</v>
      </c>
      <c r="D542" s="1">
        <v>7</v>
      </c>
      <c r="E542" s="1">
        <v>5</v>
      </c>
      <c r="F542" s="1" t="s">
        <v>403</v>
      </c>
      <c r="G542" s="2">
        <v>74.0726</v>
      </c>
      <c r="H542" s="6">
        <f>1+_xlfn.COUNTIFS(A:A,A542,O:O,"&lt;"&amp;O542)</f>
        <v>1</v>
      </c>
      <c r="I542" s="2">
        <f>_xlfn.AVERAGEIF(A:A,A542,G:G)</f>
        <v>48.78160000000001</v>
      </c>
      <c r="J542" s="2">
        <f>G542-I542</f>
        <v>25.290999999999983</v>
      </c>
      <c r="K542" s="2">
        <f>90+J542</f>
        <v>115.29099999999998</v>
      </c>
      <c r="L542" s="2">
        <f>EXP(0.06*K542)</f>
        <v>1009.7519645275628</v>
      </c>
      <c r="M542" s="2">
        <f>SUMIF(A:A,A542,L:L)</f>
        <v>4308.85082953968</v>
      </c>
      <c r="N542" s="3">
        <f>L542/M542</f>
        <v>0.2343436810587931</v>
      </c>
      <c r="O542" s="7">
        <f>1/N542</f>
        <v>4.267236886789005</v>
      </c>
      <c r="P542" s="3">
        <f>IF(O542&gt;21,"",N542)</f>
        <v>0.2343436810587931</v>
      </c>
      <c r="Q542" s="3">
        <f>IF(ISNUMBER(P542),SUMIF(A:A,A542,P:P),"")</f>
        <v>0.7827185941084952</v>
      </c>
      <c r="R542" s="3">
        <f>_xlfn.IFERROR(P542*(1/Q542),"")</f>
        <v>0.29939710494000343</v>
      </c>
      <c r="S542" s="8">
        <f>_xlfn.IFERROR(1/R542,"")</f>
        <v>3.340045656755403</v>
      </c>
    </row>
    <row r="543" spans="1:19" ht="15">
      <c r="A543" s="1">
        <v>37</v>
      </c>
      <c r="B543" s="5">
        <v>0.8159722222222222</v>
      </c>
      <c r="C543" s="1" t="s">
        <v>344</v>
      </c>
      <c r="D543" s="1">
        <v>7</v>
      </c>
      <c r="E543" s="1">
        <v>3</v>
      </c>
      <c r="F543" s="1" t="s">
        <v>401</v>
      </c>
      <c r="G543" s="2">
        <v>69.66386666666669</v>
      </c>
      <c r="H543" s="6">
        <f>1+_xlfn.COUNTIFS(A:A,A543,O:O,"&lt;"&amp;O543)</f>
        <v>2</v>
      </c>
      <c r="I543" s="2">
        <f>_xlfn.AVERAGEIF(A:A,A543,G:G)</f>
        <v>48.78160000000001</v>
      </c>
      <c r="J543" s="2">
        <f>G543-I543</f>
        <v>20.88226666666668</v>
      </c>
      <c r="K543" s="2">
        <f>90+J543</f>
        <v>110.88226666666668</v>
      </c>
      <c r="L543" s="2">
        <f>EXP(0.06*K543)</f>
        <v>775.0565543145337</v>
      </c>
      <c r="M543" s="2">
        <f>SUMIF(A:A,A543,L:L)</f>
        <v>4308.85082953968</v>
      </c>
      <c r="N543" s="3">
        <f>L543/M543</f>
        <v>0.1798754667952462</v>
      </c>
      <c r="O543" s="7">
        <f>1/N543</f>
        <v>5.559401834038372</v>
      </c>
      <c r="P543" s="3">
        <f>IF(O543&gt;21,"",N543)</f>
        <v>0.1798754667952462</v>
      </c>
      <c r="Q543" s="3">
        <f>IF(ISNUMBER(P543),SUMIF(A:A,A543,P:P),"")</f>
        <v>0.7827185941084952</v>
      </c>
      <c r="R543" s="3">
        <f>_xlfn.IFERROR(P543*(1/Q543),"")</f>
        <v>0.22980860318020382</v>
      </c>
      <c r="S543" s="8">
        <f>_xlfn.IFERROR(1/R543,"")</f>
        <v>4.351447187622704</v>
      </c>
    </row>
    <row r="544" spans="1:19" ht="15">
      <c r="A544" s="1">
        <v>37</v>
      </c>
      <c r="B544" s="5">
        <v>0.8159722222222222</v>
      </c>
      <c r="C544" s="1" t="s">
        <v>344</v>
      </c>
      <c r="D544" s="1">
        <v>7</v>
      </c>
      <c r="E544" s="1">
        <v>7</v>
      </c>
      <c r="F544" s="1" t="s">
        <v>405</v>
      </c>
      <c r="G544" s="2">
        <v>59.3697</v>
      </c>
      <c r="H544" s="6">
        <f>1+_xlfn.COUNTIFS(A:A,A544,O:O,"&lt;"&amp;O544)</f>
        <v>3</v>
      </c>
      <c r="I544" s="2">
        <f>_xlfn.AVERAGEIF(A:A,A544,G:G)</f>
        <v>48.78160000000001</v>
      </c>
      <c r="J544" s="2">
        <f>G544-I544</f>
        <v>10.58809999999999</v>
      </c>
      <c r="K544" s="2">
        <f>90+J544</f>
        <v>100.5881</v>
      </c>
      <c r="L544" s="2">
        <f>EXP(0.06*K544)</f>
        <v>417.91831718665077</v>
      </c>
      <c r="M544" s="2">
        <f>SUMIF(A:A,A544,L:L)</f>
        <v>4308.85082953968</v>
      </c>
      <c r="N544" s="3">
        <f>L544/M544</f>
        <v>0.09699066728455243</v>
      </c>
      <c r="O544" s="7">
        <f>1/N544</f>
        <v>10.31027033834284</v>
      </c>
      <c r="P544" s="3">
        <f>IF(O544&gt;21,"",N544)</f>
        <v>0.09699066728455243</v>
      </c>
      <c r="Q544" s="3">
        <f>IF(ISNUMBER(P544),SUMIF(A:A,A544,P:P),"")</f>
        <v>0.7827185941084952</v>
      </c>
      <c r="R544" s="3">
        <f>_xlfn.IFERROR(P544*(1/Q544),"")</f>
        <v>0.1239151184277452</v>
      </c>
      <c r="S544" s="8">
        <f>_xlfn.IFERROR(1/R544,"")</f>
        <v>8.070040304106227</v>
      </c>
    </row>
    <row r="545" spans="1:19" ht="15">
      <c r="A545" s="1">
        <v>37</v>
      </c>
      <c r="B545" s="5">
        <v>0.8159722222222222</v>
      </c>
      <c r="C545" s="1" t="s">
        <v>344</v>
      </c>
      <c r="D545" s="1">
        <v>7</v>
      </c>
      <c r="E545" s="1">
        <v>2</v>
      </c>
      <c r="F545" s="1" t="s">
        <v>400</v>
      </c>
      <c r="G545" s="2">
        <v>57.11580000000001</v>
      </c>
      <c r="H545" s="6">
        <f>1+_xlfn.COUNTIFS(A:A,A545,O:O,"&lt;"&amp;O545)</f>
        <v>4</v>
      </c>
      <c r="I545" s="2">
        <f>_xlfn.AVERAGEIF(A:A,A545,G:G)</f>
        <v>48.78160000000001</v>
      </c>
      <c r="J545" s="2">
        <f>G545-I545</f>
        <v>8.334199999999996</v>
      </c>
      <c r="K545" s="2">
        <f>90+J545</f>
        <v>98.3342</v>
      </c>
      <c r="L545" s="2">
        <f>EXP(0.06*K545)</f>
        <v>365.0564503071968</v>
      </c>
      <c r="M545" s="2">
        <f>SUMIF(A:A,A545,L:L)</f>
        <v>4308.85082953968</v>
      </c>
      <c r="N545" s="3">
        <f>L545/M545</f>
        <v>0.08472246191595273</v>
      </c>
      <c r="O545" s="7">
        <f>1/N545</f>
        <v>11.80324529511466</v>
      </c>
      <c r="P545" s="3">
        <f>IF(O545&gt;21,"",N545)</f>
        <v>0.08472246191595273</v>
      </c>
      <c r="Q545" s="3">
        <f>IF(ISNUMBER(P545),SUMIF(A:A,A545,P:P),"")</f>
        <v>0.7827185941084952</v>
      </c>
      <c r="R545" s="3">
        <f>_xlfn.IFERROR(P545*(1/Q545),"")</f>
        <v>0.10824127924602371</v>
      </c>
      <c r="S545" s="8">
        <f>_xlfn.IFERROR(1/R545,"")</f>
        <v>9.23861956330986</v>
      </c>
    </row>
    <row r="546" spans="1:19" ht="15">
      <c r="A546" s="1">
        <v>37</v>
      </c>
      <c r="B546" s="5">
        <v>0.8159722222222222</v>
      </c>
      <c r="C546" s="1" t="s">
        <v>344</v>
      </c>
      <c r="D546" s="1">
        <v>7</v>
      </c>
      <c r="E546" s="1">
        <v>1</v>
      </c>
      <c r="F546" s="1" t="s">
        <v>399</v>
      </c>
      <c r="G546" s="2">
        <v>53.3068333333333</v>
      </c>
      <c r="H546" s="6">
        <f>1+_xlfn.COUNTIFS(A:A,A546,O:O,"&lt;"&amp;O546)</f>
        <v>5</v>
      </c>
      <c r="I546" s="2">
        <f>_xlfn.AVERAGEIF(A:A,A546,G:G)</f>
        <v>48.78160000000001</v>
      </c>
      <c r="J546" s="2">
        <f>G546-I546</f>
        <v>4.52523333333329</v>
      </c>
      <c r="K546" s="2">
        <f>90+J546</f>
        <v>94.52523333333329</v>
      </c>
      <c r="L546" s="2">
        <f>EXP(0.06*K546)</f>
        <v>290.47397925262163</v>
      </c>
      <c r="M546" s="2">
        <f>SUMIF(A:A,A546,L:L)</f>
        <v>4308.85082953968</v>
      </c>
      <c r="N546" s="3">
        <f>L546/M546</f>
        <v>0.06741332915524796</v>
      </c>
      <c r="O546" s="7">
        <f>1/N546</f>
        <v>14.833861678853943</v>
      </c>
      <c r="P546" s="3">
        <f>IF(O546&gt;21,"",N546)</f>
        <v>0.06741332915524796</v>
      </c>
      <c r="Q546" s="3">
        <f>IF(ISNUMBER(P546),SUMIF(A:A,A546,P:P),"")</f>
        <v>0.7827185941084952</v>
      </c>
      <c r="R546" s="3">
        <f>_xlfn.IFERROR(P546*(1/Q546),"")</f>
        <v>0.08612715944487141</v>
      </c>
      <c r="S546" s="8">
        <f>_xlfn.IFERROR(1/R546,"")</f>
        <v>11.610739358472442</v>
      </c>
    </row>
    <row r="547" spans="1:19" ht="15">
      <c r="A547" s="1">
        <v>37</v>
      </c>
      <c r="B547" s="5">
        <v>0.8159722222222222</v>
      </c>
      <c r="C547" s="1" t="s">
        <v>344</v>
      </c>
      <c r="D547" s="1">
        <v>7</v>
      </c>
      <c r="E547" s="1">
        <v>12</v>
      </c>
      <c r="F547" s="1" t="s">
        <v>410</v>
      </c>
      <c r="G547" s="2">
        <v>53.05029999999999</v>
      </c>
      <c r="H547" s="6">
        <f>1+_xlfn.COUNTIFS(A:A,A547,O:O,"&lt;"&amp;O547)</f>
        <v>6</v>
      </c>
      <c r="I547" s="2">
        <f>_xlfn.AVERAGEIF(A:A,A547,G:G)</f>
        <v>48.78160000000001</v>
      </c>
      <c r="J547" s="2">
        <f>G547-I547</f>
        <v>4.268699999999981</v>
      </c>
      <c r="K547" s="2">
        <f>90+J547</f>
        <v>94.26869999999998</v>
      </c>
      <c r="L547" s="2">
        <f>EXP(0.06*K547)</f>
        <v>286.0372365293659</v>
      </c>
      <c r="M547" s="2">
        <f>SUMIF(A:A,A547,L:L)</f>
        <v>4308.85082953968</v>
      </c>
      <c r="N547" s="3">
        <f>L547/M547</f>
        <v>0.06638364794817546</v>
      </c>
      <c r="O547" s="7">
        <f>1/N547</f>
        <v>15.063950700339372</v>
      </c>
      <c r="P547" s="3">
        <f>IF(O547&gt;21,"",N547)</f>
        <v>0.06638364794817546</v>
      </c>
      <c r="Q547" s="3">
        <f>IF(ISNUMBER(P547),SUMIF(A:A,A547,P:P),"")</f>
        <v>0.7827185941084952</v>
      </c>
      <c r="R547" s="3">
        <f>_xlfn.IFERROR(P547*(1/Q547),"")</f>
        <v>0.08481164041309819</v>
      </c>
      <c r="S547" s="8">
        <f>_xlfn.IFERROR(1/R547,"")</f>
        <v>11.790834313889317</v>
      </c>
    </row>
    <row r="548" spans="1:19" ht="15">
      <c r="A548" s="1">
        <v>37</v>
      </c>
      <c r="B548" s="5">
        <v>0.8159722222222222</v>
      </c>
      <c r="C548" s="1" t="s">
        <v>344</v>
      </c>
      <c r="D548" s="1">
        <v>7</v>
      </c>
      <c r="E548" s="1">
        <v>6</v>
      </c>
      <c r="F548" s="1" t="s">
        <v>404</v>
      </c>
      <c r="G548" s="2">
        <v>49.2943</v>
      </c>
      <c r="H548" s="6">
        <f>1+_xlfn.COUNTIFS(A:A,A548,O:O,"&lt;"&amp;O548)</f>
        <v>7</v>
      </c>
      <c r="I548" s="2">
        <f>_xlfn.AVERAGEIF(A:A,A548,G:G)</f>
        <v>48.78160000000001</v>
      </c>
      <c r="J548" s="2">
        <f>G548-I548</f>
        <v>0.5126999999999882</v>
      </c>
      <c r="K548" s="2">
        <f>90+J548</f>
        <v>90.5127</v>
      </c>
      <c r="L548" s="2">
        <f>EXP(0.06*K548)</f>
        <v>228.32316140258956</v>
      </c>
      <c r="M548" s="2">
        <f>SUMIF(A:A,A548,L:L)</f>
        <v>4308.85082953968</v>
      </c>
      <c r="N548" s="3">
        <f>L548/M548</f>
        <v>0.052989339950527285</v>
      </c>
      <c r="O548" s="7">
        <f>1/N548</f>
        <v>18.87172025418009</v>
      </c>
      <c r="P548" s="3">
        <f>IF(O548&gt;21,"",N548)</f>
        <v>0.052989339950527285</v>
      </c>
      <c r="Q548" s="3">
        <f>IF(ISNUMBER(P548),SUMIF(A:A,A548,P:P),"")</f>
        <v>0.7827185941084952</v>
      </c>
      <c r="R548" s="3">
        <f>_xlfn.IFERROR(P548*(1/Q548),"")</f>
        <v>0.0676990943480541</v>
      </c>
      <c r="S548" s="8">
        <f>_xlfn.IFERROR(1/R548,"")</f>
        <v>14.771246345760655</v>
      </c>
    </row>
    <row r="549" spans="1:19" ht="15">
      <c r="A549" s="1">
        <v>37</v>
      </c>
      <c r="B549" s="5">
        <v>0.8159722222222222</v>
      </c>
      <c r="C549" s="1" t="s">
        <v>344</v>
      </c>
      <c r="D549" s="1">
        <v>7</v>
      </c>
      <c r="E549" s="1">
        <v>4</v>
      </c>
      <c r="F549" s="1" t="s">
        <v>402</v>
      </c>
      <c r="G549" s="2">
        <v>46.8332666666667</v>
      </c>
      <c r="H549" s="6">
        <f>1+_xlfn.COUNTIFS(A:A,A549,O:O,"&lt;"&amp;O549)</f>
        <v>8</v>
      </c>
      <c r="I549" s="2">
        <f>_xlfn.AVERAGEIF(A:A,A549,G:G)</f>
        <v>48.78160000000001</v>
      </c>
      <c r="J549" s="2">
        <f>G549-I549</f>
        <v>-1.9483333333333093</v>
      </c>
      <c r="K549" s="2">
        <f>90+J549</f>
        <v>88.05166666666669</v>
      </c>
      <c r="L549" s="2">
        <f>EXP(0.06*K549)</f>
        <v>196.97956649840546</v>
      </c>
      <c r="M549" s="2">
        <f>SUMIF(A:A,A549,L:L)</f>
        <v>4308.85082953968</v>
      </c>
      <c r="N549" s="3">
        <f>L549/M549</f>
        <v>0.04571510462789659</v>
      </c>
      <c r="O549" s="7">
        <f>1/N549</f>
        <v>21.874608144061273</v>
      </c>
      <c r="P549" s="3">
        <f>IF(O549&gt;21,"",N549)</f>
      </c>
      <c r="Q549" s="3">
        <f>IF(ISNUMBER(P549),SUMIF(A:A,A549,P:P),"")</f>
      </c>
      <c r="R549" s="3">
        <f>_xlfn.IFERROR(P549*(1/Q549),"")</f>
      </c>
      <c r="S549" s="8">
        <f>_xlfn.IFERROR(1/R549,"")</f>
      </c>
    </row>
    <row r="550" spans="1:19" ht="15">
      <c r="A550" s="1">
        <v>37</v>
      </c>
      <c r="B550" s="5">
        <v>0.8159722222222222</v>
      </c>
      <c r="C550" s="1" t="s">
        <v>344</v>
      </c>
      <c r="D550" s="1">
        <v>7</v>
      </c>
      <c r="E550" s="1">
        <v>8</v>
      </c>
      <c r="F550" s="1" t="s">
        <v>406</v>
      </c>
      <c r="G550" s="2">
        <v>38.8044</v>
      </c>
      <c r="H550" s="6">
        <f>1+_xlfn.COUNTIFS(A:A,A550,O:O,"&lt;"&amp;O550)</f>
        <v>13</v>
      </c>
      <c r="I550" s="2">
        <f>_xlfn.AVERAGEIF(A:A,A550,G:G)</f>
        <v>48.78160000000001</v>
      </c>
      <c r="J550" s="2">
        <f>G550-I550</f>
        <v>-9.97720000000001</v>
      </c>
      <c r="K550" s="2">
        <f>90+J550</f>
        <v>80.02279999999999</v>
      </c>
      <c r="L550" s="2">
        <f>EXP(0.06*K550)</f>
        <v>121.67675752052058</v>
      </c>
      <c r="M550" s="2">
        <f>SUMIF(A:A,A550,L:L)</f>
        <v>4308.85082953968</v>
      </c>
      <c r="N550" s="3">
        <f>L550/M550</f>
        <v>0.028238795524401915</v>
      </c>
      <c r="O550" s="7">
        <f>1/N550</f>
        <v>35.41227525571594</v>
      </c>
      <c r="P550" s="3">
        <f>IF(O550&gt;21,"",N550)</f>
      </c>
      <c r="Q550" s="3">
        <f>IF(ISNUMBER(P550),SUMIF(A:A,A550,P:P),"")</f>
      </c>
      <c r="R550" s="3">
        <f>_xlfn.IFERROR(P550*(1/Q550),"")</f>
      </c>
      <c r="S550" s="8">
        <f>_xlfn.IFERROR(1/R550,"")</f>
      </c>
    </row>
    <row r="551" spans="1:19" ht="15">
      <c r="A551" s="1">
        <v>37</v>
      </c>
      <c r="B551" s="5">
        <v>0.8159722222222222</v>
      </c>
      <c r="C551" s="1" t="s">
        <v>344</v>
      </c>
      <c r="D551" s="1">
        <v>7</v>
      </c>
      <c r="E551" s="1">
        <v>9</v>
      </c>
      <c r="F551" s="1" t="s">
        <v>407</v>
      </c>
      <c r="G551" s="2">
        <v>42.3684</v>
      </c>
      <c r="H551" s="6">
        <f>1+_xlfn.COUNTIFS(A:A,A551,O:O,"&lt;"&amp;O551)</f>
        <v>10</v>
      </c>
      <c r="I551" s="2">
        <f>_xlfn.AVERAGEIF(A:A,A551,G:G)</f>
        <v>48.78160000000001</v>
      </c>
      <c r="J551" s="2">
        <f>G551-I551</f>
        <v>-6.4132000000000104</v>
      </c>
      <c r="K551" s="2">
        <f>90+J551</f>
        <v>83.58679999999998</v>
      </c>
      <c r="L551" s="2">
        <f>EXP(0.06*K551)</f>
        <v>150.68747650158343</v>
      </c>
      <c r="M551" s="2">
        <f>SUMIF(A:A,A551,L:L)</f>
        <v>4308.85082953968</v>
      </c>
      <c r="N551" s="3">
        <f>L551/M551</f>
        <v>0.03497161597438767</v>
      </c>
      <c r="O551" s="7">
        <f>1/N551</f>
        <v>28.59461801057105</v>
      </c>
      <c r="P551" s="3">
        <f>IF(O551&gt;21,"",N551)</f>
      </c>
      <c r="Q551" s="3">
        <f>IF(ISNUMBER(P551),SUMIF(A:A,A551,P:P),"")</f>
      </c>
      <c r="R551" s="3">
        <f>_xlfn.IFERROR(P551*(1/Q551),"")</f>
      </c>
      <c r="S551" s="8">
        <f>_xlfn.IFERROR(1/R551,"")</f>
      </c>
    </row>
    <row r="552" spans="1:19" ht="15">
      <c r="A552" s="1">
        <v>37</v>
      </c>
      <c r="B552" s="5">
        <v>0.8159722222222222</v>
      </c>
      <c r="C552" s="1" t="s">
        <v>344</v>
      </c>
      <c r="D552" s="1">
        <v>7</v>
      </c>
      <c r="E552" s="1">
        <v>10</v>
      </c>
      <c r="F552" s="1" t="s">
        <v>408</v>
      </c>
      <c r="G552" s="2">
        <v>41.7476</v>
      </c>
      <c r="H552" s="6">
        <f>1+_xlfn.COUNTIFS(A:A,A552,O:O,"&lt;"&amp;O552)</f>
        <v>11</v>
      </c>
      <c r="I552" s="2">
        <f>_xlfn.AVERAGEIF(A:A,A552,G:G)</f>
        <v>48.78160000000001</v>
      </c>
      <c r="J552" s="2">
        <f>G552-I552</f>
        <v>-7.034000000000013</v>
      </c>
      <c r="K552" s="2">
        <f>90+J552</f>
        <v>82.96599999999998</v>
      </c>
      <c r="L552" s="2">
        <f>EXP(0.06*K552)</f>
        <v>145.1779164123966</v>
      </c>
      <c r="M552" s="2">
        <f>SUMIF(A:A,A552,L:L)</f>
        <v>4308.85082953968</v>
      </c>
      <c r="N552" s="3">
        <f>L552/M552</f>
        <v>0.03369295484009739</v>
      </c>
      <c r="O552" s="7">
        <f>1/N552</f>
        <v>29.679795219679505</v>
      </c>
      <c r="P552" s="3">
        <f>IF(O552&gt;21,"",N552)</f>
      </c>
      <c r="Q552" s="3">
        <f>IF(ISNUMBER(P552),SUMIF(A:A,A552,P:P),"")</f>
      </c>
      <c r="R552" s="3">
        <f>_xlfn.IFERROR(P552*(1/Q552),"")</f>
      </c>
      <c r="S552" s="8">
        <f>_xlfn.IFERROR(1/R552,"")</f>
      </c>
    </row>
    <row r="553" spans="1:19" ht="15">
      <c r="A553" s="1">
        <v>37</v>
      </c>
      <c r="B553" s="5">
        <v>0.8159722222222222</v>
      </c>
      <c r="C553" s="1" t="s">
        <v>344</v>
      </c>
      <c r="D553" s="1">
        <v>7</v>
      </c>
      <c r="E553" s="1">
        <v>11</v>
      </c>
      <c r="F553" s="1" t="s">
        <v>409</v>
      </c>
      <c r="G553" s="2">
        <v>13.6751</v>
      </c>
      <c r="H553" s="6">
        <f>1+_xlfn.COUNTIFS(A:A,A553,O:O,"&lt;"&amp;O553)</f>
        <v>14</v>
      </c>
      <c r="I553" s="2">
        <f>_xlfn.AVERAGEIF(A:A,A553,G:G)</f>
        <v>48.78160000000001</v>
      </c>
      <c r="J553" s="2">
        <f>G553-I553</f>
        <v>-35.10650000000001</v>
      </c>
      <c r="K553" s="2">
        <f>90+J553</f>
        <v>54.89349999999999</v>
      </c>
      <c r="L553" s="2">
        <f>EXP(0.06*K553)</f>
        <v>26.939941513802516</v>
      </c>
      <c r="M553" s="2">
        <f>SUMIF(A:A,A553,L:L)</f>
        <v>4308.85082953968</v>
      </c>
      <c r="N553" s="3">
        <f>L553/M553</f>
        <v>0.006252233502518477</v>
      </c>
      <c r="O553" s="7">
        <f>1/N553</f>
        <v>159.94284276126086</v>
      </c>
      <c r="P553" s="3">
        <f>IF(O553&gt;21,"",N553)</f>
      </c>
      <c r="Q553" s="3">
        <f>IF(ISNUMBER(P553),SUMIF(A:A,A553,P:P),"")</f>
      </c>
      <c r="R553" s="3">
        <f>_xlfn.IFERROR(P553*(1/Q553),"")</f>
      </c>
      <c r="S553" s="8">
        <f>_xlfn.IFERROR(1/R553,"")</f>
      </c>
    </row>
    <row r="554" spans="1:19" ht="15">
      <c r="A554" s="1">
        <v>37</v>
      </c>
      <c r="B554" s="5">
        <v>0.8159722222222222</v>
      </c>
      <c r="C554" s="1" t="s">
        <v>344</v>
      </c>
      <c r="D554" s="1">
        <v>7</v>
      </c>
      <c r="E554" s="1">
        <v>13</v>
      </c>
      <c r="F554" s="1" t="s">
        <v>411</v>
      </c>
      <c r="G554" s="2">
        <v>39.372800000000005</v>
      </c>
      <c r="H554" s="6">
        <f>1+_xlfn.COUNTIFS(A:A,A554,O:O,"&lt;"&amp;O554)</f>
        <v>12</v>
      </c>
      <c r="I554" s="2">
        <f>_xlfn.AVERAGEIF(A:A,A554,G:G)</f>
        <v>48.78160000000001</v>
      </c>
      <c r="J554" s="2">
        <f>G554-I554</f>
        <v>-9.408800000000006</v>
      </c>
      <c r="K554" s="2">
        <f>90+J554</f>
        <v>80.59119999999999</v>
      </c>
      <c r="L554" s="2">
        <f>EXP(0.06*K554)</f>
        <v>125.89799303776354</v>
      </c>
      <c r="M554" s="2">
        <f>SUMIF(A:A,A554,L:L)</f>
        <v>4308.85082953968</v>
      </c>
      <c r="N554" s="3">
        <f>L554/M554</f>
        <v>0.029218461724100437</v>
      </c>
      <c r="O554" s="7">
        <f>1/N554</f>
        <v>34.22493659805383</v>
      </c>
      <c r="P554" s="3">
        <f>IF(O554&gt;21,"",N554)</f>
      </c>
      <c r="Q554" s="3">
        <f>IF(ISNUMBER(P554),SUMIF(A:A,A554,P:P),"")</f>
      </c>
      <c r="R554" s="3">
        <f>_xlfn.IFERROR(P554*(1/Q554),"")</f>
      </c>
      <c r="S554" s="8">
        <f>_xlfn.IFERROR(1/R554,"")</f>
      </c>
    </row>
    <row r="555" spans="1:19" ht="15">
      <c r="A555" s="1">
        <v>37</v>
      </c>
      <c r="B555" s="5">
        <v>0.8159722222222222</v>
      </c>
      <c r="C555" s="1" t="s">
        <v>344</v>
      </c>
      <c r="D555" s="1">
        <v>7</v>
      </c>
      <c r="E555" s="1">
        <v>14</v>
      </c>
      <c r="F555" s="1" t="s">
        <v>412</v>
      </c>
      <c r="G555" s="2">
        <v>44.2674333333334</v>
      </c>
      <c r="H555" s="6">
        <f>1+_xlfn.COUNTIFS(A:A,A555,O:O,"&lt;"&amp;O555)</f>
        <v>9</v>
      </c>
      <c r="I555" s="2">
        <f>_xlfn.AVERAGEIF(A:A,A555,G:G)</f>
        <v>48.78160000000001</v>
      </c>
      <c r="J555" s="2">
        <f>G555-I555</f>
        <v>-4.514166666666611</v>
      </c>
      <c r="K555" s="2">
        <f>90+J555</f>
        <v>85.48583333333339</v>
      </c>
      <c r="L555" s="2">
        <f>EXP(0.06*K555)</f>
        <v>168.87351453468747</v>
      </c>
      <c r="M555" s="2">
        <f>SUMIF(A:A,A555,L:L)</f>
        <v>4308.85082953968</v>
      </c>
      <c r="N555" s="3">
        <f>L555/M555</f>
        <v>0.03919223969810263</v>
      </c>
      <c r="O555" s="7">
        <f>1/N555</f>
        <v>25.515255257239406</v>
      </c>
      <c r="P555" s="3">
        <f>IF(O555&gt;21,"",N555)</f>
      </c>
      <c r="Q555" s="3">
        <f>IF(ISNUMBER(P555),SUMIF(A:A,A555,P:P),"")</f>
      </c>
      <c r="R555" s="3">
        <f>_xlfn.IFERROR(P555*(1/Q555),"")</f>
      </c>
      <c r="S555" s="8">
        <f>_xlfn.IFERROR(1/R555,"")</f>
      </c>
    </row>
    <row r="556" spans="1:19" ht="15">
      <c r="A556" s="1">
        <v>38</v>
      </c>
      <c r="B556" s="5">
        <v>0.84375</v>
      </c>
      <c r="C556" s="1" t="s">
        <v>344</v>
      </c>
      <c r="D556" s="1">
        <v>8</v>
      </c>
      <c r="E556" s="1">
        <v>8</v>
      </c>
      <c r="F556" s="1" t="s">
        <v>420</v>
      </c>
      <c r="G556" s="2">
        <v>79.34253333333339</v>
      </c>
      <c r="H556" s="6">
        <f>1+_xlfn.COUNTIFS(A:A,A556,O:O,"&lt;"&amp;O556)</f>
        <v>1</v>
      </c>
      <c r="I556" s="2">
        <f>_xlfn.AVERAGEIF(A:A,A556,G:G)</f>
        <v>48.738171111111114</v>
      </c>
      <c r="J556" s="2">
        <f>G556-I556</f>
        <v>30.604362222222278</v>
      </c>
      <c r="K556" s="2">
        <f>90+J556</f>
        <v>120.60436222222228</v>
      </c>
      <c r="L556" s="2">
        <f>EXP(0.06*K556)</f>
        <v>1388.89220469724</v>
      </c>
      <c r="M556" s="2">
        <f>SUMIF(A:A,A556,L:L)</f>
        <v>4719.4756451306175</v>
      </c>
      <c r="N556" s="3">
        <f>L556/M556</f>
        <v>0.2942895162792604</v>
      </c>
      <c r="O556" s="7">
        <f>1/N556</f>
        <v>3.3980143521357014</v>
      </c>
      <c r="P556" s="3">
        <f>IF(O556&gt;21,"",N556)</f>
        <v>0.2942895162792604</v>
      </c>
      <c r="Q556" s="3">
        <f>IF(ISNUMBER(P556),SUMIF(A:A,A556,P:P),"")</f>
        <v>0.6688139160342798</v>
      </c>
      <c r="R556" s="3">
        <f>_xlfn.IFERROR(P556*(1/Q556),"")</f>
        <v>0.4400170349687771</v>
      </c>
      <c r="S556" s="8">
        <f>_xlfn.IFERROR(1/R556,"")</f>
        <v>2.2726392855925646</v>
      </c>
    </row>
    <row r="557" spans="1:19" ht="15">
      <c r="A557" s="1">
        <v>38</v>
      </c>
      <c r="B557" s="5">
        <v>0.84375</v>
      </c>
      <c r="C557" s="1" t="s">
        <v>344</v>
      </c>
      <c r="D557" s="1">
        <v>8</v>
      </c>
      <c r="E557" s="1">
        <v>9</v>
      </c>
      <c r="F557" s="1" t="s">
        <v>421</v>
      </c>
      <c r="G557" s="2">
        <v>64.41526666666661</v>
      </c>
      <c r="H557" s="6">
        <f>1+_xlfn.COUNTIFS(A:A,A557,O:O,"&lt;"&amp;O557)</f>
        <v>2</v>
      </c>
      <c r="I557" s="2">
        <f>_xlfn.AVERAGEIF(A:A,A557,G:G)</f>
        <v>48.738171111111114</v>
      </c>
      <c r="J557" s="2">
        <f>G557-I557</f>
        <v>15.677095555555496</v>
      </c>
      <c r="K557" s="2">
        <f>90+J557</f>
        <v>105.6770955555555</v>
      </c>
      <c r="L557" s="2">
        <f>EXP(0.06*K557)</f>
        <v>567.1510857123219</v>
      </c>
      <c r="M557" s="2">
        <f>SUMIF(A:A,A557,L:L)</f>
        <v>4719.4756451306175</v>
      </c>
      <c r="N557" s="3">
        <f>L557/M557</f>
        <v>0.12017247854589262</v>
      </c>
      <c r="O557" s="7">
        <f>1/N557</f>
        <v>8.321372847595137</v>
      </c>
      <c r="P557" s="3">
        <f>IF(O557&gt;21,"",N557)</f>
        <v>0.12017247854589262</v>
      </c>
      <c r="Q557" s="3">
        <f>IF(ISNUMBER(P557),SUMIF(A:A,A557,P:P),"")</f>
        <v>0.6688139160342798</v>
      </c>
      <c r="R557" s="3">
        <f>_xlfn.IFERROR(P557*(1/Q557),"")</f>
        <v>0.17967999119763117</v>
      </c>
      <c r="S557" s="8">
        <f>_xlfn.IFERROR(1/R557,"")</f>
        <v>5.56544996098143</v>
      </c>
    </row>
    <row r="558" spans="1:19" ht="15">
      <c r="A558" s="1">
        <v>38</v>
      </c>
      <c r="B558" s="5">
        <v>0.84375</v>
      </c>
      <c r="C558" s="1" t="s">
        <v>344</v>
      </c>
      <c r="D558" s="1">
        <v>8</v>
      </c>
      <c r="E558" s="1">
        <v>10</v>
      </c>
      <c r="F558" s="1" t="s">
        <v>422</v>
      </c>
      <c r="G558" s="2">
        <v>60.193633333333295</v>
      </c>
      <c r="H558" s="6">
        <f>1+_xlfn.COUNTIFS(A:A,A558,O:O,"&lt;"&amp;O558)</f>
        <v>3</v>
      </c>
      <c r="I558" s="2">
        <f>_xlfn.AVERAGEIF(A:A,A558,G:G)</f>
        <v>48.738171111111114</v>
      </c>
      <c r="J558" s="2">
        <f>G558-I558</f>
        <v>11.455462222222181</v>
      </c>
      <c r="K558" s="2">
        <f>90+J558</f>
        <v>101.45546222222218</v>
      </c>
      <c r="L558" s="2">
        <f>EXP(0.06*K558)</f>
        <v>440.2433901171964</v>
      </c>
      <c r="M558" s="2">
        <f>SUMIF(A:A,A558,L:L)</f>
        <v>4719.4756451306175</v>
      </c>
      <c r="N558" s="3">
        <f>L558/M558</f>
        <v>0.09328226761195885</v>
      </c>
      <c r="O558" s="7">
        <f>1/N558</f>
        <v>10.720151059790481</v>
      </c>
      <c r="P558" s="3">
        <f>IF(O558&gt;21,"",N558)</f>
        <v>0.09328226761195885</v>
      </c>
      <c r="Q558" s="3">
        <f>IF(ISNUMBER(P558),SUMIF(A:A,A558,P:P),"")</f>
        <v>0.6688139160342798</v>
      </c>
      <c r="R558" s="3">
        <f>_xlfn.IFERROR(P558*(1/Q558),"")</f>
        <v>0.1394741726743283</v>
      </c>
      <c r="S558" s="8">
        <f>_xlfn.IFERROR(1/R558,"")</f>
        <v>7.169786210777507</v>
      </c>
    </row>
    <row r="559" spans="1:19" ht="15">
      <c r="A559" s="1">
        <v>38</v>
      </c>
      <c r="B559" s="5">
        <v>0.84375</v>
      </c>
      <c r="C559" s="1" t="s">
        <v>344</v>
      </c>
      <c r="D559" s="1">
        <v>8</v>
      </c>
      <c r="E559" s="1">
        <v>6</v>
      </c>
      <c r="F559" s="1" t="s">
        <v>418</v>
      </c>
      <c r="G559" s="2">
        <v>59.7576</v>
      </c>
      <c r="H559" s="6">
        <f>1+_xlfn.COUNTIFS(A:A,A559,O:O,"&lt;"&amp;O559)</f>
        <v>4</v>
      </c>
      <c r="I559" s="2">
        <f>_xlfn.AVERAGEIF(A:A,A559,G:G)</f>
        <v>48.738171111111114</v>
      </c>
      <c r="J559" s="2">
        <f>G559-I559</f>
        <v>11.019428888888882</v>
      </c>
      <c r="K559" s="2">
        <f>90+J559</f>
        <v>101.01942888888888</v>
      </c>
      <c r="L559" s="2">
        <f>EXP(0.06*K559)</f>
        <v>428.8750995653666</v>
      </c>
      <c r="M559" s="2">
        <f>SUMIF(A:A,A559,L:L)</f>
        <v>4719.4756451306175</v>
      </c>
      <c r="N559" s="3">
        <f>L559/M559</f>
        <v>0.0908734638789511</v>
      </c>
      <c r="O559" s="7">
        <f>1/N559</f>
        <v>11.004312560727959</v>
      </c>
      <c r="P559" s="3">
        <f>IF(O559&gt;21,"",N559)</f>
        <v>0.0908734638789511</v>
      </c>
      <c r="Q559" s="3">
        <f>IF(ISNUMBER(P559),SUMIF(A:A,A559,P:P),"")</f>
        <v>0.6688139160342798</v>
      </c>
      <c r="R559" s="3">
        <f>_xlfn.IFERROR(P559*(1/Q559),"")</f>
        <v>0.13587256739181458</v>
      </c>
      <c r="S559" s="8">
        <f>_xlfn.IFERROR(1/R559,"")</f>
        <v>7.359837377005679</v>
      </c>
    </row>
    <row r="560" spans="1:19" ht="15">
      <c r="A560" s="1">
        <v>38</v>
      </c>
      <c r="B560" s="5">
        <v>0.84375</v>
      </c>
      <c r="C560" s="1" t="s">
        <v>344</v>
      </c>
      <c r="D560" s="1">
        <v>8</v>
      </c>
      <c r="E560" s="1">
        <v>2</v>
      </c>
      <c r="F560" s="1" t="s">
        <v>414</v>
      </c>
      <c r="G560" s="2">
        <v>55.4547000000001</v>
      </c>
      <c r="H560" s="6">
        <f>1+_xlfn.COUNTIFS(A:A,A560,O:O,"&lt;"&amp;O560)</f>
        <v>5</v>
      </c>
      <c r="I560" s="2">
        <f>_xlfn.AVERAGEIF(A:A,A560,G:G)</f>
        <v>48.738171111111114</v>
      </c>
      <c r="J560" s="2">
        <f>G560-I560</f>
        <v>6.716528888888988</v>
      </c>
      <c r="K560" s="2">
        <f>90+J560</f>
        <v>96.71652888888899</v>
      </c>
      <c r="L560" s="2">
        <f>EXP(0.06*K560)</f>
        <v>331.289207756092</v>
      </c>
      <c r="M560" s="2">
        <f>SUMIF(A:A,A560,L:L)</f>
        <v>4719.4756451306175</v>
      </c>
      <c r="N560" s="3">
        <f>L560/M560</f>
        <v>0.07019618971821671</v>
      </c>
      <c r="O560" s="7">
        <f>1/N560</f>
        <v>14.245787471004121</v>
      </c>
      <c r="P560" s="3">
        <f>IF(O560&gt;21,"",N560)</f>
        <v>0.07019618971821671</v>
      </c>
      <c r="Q560" s="3">
        <f>IF(ISNUMBER(P560),SUMIF(A:A,A560,P:P),"")</f>
        <v>0.6688139160342798</v>
      </c>
      <c r="R560" s="3">
        <f>_xlfn.IFERROR(P560*(1/Q560),"")</f>
        <v>0.10495623376744877</v>
      </c>
      <c r="S560" s="8">
        <f>_xlfn.IFERROR(1/R560,"")</f>
        <v>9.527780905474344</v>
      </c>
    </row>
    <row r="561" spans="1:19" ht="15">
      <c r="A561" s="1">
        <v>38</v>
      </c>
      <c r="B561" s="5">
        <v>0.84375</v>
      </c>
      <c r="C561" s="1" t="s">
        <v>344</v>
      </c>
      <c r="D561" s="1">
        <v>8</v>
      </c>
      <c r="E561" s="1">
        <v>1</v>
      </c>
      <c r="F561" s="1" t="s">
        <v>413</v>
      </c>
      <c r="G561" s="2">
        <v>47.6127666666667</v>
      </c>
      <c r="H561" s="6">
        <f>1+_xlfn.COUNTIFS(A:A,A561,O:O,"&lt;"&amp;O561)</f>
        <v>7</v>
      </c>
      <c r="I561" s="2">
        <f>_xlfn.AVERAGEIF(A:A,A561,G:G)</f>
        <v>48.738171111111114</v>
      </c>
      <c r="J561" s="2">
        <f>G561-I561</f>
        <v>-1.1254044444444133</v>
      </c>
      <c r="K561" s="2">
        <f>90+J561</f>
        <v>88.87459555555559</v>
      </c>
      <c r="L561" s="2">
        <f>EXP(0.06*K561)</f>
        <v>206.9496927081601</v>
      </c>
      <c r="M561" s="2">
        <f>SUMIF(A:A,A561,L:L)</f>
        <v>4719.4756451306175</v>
      </c>
      <c r="N561" s="3">
        <f>L561/M561</f>
        <v>0.04385014528503462</v>
      </c>
      <c r="O561" s="7">
        <f>1/N561</f>
        <v>22.804941545798815</v>
      </c>
      <c r="P561" s="3">
        <f>IF(O561&gt;21,"",N561)</f>
      </c>
      <c r="Q561" s="3">
        <f>IF(ISNUMBER(P561),SUMIF(A:A,A561,P:P),"")</f>
      </c>
      <c r="R561" s="3">
        <f>_xlfn.IFERROR(P561*(1/Q561),"")</f>
      </c>
      <c r="S561" s="8">
        <f>_xlfn.IFERROR(1/R561,"")</f>
      </c>
    </row>
    <row r="562" spans="1:19" ht="15">
      <c r="A562" s="1">
        <v>38</v>
      </c>
      <c r="B562" s="5">
        <v>0.84375</v>
      </c>
      <c r="C562" s="1" t="s">
        <v>344</v>
      </c>
      <c r="D562" s="1">
        <v>8</v>
      </c>
      <c r="E562" s="1">
        <v>3</v>
      </c>
      <c r="F562" s="1" t="s">
        <v>415</v>
      </c>
      <c r="G562" s="2">
        <v>26.5907666666667</v>
      </c>
      <c r="H562" s="6">
        <f>1+_xlfn.COUNTIFS(A:A,A562,O:O,"&lt;"&amp;O562)</f>
        <v>15</v>
      </c>
      <c r="I562" s="2">
        <f>_xlfn.AVERAGEIF(A:A,A562,G:G)</f>
        <v>48.738171111111114</v>
      </c>
      <c r="J562" s="2">
        <f>G562-I562</f>
        <v>-22.147404444444415</v>
      </c>
      <c r="K562" s="2">
        <f>90+J562</f>
        <v>67.85259555555558</v>
      </c>
      <c r="L562" s="2">
        <f>EXP(0.06*K562)</f>
        <v>58.62467794836858</v>
      </c>
      <c r="M562" s="2">
        <f>SUMIF(A:A,A562,L:L)</f>
        <v>4719.4756451306175</v>
      </c>
      <c r="N562" s="3">
        <f>L562/M562</f>
        <v>0.01242186258739472</v>
      </c>
      <c r="O562" s="7">
        <f>1/N562</f>
        <v>80.50322509723829</v>
      </c>
      <c r="P562" s="3">
        <f>IF(O562&gt;21,"",N562)</f>
      </c>
      <c r="Q562" s="3">
        <f>IF(ISNUMBER(P562),SUMIF(A:A,A562,P:P),"")</f>
      </c>
      <c r="R562" s="3">
        <f>_xlfn.IFERROR(P562*(1/Q562),"")</f>
      </c>
      <c r="S562" s="8">
        <f>_xlfn.IFERROR(1/R562,"")</f>
      </c>
    </row>
    <row r="563" spans="1:19" ht="15">
      <c r="A563" s="1">
        <v>38</v>
      </c>
      <c r="B563" s="5">
        <v>0.84375</v>
      </c>
      <c r="C563" s="1" t="s">
        <v>344</v>
      </c>
      <c r="D563" s="1">
        <v>8</v>
      </c>
      <c r="E563" s="1">
        <v>4</v>
      </c>
      <c r="F563" s="1" t="s">
        <v>416</v>
      </c>
      <c r="G563" s="2">
        <v>47.560766666666595</v>
      </c>
      <c r="H563" s="6">
        <f>1+_xlfn.COUNTIFS(A:A,A563,O:O,"&lt;"&amp;O563)</f>
        <v>8</v>
      </c>
      <c r="I563" s="2">
        <f>_xlfn.AVERAGEIF(A:A,A563,G:G)</f>
        <v>48.738171111111114</v>
      </c>
      <c r="J563" s="2">
        <f>G563-I563</f>
        <v>-1.1774044444445195</v>
      </c>
      <c r="K563" s="2">
        <f>90+J563</f>
        <v>88.82259555555548</v>
      </c>
      <c r="L563" s="2">
        <f>EXP(0.06*K563)</f>
        <v>206.3050158857141</v>
      </c>
      <c r="M563" s="2">
        <f>SUMIF(A:A,A563,L:L)</f>
        <v>4719.4756451306175</v>
      </c>
      <c r="N563" s="3">
        <f>L563/M563</f>
        <v>0.043713546037380674</v>
      </c>
      <c r="O563" s="7">
        <f>1/N563</f>
        <v>22.876204075159496</v>
      </c>
      <c r="P563" s="3">
        <f>IF(O563&gt;21,"",N563)</f>
      </c>
      <c r="Q563" s="3">
        <f>IF(ISNUMBER(P563),SUMIF(A:A,A563,P:P),"")</f>
      </c>
      <c r="R563" s="3">
        <f>_xlfn.IFERROR(P563*(1/Q563),"")</f>
      </c>
      <c r="S563" s="8">
        <f>_xlfn.IFERROR(1/R563,"")</f>
      </c>
    </row>
    <row r="564" spans="1:19" ht="15">
      <c r="A564" s="1">
        <v>38</v>
      </c>
      <c r="B564" s="5">
        <v>0.84375</v>
      </c>
      <c r="C564" s="1" t="s">
        <v>344</v>
      </c>
      <c r="D564" s="1">
        <v>8</v>
      </c>
      <c r="E564" s="1">
        <v>5</v>
      </c>
      <c r="F564" s="1" t="s">
        <v>417</v>
      </c>
      <c r="G564" s="2">
        <v>32.1429333333333</v>
      </c>
      <c r="H564" s="6">
        <f>1+_xlfn.COUNTIFS(A:A,A564,O:O,"&lt;"&amp;O564)</f>
        <v>13</v>
      </c>
      <c r="I564" s="2">
        <f>_xlfn.AVERAGEIF(A:A,A564,G:G)</f>
        <v>48.738171111111114</v>
      </c>
      <c r="J564" s="2">
        <f>G564-I564</f>
        <v>-16.59523777777781</v>
      </c>
      <c r="K564" s="2">
        <f>90+J564</f>
        <v>73.40476222222219</v>
      </c>
      <c r="L564" s="2">
        <f>EXP(0.06*K564)</f>
        <v>81.80069446242257</v>
      </c>
      <c r="M564" s="2">
        <f>SUMIF(A:A,A564,L:L)</f>
        <v>4719.4756451306175</v>
      </c>
      <c r="N564" s="3">
        <f>L564/M564</f>
        <v>0.017332581119858418</v>
      </c>
      <c r="O564" s="7">
        <f>1/N564</f>
        <v>57.69481147007426</v>
      </c>
      <c r="P564" s="3">
        <f>IF(O564&gt;21,"",N564)</f>
      </c>
      <c r="Q564" s="3">
        <f>IF(ISNUMBER(P564),SUMIF(A:A,A564,P:P),"")</f>
      </c>
      <c r="R564" s="3">
        <f>_xlfn.IFERROR(P564*(1/Q564),"")</f>
      </c>
      <c r="S564" s="8">
        <f>_xlfn.IFERROR(1/R564,"")</f>
      </c>
    </row>
    <row r="565" spans="1:19" ht="15">
      <c r="A565" s="1">
        <v>38</v>
      </c>
      <c r="B565" s="5">
        <v>0.84375</v>
      </c>
      <c r="C565" s="1" t="s">
        <v>344</v>
      </c>
      <c r="D565" s="1">
        <v>8</v>
      </c>
      <c r="E565" s="1">
        <v>7</v>
      </c>
      <c r="F565" s="1" t="s">
        <v>419</v>
      </c>
      <c r="G565" s="2">
        <v>45.8794333333333</v>
      </c>
      <c r="H565" s="6">
        <f>1+_xlfn.COUNTIFS(A:A,A565,O:O,"&lt;"&amp;O565)</f>
        <v>11</v>
      </c>
      <c r="I565" s="2">
        <f>_xlfn.AVERAGEIF(A:A,A565,G:G)</f>
        <v>48.738171111111114</v>
      </c>
      <c r="J565" s="2">
        <f>G565-I565</f>
        <v>-2.8587377777778116</v>
      </c>
      <c r="K565" s="2">
        <f>90+J565</f>
        <v>87.1412622222222</v>
      </c>
      <c r="L565" s="2">
        <f>EXP(0.06*K565)</f>
        <v>186.50829836213782</v>
      </c>
      <c r="M565" s="2">
        <f>SUMIF(A:A,A565,L:L)</f>
        <v>4719.4756451306175</v>
      </c>
      <c r="N565" s="3">
        <f>L565/M565</f>
        <v>0.03951886022646822</v>
      </c>
      <c r="O565" s="7">
        <f>1/N565</f>
        <v>25.304373513541723</v>
      </c>
      <c r="P565" s="3">
        <f>IF(O565&gt;21,"",N565)</f>
      </c>
      <c r="Q565" s="3">
        <f>IF(ISNUMBER(P565),SUMIF(A:A,A565,P:P),"")</f>
      </c>
      <c r="R565" s="3">
        <f>_xlfn.IFERROR(P565*(1/Q565),"")</f>
      </c>
      <c r="S565" s="8">
        <f>_xlfn.IFERROR(1/R565,"")</f>
      </c>
    </row>
    <row r="566" spans="1:19" ht="15">
      <c r="A566" s="1">
        <v>38</v>
      </c>
      <c r="B566" s="5">
        <v>0.84375</v>
      </c>
      <c r="C566" s="1" t="s">
        <v>344</v>
      </c>
      <c r="D566" s="1">
        <v>8</v>
      </c>
      <c r="E566" s="1">
        <v>11</v>
      </c>
      <c r="F566" s="1" t="s">
        <v>423</v>
      </c>
      <c r="G566" s="2">
        <v>46.5204333333333</v>
      </c>
      <c r="H566" s="6">
        <f>1+_xlfn.COUNTIFS(A:A,A566,O:O,"&lt;"&amp;O566)</f>
        <v>9</v>
      </c>
      <c r="I566" s="2">
        <f>_xlfn.AVERAGEIF(A:A,A566,G:G)</f>
        <v>48.738171111111114</v>
      </c>
      <c r="J566" s="2">
        <f>G566-I566</f>
        <v>-2.2177377777778133</v>
      </c>
      <c r="K566" s="2">
        <f>90+J566</f>
        <v>87.78226222222219</v>
      </c>
      <c r="L566" s="2">
        <f>EXP(0.06*K566)</f>
        <v>193.8211319173242</v>
      </c>
      <c r="M566" s="2">
        <f>SUMIF(A:A,A566,L:L)</f>
        <v>4719.4756451306175</v>
      </c>
      <c r="N566" s="3">
        <f>L566/M566</f>
        <v>0.04106836150691905</v>
      </c>
      <c r="O566" s="7">
        <f>1/N566</f>
        <v>24.349644429606073</v>
      </c>
      <c r="P566" s="3">
        <f>IF(O566&gt;21,"",N566)</f>
      </c>
      <c r="Q566" s="3">
        <f>IF(ISNUMBER(P566),SUMIF(A:A,A566,P:P),"")</f>
      </c>
      <c r="R566" s="3">
        <f>_xlfn.IFERROR(P566*(1/Q566),"")</f>
      </c>
      <c r="S566" s="8">
        <f>_xlfn.IFERROR(1/R566,"")</f>
      </c>
    </row>
    <row r="567" spans="1:19" ht="15">
      <c r="A567" s="1">
        <v>38</v>
      </c>
      <c r="B567" s="5">
        <v>0.84375</v>
      </c>
      <c r="C567" s="1" t="s">
        <v>344</v>
      </c>
      <c r="D567" s="1">
        <v>8</v>
      </c>
      <c r="E567" s="1">
        <v>12</v>
      </c>
      <c r="F567" s="1" t="s">
        <v>424</v>
      </c>
      <c r="G567" s="2">
        <v>27.5571666666667</v>
      </c>
      <c r="H567" s="6">
        <f>1+_xlfn.COUNTIFS(A:A,A567,O:O,"&lt;"&amp;O567)</f>
        <v>14</v>
      </c>
      <c r="I567" s="2">
        <f>_xlfn.AVERAGEIF(A:A,A567,G:G)</f>
        <v>48.738171111111114</v>
      </c>
      <c r="J567" s="2">
        <f>G567-I567</f>
        <v>-21.181004444444415</v>
      </c>
      <c r="K567" s="2">
        <f>90+J567</f>
        <v>68.81899555555559</v>
      </c>
      <c r="L567" s="2">
        <f>EXP(0.06*K567)</f>
        <v>62.12445634131898</v>
      </c>
      <c r="M567" s="2">
        <f>SUMIF(A:A,A567,L:L)</f>
        <v>4719.4756451306175</v>
      </c>
      <c r="N567" s="3">
        <f>L567/M567</f>
        <v>0.01316342344205478</v>
      </c>
      <c r="O567" s="7">
        <f>1/N567</f>
        <v>75.96807961105156</v>
      </c>
      <c r="P567" s="3">
        <f>IF(O567&gt;21,"",N567)</f>
      </c>
      <c r="Q567" s="3">
        <f>IF(ISNUMBER(P567),SUMIF(A:A,A567,P:P),"")</f>
      </c>
      <c r="R567" s="3">
        <f>_xlfn.IFERROR(P567*(1/Q567),"")</f>
      </c>
      <c r="S567" s="8">
        <f>_xlfn.IFERROR(1/R567,"")</f>
      </c>
    </row>
    <row r="568" spans="1:19" ht="15">
      <c r="A568" s="1">
        <v>38</v>
      </c>
      <c r="B568" s="5">
        <v>0.84375</v>
      </c>
      <c r="C568" s="1" t="s">
        <v>344</v>
      </c>
      <c r="D568" s="1">
        <v>8</v>
      </c>
      <c r="E568" s="1">
        <v>13</v>
      </c>
      <c r="F568" s="1" t="s">
        <v>425</v>
      </c>
      <c r="G568" s="2">
        <v>43.8452</v>
      </c>
      <c r="H568" s="6">
        <f>1+_xlfn.COUNTIFS(A:A,A568,O:O,"&lt;"&amp;O568)</f>
        <v>12</v>
      </c>
      <c r="I568" s="2">
        <f>_xlfn.AVERAGEIF(A:A,A568,G:G)</f>
        <v>48.738171111111114</v>
      </c>
      <c r="J568" s="2">
        <f>G568-I568</f>
        <v>-4.892971111111116</v>
      </c>
      <c r="K568" s="2">
        <f>90+J568</f>
        <v>85.10702888888889</v>
      </c>
      <c r="L568" s="2">
        <f>EXP(0.06*K568)</f>
        <v>165.07860152227676</v>
      </c>
      <c r="M568" s="2">
        <f>SUMIF(A:A,A568,L:L)</f>
        <v>4719.4756451306175</v>
      </c>
      <c r="N568" s="3">
        <f>L568/M568</f>
        <v>0.03497816578259045</v>
      </c>
      <c r="O568" s="7">
        <f>1/N568</f>
        <v>28.58926354845417</v>
      </c>
      <c r="P568" s="3">
        <f>IF(O568&gt;21,"",N568)</f>
      </c>
      <c r="Q568" s="3">
        <f>IF(ISNUMBER(P568),SUMIF(A:A,A568,P:P),"")</f>
      </c>
      <c r="R568" s="3">
        <f>_xlfn.IFERROR(P568*(1/Q568),"")</f>
      </c>
      <c r="S568" s="8">
        <f>_xlfn.IFERROR(1/R568,"")</f>
      </c>
    </row>
    <row r="569" spans="1:19" ht="15">
      <c r="A569" s="1">
        <v>38</v>
      </c>
      <c r="B569" s="5">
        <v>0.84375</v>
      </c>
      <c r="C569" s="1" t="s">
        <v>344</v>
      </c>
      <c r="D569" s="1">
        <v>8</v>
      </c>
      <c r="E569" s="1">
        <v>14</v>
      </c>
      <c r="F569" s="1" t="s">
        <v>426</v>
      </c>
      <c r="G569" s="2">
        <v>46.3014</v>
      </c>
      <c r="H569" s="6">
        <f>1+_xlfn.COUNTIFS(A:A,A569,O:O,"&lt;"&amp;O569)</f>
        <v>10</v>
      </c>
      <c r="I569" s="2">
        <f>_xlfn.AVERAGEIF(A:A,A569,G:G)</f>
        <v>48.738171111111114</v>
      </c>
      <c r="J569" s="2">
        <f>G569-I569</f>
        <v>-2.4367711111111134</v>
      </c>
      <c r="K569" s="2">
        <f>90+J569</f>
        <v>87.56322888888889</v>
      </c>
      <c r="L569" s="2">
        <f>EXP(0.06*K569)</f>
        <v>191.29059915350243</v>
      </c>
      <c r="M569" s="2">
        <f>SUMIF(A:A,A569,L:L)</f>
        <v>4719.4756451306175</v>
      </c>
      <c r="N569" s="3">
        <f>L569/M569</f>
        <v>0.040532172117652324</v>
      </c>
      <c r="O569" s="7">
        <f>1/N569</f>
        <v>24.671759438337283</v>
      </c>
      <c r="P569" s="3">
        <f>IF(O569&gt;21,"",N569)</f>
      </c>
      <c r="Q569" s="3">
        <f>IF(ISNUMBER(P569),SUMIF(A:A,A569,P:P),"")</f>
      </c>
      <c r="R569" s="3">
        <f>_xlfn.IFERROR(P569*(1/Q569),"")</f>
      </c>
      <c r="S569" s="8">
        <f>_xlfn.IFERROR(1/R569,"")</f>
      </c>
    </row>
    <row r="570" spans="1:19" ht="15">
      <c r="A570" s="1">
        <v>38</v>
      </c>
      <c r="B570" s="5">
        <v>0.84375</v>
      </c>
      <c r="C570" s="1" t="s">
        <v>344</v>
      </c>
      <c r="D570" s="1">
        <v>8</v>
      </c>
      <c r="E570" s="1">
        <v>15</v>
      </c>
      <c r="F570" s="1" t="s">
        <v>427</v>
      </c>
      <c r="G570" s="2">
        <v>47.897966666666704</v>
      </c>
      <c r="H570" s="6">
        <f>1+_xlfn.COUNTIFS(A:A,A570,O:O,"&lt;"&amp;O570)</f>
        <v>6</v>
      </c>
      <c r="I570" s="2">
        <f>_xlfn.AVERAGEIF(A:A,A570,G:G)</f>
        <v>48.738171111111114</v>
      </c>
      <c r="J570" s="2">
        <f>G570-I570</f>
        <v>-0.8402044444444101</v>
      </c>
      <c r="K570" s="2">
        <f>90+J570</f>
        <v>89.15979555555559</v>
      </c>
      <c r="L570" s="2">
        <f>EXP(0.06*K570)</f>
        <v>210.52148898117542</v>
      </c>
      <c r="M570" s="2">
        <f>SUMIF(A:A,A570,L:L)</f>
        <v>4719.4756451306175</v>
      </c>
      <c r="N570" s="3">
        <f>L570/M570</f>
        <v>0.044606965860367095</v>
      </c>
      <c r="O570" s="7">
        <f>1/N570</f>
        <v>22.418023299999685</v>
      </c>
      <c r="P570" s="3">
        <f>IF(O570&gt;21,"",N570)</f>
      </c>
      <c r="Q570" s="3">
        <f>IF(ISNUMBER(P570),SUMIF(A:A,A570,P:P),"")</f>
      </c>
      <c r="R570" s="3">
        <f>_xlfn.IFERROR(P570*(1/Q570),"")</f>
      </c>
      <c r="S570" s="8">
        <f>_xlfn.IFERROR(1/R570,"")</f>
      </c>
    </row>
    <row r="571" spans="1:19" ht="15">
      <c r="A571" s="1">
        <v>39</v>
      </c>
      <c r="B571" s="5">
        <v>0.8680555555555555</v>
      </c>
      <c r="C571" s="1" t="s">
        <v>344</v>
      </c>
      <c r="D571" s="1">
        <v>9</v>
      </c>
      <c r="E571" s="1">
        <v>4</v>
      </c>
      <c r="F571" s="1" t="s">
        <v>431</v>
      </c>
      <c r="G571" s="2">
        <v>80.9435</v>
      </c>
      <c r="H571" s="6">
        <f>1+_xlfn.COUNTIFS(A:A,A571,O:O,"&lt;"&amp;O571)</f>
        <v>1</v>
      </c>
      <c r="I571" s="2">
        <f>_xlfn.AVERAGEIF(A:A,A571,G:G)</f>
        <v>49.13598124999999</v>
      </c>
      <c r="J571" s="2">
        <f>G571-I571</f>
        <v>31.807518750000007</v>
      </c>
      <c r="K571" s="2">
        <f>90+J571</f>
        <v>121.80751875000001</v>
      </c>
      <c r="L571" s="2">
        <f>EXP(0.06*K571)</f>
        <v>1492.863139172275</v>
      </c>
      <c r="M571" s="2">
        <f>SUMIF(A:A,A571,L:L)</f>
        <v>5702.941129002429</v>
      </c>
      <c r="N571" s="3">
        <f>L571/M571</f>
        <v>0.2617707434467958</v>
      </c>
      <c r="O571" s="7">
        <f>1/N571</f>
        <v>3.820136608212091</v>
      </c>
      <c r="P571" s="3">
        <f>IF(O571&gt;21,"",N571)</f>
        <v>0.2617707434467958</v>
      </c>
      <c r="Q571" s="3">
        <f>IF(ISNUMBER(P571),SUMIF(A:A,A571,P:P),"")</f>
        <v>0.7361765184130257</v>
      </c>
      <c r="R571" s="3">
        <f>_xlfn.IFERROR(P571*(1/Q571),"")</f>
        <v>0.3555814901718062</v>
      </c>
      <c r="S571" s="8">
        <f>_xlfn.IFERROR(1/R571,"")</f>
        <v>2.812294868095722</v>
      </c>
    </row>
    <row r="572" spans="1:19" ht="15">
      <c r="A572" s="1">
        <v>39</v>
      </c>
      <c r="B572" s="5">
        <v>0.8680555555555555</v>
      </c>
      <c r="C572" s="1" t="s">
        <v>344</v>
      </c>
      <c r="D572" s="1">
        <v>9</v>
      </c>
      <c r="E572" s="1">
        <v>2</v>
      </c>
      <c r="F572" s="1" t="s">
        <v>429</v>
      </c>
      <c r="G572" s="2">
        <v>78.5076333333333</v>
      </c>
      <c r="H572" s="6">
        <f>1+_xlfn.COUNTIFS(A:A,A572,O:O,"&lt;"&amp;O572)</f>
        <v>2</v>
      </c>
      <c r="I572" s="2">
        <f>_xlfn.AVERAGEIF(A:A,A572,G:G)</f>
        <v>49.13598124999999</v>
      </c>
      <c r="J572" s="2">
        <f>G572-I572</f>
        <v>29.37165208333331</v>
      </c>
      <c r="K572" s="2">
        <f>90+J572</f>
        <v>119.37165208333332</v>
      </c>
      <c r="L572" s="2">
        <f>EXP(0.06*K572)</f>
        <v>1289.8731059026604</v>
      </c>
      <c r="M572" s="2">
        <f>SUMIF(A:A,A572,L:L)</f>
        <v>5702.941129002429</v>
      </c>
      <c r="N572" s="3">
        <f>L572/M572</f>
        <v>0.226176822927907</v>
      </c>
      <c r="O572" s="7">
        <f>1/N572</f>
        <v>4.421319510349415</v>
      </c>
      <c r="P572" s="3">
        <f>IF(O572&gt;21,"",N572)</f>
        <v>0.226176822927907</v>
      </c>
      <c r="Q572" s="3">
        <f>IF(ISNUMBER(P572),SUMIF(A:A,A572,P:P),"")</f>
        <v>0.7361765184130257</v>
      </c>
      <c r="R572" s="3">
        <f>_xlfn.IFERROR(P572*(1/Q572),"")</f>
        <v>0.30723178106179744</v>
      </c>
      <c r="S572" s="8">
        <f>_xlfn.IFERROR(1/R572,"")</f>
        <v>3.2548716039206154</v>
      </c>
    </row>
    <row r="573" spans="1:19" ht="15">
      <c r="A573" s="1">
        <v>39</v>
      </c>
      <c r="B573" s="5">
        <v>0.8680555555555555</v>
      </c>
      <c r="C573" s="1" t="s">
        <v>344</v>
      </c>
      <c r="D573" s="1">
        <v>9</v>
      </c>
      <c r="E573" s="1">
        <v>3</v>
      </c>
      <c r="F573" s="1" t="s">
        <v>430</v>
      </c>
      <c r="G573" s="2">
        <v>59.205866666666694</v>
      </c>
      <c r="H573" s="6">
        <f>1+_xlfn.COUNTIFS(A:A,A573,O:O,"&lt;"&amp;O573)</f>
        <v>3</v>
      </c>
      <c r="I573" s="2">
        <f>_xlfn.AVERAGEIF(A:A,A573,G:G)</f>
        <v>49.13598124999999</v>
      </c>
      <c r="J573" s="2">
        <f>G573-I573</f>
        <v>10.0698854166667</v>
      </c>
      <c r="K573" s="2">
        <f>90+J573</f>
        <v>100.0698854166667</v>
      </c>
      <c r="L573" s="2">
        <f>EXP(0.06*K573)</f>
        <v>405.1239724172529</v>
      </c>
      <c r="M573" s="2">
        <f>SUMIF(A:A,A573,L:L)</f>
        <v>5702.941129002429</v>
      </c>
      <c r="N573" s="3">
        <f>L573/M573</f>
        <v>0.07103772654376288</v>
      </c>
      <c r="O573" s="7">
        <f>1/N573</f>
        <v>14.077027076365525</v>
      </c>
      <c r="P573" s="3">
        <f>IF(O573&gt;21,"",N573)</f>
        <v>0.07103772654376288</v>
      </c>
      <c r="Q573" s="3">
        <f>IF(ISNUMBER(P573),SUMIF(A:A,A573,P:P),"")</f>
        <v>0.7361765184130257</v>
      </c>
      <c r="R573" s="3">
        <f>_xlfn.IFERROR(P573*(1/Q573),"")</f>
        <v>0.09649550721462669</v>
      </c>
      <c r="S573" s="8">
        <f>_xlfn.IFERROR(1/R573,"")</f>
        <v>10.363176782684667</v>
      </c>
    </row>
    <row r="574" spans="1:19" ht="15">
      <c r="A574" s="1">
        <v>39</v>
      </c>
      <c r="B574" s="5">
        <v>0.8680555555555555</v>
      </c>
      <c r="C574" s="1" t="s">
        <v>344</v>
      </c>
      <c r="D574" s="1">
        <v>9</v>
      </c>
      <c r="E574" s="1">
        <v>14</v>
      </c>
      <c r="F574" s="1" t="s">
        <v>441</v>
      </c>
      <c r="G574" s="2">
        <v>58.10173333333331</v>
      </c>
      <c r="H574" s="6">
        <f>1+_xlfn.COUNTIFS(A:A,A574,O:O,"&lt;"&amp;O574)</f>
        <v>4</v>
      </c>
      <c r="I574" s="2">
        <f>_xlfn.AVERAGEIF(A:A,A574,G:G)</f>
        <v>49.13598124999999</v>
      </c>
      <c r="J574" s="2">
        <f>G574-I574</f>
        <v>8.965752083333314</v>
      </c>
      <c r="K574" s="2">
        <f>90+J574</f>
        <v>98.96575208333331</v>
      </c>
      <c r="L574" s="2">
        <f>EXP(0.06*K574)</f>
        <v>379.15501234041665</v>
      </c>
      <c r="M574" s="2">
        <f>SUMIF(A:A,A574,L:L)</f>
        <v>5702.941129002429</v>
      </c>
      <c r="N574" s="3">
        <f>L574/M574</f>
        <v>0.06648411824071192</v>
      </c>
      <c r="O574" s="7">
        <f>1/N574</f>
        <v>15.041186172905343</v>
      </c>
      <c r="P574" s="3">
        <f>IF(O574&gt;21,"",N574)</f>
        <v>0.06648411824071192</v>
      </c>
      <c r="Q574" s="3">
        <f>IF(ISNUMBER(P574),SUMIF(A:A,A574,P:P),"")</f>
        <v>0.7361765184130257</v>
      </c>
      <c r="R574" s="3">
        <f>_xlfn.IFERROR(P574*(1/Q574),"")</f>
        <v>0.0903100229059623</v>
      </c>
      <c r="S574" s="8">
        <f>_xlfn.IFERROR(1/R574,"")</f>
        <v>11.072968069571596</v>
      </c>
    </row>
    <row r="575" spans="1:19" ht="15">
      <c r="A575" s="1">
        <v>39</v>
      </c>
      <c r="B575" s="5">
        <v>0.8680555555555555</v>
      </c>
      <c r="C575" s="1" t="s">
        <v>344</v>
      </c>
      <c r="D575" s="1">
        <v>9</v>
      </c>
      <c r="E575" s="1">
        <v>12</v>
      </c>
      <c r="F575" s="1" t="s">
        <v>439</v>
      </c>
      <c r="G575" s="2">
        <v>56.773933333333304</v>
      </c>
      <c r="H575" s="6">
        <f>1+_xlfn.COUNTIFS(A:A,A575,O:O,"&lt;"&amp;O575)</f>
        <v>5</v>
      </c>
      <c r="I575" s="2">
        <f>_xlfn.AVERAGEIF(A:A,A575,G:G)</f>
        <v>49.13598124999999</v>
      </c>
      <c r="J575" s="2">
        <f>G575-I575</f>
        <v>7.63795208333331</v>
      </c>
      <c r="K575" s="2">
        <f>90+J575</f>
        <v>97.63795208333332</v>
      </c>
      <c r="L575" s="2">
        <f>EXP(0.06*K575)</f>
        <v>350.1204103884134</v>
      </c>
      <c r="M575" s="2">
        <f>SUMIF(A:A,A575,L:L)</f>
        <v>5702.941129002429</v>
      </c>
      <c r="N575" s="3">
        <f>L575/M575</f>
        <v>0.061392955401182135</v>
      </c>
      <c r="O575" s="7">
        <f>1/N575</f>
        <v>16.288513779233128</v>
      </c>
      <c r="P575" s="3">
        <f>IF(O575&gt;21,"",N575)</f>
        <v>0.061392955401182135</v>
      </c>
      <c r="Q575" s="3">
        <f>IF(ISNUMBER(P575),SUMIF(A:A,A575,P:P),"")</f>
        <v>0.7361765184130257</v>
      </c>
      <c r="R575" s="3">
        <f>_xlfn.IFERROR(P575*(1/Q575),"")</f>
        <v>0.0833943407126416</v>
      </c>
      <c r="S575" s="8">
        <f>_xlfn.IFERROR(1/R575,"")</f>
        <v>11.991221364118438</v>
      </c>
    </row>
    <row r="576" spans="1:19" ht="15">
      <c r="A576" s="1">
        <v>39</v>
      </c>
      <c r="B576" s="5">
        <v>0.8680555555555555</v>
      </c>
      <c r="C576" s="1" t="s">
        <v>344</v>
      </c>
      <c r="D576" s="1">
        <v>9</v>
      </c>
      <c r="E576" s="1">
        <v>5</v>
      </c>
      <c r="F576" s="1" t="s">
        <v>432</v>
      </c>
      <c r="G576" s="2">
        <v>53.1225333333334</v>
      </c>
      <c r="H576" s="6">
        <f>1+_xlfn.COUNTIFS(A:A,A576,O:O,"&lt;"&amp;O576)</f>
        <v>6</v>
      </c>
      <c r="I576" s="2">
        <f>_xlfn.AVERAGEIF(A:A,A576,G:G)</f>
        <v>49.13598124999999</v>
      </c>
      <c r="J576" s="2">
        <f>G576-I576</f>
        <v>3.9865520833334074</v>
      </c>
      <c r="K576" s="2">
        <f>90+J576</f>
        <v>93.98655208333341</v>
      </c>
      <c r="L576" s="2">
        <f>EXP(0.06*K576)</f>
        <v>281.2357048424403</v>
      </c>
      <c r="M576" s="2">
        <f>SUMIF(A:A,A576,L:L)</f>
        <v>5702.941129002429</v>
      </c>
      <c r="N576" s="3">
        <f>L576/M576</f>
        <v>0.04931415185266601</v>
      </c>
      <c r="O576" s="7">
        <f>1/N576</f>
        <v>20.278154696600307</v>
      </c>
      <c r="P576" s="3">
        <f>IF(O576&gt;21,"",N576)</f>
        <v>0.04931415185266601</v>
      </c>
      <c r="Q576" s="3">
        <f>IF(ISNUMBER(P576),SUMIF(A:A,A576,P:P),"")</f>
        <v>0.7361765184130257</v>
      </c>
      <c r="R576" s="3">
        <f>_xlfn.IFERROR(P576*(1/Q576),"")</f>
        <v>0.06698685793316586</v>
      </c>
      <c r="S576" s="8">
        <f>_xlfn.IFERROR(1/R576,"")</f>
        <v>14.928301324383959</v>
      </c>
    </row>
    <row r="577" spans="1:19" ht="15">
      <c r="A577" s="1">
        <v>39</v>
      </c>
      <c r="B577" s="5">
        <v>0.8680555555555555</v>
      </c>
      <c r="C577" s="1" t="s">
        <v>344</v>
      </c>
      <c r="D577" s="1">
        <v>9</v>
      </c>
      <c r="E577" s="1">
        <v>1</v>
      </c>
      <c r="F577" s="1" t="s">
        <v>428</v>
      </c>
      <c r="G577" s="2">
        <v>33.8541333333333</v>
      </c>
      <c r="H577" s="6">
        <f>1+_xlfn.COUNTIFS(A:A,A577,O:O,"&lt;"&amp;O577)</f>
        <v>14</v>
      </c>
      <c r="I577" s="2">
        <f>_xlfn.AVERAGEIF(A:A,A577,G:G)</f>
        <v>49.13598124999999</v>
      </c>
      <c r="J577" s="2">
        <f>G577-I577</f>
        <v>-15.281847916666692</v>
      </c>
      <c r="K577" s="2">
        <f>90+J577</f>
        <v>74.71815208333331</v>
      </c>
      <c r="L577" s="2">
        <f>EXP(0.06*K577)</f>
        <v>88.50766204092923</v>
      </c>
      <c r="M577" s="2">
        <f>SUMIF(A:A,A577,L:L)</f>
        <v>5702.941129002429</v>
      </c>
      <c r="N577" s="3">
        <f>L577/M577</f>
        <v>0.015519652060025944</v>
      </c>
      <c r="O577" s="7">
        <f>1/N577</f>
        <v>64.43443423423813</v>
      </c>
      <c r="P577" s="3">
        <f>IF(O577&gt;21,"",N577)</f>
      </c>
      <c r="Q577" s="3">
        <f>IF(ISNUMBER(P577),SUMIF(A:A,A577,P:P),"")</f>
      </c>
      <c r="R577" s="3">
        <f>_xlfn.IFERROR(P577*(1/Q577),"")</f>
      </c>
      <c r="S577" s="8">
        <f>_xlfn.IFERROR(1/R577,"")</f>
      </c>
    </row>
    <row r="578" spans="1:19" ht="15">
      <c r="A578" s="1">
        <v>39</v>
      </c>
      <c r="B578" s="5">
        <v>0.8680555555555555</v>
      </c>
      <c r="C578" s="1" t="s">
        <v>344</v>
      </c>
      <c r="D578" s="1">
        <v>9</v>
      </c>
      <c r="E578" s="1">
        <v>6</v>
      </c>
      <c r="F578" s="1" t="s">
        <v>433</v>
      </c>
      <c r="G578" s="2">
        <v>36.364999999999995</v>
      </c>
      <c r="H578" s="6">
        <f>1+_xlfn.COUNTIFS(A:A,A578,O:O,"&lt;"&amp;O578)</f>
        <v>13</v>
      </c>
      <c r="I578" s="2">
        <f>_xlfn.AVERAGEIF(A:A,A578,G:G)</f>
        <v>49.13598124999999</v>
      </c>
      <c r="J578" s="2">
        <f>G578-I578</f>
        <v>-12.770981249999998</v>
      </c>
      <c r="K578" s="2">
        <f>90+J578</f>
        <v>77.22901875</v>
      </c>
      <c r="L578" s="2">
        <f>EXP(0.06*K578)</f>
        <v>102.89830032830102</v>
      </c>
      <c r="M578" s="2">
        <f>SUMIF(A:A,A578,L:L)</f>
        <v>5702.941129002429</v>
      </c>
      <c r="N578" s="3">
        <f>L578/M578</f>
        <v>0.018043023415586303</v>
      </c>
      <c r="O578" s="7">
        <f>1/N578</f>
        <v>55.423083868314386</v>
      </c>
      <c r="P578" s="3">
        <f>IF(O578&gt;21,"",N578)</f>
      </c>
      <c r="Q578" s="3">
        <f>IF(ISNUMBER(P578),SUMIF(A:A,A578,P:P),"")</f>
      </c>
      <c r="R578" s="3">
        <f>_xlfn.IFERROR(P578*(1/Q578),"")</f>
      </c>
      <c r="S578" s="8">
        <f>_xlfn.IFERROR(1/R578,"")</f>
      </c>
    </row>
    <row r="579" spans="1:19" ht="15">
      <c r="A579" s="1">
        <v>39</v>
      </c>
      <c r="B579" s="5">
        <v>0.8680555555555555</v>
      </c>
      <c r="C579" s="1" t="s">
        <v>344</v>
      </c>
      <c r="D579" s="1">
        <v>9</v>
      </c>
      <c r="E579" s="1">
        <v>7</v>
      </c>
      <c r="F579" s="1" t="s">
        <v>434</v>
      </c>
      <c r="G579" s="2">
        <v>47.1024333333333</v>
      </c>
      <c r="H579" s="6">
        <f>1+_xlfn.COUNTIFS(A:A,A579,O:O,"&lt;"&amp;O579)</f>
        <v>10</v>
      </c>
      <c r="I579" s="2">
        <f>_xlfn.AVERAGEIF(A:A,A579,G:G)</f>
        <v>49.13598124999999</v>
      </c>
      <c r="J579" s="2">
        <f>G579-I579</f>
        <v>-2.0335479166666914</v>
      </c>
      <c r="K579" s="2">
        <f>90+J579</f>
        <v>87.96645208333331</v>
      </c>
      <c r="L579" s="2">
        <f>EXP(0.06*K579)</f>
        <v>195.97500488471857</v>
      </c>
      <c r="M579" s="2">
        <f>SUMIF(A:A,A579,L:L)</f>
        <v>5702.941129002429</v>
      </c>
      <c r="N579" s="3">
        <f>L579/M579</f>
        <v>0.03436384848654381</v>
      </c>
      <c r="O579" s="7">
        <f>1/N579</f>
        <v>29.100349467306607</v>
      </c>
      <c r="P579" s="3">
        <f>IF(O579&gt;21,"",N579)</f>
      </c>
      <c r="Q579" s="3">
        <f>IF(ISNUMBER(P579),SUMIF(A:A,A579,P:P),"")</f>
      </c>
      <c r="R579" s="3">
        <f>_xlfn.IFERROR(P579*(1/Q579),"")</f>
      </c>
      <c r="S579" s="8">
        <f>_xlfn.IFERROR(1/R579,"")</f>
      </c>
    </row>
    <row r="580" spans="1:19" ht="15">
      <c r="A580" s="1">
        <v>39</v>
      </c>
      <c r="B580" s="5">
        <v>0.8680555555555555</v>
      </c>
      <c r="C580" s="1" t="s">
        <v>344</v>
      </c>
      <c r="D580" s="1">
        <v>9</v>
      </c>
      <c r="E580" s="1">
        <v>8</v>
      </c>
      <c r="F580" s="1" t="s">
        <v>435</v>
      </c>
      <c r="G580" s="2">
        <v>49.2451999999999</v>
      </c>
      <c r="H580" s="6">
        <f>1+_xlfn.COUNTIFS(A:A,A580,O:O,"&lt;"&amp;O580)</f>
        <v>8</v>
      </c>
      <c r="I580" s="2">
        <f>_xlfn.AVERAGEIF(A:A,A580,G:G)</f>
        <v>49.13598124999999</v>
      </c>
      <c r="J580" s="2">
        <f>G580-I580</f>
        <v>0.10921874999990422</v>
      </c>
      <c r="K580" s="2">
        <f>90+J580</f>
        <v>90.10921874999991</v>
      </c>
      <c r="L580" s="2">
        <f>EXP(0.06*K580)</f>
        <v>222.86208450425744</v>
      </c>
      <c r="M580" s="2">
        <f>SUMIF(A:A,A580,L:L)</f>
        <v>5702.941129002429</v>
      </c>
      <c r="N580" s="3">
        <f>L580/M580</f>
        <v>0.03907844732446694</v>
      </c>
      <c r="O580" s="7">
        <f>1/N580</f>
        <v>25.589553026430043</v>
      </c>
      <c r="P580" s="3">
        <f>IF(O580&gt;21,"",N580)</f>
      </c>
      <c r="Q580" s="3">
        <f>IF(ISNUMBER(P580),SUMIF(A:A,A580,P:P),"")</f>
      </c>
      <c r="R580" s="3">
        <f>_xlfn.IFERROR(P580*(1/Q580),"")</f>
      </c>
      <c r="S580" s="8">
        <f>_xlfn.IFERROR(1/R580,"")</f>
      </c>
    </row>
    <row r="581" spans="1:19" ht="15">
      <c r="A581" s="1">
        <v>39</v>
      </c>
      <c r="B581" s="5">
        <v>0.8680555555555555</v>
      </c>
      <c r="C581" s="1" t="s">
        <v>344</v>
      </c>
      <c r="D581" s="1">
        <v>9</v>
      </c>
      <c r="E581" s="1">
        <v>9</v>
      </c>
      <c r="F581" s="1" t="s">
        <v>436</v>
      </c>
      <c r="G581" s="2">
        <v>45.7360666666667</v>
      </c>
      <c r="H581" s="6">
        <f>1+_xlfn.COUNTIFS(A:A,A581,O:O,"&lt;"&amp;O581)</f>
        <v>11</v>
      </c>
      <c r="I581" s="2">
        <f>_xlfn.AVERAGEIF(A:A,A581,G:G)</f>
        <v>49.13598124999999</v>
      </c>
      <c r="J581" s="2">
        <f>G581-I581</f>
        <v>-3.3999145833332918</v>
      </c>
      <c r="K581" s="2">
        <f>90+J581</f>
        <v>86.6000854166667</v>
      </c>
      <c r="L581" s="2">
        <f>EXP(0.06*K581)</f>
        <v>180.5495264678994</v>
      </c>
      <c r="M581" s="2">
        <f>SUMIF(A:A,A581,L:L)</f>
        <v>5702.941129002429</v>
      </c>
      <c r="N581" s="3">
        <f>L581/M581</f>
        <v>0.03165901986077165</v>
      </c>
      <c r="O581" s="7">
        <f>1/N581</f>
        <v>31.586574833893994</v>
      </c>
      <c r="P581" s="3">
        <f>IF(O581&gt;21,"",N581)</f>
      </c>
      <c r="Q581" s="3">
        <f>IF(ISNUMBER(P581),SUMIF(A:A,A581,P:P),"")</f>
      </c>
      <c r="R581" s="3">
        <f>_xlfn.IFERROR(P581*(1/Q581),"")</f>
      </c>
      <c r="S581" s="8">
        <f>_xlfn.IFERROR(1/R581,"")</f>
      </c>
    </row>
    <row r="582" spans="1:19" ht="15">
      <c r="A582" s="1">
        <v>39</v>
      </c>
      <c r="B582" s="5">
        <v>0.8680555555555555</v>
      </c>
      <c r="C582" s="1" t="s">
        <v>344</v>
      </c>
      <c r="D582" s="1">
        <v>9</v>
      </c>
      <c r="E582" s="1">
        <v>10</v>
      </c>
      <c r="F582" s="1" t="s">
        <v>437</v>
      </c>
      <c r="G582" s="2">
        <v>51.080000000000005</v>
      </c>
      <c r="H582" s="6">
        <f>1+_xlfn.COUNTIFS(A:A,A582,O:O,"&lt;"&amp;O582)</f>
        <v>7</v>
      </c>
      <c r="I582" s="2">
        <f>_xlfn.AVERAGEIF(A:A,A582,G:G)</f>
        <v>49.13598124999999</v>
      </c>
      <c r="J582" s="2">
        <f>G582-I582</f>
        <v>1.9440187500000121</v>
      </c>
      <c r="K582" s="2">
        <f>90+J582</f>
        <v>91.94401875000001</v>
      </c>
      <c r="L582" s="2">
        <f>EXP(0.06*K582)</f>
        <v>248.79795092522002</v>
      </c>
      <c r="M582" s="2">
        <f>SUMIF(A:A,A582,L:L)</f>
        <v>5702.941129002429</v>
      </c>
      <c r="N582" s="3">
        <f>L582/M582</f>
        <v>0.043626252717208096</v>
      </c>
      <c r="O582" s="7">
        <f>1/N582</f>
        <v>22.921977885246065</v>
      </c>
      <c r="P582" s="3">
        <f>IF(O582&gt;21,"",N582)</f>
      </c>
      <c r="Q582" s="3">
        <f>IF(ISNUMBER(P582),SUMIF(A:A,A582,P:P),"")</f>
      </c>
      <c r="R582" s="3">
        <f>_xlfn.IFERROR(P582*(1/Q582),"")</f>
      </c>
      <c r="S582" s="8">
        <f>_xlfn.IFERROR(1/R582,"")</f>
      </c>
    </row>
    <row r="583" spans="1:19" ht="15">
      <c r="A583" s="1">
        <v>39</v>
      </c>
      <c r="B583" s="5">
        <v>0.8680555555555555</v>
      </c>
      <c r="C583" s="1" t="s">
        <v>344</v>
      </c>
      <c r="D583" s="1">
        <v>9</v>
      </c>
      <c r="E583" s="1">
        <v>11</v>
      </c>
      <c r="F583" s="1" t="s">
        <v>438</v>
      </c>
      <c r="G583" s="2">
        <v>44.6257</v>
      </c>
      <c r="H583" s="6">
        <f>1+_xlfn.COUNTIFS(A:A,A583,O:O,"&lt;"&amp;O583)</f>
        <v>12</v>
      </c>
      <c r="I583" s="2">
        <f>_xlfn.AVERAGEIF(A:A,A583,G:G)</f>
        <v>49.13598124999999</v>
      </c>
      <c r="J583" s="2">
        <f>G583-I583</f>
        <v>-4.510281249999991</v>
      </c>
      <c r="K583" s="2">
        <f>90+J583</f>
        <v>85.48971875000001</v>
      </c>
      <c r="L583" s="2">
        <f>EXP(0.06*K583)</f>
        <v>168.91288776202646</v>
      </c>
      <c r="M583" s="2">
        <f>SUMIF(A:A,A583,L:L)</f>
        <v>5702.941129002429</v>
      </c>
      <c r="N583" s="3">
        <f>L583/M583</f>
        <v>0.029618557151680273</v>
      </c>
      <c r="O583" s="7">
        <f>1/N583</f>
        <v>33.76261695932307</v>
      </c>
      <c r="P583" s="3">
        <f>IF(O583&gt;21,"",N583)</f>
      </c>
      <c r="Q583" s="3">
        <f>IF(ISNUMBER(P583),SUMIF(A:A,A583,P:P),"")</f>
      </c>
      <c r="R583" s="3">
        <f>_xlfn.IFERROR(P583*(1/Q583),"")</f>
      </c>
      <c r="S583" s="8">
        <f>_xlfn.IFERROR(1/R583,"")</f>
      </c>
    </row>
    <row r="584" spans="1:19" ht="15">
      <c r="A584" s="1">
        <v>39</v>
      </c>
      <c r="B584" s="5">
        <v>0.8680555555555555</v>
      </c>
      <c r="C584" s="1" t="s">
        <v>344</v>
      </c>
      <c r="D584" s="1">
        <v>9</v>
      </c>
      <c r="E584" s="1">
        <v>13</v>
      </c>
      <c r="F584" s="1" t="s">
        <v>440</v>
      </c>
      <c r="G584" s="2">
        <v>18.0513666666667</v>
      </c>
      <c r="H584" s="6">
        <f>1+_xlfn.COUNTIFS(A:A,A584,O:O,"&lt;"&amp;O584)</f>
        <v>16</v>
      </c>
      <c r="I584" s="2">
        <f>_xlfn.AVERAGEIF(A:A,A584,G:G)</f>
        <v>49.13598124999999</v>
      </c>
      <c r="J584" s="2">
        <f>G584-I584</f>
        <v>-31.084614583333295</v>
      </c>
      <c r="K584" s="2">
        <f>90+J584</f>
        <v>58.91538541666671</v>
      </c>
      <c r="L584" s="2">
        <f>EXP(0.06*K584)</f>
        <v>34.292378386307924</v>
      </c>
      <c r="M584" s="2">
        <f>SUMIF(A:A,A584,L:L)</f>
        <v>5702.941129002429</v>
      </c>
      <c r="N584" s="3">
        <f>L584/M584</f>
        <v>0.006013104047648905</v>
      </c>
      <c r="O584" s="7">
        <f>1/N584</f>
        <v>166.30345859240458</v>
      </c>
      <c r="P584" s="3">
        <f>IF(O584&gt;21,"",N584)</f>
      </c>
      <c r="Q584" s="3">
        <f>IF(ISNUMBER(P584),SUMIF(A:A,A584,P:P),"")</f>
      </c>
      <c r="R584" s="3">
        <f>_xlfn.IFERROR(P584*(1/Q584),"")</f>
      </c>
      <c r="S584" s="8">
        <f>_xlfn.IFERROR(1/R584,"")</f>
      </c>
    </row>
    <row r="585" spans="1:19" ht="15">
      <c r="A585" s="1">
        <v>39</v>
      </c>
      <c r="B585" s="5">
        <v>0.8680555555555555</v>
      </c>
      <c r="C585" s="1" t="s">
        <v>344</v>
      </c>
      <c r="D585" s="1">
        <v>9</v>
      </c>
      <c r="E585" s="1">
        <v>15</v>
      </c>
      <c r="F585" s="1" t="s">
        <v>442</v>
      </c>
      <c r="G585" s="2">
        <v>48.158133333333296</v>
      </c>
      <c r="H585" s="6">
        <f>1+_xlfn.COUNTIFS(A:A,A585,O:O,"&lt;"&amp;O585)</f>
        <v>9</v>
      </c>
      <c r="I585" s="2">
        <f>_xlfn.AVERAGEIF(A:A,A585,G:G)</f>
        <v>49.13598124999999</v>
      </c>
      <c r="J585" s="2">
        <f>G585-I585</f>
        <v>-0.9778479166666969</v>
      </c>
      <c r="K585" s="2">
        <f>90+J585</f>
        <v>89.02215208333331</v>
      </c>
      <c r="L585" s="2">
        <f>EXP(0.06*K585)</f>
        <v>208.7900340032738</v>
      </c>
      <c r="M585" s="2">
        <f>SUMIF(A:A,A585,L:L)</f>
        <v>5702.941129002429</v>
      </c>
      <c r="N585" s="3">
        <f>L585/M585</f>
        <v>0.03661093973800073</v>
      </c>
      <c r="O585" s="7">
        <f>1/N585</f>
        <v>27.314240146696886</v>
      </c>
      <c r="P585" s="3">
        <f>IF(O585&gt;21,"",N585)</f>
      </c>
      <c r="Q585" s="3">
        <f>IF(ISNUMBER(P585),SUMIF(A:A,A585,P:P),"")</f>
      </c>
      <c r="R585" s="3">
        <f>_xlfn.IFERROR(P585*(1/Q585),"")</f>
      </c>
      <c r="S585" s="8">
        <f>_xlfn.IFERROR(1/R585,"")</f>
      </c>
    </row>
    <row r="586" spans="1:19" ht="15">
      <c r="A586" s="1">
        <v>39</v>
      </c>
      <c r="B586" s="5">
        <v>0.8680555555555555</v>
      </c>
      <c r="C586" s="1" t="s">
        <v>344</v>
      </c>
      <c r="D586" s="1">
        <v>9</v>
      </c>
      <c r="E586" s="1">
        <v>16</v>
      </c>
      <c r="F586" s="1" t="s">
        <v>443</v>
      </c>
      <c r="G586" s="2">
        <v>25.3024666666667</v>
      </c>
      <c r="H586" s="6">
        <f>1+_xlfn.COUNTIFS(A:A,A586,O:O,"&lt;"&amp;O586)</f>
        <v>15</v>
      </c>
      <c r="I586" s="2">
        <f>_xlfn.AVERAGEIF(A:A,A586,G:G)</f>
        <v>49.13598124999999</v>
      </c>
      <c r="J586" s="2">
        <f>G586-I586</f>
        <v>-23.833514583333294</v>
      </c>
      <c r="K586" s="2">
        <f>90+J586</f>
        <v>66.1664854166667</v>
      </c>
      <c r="L586" s="2">
        <f>EXP(0.06*K586)</f>
        <v>52.98395463603649</v>
      </c>
      <c r="M586" s="2">
        <f>SUMIF(A:A,A586,L:L)</f>
        <v>5702.941129002429</v>
      </c>
      <c r="N586" s="3">
        <f>L586/M586</f>
        <v>0.009290636785041575</v>
      </c>
      <c r="O586" s="7">
        <f>1/N586</f>
        <v>107.63524859889624</v>
      </c>
      <c r="P586" s="3">
        <f>IF(O586&gt;21,"",N586)</f>
      </c>
      <c r="Q586" s="3">
        <f>IF(ISNUMBER(P586),SUMIF(A:A,A586,P:P),"")</f>
      </c>
      <c r="R586" s="3">
        <f>_xlfn.IFERROR(P586*(1/Q586),"")</f>
      </c>
      <c r="S586" s="8">
        <f>_xlfn.IFERROR(1/R586,"")</f>
      </c>
    </row>
  </sheetData>
  <sheetProtection/>
  <autoFilter ref="A1:S90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cp:lastPrinted>2017-01-06T22:26:36Z</cp:lastPrinted>
  <dcterms:created xsi:type="dcterms:W3CDTF">2016-03-11T05:58:01Z</dcterms:created>
  <dcterms:modified xsi:type="dcterms:W3CDTF">2017-01-06T22:40:42Z</dcterms:modified>
  <cp:category/>
  <cp:version/>
  <cp:contentType/>
  <cp:contentStatus/>
</cp:coreProperties>
</file>